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B\"/>
    </mc:Choice>
  </mc:AlternateContent>
  <xr:revisionPtr revIDLastSave="0" documentId="13_ncr:1_{C5906953-50E0-47A3-9AE6-9CEA762B3586}" xr6:coauthVersionLast="47" xr6:coauthVersionMax="47" xr10:uidLastSave="{00000000-0000-0000-0000-000000000000}"/>
  <bookViews>
    <workbookView xWindow="-108" yWindow="-108" windowWidth="23256" windowHeight="12456" activeTab="1" xr2:uid="{6F071F3C-5AB7-4699-A759-64D5F11CCE6F}"/>
  </bookViews>
  <sheets>
    <sheet name="Procedures &amp; Inputs" sheetId="32" r:id="rId1"/>
    <sheet name="MFR B-24" sheetId="33" r:id="rId2"/>
    <sheet name="Summary Tab" sheetId="34" r:id="rId3"/>
    <sheet name="Solar Data" sheetId="35" r:id="rId4"/>
    <sheet name="Cost Schedule Report-SOLAR" sheetId="38" r:id="rId5"/>
    <sheet name="Forecast Lease Solar" sheetId="40" r:id="rId6"/>
    <sheet name="Asset Accounting Support--&gt;" sheetId="25" r:id="rId7"/>
    <sheet name="Summary-Check Tab" sheetId="24" r:id="rId8"/>
    <sheet name="DEF Tiger Bay Land" sheetId="19" r:id="rId9"/>
    <sheet name="DEF HQ Summary" sheetId="15" r:id="rId10"/>
    <sheet name="PEP Building" sheetId="26" r:id="rId11"/>
    <sheet name="AV Equip" sheetId="12" r:id="rId12"/>
    <sheet name="F&amp;F" sheetId="13" r:id="rId13"/>
    <sheet name="Other" sheetId="14" r:id="rId14"/>
    <sheet name="Shady Hills " sheetId="31" r:id="rId15"/>
    <sheet name="Vandolah PPA" sheetId="30" r:id="rId16"/>
    <sheet name="Fuel Transport" sheetId="23" r:id="rId17"/>
  </sheets>
  <definedNames>
    <definedName name="____________fsd44" localSheetId="5" hidden="1">{#N/A,#N/A,FALSE,"Aging Summary";#N/A,#N/A,FALSE,"Ratio Analysis";#N/A,#N/A,FALSE,"Test 120 Day Accts";#N/A,#N/A,FALSE,"Tickmarks"}</definedName>
    <definedName name="____________fsd44" localSheetId="1" hidden="1">{#N/A,#N/A,FALSE,"Aging Summary";#N/A,#N/A,FALSE,"Ratio Analysis";#N/A,#N/A,FALSE,"Test 120 Day Accts";#N/A,#N/A,FALSE,"Tickmarks"}</definedName>
    <definedName name="____________fsd44" localSheetId="0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5" hidden="1">{#N/A,#N/A,FALSE,"Aging Summary";#N/A,#N/A,FALSE,"Ratio Analysis";#N/A,#N/A,FALSE,"Test 120 Day Accts";#N/A,#N/A,FALSE,"Tickmarks"}</definedName>
    <definedName name="__________fsd44" localSheetId="1" hidden="1">{#N/A,#N/A,FALSE,"Aging Summary";#N/A,#N/A,FALSE,"Ratio Analysis";#N/A,#N/A,FALSE,"Test 120 Day Accts";#N/A,#N/A,FALSE,"Tickmarks"}</definedName>
    <definedName name="__________fsd44" localSheetId="0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5" hidden="1">{"'Sheet1'!$A$1:$I$89"}</definedName>
    <definedName name="_________x2" localSheetId="1" hidden="1">{"'Sheet1'!$A$1:$I$89"}</definedName>
    <definedName name="_________x2" hidden="1">{"'Sheet1'!$A$1:$I$89"}</definedName>
    <definedName name="_________x88888" localSheetId="5" hidden="1">{"'Sheet1'!$A$1:$I$89"}</definedName>
    <definedName name="_________x88888" localSheetId="1" hidden="1">{"'Sheet1'!$A$1:$I$89"}</definedName>
    <definedName name="_________x88888" hidden="1">{"'Sheet1'!$A$1:$I$89"}</definedName>
    <definedName name="________x2" localSheetId="5" hidden="1">{"'Sheet1'!$A$1:$I$89"}</definedName>
    <definedName name="________x2" localSheetId="1" hidden="1">{"'Sheet1'!$A$1:$I$89"}</definedName>
    <definedName name="________x2" hidden="1">{"'Sheet1'!$A$1:$I$89"}</definedName>
    <definedName name="________x88888" localSheetId="5" hidden="1">{"'Sheet1'!$A$1:$I$89"}</definedName>
    <definedName name="________x88888" localSheetId="1" hidden="1">{"'Sheet1'!$A$1:$I$89"}</definedName>
    <definedName name="________x88888" hidden="1">{"'Sheet1'!$A$1:$I$89"}</definedName>
    <definedName name="_______fsd44" localSheetId="5" hidden="1">{#N/A,#N/A,FALSE,"Aging Summary";#N/A,#N/A,FALSE,"Ratio Analysis";#N/A,#N/A,FALSE,"Test 120 Day Accts";#N/A,#N/A,FALSE,"Tickmarks"}</definedName>
    <definedName name="_______fsd44" localSheetId="1" hidden="1">{#N/A,#N/A,FALSE,"Aging Summary";#N/A,#N/A,FALSE,"Ratio Analysis";#N/A,#N/A,FALSE,"Test 120 Day Accts";#N/A,#N/A,FALSE,"Tickmarks"}</definedName>
    <definedName name="_______fsd44" localSheetId="0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x2" localSheetId="5" hidden="1">{"'Sheet1'!$A$1:$I$89"}</definedName>
    <definedName name="_______x2" localSheetId="1" hidden="1">{"'Sheet1'!$A$1:$I$89"}</definedName>
    <definedName name="_______x2" hidden="1">{"'Sheet1'!$A$1:$I$89"}</definedName>
    <definedName name="_______x88888" localSheetId="5" hidden="1">{"'Sheet1'!$A$1:$I$89"}</definedName>
    <definedName name="_______x88888" localSheetId="1" hidden="1">{"'Sheet1'!$A$1:$I$89"}</definedName>
    <definedName name="_______x88888" hidden="1">{"'Sheet1'!$A$1:$I$89"}</definedName>
    <definedName name="______fsd44" localSheetId="5" hidden="1">{#N/A,#N/A,FALSE,"Aging Summary";#N/A,#N/A,FALSE,"Ratio Analysis";#N/A,#N/A,FALSE,"Test 120 Day Accts";#N/A,#N/A,FALSE,"Tickmarks"}</definedName>
    <definedName name="______fsd44" localSheetId="1" hidden="1">{#N/A,#N/A,FALSE,"Aging Summary";#N/A,#N/A,FALSE,"Ratio Analysis";#N/A,#N/A,FALSE,"Test 120 Day Accts";#N/A,#N/A,FALSE,"Tickmarks"}</definedName>
    <definedName name="______fsd44" localSheetId="0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x2" localSheetId="5" hidden="1">{"'Sheet1'!$A$1:$I$89"}</definedName>
    <definedName name="______x2" localSheetId="1" hidden="1">{"'Sheet1'!$A$1:$I$89"}</definedName>
    <definedName name="______x2" hidden="1">{"'Sheet1'!$A$1:$I$89"}</definedName>
    <definedName name="______x88888" localSheetId="5" hidden="1">{"'Sheet1'!$A$1:$I$89"}</definedName>
    <definedName name="______x88888" localSheetId="1" hidden="1">{"'Sheet1'!$A$1:$I$89"}</definedName>
    <definedName name="______x88888" hidden="1">{"'Sheet1'!$A$1:$I$89"}</definedName>
    <definedName name="_____fsd44" localSheetId="5" hidden="1">{#N/A,#N/A,FALSE,"Aging Summary";#N/A,#N/A,FALSE,"Ratio Analysis";#N/A,#N/A,FALSE,"Test 120 Day Accts";#N/A,#N/A,FALSE,"Tickmarks"}</definedName>
    <definedName name="_____fsd44" localSheetId="1" hidden="1">{#N/A,#N/A,FALSE,"Aging Summary";#N/A,#N/A,FALSE,"Ratio Analysis";#N/A,#N/A,FALSE,"Test 120 Day Accts";#N/A,#N/A,FALSE,"Tickmarks"}</definedName>
    <definedName name="_____fsd44" localSheetId="0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x2" localSheetId="5" hidden="1">{"'Sheet1'!$A$1:$I$89"}</definedName>
    <definedName name="_____x2" localSheetId="1" hidden="1">{"'Sheet1'!$A$1:$I$89"}</definedName>
    <definedName name="_____x2" hidden="1">{"'Sheet1'!$A$1:$I$89"}</definedName>
    <definedName name="_____x88888" localSheetId="5" hidden="1">{"'Sheet1'!$A$1:$I$89"}</definedName>
    <definedName name="_____x88888" localSheetId="1" hidden="1">{"'Sheet1'!$A$1:$I$89"}</definedName>
    <definedName name="_____x88888" hidden="1">{"'Sheet1'!$A$1:$I$89"}</definedName>
    <definedName name="____fsd44" localSheetId="5" hidden="1">{#N/A,#N/A,FALSE,"Aging Summary";#N/A,#N/A,FALSE,"Ratio Analysis";#N/A,#N/A,FALSE,"Test 120 Day Accts";#N/A,#N/A,FALSE,"Tickmarks"}</definedName>
    <definedName name="____fsd44" localSheetId="1" hidden="1">{#N/A,#N/A,FALSE,"Aging Summary";#N/A,#N/A,FALSE,"Ratio Analysis";#N/A,#N/A,FALSE,"Test 120 Day Accts";#N/A,#N/A,FALSE,"Tickmarks"}</definedName>
    <definedName name="____fsd44" localSheetId="0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x2" localSheetId="5" hidden="1">{"'Sheet1'!$A$1:$I$89"}</definedName>
    <definedName name="____x2" localSheetId="1" hidden="1">{"'Sheet1'!$A$1:$I$89"}</definedName>
    <definedName name="____x2" hidden="1">{"'Sheet1'!$A$1:$I$89"}</definedName>
    <definedName name="____x88888" localSheetId="5" hidden="1">{"'Sheet1'!$A$1:$I$89"}</definedName>
    <definedName name="____x88888" localSheetId="1" hidden="1">{"'Sheet1'!$A$1:$I$89"}</definedName>
    <definedName name="____x88888" hidden="1">{"'Sheet1'!$A$1:$I$89"}</definedName>
    <definedName name="___fsd44" localSheetId="5" hidden="1">{#N/A,#N/A,FALSE,"Aging Summary";#N/A,#N/A,FALSE,"Ratio Analysis";#N/A,#N/A,FALSE,"Test 120 Day Accts";#N/A,#N/A,FALSE,"Tickmarks"}</definedName>
    <definedName name="___fsd44" localSheetId="1" hidden="1">{#N/A,#N/A,FALSE,"Aging Summary";#N/A,#N/A,FALSE,"Ratio Analysis";#N/A,#N/A,FALSE,"Test 120 Day Accts";#N/A,#N/A,FALSE,"Tickmarks"}</definedName>
    <definedName name="___fsd44" localSheetId="0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x2" localSheetId="5" hidden="1">{"'Sheet1'!$A$1:$I$89"}</definedName>
    <definedName name="___x2" localSheetId="1" hidden="1">{"'Sheet1'!$A$1:$I$89"}</definedName>
    <definedName name="___x2" hidden="1">{"'Sheet1'!$A$1:$I$89"}</definedName>
    <definedName name="___x88888" localSheetId="5" hidden="1">{"'Sheet1'!$A$1:$I$89"}</definedName>
    <definedName name="___x88888" localSheetId="1" hidden="1">{"'Sheet1'!$A$1:$I$89"}</definedName>
    <definedName name="___x88888" hidden="1">{"'Sheet1'!$A$1:$I$89"}</definedName>
    <definedName name="__123Graph_A" hidden="1">#REF!</definedName>
    <definedName name="__123Graph_AScreenCrv" hidden="1">#REF!</definedName>
    <definedName name="__123Graph_B" hidden="1">#REF!</definedName>
    <definedName name="__123Graph_BScreenCrv" hidden="1">#REF!</definedName>
    <definedName name="__123Graph_C" hidden="1">#REF!</definedName>
    <definedName name="__123Graph_CScreenCrv" hidden="1">#REF!</definedName>
    <definedName name="__123Graph_D" hidden="1">#REF!</definedName>
    <definedName name="__123Graph_E" hidden="1">#REF!</definedName>
    <definedName name="__123Graph_F" hidden="1">#REF!</definedName>
    <definedName name="__123Graph_X" localSheetId="5" hidden="1">#REF!</definedName>
    <definedName name="__123Graph_X" localSheetId="0" hidden="1">#REF!</definedName>
    <definedName name="__123Graph_X" hidden="1">#REF!</definedName>
    <definedName name="__cp3" localSheetId="5" hidden="1">{#N/A,#N/A,FALSE,"ALLOC"}</definedName>
    <definedName name="__cp3" localSheetId="1" hidden="1">{#N/A,#N/A,FALSE,"ALLOC"}</definedName>
    <definedName name="__cp3" hidden="1">{#N/A,#N/A,FALSE,"ALLOC"}</definedName>
    <definedName name="__FDS_HYPERLINK_TOGGLE_STATE__" hidden="1">"ON"</definedName>
    <definedName name="__fsd44" localSheetId="5" hidden="1">{#N/A,#N/A,FALSE,"Aging Summary";#N/A,#N/A,FALSE,"Ratio Analysis";#N/A,#N/A,FALSE,"Test 120 Day Accts";#N/A,#N/A,FALSE,"Tickmarks"}</definedName>
    <definedName name="__fsd44" localSheetId="1" hidden="1">{#N/A,#N/A,FALSE,"Aging Summary";#N/A,#N/A,FALSE,"Ratio Analysis";#N/A,#N/A,FALSE,"Test 120 Day Accts";#N/A,#N/A,FALSE,"Tickmarks"}</definedName>
    <definedName name="__fsd44" localSheetId="0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hidden="1">#REF!</definedName>
    <definedName name="__x2" localSheetId="5" hidden="1">{"'Sheet1'!$A$1:$I$89"}</definedName>
    <definedName name="__x2" localSheetId="1" hidden="1">{"'Sheet1'!$A$1:$I$89"}</definedName>
    <definedName name="__x2" hidden="1">{"'Sheet1'!$A$1:$I$89"}</definedName>
    <definedName name="__x88888" localSheetId="5" hidden="1">{"'Sheet1'!$A$1:$I$89"}</definedName>
    <definedName name="__x88888" localSheetId="1" hidden="1">{"'Sheet1'!$A$1:$I$89"}</definedName>
    <definedName name="__x88888" hidden="1">{"'Sheet1'!$A$1:$I$89"}</definedName>
    <definedName name="_11__123Graph_LBL_BCHART_1" hidden="1">#REF!</definedName>
    <definedName name="_12__123Graph_LBL_CCHART_1" hidden="1">#REF!</definedName>
    <definedName name="_123Graph_F1" localSheetId="5" hidden="1">#REF!</definedName>
    <definedName name="_123Graph_F1" localSheetId="0" hidden="1">#REF!</definedName>
    <definedName name="_123Graph_F1" hidden="1">#REF!</definedName>
    <definedName name="_13__123Graph_XCHART_1" hidden="1">#REF!</definedName>
    <definedName name="_2__123Graph_AChart_1A" hidden="1">#REF!</definedName>
    <definedName name="_2__123Graph_BCHART_1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Dist_Bin" hidden="1">#REF!</definedName>
    <definedName name="_Dist_Values" hidden="1">#REF!</definedName>
    <definedName name="_Fill" hidden="1">#REF!</definedName>
    <definedName name="_xlnm._FilterDatabase" localSheetId="4" hidden="1">'Cost Schedule Report-SOLAR'!$A$7:$QE$43</definedName>
    <definedName name="_fsd44" localSheetId="5" hidden="1">{#N/A,#N/A,FALSE,"Aging Summary";#N/A,#N/A,FALSE,"Ratio Analysis";#N/A,#N/A,FALSE,"Test 120 Day Accts";#N/A,#N/A,FALSE,"Tickmarks"}</definedName>
    <definedName name="_fsd44" localSheetId="1" hidden="1">{#N/A,#N/A,FALSE,"Aging Summary";#N/A,#N/A,FALSE,"Ratio Analysis";#N/A,#N/A,FALSE,"Test 120 Day Accts";#N/A,#N/A,FALSE,"Tickmarks"}</definedName>
    <definedName name="_fsd44" localSheetId="0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5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hidden="1">#REF!</definedName>
    <definedName name="_Order1" hidden="1">0</definedName>
    <definedName name="_Order2" hidden="1">0</definedName>
    <definedName name="_Parse_In" localSheetId="5" hidden="1">#REF!</definedName>
    <definedName name="_Parse_In" hidden="1">#REF!</definedName>
    <definedName name="_Parse_Out" hidden="1">#REF!</definedName>
    <definedName name="_Regression_Int" hidden="1">1</definedName>
    <definedName name="_Sort" localSheetId="5" hidden="1">#REF!</definedName>
    <definedName name="_Sort" localSheetId="0" hidden="1">#REF!</definedName>
    <definedName name="_Sort" hidden="1">#REF!</definedName>
    <definedName name="_Sort1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localSheetId="5" hidden="1">#REF!</definedName>
    <definedName name="_Table2_Out" localSheetId="0" hidden="1">#REF!</definedName>
    <definedName name="_Table2_Out" hidden="1">#REF!</definedName>
    <definedName name="_x2" localSheetId="5" hidden="1">{"'Sheet1'!$A$1:$I$89"}</definedName>
    <definedName name="_x2" localSheetId="1" hidden="1">{"'Sheet1'!$A$1:$I$89"}</definedName>
    <definedName name="_x2" hidden="1">{"'Sheet1'!$A$1:$I$89"}</definedName>
    <definedName name="_x88888" localSheetId="5" hidden="1">{"'Sheet1'!$A$1:$I$89"}</definedName>
    <definedName name="_x88888" localSheetId="1" hidden="1">{"'Sheet1'!$A$1:$I$89"}</definedName>
    <definedName name="_x88888" hidden="1">{"'Sheet1'!$A$1:$I$89"}</definedName>
    <definedName name="aa" hidden="1">#REF!</definedName>
    <definedName name="AAA_DOCTOPS" hidden="1">"AAA_SET"</definedName>
    <definedName name="AAA_duser" hidden="1">"OFF"</definedName>
    <definedName name="aaaaa" localSheetId="5" hidden="1">{#N/A,#N/A,FALSE,"EXPENSE"}</definedName>
    <definedName name="aaaaa" localSheetId="1" hidden="1">{#N/A,#N/A,FALSE,"EXPENSE"}</definedName>
    <definedName name="aaaaa" hidden="1">{#N/A,#N/A,FALSE,"EXPENSE"}</definedName>
    <definedName name="aaaaaaaaaaaaaaaaaaaaa" localSheetId="5" hidden="1">{#N/A,#N/A,FALSE,"EXPENSE"}</definedName>
    <definedName name="aaaaaaaaaaaaaaaaaaaaa" localSheetId="1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"C:\DATA\Kevin\Kevin's Model.mdb"</definedName>
    <definedName name="ACwvu.print2." hidden="1">#REF!</definedName>
    <definedName name="ACwvu.print3." hidden="1">#REF!</definedName>
    <definedName name="adfadfadfadf" localSheetId="5" hidden="1">{#N/A,#N/A,FALSE,"EXPENSE"}</definedName>
    <definedName name="adfadfadfadf" localSheetId="1" hidden="1">{#N/A,#N/A,FALSE,"EXPENSE"}</definedName>
    <definedName name="adfadfadfadf" hidden="1">{#N/A,#N/A,FALSE,"EXPENSE"}</definedName>
    <definedName name="aertajyiukfjhdh" localSheetId="5" hidden="1">{#N/A,#N/A,FALSE,"ALLOC"}</definedName>
    <definedName name="aertajyiukfjhdh" localSheetId="1" hidden="1">{#N/A,#N/A,FALSE,"ALLOC"}</definedName>
    <definedName name="aertajyiukfjhdh" hidden="1">{#N/A,#N/A,FALSE,"ALLOC"}</definedName>
    <definedName name="aewrawerasdfsdaf" localSheetId="5" hidden="1">{#N/A,#N/A,FALSE,"EXPENSE"}</definedName>
    <definedName name="aewrawerasdfsdaf" localSheetId="1" hidden="1">{#N/A,#N/A,FALSE,"EXPENSE"}</definedName>
    <definedName name="aewrawerasdfsdaf" hidden="1">{#N/A,#N/A,FALSE,"EXPENSE"}</definedName>
    <definedName name="afdasdfaertgrthngbvc" localSheetId="5" hidden="1">{#N/A,#N/A,FALSE,"EXPENSE"}</definedName>
    <definedName name="afdasdfaertgrthngbvc" localSheetId="1" hidden="1">{#N/A,#N/A,FALSE,"EXPENSE"}</definedName>
    <definedName name="afdasdfaertgrthngbvc" hidden="1">{#N/A,#N/A,FALSE,"EXPENSE"}</definedName>
    <definedName name="afwerwerewf" localSheetId="5" hidden="1">{#N/A,#N/A,FALSE,"EXPENSE"}</definedName>
    <definedName name="afwerwerewf" localSheetId="1" hidden="1">{#N/A,#N/A,FALSE,"EXPENSE"}</definedName>
    <definedName name="afwerwerewf" hidden="1">{#N/A,#N/A,FALSE,"EXPENSE"}</definedName>
    <definedName name="anscount" hidden="1">1</definedName>
    <definedName name="as" localSheetId="5" hidden="1">{#N/A,#N/A,FALSE,"Aging Summary";#N/A,#N/A,FALSE,"Ratio Analysis";#N/A,#N/A,FALSE,"Test 120 Day Accts";#N/A,#N/A,FALSE,"Tickmarks"}</definedName>
    <definedName name="as" localSheetId="1" hidden="1">{#N/A,#N/A,FALSE,"Aging Summary";#N/A,#N/A,FALSE,"Ratio Analysis";#N/A,#N/A,FALSE,"Test 120 Day Accts";#N/A,#N/A,FALSE,"Tickmarks"}</definedName>
    <definedName name="as" localSheetId="0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df" hidden="1">#REF!</definedName>
    <definedName name="asdfasfasdfasdfsdfsdf" localSheetId="5" hidden="1">{#N/A,#N/A,FALSE,"EXPENSE"}</definedName>
    <definedName name="asdfasfasdfasdfsdfsdf" localSheetId="1" hidden="1">{#N/A,#N/A,FALSE,"EXPENSE"}</definedName>
    <definedName name="asdfasfasdfasdfsdfsdf" hidden="1">{#N/A,#N/A,FALSE,"EXPENSE"}</definedName>
    <definedName name="awerwaerwerfw" localSheetId="5" hidden="1">{#N/A,#N/A,FALSE,"ALLOC"}</definedName>
    <definedName name="awerwaerwerfw" localSheetId="1" hidden="1">{#N/A,#N/A,FALSE,"ALLOC"}</definedName>
    <definedName name="awerwaerwerfw" hidden="1">{#N/A,#N/A,FALSE,"ALLOC"}</definedName>
    <definedName name="bfhbfvdzvcxzv" localSheetId="5" hidden="1">{#N/A,#N/A,FALSE,"EXPENSE"}</definedName>
    <definedName name="bfhbfvdzvcxzv" localSheetId="1" hidden="1">{#N/A,#N/A,FALSE,"EXPENSE"}</definedName>
    <definedName name="bfhbfvdzvcxzv" hidden="1">{#N/A,#N/A,FALSE,"EXPENSE"}</definedName>
    <definedName name="bgfdghsszsdfzsdf" localSheetId="5" hidden="1">{#N/A,#N/A,FALSE,"EXPENSE"}</definedName>
    <definedName name="bgfdghsszsdfzsdf" localSheetId="1" hidden="1">{#N/A,#N/A,FALSE,"EXPENSE"}</definedName>
    <definedName name="bgfdghsszsdfzsdf" hidden="1">{#N/A,#N/A,FALSE,"EXPENSE"}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11" hidden="1">#REF!</definedName>
    <definedName name="BNE_MESSAGES_HIDDEN" localSheetId="12" hidden="1">#REF!</definedName>
    <definedName name="BNE_MESSAGES_HIDDEN" localSheetId="5" hidden="1">#REF!</definedName>
    <definedName name="BNE_MESSAGES_HIDDEN" localSheetId="13" hidden="1">#REF!</definedName>
    <definedName name="BNE_MESSAGES_HIDDEN" localSheetId="0" hidden="1">#REF!</definedName>
    <definedName name="BNE_MESSAGES_HIDDEN" hidden="1">#REF!</definedName>
    <definedName name="bob" localSheetId="5" hidden="1">{#N/A,#N/A,FALSE,"EXPENSE"}</definedName>
    <definedName name="bob" localSheetId="1" hidden="1">{#N/A,#N/A,FALSE,"EXPENSE"}</definedName>
    <definedName name="bob" hidden="1">{#N/A,#N/A,FALSE,"EXPENSE"}</definedName>
    <definedName name="bv" localSheetId="5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0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b_sChart41E9A35_opts" hidden="1">"1, 9, 1, False, 2, False, False, , 0, False, True, 1, 1"</definedName>
    <definedName name="CIQWBGuid" hidden="1">"022317c7-dbd3-41a3-9caf-35748facbbc2"</definedName>
    <definedName name="Combined" localSheetId="5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anyName1" hidden="1">#REF!</definedName>
    <definedName name="CompanyName2" hidden="1">#REF!</definedName>
    <definedName name="CompanyName3" hidden="1">#REF!</definedName>
    <definedName name="CompRange1" localSheetId="5" hidden="1">OFFSET(CompRange1Main,9,0,COUNTA(CompRange1Main)-COUNTA(#REF!),1)</definedName>
    <definedName name="CompRange1" localSheetId="1" hidden="1">OFFSET(CompRange1Main,9,0,COUNTA(CompRange1Main)-COUNTA(#REF!),1)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5" hidden="1">OFFSET(CompRange2Main,9,0,COUNTA(CompRange2Main)-COUNTA(#REF!),1)</definedName>
    <definedName name="CompRange2" localSheetId="1" hidden="1">OFFSET(CompRange2Main,9,0,COUNTA(CompRange2Main)-COUNTA(#REF!),1)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5" hidden="1">OFFSET(CompRange3Main,9,0,COUNTA(CompRange3Main)-COUNTA(#REF!),1)</definedName>
    <definedName name="CompRange3" localSheetId="1" hidden="1">OFFSET(CompRange3Main,9,0,COUNTA(CompRange3Main)-COUNTA(#REF!),1)</definedName>
    <definedName name="CompRange3" hidden="1">OFFSET(CompRange3Main,9,0,COUNTA(CompRange3Main)-COUNTA(#REF!),1)</definedName>
    <definedName name="CompRange3Main" hidden="1">#REF!</definedName>
    <definedName name="cprange3" localSheetId="5" hidden="1">{#N/A,#N/A,FALSE,"ALLOC"}</definedName>
    <definedName name="cprange3" localSheetId="1" hidden="1">{#N/A,#N/A,FALSE,"ALLOC"}</definedName>
    <definedName name="cprange3" hidden="1">{#N/A,#N/A,FALSE,"ALLOC"}</definedName>
    <definedName name="cprrange2" localSheetId="5" hidden="1">{#N/A,#N/A,FALSE,"ALLOC"}</definedName>
    <definedName name="cprrange2" localSheetId="1" hidden="1">{#N/A,#N/A,FALSE,"ALLOC"}</definedName>
    <definedName name="cprrange2" hidden="1">{#N/A,#N/A,FALSE,"ALLOC"}</definedName>
    <definedName name="cvzdfzsdfdsfsf" localSheetId="5" hidden="1">{#N/A,#N/A,FALSE,"EXPENSE"}</definedName>
    <definedName name="cvzdfzsdfdsfsf" localSheetId="1" hidden="1">{#N/A,#N/A,FALSE,"EXPENSE"}</definedName>
    <definedName name="cvzdfzsdfdsfsf" hidden="1">{#N/A,#N/A,FALSE,"EXPENSE"}</definedName>
    <definedName name="DateRangeComp" localSheetId="5" hidden="1">OFFSET(DateRangeCompMain,9,0,COUNTA(DateRangeCompMain)-COUNTA(#REF!),1)</definedName>
    <definedName name="DateRangeComp" localSheetId="1" hidden="1">OFFSET(DateRangeCompMain,9,0,COUNTA(DateRangeCompMain)-COUNTA(#REF!),1)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5" hidden="1">OFFSET([0]!DateRangePriceMain,5,0,COUNTA([0]!DateRangePriceMain)-COUNTA(#REF!),1)</definedName>
    <definedName name="DateRangePrice" localSheetId="1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f" localSheetId="5" hidden="1">{#N/A,#N/A,FALSE,"Aging Summary";#N/A,#N/A,FALSE,"Ratio Analysis";#N/A,#N/A,FALSE,"Test 120 Day Accts";#N/A,#N/A,FALSE,"Tickmarks"}</definedName>
    <definedName name="df" localSheetId="1" hidden="1">{#N/A,#N/A,FALSE,"Aging Summary";#N/A,#N/A,FALSE,"Ratio Analysis";#N/A,#N/A,FALSE,"Test 120 Day Accts";#N/A,#N/A,FALSE,"Tickmarks"}</definedName>
    <definedName name="df" localSheetId="0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5" hidden="1">{#N/A,#N/A,FALSE,"EXPENSE"}</definedName>
    <definedName name="dfadsfadfadfewfr" localSheetId="1" hidden="1">{#N/A,#N/A,FALSE,"EXPENSE"}</definedName>
    <definedName name="dfadsfadfadfewfr" hidden="1">{#N/A,#N/A,FALSE,"EXPENSE"}</definedName>
    <definedName name="dfadsfasdfdsf" localSheetId="5" hidden="1">{#N/A,#N/A,FALSE,"EXPENSE"}</definedName>
    <definedName name="dfadsfasdfdsf" localSheetId="1" hidden="1">{#N/A,#N/A,FALSE,"EXPENSE"}</definedName>
    <definedName name="dfadsfasdfdsf" hidden="1">{#N/A,#N/A,FALSE,"EXPENSE"}</definedName>
    <definedName name="dfadsfdsafdf" localSheetId="5" hidden="1">{#N/A,#N/A,FALSE,"ALLOC"}</definedName>
    <definedName name="dfadsfdsafdf" localSheetId="1" hidden="1">{#N/A,#N/A,FALSE,"ALLOC"}</definedName>
    <definedName name="dfadsfdsafdf" hidden="1">{#N/A,#N/A,FALSE,"ALLOC"}</definedName>
    <definedName name="dfasdfasdf" localSheetId="5" hidden="1">{#N/A,#N/A,FALSE,"ALLOC"}</definedName>
    <definedName name="dfasdfasdf" localSheetId="1" hidden="1">{#N/A,#N/A,FALSE,"ALLOC"}</definedName>
    <definedName name="dfasdfasdf" hidden="1">{#N/A,#N/A,FALSE,"ALLOC"}</definedName>
    <definedName name="dfasdfasdfdsaf" localSheetId="5" hidden="1">{#N/A,#N/A,FALSE,"ALLOC"}</definedName>
    <definedName name="dfasdfasdfdsaf" localSheetId="1" hidden="1">{#N/A,#N/A,FALSE,"ALLOC"}</definedName>
    <definedName name="dfasdfasdfdsaf" hidden="1">{#N/A,#N/A,FALSE,"ALLOC"}</definedName>
    <definedName name="dfasfasfdfadsf" localSheetId="5" hidden="1">{#N/A,#N/A,FALSE,"EXPENSE"}</definedName>
    <definedName name="dfasfasfdfadsf" localSheetId="1" hidden="1">{#N/A,#N/A,FALSE,"EXPENSE"}</definedName>
    <definedName name="dfasfasfdfadsf" hidden="1">{#N/A,#N/A,FALSE,"EXPENSE"}</definedName>
    <definedName name="dfdfdsfadsf" localSheetId="5" hidden="1">{#N/A,#N/A,FALSE,"EXPENSE"}</definedName>
    <definedName name="dfdfdsfadsf" localSheetId="1" hidden="1">{#N/A,#N/A,FALSE,"EXPENSE"}</definedName>
    <definedName name="dfdfdsfadsf" hidden="1">{#N/A,#N/A,FALSE,"EXPENSE"}</definedName>
    <definedName name="dfdsfsdfdfdsf" localSheetId="5" hidden="1">{#N/A,#N/A,FALSE,"EXPENSE"}</definedName>
    <definedName name="dfdsfsdfdfdsf" localSheetId="1" hidden="1">{#N/A,#N/A,FALSE,"EXPENSE"}</definedName>
    <definedName name="dfdsfsdfdfdsf" hidden="1">{#N/A,#N/A,FALSE,"EXPENSE"}</definedName>
    <definedName name="dfsadfdsfdsf" localSheetId="5" hidden="1">{#N/A,#N/A,FALSE,"ALLOC"}</definedName>
    <definedName name="dfsadfdsfdsf" localSheetId="1" hidden="1">{#N/A,#N/A,FALSE,"ALLOC"}</definedName>
    <definedName name="dfsadfdsfdsf" hidden="1">{#N/A,#N/A,FALSE,"ALLOC"}</definedName>
    <definedName name="dfsdfdsfdsfds" localSheetId="5" hidden="1">{#N/A,#N/A,FALSE,"EXPENSE"}</definedName>
    <definedName name="dfsdfdsfdsfds" localSheetId="1" hidden="1">{#N/A,#N/A,FALSE,"EXPENSE"}</definedName>
    <definedName name="dfsdfdsfdsfds" hidden="1">{#N/A,#N/A,FALSE,"EXPENSE"}</definedName>
    <definedName name="dgdgdfgdg" localSheetId="5" hidden="1">{#N/A,#N/A,FALSE,"EXPENSE"}</definedName>
    <definedName name="dgdgdfgdg" localSheetId="1" hidden="1">{#N/A,#N/A,FALSE,"EXPENSE"}</definedName>
    <definedName name="dgdgdfgdg" hidden="1">{#N/A,#N/A,FALSE,"EXPENSE"}</definedName>
    <definedName name="dhdyyrtyr" localSheetId="5" hidden="1">{#N/A,#N/A,FALSE,"EXPENSE"}</definedName>
    <definedName name="dhdyyrtyr" localSheetId="1" hidden="1">{#N/A,#N/A,FALSE,"EXPENSE"}</definedName>
    <definedName name="dhdyyrtyr" hidden="1">{#N/A,#N/A,FALSE,"EXPENSE"}</definedName>
    <definedName name="ds" localSheetId="5" hidden="1">{#N/A,#N/A,FALSE,"Aging Summary";#N/A,#N/A,FALSE,"Ratio Analysis";#N/A,#N/A,FALSE,"Test 120 Day Accts";#N/A,#N/A,FALSE,"Tickmarks"}</definedName>
    <definedName name="ds" localSheetId="1" hidden="1">{#N/A,#N/A,FALSE,"Aging Summary";#N/A,#N/A,FALSE,"Ratio Analysis";#N/A,#N/A,FALSE,"Test 120 Day Accts";#N/A,#N/A,FALSE,"Tickmarks"}</definedName>
    <definedName name="ds" localSheetId="0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5" hidden="1">{#N/A,#N/A,FALSE,"EXPENSE"}</definedName>
    <definedName name="dsfasdfdasf" localSheetId="1" hidden="1">{#N/A,#N/A,FALSE,"EXPENSE"}</definedName>
    <definedName name="dsfasdfdasf" hidden="1">{#N/A,#N/A,FALSE,"EXPENSE"}</definedName>
    <definedName name="dsfasdfdsf" localSheetId="5" hidden="1">{#N/A,#N/A,FALSE,"EXPENSE"}</definedName>
    <definedName name="dsfasdfdsf" localSheetId="1" hidden="1">{#N/A,#N/A,FALSE,"EXPENSE"}</definedName>
    <definedName name="dsfasdfdsf" hidden="1">{#N/A,#N/A,FALSE,"EXPENSE"}</definedName>
    <definedName name="dtresyttyujyujtghgh" localSheetId="5" hidden="1">{#N/A,#N/A,FALSE,"EXPENSE"}</definedName>
    <definedName name="dtresyttyujyujtghgh" localSheetId="1" hidden="1">{#N/A,#N/A,FALSE,"EXPENSE"}</definedName>
    <definedName name="dtresyttyujyujtghgh" hidden="1">{#N/A,#N/A,FALSE,"EXPENSE"}</definedName>
    <definedName name="eatawerawerfe" localSheetId="5" hidden="1">{#N/A,#N/A,FALSE,"ALLOC"}</definedName>
    <definedName name="eatawerawerfe" localSheetId="1" hidden="1">{#N/A,#N/A,FALSE,"ALLOC"}</definedName>
    <definedName name="eatawerawerfe" hidden="1">{#N/A,#N/A,FALSE,"ALLOC"}</definedName>
    <definedName name="er" localSheetId="5" hidden="1">{#N/A,#N/A,FALSE,"Aging Summary";#N/A,#N/A,FALSE,"Ratio Analysis";#N/A,#N/A,FALSE,"Test 120 Day Accts";#N/A,#N/A,FALSE,"Tickmarks"}</definedName>
    <definedName name="er" localSheetId="1" hidden="1">{#N/A,#N/A,FALSE,"Aging Summary";#N/A,#N/A,FALSE,"Ratio Analysis";#N/A,#N/A,FALSE,"Test 120 Day Accts";#N/A,#N/A,FALSE,"Tickmarks"}</definedName>
    <definedName name="er" localSheetId="0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w" localSheetId="5" hidden="1">{#N/A,#N/A,FALSE,"Aging Summary";#N/A,#N/A,FALSE,"Ratio Analysis";#N/A,#N/A,FALSE,"Test 120 Day Accts";#N/A,#N/A,FALSE,"Tickmarks"}</definedName>
    <definedName name="ew" localSheetId="1" hidden="1">{#N/A,#N/A,FALSE,"Aging Summary";#N/A,#N/A,FALSE,"Ratio Analysis";#N/A,#N/A,FALSE,"Test 120 Day Accts";#N/A,#N/A,FALSE,"Tickmarks"}</definedName>
    <definedName name="ew" localSheetId="0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adfasdfasdfadsf" localSheetId="5" hidden="1">{#N/A,#N/A,FALSE,"ALLOC"}</definedName>
    <definedName name="fadfasdfasdfadsf" localSheetId="1" hidden="1">{#N/A,#N/A,FALSE,"ALLOC"}</definedName>
    <definedName name="fadfasdfasdfadsf" hidden="1">{#N/A,#N/A,FALSE,"ALLOC"}</definedName>
    <definedName name="fadfasdfwaerwe" localSheetId="5" hidden="1">{#N/A,#N/A,FALSE,"ALLOC"}</definedName>
    <definedName name="fadfasdfwaerwe" localSheetId="1" hidden="1">{#N/A,#N/A,FALSE,"ALLOC"}</definedName>
    <definedName name="fadfasdfwaerwe" hidden="1">{#N/A,#N/A,FALSE,"ALLOC"}</definedName>
    <definedName name="fadsfadsfadsf" localSheetId="5" hidden="1">{#N/A,#N/A,FALSE,"EXPENSE"}</definedName>
    <definedName name="fadsfadsfadsf" localSheetId="1" hidden="1">{#N/A,#N/A,FALSE,"EXPENSE"}</definedName>
    <definedName name="fadsfadsfadsf" hidden="1">{#N/A,#N/A,FALSE,"EXPENSE"}</definedName>
    <definedName name="fadsfadsfdasf" localSheetId="5" hidden="1">{#N/A,#N/A,FALSE,"EXPENSE"}</definedName>
    <definedName name="fadsfadsfdasf" localSheetId="1" hidden="1">{#N/A,#N/A,FALSE,"EXPENSE"}</definedName>
    <definedName name="fadsfadsfdasf" hidden="1">{#N/A,#N/A,FALSE,"EXPENSE"}</definedName>
    <definedName name="fadsfdsafdfd" localSheetId="5" hidden="1">{#N/A,#N/A,FALSE,"ALLOC"}</definedName>
    <definedName name="fadsfdsafdfd" localSheetId="1" hidden="1">{#N/A,#N/A,FALSE,"ALLOC"}</definedName>
    <definedName name="fadsfdsafdfd" hidden="1">{#N/A,#N/A,FALSE,"ALLOC"}</definedName>
    <definedName name="fasdfadsfdasf" localSheetId="5" hidden="1">{#N/A,#N/A,FALSE,"ALLOC"}</definedName>
    <definedName name="fasdfadsfdasf" localSheetId="1" hidden="1">{#N/A,#N/A,FALSE,"ALLOC"}</definedName>
    <definedName name="fasdfadsfdasf" hidden="1">{#N/A,#N/A,FALSE,"ALLOC"}</definedName>
    <definedName name="fasdfasdfadsf" localSheetId="5" hidden="1">{#N/A,#N/A,FALSE,"EXPENSE"}</definedName>
    <definedName name="fasdfasdfadsf" localSheetId="1" hidden="1">{#N/A,#N/A,FALSE,"EXPENSE"}</definedName>
    <definedName name="fasdfasdfadsf" hidden="1">{#N/A,#N/A,FALSE,"EXPENSE"}</definedName>
    <definedName name="fasdfdfdf" localSheetId="5" hidden="1">{#N/A,#N/A,FALSE,"EXPENSE"}</definedName>
    <definedName name="fasdfdfdf" localSheetId="1" hidden="1">{#N/A,#N/A,FALSE,"EXPENSE"}</definedName>
    <definedName name="fasdfdfdf" hidden="1">{#N/A,#N/A,FALSE,"EXPENSE"}</definedName>
    <definedName name="fasfdsfdsafads" localSheetId="5" hidden="1">{#N/A,#N/A,FALSE,"EXPENSE"}</definedName>
    <definedName name="fasfdsfdsafads" localSheetId="1" hidden="1">{#N/A,#N/A,FALSE,"EXPENSE"}</definedName>
    <definedName name="fasfdsfdsafads" hidden="1">{#N/A,#N/A,FALSE,"EXPENSE"}</definedName>
    <definedName name="fcsdafasdfadsf" localSheetId="5" hidden="1">{#N/A,#N/A,FALSE,"EXPENSE"}</definedName>
    <definedName name="fcsdafasdfadsf" localSheetId="1" hidden="1">{#N/A,#N/A,FALSE,"EXPENSE"}</definedName>
    <definedName name="fcsdafasdfadsf" hidden="1">{#N/A,#N/A,FALSE,"EXPENSE"}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sfadfdaf" localSheetId="5" hidden="1">{#N/A,#N/A,FALSE,"EXPENSE"}</definedName>
    <definedName name="fdasfadfdaf" localSheetId="1" hidden="1">{#N/A,#N/A,FALSE,"EXPENSE"}</definedName>
    <definedName name="fdasfadfdaf" hidden="1">{#N/A,#N/A,FALSE,"EXPENSE"}</definedName>
    <definedName name="fdsfdsafdasfds" localSheetId="5" hidden="1">{#N/A,#N/A,FALSE,"EXPENSE"}</definedName>
    <definedName name="fdsfdsafdasfds" localSheetId="1" hidden="1">{#N/A,#N/A,FALSE,"EXPENSE"}</definedName>
    <definedName name="fdsfdsafdasfds" hidden="1">{#N/A,#N/A,FALSE,"EXPENSE"}</definedName>
    <definedName name="fdsfsadfsdafdsa" localSheetId="5" hidden="1">{#N/A,#N/A,FALSE,"EXPENSE"}</definedName>
    <definedName name="fdsfsadfsdafdsa" localSheetId="1" hidden="1">{#N/A,#N/A,FALSE,"EXPENSE"}</definedName>
    <definedName name="fdsfsadfsdafdsa" hidden="1">{#N/A,#N/A,FALSE,"EXPENSE"}</definedName>
    <definedName name="fdsfsdfdsfd" localSheetId="5" hidden="1">{#N/A,#N/A,FALSE,"EXPENSE"}</definedName>
    <definedName name="fdsfsdfdsfd" localSheetId="1" hidden="1">{#N/A,#N/A,FALSE,"EXPENSE"}</definedName>
    <definedName name="fdsfsdfdsfd" hidden="1">{#N/A,#N/A,FALSE,"EXPENSE"}</definedName>
    <definedName name="fewrfwerwqerwe" localSheetId="5" hidden="1">{#N/A,#N/A,FALSE,"EXPENSE"}</definedName>
    <definedName name="fewrfwerwqerwe" localSheetId="1" hidden="1">{#N/A,#N/A,FALSE,"EXPENSE"}</definedName>
    <definedName name="fewrfwerwqerwe" hidden="1">{#N/A,#N/A,FALSE,"EXPENSE"}</definedName>
    <definedName name="ffff" localSheetId="5" hidden="1">{#N/A,#N/A,FALSE,"ALLOC"}</definedName>
    <definedName name="ffff" localSheetId="1" hidden="1">{#N/A,#N/A,FALSE,"ALLOC"}</definedName>
    <definedName name="ffff" hidden="1">{#N/A,#N/A,FALSE,"ALLOC"}</definedName>
    <definedName name="fgdfgdzfxczv" localSheetId="5" hidden="1">{#N/A,#N/A,FALSE,"EXPENSE"}</definedName>
    <definedName name="fgdfgdzfxczv" localSheetId="1" hidden="1">{#N/A,#N/A,FALSE,"EXPENSE"}</definedName>
    <definedName name="fgdfgdzfxczv" hidden="1">{#N/A,#N/A,FALSE,"EXPENSE"}</definedName>
    <definedName name="fgdfzdsfASFDAS" localSheetId="5" hidden="1">{#N/A,#N/A,FALSE,"EXPENSE"}</definedName>
    <definedName name="fgdfzdsfASFDAS" localSheetId="1" hidden="1">{#N/A,#N/A,FALSE,"EXPENSE"}</definedName>
    <definedName name="fgdfzdsfASFDAS" hidden="1">{#N/A,#N/A,FALSE,"EXPENSE"}</definedName>
    <definedName name="fgdgdfdvcx" localSheetId="5" hidden="1">{#N/A,#N/A,FALSE,"ALLOC"}</definedName>
    <definedName name="fgdgdfdvcx" localSheetId="1" hidden="1">{#N/A,#N/A,FALSE,"ALLOC"}</definedName>
    <definedName name="fgdgdfdvcx" hidden="1">{#N/A,#N/A,FALSE,"ALLOC"}</definedName>
    <definedName name="fgdsfasdfscc" localSheetId="5" hidden="1">{#N/A,#N/A,FALSE,"ALLOC"}</definedName>
    <definedName name="fgdsfasdfscc" localSheetId="1" hidden="1">{#N/A,#N/A,FALSE,"ALLOC"}</definedName>
    <definedName name="fgdsfasdfscc" hidden="1">{#N/A,#N/A,FALSE,"ALLOC"}</definedName>
    <definedName name="fgdsfdsfd" localSheetId="5" hidden="1">{#N/A,#N/A,FALSE,"EXPENSE"}</definedName>
    <definedName name="fgdsfdsfd" localSheetId="1" hidden="1">{#N/A,#N/A,FALSE,"EXPENSE"}</definedName>
    <definedName name="fgdsfdsfd" hidden="1">{#N/A,#N/A,FALSE,"EXPENSE"}</definedName>
    <definedName name="fhfgdgdg" localSheetId="5" hidden="1">{#N/A,#N/A,FALSE,"EXPENSE"}</definedName>
    <definedName name="fhfgdgdg" localSheetId="1" hidden="1">{#N/A,#N/A,FALSE,"EXPENSE"}</definedName>
    <definedName name="fhfgdgdg" hidden="1">{#N/A,#N/A,FALSE,"EXPENSE"}</definedName>
    <definedName name="fhfhfhfg" localSheetId="5" hidden="1">{#N/A,#N/A,FALSE,"EXPENSE"}</definedName>
    <definedName name="fhfhfhfg" localSheetId="1" hidden="1">{#N/A,#N/A,FALSE,"EXPENSE"}</definedName>
    <definedName name="fhfhfhfg" hidden="1">{#N/A,#N/A,FALSE,"EXPENSE"}</definedName>
    <definedName name="fhgfdgdzfcxvcx" localSheetId="5" hidden="1">{#N/A,#N/A,FALSE,"EXPENSE"}</definedName>
    <definedName name="fhgfdgdzfcxvcx" localSheetId="1" hidden="1">{#N/A,#N/A,FALSE,"EXPENSE"}</definedName>
    <definedName name="fhgfdgdzfcxvcx" hidden="1">{#N/A,#N/A,FALSE,"EXPENSE"}</definedName>
    <definedName name="freb" localSheetId="5" hidden="1">{#N/A,#N/A,FALSE,"EXPENSE"}</definedName>
    <definedName name="freb" localSheetId="1" hidden="1">{#N/A,#N/A,FALSE,"EXPENSE"}</definedName>
    <definedName name="freb" hidden="1">{#N/A,#N/A,FALSE,"EXPENSE"}</definedName>
    <definedName name="frt" localSheetId="5" hidden="1">{#N/A,#N/A,FALSE,"Aging Summary";#N/A,#N/A,FALSE,"Ratio Analysis";#N/A,#N/A,FALSE,"Test 120 Day Accts";#N/A,#N/A,FALSE,"Tickmarks"}</definedName>
    <definedName name="frt" localSheetId="1" hidden="1">{#N/A,#N/A,FALSE,"Aging Summary";#N/A,#N/A,FALSE,"Ratio Analysis";#N/A,#N/A,FALSE,"Test 120 Day Accts";#N/A,#N/A,FALSE,"Tickmarks"}</definedName>
    <definedName name="frt" localSheetId="0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5" hidden="1">{#N/A,#N/A,FALSE,"EXPENSE"}</definedName>
    <definedName name="frwerwerwerfw" localSheetId="1" hidden="1">{#N/A,#N/A,FALSE,"EXPENSE"}</definedName>
    <definedName name="frwerwerwerfw" hidden="1">{#N/A,#N/A,FALSE,"EXPENSE"}</definedName>
    <definedName name="frwerwerwerwerfew" localSheetId="5" hidden="1">{#N/A,#N/A,FALSE,"EXPENSE"}</definedName>
    <definedName name="frwerwerwerwerfew" localSheetId="1" hidden="1">{#N/A,#N/A,FALSE,"EXPENSE"}</definedName>
    <definedName name="frwerwerwerwerfew" hidden="1">{#N/A,#N/A,FALSE,"EXPENSE"}</definedName>
    <definedName name="fsadfsdfadfdfwerf" localSheetId="5" hidden="1">{#N/A,#N/A,FALSE,"EXPENSE"}</definedName>
    <definedName name="fsadfsdfadfdfwerf" localSheetId="1" hidden="1">{#N/A,#N/A,FALSE,"EXPENSE"}</definedName>
    <definedName name="fsadfsdfadfdfwerf" hidden="1">{#N/A,#N/A,FALSE,"EXPENSE"}</definedName>
    <definedName name="fsafwaerwer" localSheetId="5" hidden="1">{#N/A,#N/A,FALSE,"EXPENSE"}</definedName>
    <definedName name="fsafwaerwer" localSheetId="1" hidden="1">{#N/A,#N/A,FALSE,"EXPENSE"}</definedName>
    <definedName name="fsafwaerwer" hidden="1">{#N/A,#N/A,FALSE,"EXPENSE"}</definedName>
    <definedName name="fsd" localSheetId="5" hidden="1">{#N/A,#N/A,FALSE,"Aging Summary";#N/A,#N/A,FALSE,"Ratio Analysis";#N/A,#N/A,FALSE,"Test 120 Day Accts";#N/A,#N/A,FALSE,"Tickmarks"}</definedName>
    <definedName name="fsd" localSheetId="1" hidden="1">{#N/A,#N/A,FALSE,"Aging Summary";#N/A,#N/A,FALSE,"Ratio Analysis";#N/A,#N/A,FALSE,"Test 120 Day Accts";#N/A,#N/A,FALSE,"Tickmarks"}</definedName>
    <definedName name="fsd" localSheetId="0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5" hidden="1">{#N/A,#N/A,FALSE,"EXPENSE"}</definedName>
    <definedName name="fsdfadsfdfd" localSheetId="1" hidden="1">{#N/A,#N/A,FALSE,"EXPENSE"}</definedName>
    <definedName name="fsdfadsfdfd" hidden="1">{#N/A,#N/A,FALSE,"EXPENSE"}</definedName>
    <definedName name="fsdfasdfadsf" localSheetId="5" hidden="1">{#N/A,#N/A,FALSE,"EXPENSE"}</definedName>
    <definedName name="fsdfasdfadsf" localSheetId="1" hidden="1">{#N/A,#N/A,FALSE,"EXPENSE"}</definedName>
    <definedName name="fsdfasdfadsf" hidden="1">{#N/A,#N/A,FALSE,"EXPENSE"}</definedName>
    <definedName name="fsdfdfbfvbcvbb" localSheetId="5" hidden="1">{#N/A,#N/A,FALSE,"ALLOC"}</definedName>
    <definedName name="fsdfdfbfvbcvbb" localSheetId="1" hidden="1">{#N/A,#N/A,FALSE,"ALLOC"}</definedName>
    <definedName name="fsdfdfbfvbcvbb" hidden="1">{#N/A,#N/A,FALSE,"ALLOC"}</definedName>
    <definedName name="fsdfdwfdsf" localSheetId="5" hidden="1">{#N/A,#N/A,FALSE,"EXPENSE"}</definedName>
    <definedName name="fsdfdwfdsf" localSheetId="1" hidden="1">{#N/A,#N/A,FALSE,"EXPENSE"}</definedName>
    <definedName name="fsdfdwfdsf" hidden="1">{#N/A,#N/A,FALSE,"EXPENSE"}</definedName>
    <definedName name="fsgrhghj" localSheetId="5" hidden="1">{#N/A,#N/A,FALSE,"ALLOC"}</definedName>
    <definedName name="fsgrhghj" localSheetId="1" hidden="1">{#N/A,#N/A,FALSE,"ALLOC"}</definedName>
    <definedName name="fsgrhghj" hidden="1">{#N/A,#N/A,FALSE,"ALLOC"}</definedName>
    <definedName name="ftyrtdrt" localSheetId="5" hidden="1">{#N/A,#N/A,FALSE,"ALLOC"}</definedName>
    <definedName name="ftyrtdrt" localSheetId="1" hidden="1">{#N/A,#N/A,FALSE,"ALLOC"}</definedName>
    <definedName name="ftyrtdrt" hidden="1">{#N/A,#N/A,FALSE,"ALLOC"}</definedName>
    <definedName name="gbdfgdfdfzvc" localSheetId="5" hidden="1">{#N/A,#N/A,FALSE,"ALLOC"}</definedName>
    <definedName name="gbdfgdfdfzvc" localSheetId="1" hidden="1">{#N/A,#N/A,FALSE,"ALLOC"}</definedName>
    <definedName name="gbdfgdfdfzvc" hidden="1">{#N/A,#N/A,FALSE,"ALLOC"}</definedName>
    <definedName name="gbdfgzdfvvc" localSheetId="5" hidden="1">{#N/A,#N/A,FALSE,"EXPENSE"}</definedName>
    <definedName name="gbdfgzdfvvc" localSheetId="1" hidden="1">{#N/A,#N/A,FALSE,"EXPENSE"}</definedName>
    <definedName name="gbdfgzdfvvc" hidden="1">{#N/A,#N/A,FALSE,"EXPENSE"}</definedName>
    <definedName name="gdfgdvzxcvc" localSheetId="5" hidden="1">{#N/A,#N/A,FALSE,"EXPENSE"}</definedName>
    <definedName name="gdfgdvzxcvc" localSheetId="1" hidden="1">{#N/A,#N/A,FALSE,"EXPENSE"}</definedName>
    <definedName name="gdfgdvzxcvc" hidden="1">{#N/A,#N/A,FALSE,"EXPENSE"}</definedName>
    <definedName name="gdfgdzfdzfvxzc" localSheetId="5" hidden="1">{#N/A,#N/A,FALSE,"ALLOC"}</definedName>
    <definedName name="gdfgdzfdzfvxzc" localSheetId="1" hidden="1">{#N/A,#N/A,FALSE,"ALLOC"}</definedName>
    <definedName name="gdfgdzfdzfvxzc" hidden="1">{#N/A,#N/A,FALSE,"ALLOC"}</definedName>
    <definedName name="gdfgfbcvbcv" localSheetId="5" hidden="1">{#N/A,#N/A,FALSE,"EXPENSE"}</definedName>
    <definedName name="gdfgfbcvbcv" localSheetId="1" hidden="1">{#N/A,#N/A,FALSE,"EXPENSE"}</definedName>
    <definedName name="gdfgfbcvbcv" hidden="1">{#N/A,#N/A,FALSE,"EXPENSE"}</definedName>
    <definedName name="gdfgfvcxvcx" localSheetId="5" hidden="1">{#N/A,#N/A,FALSE,"ALLOC"}</definedName>
    <definedName name="gdfgfvcxvcx" localSheetId="1" hidden="1">{#N/A,#N/A,FALSE,"ALLOC"}</definedName>
    <definedName name="gdfgfvcxvcx" hidden="1">{#N/A,#N/A,FALSE,"ALLOC"}</definedName>
    <definedName name="gdgddgd" localSheetId="5" hidden="1">{#N/A,#N/A,FALSE,"EXPENSE"}</definedName>
    <definedName name="gdgddgd" localSheetId="1" hidden="1">{#N/A,#N/A,FALSE,"EXPENSE"}</definedName>
    <definedName name="gdgddgd" hidden="1">{#N/A,#N/A,FALSE,"EXPENSE"}</definedName>
    <definedName name="gdsfgdcvcx" localSheetId="5" hidden="1">{#N/A,#N/A,FALSE,"EXPENSE"}</definedName>
    <definedName name="gdsfgdcvcx" localSheetId="1" hidden="1">{#N/A,#N/A,FALSE,"EXPENSE"}</definedName>
    <definedName name="gdsfgdcvcx" hidden="1">{#N/A,#N/A,FALSE,"EXPENSE"}</definedName>
    <definedName name="gdsfgdfvgzcxvcxz" localSheetId="5" hidden="1">{#N/A,#N/A,FALSE,"EXPENSE"}</definedName>
    <definedName name="gdsfgdfvgzcxvcxz" localSheetId="1" hidden="1">{#N/A,#N/A,FALSE,"EXPENSE"}</definedName>
    <definedName name="gdsfgdfvgzcxvcxz" hidden="1">{#N/A,#N/A,FALSE,"EXPENSE"}</definedName>
    <definedName name="gdsgdfvcxvxc" localSheetId="5" hidden="1">{#N/A,#N/A,FALSE,"EXPENSE"}</definedName>
    <definedName name="gdsgdfvcxvxc" localSheetId="1" hidden="1">{#N/A,#N/A,FALSE,"EXPENSE"}</definedName>
    <definedName name="gdsgdfvcxvxc" hidden="1">{#N/A,#N/A,FALSE,"EXPENSE"}</definedName>
    <definedName name="gfgsdftesrt" localSheetId="5" hidden="1">{#N/A,#N/A,FALSE,"EXPENSE"}</definedName>
    <definedName name="gfgsdftesrt" localSheetId="1" hidden="1">{#N/A,#N/A,FALSE,"EXPENSE"}</definedName>
    <definedName name="gfgsdftesrt" hidden="1">{#N/A,#N/A,FALSE,"EXPENSE"}</definedName>
    <definedName name="gfhbgfggbvcvcx" localSheetId="5" hidden="1">{#N/A,#N/A,FALSE,"EXPENSE"}</definedName>
    <definedName name="gfhbgfggbvcvcx" localSheetId="1" hidden="1">{#N/A,#N/A,FALSE,"EXPENSE"}</definedName>
    <definedName name="gfhbgfggbvcvcx" hidden="1">{#N/A,#N/A,FALSE,"EXPENSE"}</definedName>
    <definedName name="gfhfgfbcvcv" localSheetId="5" hidden="1">{#N/A,#N/A,FALSE,"EXPENSE"}</definedName>
    <definedName name="gfhfgfbcvcv" localSheetId="1" hidden="1">{#N/A,#N/A,FALSE,"EXPENSE"}</definedName>
    <definedName name="gfhfgfbcvcv" hidden="1">{#N/A,#N/A,FALSE,"EXPENSE"}</definedName>
    <definedName name="gfhfxcxvcxzv" localSheetId="5" hidden="1">{#N/A,#N/A,FALSE,"EXPENSE"}</definedName>
    <definedName name="gfhfxcxvcxzv" localSheetId="1" hidden="1">{#N/A,#N/A,FALSE,"EXPENSE"}</definedName>
    <definedName name="gfhfxcxvcxzv" hidden="1">{#N/A,#N/A,FALSE,"EXPENSE"}</definedName>
    <definedName name="gfhsdzfzasdfSAF" localSheetId="5" hidden="1">{#N/A,#N/A,FALSE,"ALLOC"}</definedName>
    <definedName name="gfhsdzfzasdfSAF" localSheetId="1" hidden="1">{#N/A,#N/A,FALSE,"ALLOC"}</definedName>
    <definedName name="gfhsdzfzasdfSAF" hidden="1">{#N/A,#N/A,FALSE,"ALLOC"}</definedName>
    <definedName name="gfhshyghgf" localSheetId="5" hidden="1">{#N/A,#N/A,FALSE,"EXPENSE"}</definedName>
    <definedName name="gfhshyghgf" localSheetId="1" hidden="1">{#N/A,#N/A,FALSE,"EXPENSE"}</definedName>
    <definedName name="gfhshyghgf" hidden="1">{#N/A,#N/A,FALSE,"EXPENSE"}</definedName>
    <definedName name="gfnhsfgdzvc" localSheetId="5" hidden="1">{#N/A,#N/A,FALSE,"ALLOC"}</definedName>
    <definedName name="gfnhsfgdzvc" localSheetId="1" hidden="1">{#N/A,#N/A,FALSE,"ALLOC"}</definedName>
    <definedName name="gfnhsfgdzvc" hidden="1">{#N/A,#N/A,FALSE,"ALLOC"}</definedName>
    <definedName name="gfsgesrwerwer" localSheetId="5" hidden="1">{#N/A,#N/A,FALSE,"EXPENSE"}</definedName>
    <definedName name="gfsgesrwerwer" localSheetId="1" hidden="1">{#N/A,#N/A,FALSE,"EXPENSE"}</definedName>
    <definedName name="gfsgesrwerwer" hidden="1">{#N/A,#N/A,FALSE,"EXPENSE"}</definedName>
    <definedName name="gggg" localSheetId="5" hidden="1">{#N/A,#N/A,FALSE,"EXPENSE"}</definedName>
    <definedName name="gggg" localSheetId="1" hidden="1">{#N/A,#N/A,FALSE,"EXPENSE"}</definedName>
    <definedName name="gggg" hidden="1">{#N/A,#N/A,FALSE,"EXPENSE"}</definedName>
    <definedName name="ggggg" localSheetId="5" hidden="1">{#N/A,#N/A,FALSE,"EXPENSE"}</definedName>
    <definedName name="ggggg" localSheetId="1" hidden="1">{#N/A,#N/A,FALSE,"EXPENSE"}</definedName>
    <definedName name="ggggg" hidden="1">{#N/A,#N/A,FALSE,"EXPENSE"}</definedName>
    <definedName name="gggggg" localSheetId="5" hidden="1">{#N/A,#N/A,FALSE,"EXPENSE"}</definedName>
    <definedName name="gggggg" localSheetId="1" hidden="1">{#N/A,#N/A,FALSE,"EXPENSE"}</definedName>
    <definedName name="gggggg" hidden="1">{#N/A,#N/A,FALSE,"EXPENSE"}</definedName>
    <definedName name="ghsfgdszfzsdf" localSheetId="5" hidden="1">{#N/A,#N/A,FALSE,"EXPENSE"}</definedName>
    <definedName name="ghsfgdszfzsdf" localSheetId="1" hidden="1">{#N/A,#N/A,FALSE,"EXPENSE"}</definedName>
    <definedName name="ghsfgdszfzsdf" hidden="1">{#N/A,#N/A,FALSE,"EXPENSE"}</definedName>
    <definedName name="gretertertert" localSheetId="5" hidden="1">{#N/A,#N/A,FALSE,"EXPENSE"}</definedName>
    <definedName name="gretertertert" localSheetId="1" hidden="1">{#N/A,#N/A,FALSE,"EXPENSE"}</definedName>
    <definedName name="gretertertert" hidden="1">{#N/A,#N/A,FALSE,"EXPENSE"}</definedName>
    <definedName name="gsdfgdzcvzcxvc" localSheetId="5" hidden="1">{#N/A,#N/A,FALSE,"EXPENSE"}</definedName>
    <definedName name="gsdfgdzcvzcxvc" localSheetId="1" hidden="1">{#N/A,#N/A,FALSE,"EXPENSE"}</definedName>
    <definedName name="gsdfgdzcvzcxvc" hidden="1">{#N/A,#N/A,FALSE,"EXPENSE"}</definedName>
    <definedName name="gsdfgdzfzdvcxz" localSheetId="5" hidden="1">{#N/A,#N/A,FALSE,"EXPENSE"}</definedName>
    <definedName name="gsdfgdzfzdvcxz" localSheetId="1" hidden="1">{#N/A,#N/A,FALSE,"EXPENSE"}</definedName>
    <definedName name="gsdfgdzfzdvcxz" hidden="1">{#N/A,#N/A,FALSE,"EXPENSE"}</definedName>
    <definedName name="gsdfgzsdfzsdcs" localSheetId="5" hidden="1">{#N/A,#N/A,FALSE,"EXPENSE"}</definedName>
    <definedName name="gsdfgzsdfzsdcs" localSheetId="1" hidden="1">{#N/A,#N/A,FALSE,"EXPENSE"}</definedName>
    <definedName name="gsdfgzsdfzsdcs" hidden="1">{#N/A,#N/A,FALSE,"EXPENSE"}</definedName>
    <definedName name="gsfdgzdfcxv" localSheetId="5" hidden="1">{#N/A,#N/A,FALSE,"EXPENSE"}</definedName>
    <definedName name="gsfdgzdfcxv" localSheetId="1" hidden="1">{#N/A,#N/A,FALSE,"EXPENSE"}</definedName>
    <definedName name="gsfdgzdfcxv" hidden="1">{#N/A,#N/A,FALSE,"EXPENSE"}</definedName>
    <definedName name="hfgdfdcvc" localSheetId="5" hidden="1">{#N/A,#N/A,FALSE,"EXPENSE"}</definedName>
    <definedName name="hfgdfdcvc" localSheetId="1" hidden="1">{#N/A,#N/A,FALSE,"EXPENSE"}</definedName>
    <definedName name="hfgdfdcvc" hidden="1">{#N/A,#N/A,FALSE,"EXPENSE"}</definedName>
    <definedName name="hgfhngfvbvcb" localSheetId="5" hidden="1">{#N/A,#N/A,FALSE,"EXPENSE"}</definedName>
    <definedName name="hgfhngfvbvcb" localSheetId="1" hidden="1">{#N/A,#N/A,FALSE,"EXPENSE"}</definedName>
    <definedName name="hgfhngfvbvcb" hidden="1">{#N/A,#N/A,FALSE,"EXPENSE"}</definedName>
    <definedName name="hgfhsfdgadgfzdv" localSheetId="5" hidden="1">{#N/A,#N/A,FALSE,"EXPENSE"}</definedName>
    <definedName name="hgfhsfdgadgfzdv" localSheetId="1" hidden="1">{#N/A,#N/A,FALSE,"EXPENSE"}</definedName>
    <definedName name="hgfhsfdgadgfzdv" hidden="1">{#N/A,#N/A,FALSE,"EXPENSE"}</definedName>
    <definedName name="hghfdghfgh" localSheetId="5" hidden="1">{#N/A,#N/A,FALSE,"EXPENSE"}</definedName>
    <definedName name="hghfdghfgh" localSheetId="1" hidden="1">{#N/A,#N/A,FALSE,"EXPENSE"}</definedName>
    <definedName name="hghfdghfgh" hidden="1">{#N/A,#N/A,FALSE,"EXPENSE"}</definedName>
    <definedName name="hgsfdgdzgfdszfds" localSheetId="5" hidden="1">{#N/A,#N/A,FALSE,"EXPENSE"}</definedName>
    <definedName name="hgsfdgdzgfdszfds" localSheetId="1" hidden="1">{#N/A,#N/A,FALSE,"EXPENSE"}</definedName>
    <definedName name="hgsfdgdzgfdszfds" hidden="1">{#N/A,#N/A,FALSE,"EXPENSE"}</definedName>
    <definedName name="hhfghfh" localSheetId="5" hidden="1">{#N/A,#N/A,FALSE,"EXPENSE"}</definedName>
    <definedName name="hhfghfh" localSheetId="1" hidden="1">{#N/A,#N/A,FALSE,"EXPENSE"}</definedName>
    <definedName name="hhfghfh" hidden="1">{#N/A,#N/A,FALSE,"EXPENSE"}</definedName>
    <definedName name="hhgbvxcv" localSheetId="5" hidden="1">{#N/A,#N/A,FALSE,"EXPENSE"}</definedName>
    <definedName name="hhgbvxcv" localSheetId="1" hidden="1">{#N/A,#N/A,FALSE,"EXPENSE"}</definedName>
    <definedName name="hhgbvxcv" hidden="1">{#N/A,#N/A,FALSE,"EXPENSE"}</definedName>
    <definedName name="hhhh" localSheetId="5" hidden="1">{#N/A,#N/A,FALSE,"EXPENSE"}</definedName>
    <definedName name="hhhh" localSheetId="1" hidden="1">{#N/A,#N/A,FALSE,"EXPENSE"}</definedName>
    <definedName name="hhhh" hidden="1">{#N/A,#N/A,FALSE,"EXPENSE"}</definedName>
    <definedName name="hhhhh" localSheetId="5" hidden="1">{#N/A,#N/A,FALSE,"ALLOC"}</definedName>
    <definedName name="hhhhh" localSheetId="1" hidden="1">{#N/A,#N/A,FALSE,"ALLOC"}</definedName>
    <definedName name="hhhhh" hidden="1">{#N/A,#N/A,FALSE,"ALLOC"}</definedName>
    <definedName name="hjgfhgfhgf" localSheetId="5" hidden="1">{#N/A,#N/A,FALSE,"EXPENSE"}</definedName>
    <definedName name="hjgfhgfhgf" localSheetId="1" hidden="1">{#N/A,#N/A,FALSE,"EXPENSE"}</definedName>
    <definedName name="hjgfhgfhgf" hidden="1">{#N/A,#N/A,FALSE,"EXPENSE"}</definedName>
    <definedName name="hnftgszdgfzsdfv" localSheetId="5" hidden="1">{#N/A,#N/A,FALSE,"EXPENSE"}</definedName>
    <definedName name="hnftgszdgfzsdfv" localSheetId="1" hidden="1">{#N/A,#N/A,FALSE,"EXPENSE"}</definedName>
    <definedName name="hnftgszdgfzsdfv" hidden="1">{#N/A,#N/A,FALSE,"EXPENSE"}</definedName>
    <definedName name="hshgsgfgdfg" localSheetId="5" hidden="1">{#N/A,#N/A,FALSE,"ALLOC"}</definedName>
    <definedName name="hshgsgfgdfg" localSheetId="1" hidden="1">{#N/A,#N/A,FALSE,"ALLOC"}</definedName>
    <definedName name="hshgsgfgdfg" hidden="1">{#N/A,#N/A,FALSE,"ALLOC"}</definedName>
    <definedName name="HTML_CodePage" hidden="1">1252</definedName>
    <definedName name="HTML_Control" localSheetId="5" hidden="1">{"'Sheet1'!$A$1:$I$89"}</definedName>
    <definedName name="HTML_Control" localSheetId="1" hidden="1">{"'Sheet1'!$A$1:$I$89"}</definedName>
    <definedName name="HTML_Control" hidden="1">{"'Sheet1'!$A$1:$I$89"}</definedName>
    <definedName name="html_control1" localSheetId="5" hidden="1">{"'Sheet1'!$A$1:$I$89"}</definedName>
    <definedName name="html_control1" localSheetId="1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localSheetId="0" hidden="1">"Commentary"</definedName>
    <definedName name="HTML_Header" hidden="1">"Manager/Director"</definedName>
    <definedName name="HTML_LastUpdate" localSheetId="0" hidden="1">"08/14/2003"</definedName>
    <definedName name="HTML_LastUpdate" hidden="1">"2/19/99"</definedName>
    <definedName name="HTML_LineAfter" hidden="1">FALSE</definedName>
    <definedName name="HTML_LineBefore" hidden="1">FALSE</definedName>
    <definedName name="HTML_Name" localSheetId="0" hidden="1">"Corporate User"</definedName>
    <definedName name="HTML_Name" hidden="1">"bf3qt7k"</definedName>
    <definedName name="HTML_OBDlg2" hidden="1">TRUE</definedName>
    <definedName name="HTML_OBDlg4" hidden="1">TRUE</definedName>
    <definedName name="HTML_OS" hidden="1">0</definedName>
    <definedName name="HTML_PathFile" localSheetId="0" hidden="1">"C:\WINNT\Profiles\i11485\Desktop\MyHTML.htm"</definedName>
    <definedName name="HTML_PathFile" hidden="1">"F:\98comb.htm"</definedName>
    <definedName name="HTML_Title" localSheetId="0" hidden="1">"New Reporting Summary 8-13-03"</definedName>
    <definedName name="HTML_Title" hidden="1">"Combined Ranking - 1998 Final"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5" hidden="1">{#N/A,#N/A,FALSE,"EXPENSE"}</definedName>
    <definedName name="htyrtyfghfg" localSheetId="1" hidden="1">{#N/A,#N/A,FALSE,"EXPENSE"}</definedName>
    <definedName name="htyrtyfghfg" hidden="1">{#N/A,#N/A,FALSE,"EXPENSE"}</definedName>
    <definedName name="iiittuty" localSheetId="5" hidden="1">{#N/A,#N/A,FALSE,"EXPENSE"}</definedName>
    <definedName name="iiittuty" localSheetId="1" hidden="1">{#N/A,#N/A,FALSE,"EXPENSE"}</definedName>
    <definedName name="iiittuty" hidden="1">{#N/A,#N/A,FALSE,"EXPENSE"}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localSheetId="0" hidden="1">"c3460"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0" hidden="1">"c116"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40661.3016898148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0" hidden="1">"c1023"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39477.4477083333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5" hidden="1">{#N/A,#N/A,FALSE,"Aging Summary";#N/A,#N/A,FALSE,"Ratio Analysis";#N/A,#N/A,FALSE,"Test 120 Day Accts";#N/A,#N/A,FALSE,"Tickmarks"}</definedName>
    <definedName name="iu" localSheetId="1" hidden="1">{#N/A,#N/A,FALSE,"Aging Summary";#N/A,#N/A,FALSE,"Ratio Analysis";#N/A,#N/A,FALSE,"Test 120 Day Accts";#N/A,#N/A,FALSE,"Tickmarks"}</definedName>
    <definedName name="iu" localSheetId="0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5" hidden="1">{#N/A,#N/A,FALSE,"EXPENSE"}</definedName>
    <definedName name="iuiyiiyi" localSheetId="1" hidden="1">{#N/A,#N/A,FALSE,"EXPENSE"}</definedName>
    <definedName name="iuiyiiyi" hidden="1">{#N/A,#N/A,FALSE,"EXPENSE"}</definedName>
    <definedName name="iutyutytyu" localSheetId="5" hidden="1">{#N/A,#N/A,FALSE,"EXPENSE"}</definedName>
    <definedName name="iutyutytyu" localSheetId="1" hidden="1">{#N/A,#N/A,FALSE,"EXPENSE"}</definedName>
    <definedName name="iutyutytyu" hidden="1">{#N/A,#N/A,FALSE,"EXPENSE"}</definedName>
    <definedName name="jgjddd" localSheetId="5" hidden="1">{#N/A,#N/A,FALSE,"EXPENSE"}</definedName>
    <definedName name="jgjddd" localSheetId="1" hidden="1">{#N/A,#N/A,FALSE,"EXPENSE"}</definedName>
    <definedName name="jgjddd" hidden="1">{#N/A,#N/A,FALSE,"EXPENSE"}</definedName>
    <definedName name="jgjfgjghj" localSheetId="5" hidden="1">{#N/A,#N/A,FALSE,"EXPENSE"}</definedName>
    <definedName name="jgjfgjghj" localSheetId="1" hidden="1">{#N/A,#N/A,FALSE,"EXPENSE"}</definedName>
    <definedName name="jgjfgjghj" hidden="1">{#N/A,#N/A,FALSE,"EXPENSE"}</definedName>
    <definedName name="jgjghfhd" localSheetId="5" hidden="1">{#N/A,#N/A,FALSE,"EXPENSE"}</definedName>
    <definedName name="jgjghfhd" localSheetId="1" hidden="1">{#N/A,#N/A,FALSE,"EXPENSE"}</definedName>
    <definedName name="jgjghfhd" hidden="1">{#N/A,#N/A,FALSE,"EXPENSE"}</definedName>
    <definedName name="jgjythfg" localSheetId="5" hidden="1">{#N/A,#N/A,FALSE,"EXPENSE"}</definedName>
    <definedName name="jgjythfg" localSheetId="1" hidden="1">{#N/A,#N/A,FALSE,"EXPENSE"}</definedName>
    <definedName name="jgjythfg" hidden="1">{#N/A,#N/A,FALSE,"EXPENSE"}</definedName>
    <definedName name="jjjj" localSheetId="5" hidden="1">{#N/A,#N/A,FALSE,"EXPENSE"}</definedName>
    <definedName name="jjjj" localSheetId="1" hidden="1">{#N/A,#N/A,FALSE,"EXPENSE"}</definedName>
    <definedName name="jjjj" hidden="1">{#N/A,#N/A,FALSE,"EXPENSE"}</definedName>
    <definedName name="jjjjjjjj" localSheetId="5" hidden="1">OFFSET(CompRange1Main,9,0,COUNTA(CompRange1Main)-COUNTA(#REF!),1)</definedName>
    <definedName name="jjjjjjjj" localSheetId="1" hidden="1">OFFSET(CompRange1Main,9,0,COUNTA(CompRange1Main)-COUNTA(#REF!),1)</definedName>
    <definedName name="jjjjjjjj" hidden="1">OFFSET(CompRange1Main,9,0,COUNTA(CompRange1Main)-COUNTA(#REF!),1)</definedName>
    <definedName name="jnhjhjggh" localSheetId="5" hidden="1">{#N/A,#N/A,FALSE,"EXPENSE"}</definedName>
    <definedName name="jnhjhjggh" localSheetId="1" hidden="1">{#N/A,#N/A,FALSE,"EXPENSE"}</definedName>
    <definedName name="jnhjhjggh" hidden="1">{#N/A,#N/A,FALSE,"EXPENSE"}</definedName>
    <definedName name="jnmhgjdbcxbvc" localSheetId="5" hidden="1">{#N/A,#N/A,FALSE,"EXPENSE"}</definedName>
    <definedName name="jnmhgjdbcxbvc" localSheetId="1" hidden="1">{#N/A,#N/A,FALSE,"EXPENSE"}</definedName>
    <definedName name="jnmhgjdbcxbvc" hidden="1">{#N/A,#N/A,FALSE,"EXPENSE"}</definedName>
    <definedName name="jukyukyujkyjm" localSheetId="5" hidden="1">{#N/A,#N/A,FALSE,"EXPENSE"}</definedName>
    <definedName name="jukyukyujkyjm" localSheetId="1" hidden="1">{#N/A,#N/A,FALSE,"EXPENSE"}</definedName>
    <definedName name="jukyukyujkyjm" hidden="1">{#N/A,#N/A,FALSE,"EXPENSE"}</definedName>
    <definedName name="juyjghjghjgt" localSheetId="5" hidden="1">{#N/A,#N/A,FALSE,"EXPENSE"}</definedName>
    <definedName name="juyjghjghjgt" localSheetId="1" hidden="1">{#N/A,#N/A,FALSE,"EXPENSE"}</definedName>
    <definedName name="juyjghjghjgt" hidden="1">{#N/A,#N/A,FALSE,"EXPENSE"}</definedName>
    <definedName name="jytuyutyu" localSheetId="5" hidden="1">{#N/A,#N/A,FALSE,"EXPENSE"}</definedName>
    <definedName name="jytuyutyu" localSheetId="1" hidden="1">{#N/A,#N/A,FALSE,"EXPENSE"}</definedName>
    <definedName name="jytuyutyu" hidden="1">{#N/A,#N/A,FALSE,"EXPENSE"}</definedName>
    <definedName name="kgkgjkghkj" localSheetId="5" hidden="1">{#N/A,#N/A,FALSE,"EXPENSE"}</definedName>
    <definedName name="kgkgjkghkj" localSheetId="1" hidden="1">{#N/A,#N/A,FALSE,"EXPENSE"}</definedName>
    <definedName name="kgkgjkghkj" hidden="1">{#N/A,#N/A,FALSE,"EXPENSE"}</definedName>
    <definedName name="khgkjgkghkhj" localSheetId="5" hidden="1">{#N/A,#N/A,FALSE,"EXPENSE"}</definedName>
    <definedName name="khgkjgkghkhj" localSheetId="1" hidden="1">{#N/A,#N/A,FALSE,"EXPENSE"}</definedName>
    <definedName name="khgkjgkghkhj" hidden="1">{#N/A,#N/A,FALSE,"EXPENSE"}</definedName>
    <definedName name="khkhkhkh" localSheetId="5" hidden="1">{#N/A,#N/A,FALSE,"EXPENSE"}</definedName>
    <definedName name="khkhkhkh" localSheetId="1" hidden="1">{#N/A,#N/A,FALSE,"EXPENSE"}</definedName>
    <definedName name="khkhkhkh" hidden="1">{#N/A,#N/A,FALSE,"EXPENSE"}</definedName>
    <definedName name="kkhkjhkjh" localSheetId="5" hidden="1">{#N/A,#N/A,FALSE,"EXPENSE"}</definedName>
    <definedName name="kkhkjhkjh" localSheetId="1" hidden="1">{#N/A,#N/A,FALSE,"EXPENSE"}</definedName>
    <definedName name="kkhkjhkjh" hidden="1">{#N/A,#N/A,FALSE,"EXPENSE"}</definedName>
    <definedName name="kkk" localSheetId="5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0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5" hidden="1">{#N/A,#N/A,FALSE,"ALLOC"}</definedName>
    <definedName name="kuhgjghjghj" localSheetId="1" hidden="1">{#N/A,#N/A,FALSE,"ALLOC"}</definedName>
    <definedName name="kuhgjghjghj" hidden="1">{#N/A,#N/A,FALSE,"ALLOC"}</definedName>
    <definedName name="kyukytjgdhfgfd" localSheetId="5" hidden="1">{#N/A,#N/A,FALSE,"EXPENSE"}</definedName>
    <definedName name="kyukytjgdhfgfd" localSheetId="1" hidden="1">{#N/A,#N/A,FALSE,"EXPENSE"}</definedName>
    <definedName name="kyukytjgdhfgfd" hidden="1">{#N/A,#N/A,FALSE,"EXPENSE"}</definedName>
    <definedName name="limcount" hidden="1">1</definedName>
    <definedName name="ListOffset" hidden="1">1</definedName>
    <definedName name="lk" localSheetId="5" hidden="1">{#N/A,#N/A,FALSE,"Aging Summary";#N/A,#N/A,FALSE,"Ratio Analysis";#N/A,#N/A,FALSE,"Test 120 Day Accts";#N/A,#N/A,FALSE,"Tickmarks"}</definedName>
    <definedName name="lk" localSheetId="1" hidden="1">{#N/A,#N/A,FALSE,"Aging Summary";#N/A,#N/A,FALSE,"Ratio Analysis";#N/A,#N/A,FALSE,"Test 120 Day Accts";#N/A,#N/A,FALSE,"Tickmarks"}</definedName>
    <definedName name="lk" localSheetId="0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5" hidden="1">{#N/A,#N/A,FALSE,"ALLOC"}</definedName>
    <definedName name="lkfyhjfghfdgdgf" localSheetId="1" hidden="1">{#N/A,#N/A,FALSE,"ALLOC"}</definedName>
    <definedName name="lkfyhjfghfdgdgf" hidden="1">{#N/A,#N/A,FALSE,"ALLOC"}</definedName>
    <definedName name="lku" localSheetId="5" hidden="1">{#N/A,#N/A,FALSE,"Aging Summary";#N/A,#N/A,FALSE,"Ratio Analysis";#N/A,#N/A,FALSE,"Test 120 Day Accts";#N/A,#N/A,FALSE,"Tickmarks"}</definedName>
    <definedName name="lku" localSheetId="1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l" localSheetId="5" hidden="1">{#N/A,#N/A,FALSE,"Aging Summary";#N/A,#N/A,FALSE,"Ratio Analysis";#N/A,#N/A,FALSE,"Test 120 Day Accts";#N/A,#N/A,FALSE,"Tickmarks"}</definedName>
    <definedName name="lll" localSheetId="1" hidden="1">{#N/A,#N/A,FALSE,"Aging Summary";#N/A,#N/A,FALSE,"Ratio Analysis";#N/A,#N/A,FALSE,"Test 120 Day Accts";#N/A,#N/A,FALSE,"Tickmarks"}</definedName>
    <definedName name="lll" localSheetId="0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5" hidden="1">{#N/A,#N/A,FALSE,"EXPENSE"}</definedName>
    <definedName name="lllllll" localSheetId="1" hidden="1">{#N/A,#N/A,FALSE,"EXPENSE"}</definedName>
    <definedName name="lllllll" hidden="1">{#N/A,#N/A,FALSE,"EXPENSE"}</definedName>
    <definedName name="llmmn" localSheetId="5" hidden="1">{#N/A,#N/A,FALSE,"EXPENSE"}</definedName>
    <definedName name="llmmn" localSheetId="1" hidden="1">{#N/A,#N/A,FALSE,"EXPENSE"}</definedName>
    <definedName name="llmmn" hidden="1">{#N/A,#N/A,FALSE,"EXPENSE"}</definedName>
    <definedName name="M_PlaceofPath" hidden="1">"F:\HDEMOTT\DATA\vdf\amt_vdf.xls"</definedName>
    <definedName name="misc" hidden="1">#REF!</definedName>
    <definedName name="misc3" hidden="1">#REF!</definedName>
    <definedName name="misc4" hidden="1">#REF!</definedName>
    <definedName name="mmmmmmmm" localSheetId="5" hidden="1">{#N/A,#N/A,FALSE,"EXPENSE"}</definedName>
    <definedName name="mmmmmmmm" localSheetId="1" hidden="1">{#N/A,#N/A,FALSE,"EXPENSE"}</definedName>
    <definedName name="mmmmmmmm" hidden="1">{#N/A,#N/A,FALSE,"EXPENSE"}</definedName>
    <definedName name="mn" localSheetId="5" hidden="1">{#N/A,#N/A,FALSE,"Aging Summary";#N/A,#N/A,FALSE,"Ratio Analysis";#N/A,#N/A,FALSE,"Test 120 Day Accts";#N/A,#N/A,FALSE,"Tickmarks"}</definedName>
    <definedName name="mn" localSheetId="1" hidden="1">{#N/A,#N/A,FALSE,"Aging Summary";#N/A,#N/A,FALSE,"Ratio Analysis";#N/A,#N/A,FALSE,"Test 120 Day Accts";#N/A,#N/A,FALSE,"Tickmarks"}</definedName>
    <definedName name="mn" localSheetId="0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5" hidden="1">{#N/A,#N/A,FALSE,"EXPENSE"}</definedName>
    <definedName name="mnhngfxvbcvx" localSheetId="1" hidden="1">{#N/A,#N/A,FALSE,"EXPENSE"}</definedName>
    <definedName name="mnhngfxvbcvx" hidden="1">{#N/A,#N/A,FALSE,"EXPENSE"}</definedName>
    <definedName name="mypassword" hidden="1">"chuck"</definedName>
    <definedName name="nghmndghbfdxgfd" localSheetId="5" hidden="1">{#N/A,#N/A,FALSE,"EXPENSE"}</definedName>
    <definedName name="nghmndghbfdxgfd" localSheetId="1" hidden="1">{#N/A,#N/A,FALSE,"EXPENSE"}</definedName>
    <definedName name="nghmndghbfdxgfd" hidden="1">{#N/A,#N/A,FALSE,"EXPENSE"}</definedName>
    <definedName name="nhgmnbcvbvc" localSheetId="5" hidden="1">{#N/A,#N/A,FALSE,"EXPENSE"}</definedName>
    <definedName name="nhgmnbcvbvc" localSheetId="1" hidden="1">{#N/A,#N/A,FALSE,"EXPENSE"}</definedName>
    <definedName name="nhgmnbcvbvc" hidden="1">{#N/A,#N/A,FALSE,"EXPENSE"}</definedName>
    <definedName name="nhmhgnbvnvb" localSheetId="5" hidden="1">{#N/A,#N/A,FALSE,"ALLOC"}</definedName>
    <definedName name="nhmhgnbvnvb" localSheetId="1" hidden="1">{#N/A,#N/A,FALSE,"ALLOC"}</definedName>
    <definedName name="nhmhgnbvnvb" hidden="1">{#N/A,#N/A,FALSE,"ALLOC"}</definedName>
    <definedName name="nhnjfgdzfvcv" localSheetId="5" hidden="1">{#N/A,#N/A,FALSE,"EXPENSE"}</definedName>
    <definedName name="nhnjfgdzfvcv" localSheetId="1" hidden="1">{#N/A,#N/A,FALSE,"EXPENSE"}</definedName>
    <definedName name="nhnjfgdzfvcv" hidden="1">{#N/A,#N/A,FALSE,"EXPENSE"}</definedName>
    <definedName name="njhgnfgchfgbf" localSheetId="5" hidden="1">{#N/A,#N/A,FALSE,"EXPENSE"}</definedName>
    <definedName name="njhgnfgchfgbf" localSheetId="1" hidden="1">{#N/A,#N/A,FALSE,"EXPENSE"}</definedName>
    <definedName name="njhgnfgchfgbf" hidden="1">{#N/A,#N/A,FALSE,"EXPENSE"}</definedName>
    <definedName name="njhhgnbvbvcb" localSheetId="5" hidden="1">{#N/A,#N/A,FALSE,"ALLOC"}</definedName>
    <definedName name="njhhgnbvbvcb" localSheetId="1" hidden="1">{#N/A,#N/A,FALSE,"ALLOC"}</definedName>
    <definedName name="njhhgnbvbvcb" hidden="1">{#N/A,#N/A,FALSE,"ALLOC"}</definedName>
    <definedName name="none" localSheetId="5" hidden="1">#REF!</definedName>
    <definedName name="none" localSheetId="0" hidden="1">#REF!</definedName>
    <definedName name="none" hidden="1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oiu" localSheetId="5" hidden="1">{#N/A,#N/A,FALSE,"Aging Summary";#N/A,#N/A,FALSE,"Ratio Analysis";#N/A,#N/A,FALSE,"Test 120 Day Accts";#N/A,#N/A,FALSE,"Tickmarks"}</definedName>
    <definedName name="oiu" localSheetId="1" hidden="1">{#N/A,#N/A,FALSE,"Aging Summary";#N/A,#N/A,FALSE,"Ratio Analysis";#N/A,#N/A,FALSE,"Test 120 Day Accts";#N/A,#N/A,FALSE,"Tickmarks"}</definedName>
    <definedName name="oiu" localSheetId="0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p" localSheetId="5" hidden="1">{#N/A,#N/A,FALSE,"Aging Summary";#N/A,#N/A,FALSE,"Ratio Analysis";#N/A,#N/A,FALSE,"Test 120 Day Accts";#N/A,#N/A,FALSE,"Tickmarks"}</definedName>
    <definedName name="op" localSheetId="1" hidden="1">{#N/A,#N/A,FALSE,"Aging Summary";#N/A,#N/A,FALSE,"Ratio Analysis";#N/A,#N/A,FALSE,"Test 120 Day Accts";#N/A,#N/A,FALSE,"Tickmarks"}</definedName>
    <definedName name="op" localSheetId="0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p" localSheetId="5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0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m" localSheetId="5" hidden="1">{#N/A,#N/A,FALSE,"ALLOC"}</definedName>
    <definedName name="pam" localSheetId="1" hidden="1">{#N/A,#N/A,FALSE,"ALLOC"}</definedName>
    <definedName name="pam" hidden="1">{#N/A,#N/A,FALSE,"ALLOC"}</definedName>
    <definedName name="paul" localSheetId="5" hidden="1">#REF!</definedName>
    <definedName name="paul" localSheetId="0" hidden="1">#REF!</definedName>
    <definedName name="paul" hidden="1">#REF!</definedName>
    <definedName name="pesc1" localSheetId="5" hidden="1">{#N/A,#N/A,FALSE,"Aging Summary";#N/A,#N/A,FALSE,"Ratio Analysis";#N/A,#N/A,FALSE,"Test 120 Day Accts";#N/A,#N/A,FALSE,"Tickmarks"}</definedName>
    <definedName name="pesc1" localSheetId="1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5" hidden="1">{#N/A,#N/A,FALSE,"EXPENSE"}</definedName>
    <definedName name="piiiiii" localSheetId="1" hidden="1">{#N/A,#N/A,FALSE,"EXPENSE"}</definedName>
    <definedName name="piiiiii" hidden="1">{#N/A,#N/A,FALSE,"EXPENSE"}</definedName>
    <definedName name="po" localSheetId="5" hidden="1">{#N/A,#N/A,FALSE,"Aging Summary";#N/A,#N/A,FALSE,"Ratio Analysis";#N/A,#N/A,FALSE,"Test 120 Day Accts";#N/A,#N/A,FALSE,"Tickmarks"}</definedName>
    <definedName name="po" localSheetId="1" hidden="1">{#N/A,#N/A,FALSE,"Aging Summary";#N/A,#N/A,FALSE,"Ratio Analysis";#N/A,#N/A,FALSE,"Test 120 Day Accts";#N/A,#N/A,FALSE,"Tickmarks"}</definedName>
    <definedName name="po" localSheetId="0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5" hidden="1">{#N/A,#N/A,FALSE,"Aging Summary";#N/A,#N/A,FALSE,"Ratio Analysis";#N/A,#N/A,FALSE,"Test 120 Day Accts";#N/A,#N/A,FALSE,"Tickmarks"}</definedName>
    <definedName name="ppp" localSheetId="1" hidden="1">{#N/A,#N/A,FALSE,"Aging Summary";#N/A,#N/A,FALSE,"Ratio Analysis";#N/A,#N/A,FALSE,"Test 120 Day Accts";#N/A,#N/A,FALSE,"Tickmarks"}</definedName>
    <definedName name="ppp" localSheetId="0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5" hidden="1">{#N/A,#N/A,FALSE,"ALLOC"}</definedName>
    <definedName name="ppppppp" localSheetId="1" hidden="1">{#N/A,#N/A,FALSE,"ALLOC"}</definedName>
    <definedName name="ppppppp" hidden="1">{#N/A,#N/A,FALSE,"ALLOC"}</definedName>
    <definedName name="pppppppp" localSheetId="5" hidden="1">{#N/A,#N/A,FALSE,"EXPENSE"}</definedName>
    <definedName name="pppppppp" localSheetId="1" hidden="1">{#N/A,#N/A,FALSE,"EXPENSE"}</definedName>
    <definedName name="pppppppp" hidden="1">{#N/A,#N/A,FALSE,"EXPENSE"}</definedName>
    <definedName name="PriceRange" localSheetId="5" hidden="1">OFFSET([0]!PriceRangeMain,5,0,COUNTA([0]!PriceRangeMain)-COUNTA(#REF!),1)</definedName>
    <definedName name="PriceRange" localSheetId="1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_xlnm.Print_Area" localSheetId="1">'MFR B-24'!$A$1:$M$50</definedName>
    <definedName name="Product_S_Curve_Labels" hidden="1">#REF!</definedName>
    <definedName name="Product_S_Curve_X_Data" hidden="1">#REF!</definedName>
    <definedName name="qqqqq" localSheetId="5" hidden="1">{#N/A,#N/A,FALSE,"EXPENSE"}</definedName>
    <definedName name="qqqqq" localSheetId="1" hidden="1">{#N/A,#N/A,FALSE,"EXPENSE"}</definedName>
    <definedName name="qqqqq" hidden="1">{#N/A,#N/A,FALSE,"EXPENSE"}</definedName>
    <definedName name="qw" localSheetId="5" hidden="1">{#N/A,#N/A,FALSE,"Aging Summary";#N/A,#N/A,FALSE,"Ratio Analysis";#N/A,#N/A,FALSE,"Test 120 Day Accts";#N/A,#N/A,FALSE,"Tickmarks"}</definedName>
    <definedName name="qw" localSheetId="1" hidden="1">{#N/A,#N/A,FALSE,"Aging Summary";#N/A,#N/A,FALSE,"Ratio Analysis";#N/A,#N/A,FALSE,"Test 120 Day Accts";#N/A,#N/A,FALSE,"Tickmarks"}</definedName>
    <definedName name="qw" localSheetId="0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nge" localSheetId="5" hidden="1">{#N/A,#N/A,FALSE,"EXPENSE"}</definedName>
    <definedName name="range" localSheetId="1" hidden="1">{#N/A,#N/A,FALSE,"EXPENSE"}</definedName>
    <definedName name="range" hidden="1">{#N/A,#N/A,FALSE,"EXPENSE"}</definedName>
    <definedName name="range3" localSheetId="5" hidden="1">{#N/A,#N/A,FALSE,"EXPENSE"}</definedName>
    <definedName name="range3" localSheetId="1" hidden="1">{#N/A,#N/A,FALSE,"EXPENSE"}</definedName>
    <definedName name="range3" hidden="1">{#N/A,#N/A,FALSE,"EXPENSE"}</definedName>
    <definedName name="reagsrgsrgfaefda" localSheetId="5" hidden="1">{#N/A,#N/A,FALSE,"ALLOC"}</definedName>
    <definedName name="reagsrgsrgfaefda" localSheetId="1" hidden="1">{#N/A,#N/A,FALSE,"ALLOC"}</definedName>
    <definedName name="reagsrgsrgfaefda" hidden="1">{#N/A,#N/A,FALSE,"ALLOC"}</definedName>
    <definedName name="ReportGroup" hidden="1">0</definedName>
    <definedName name="rest" hidden="1">#REF!</definedName>
    <definedName name="ret" localSheetId="5" hidden="1">{#N/A,#N/A,FALSE,"Aging Summary";#N/A,#N/A,FALSE,"Ratio Analysis";#N/A,#N/A,FALSE,"Test 120 Day Accts";#N/A,#N/A,FALSE,"Tickmarks"}</definedName>
    <definedName name="ret" localSheetId="1" hidden="1">{#N/A,#N/A,FALSE,"Aging Summary";#N/A,#N/A,FALSE,"Ratio Analysis";#N/A,#N/A,FALSE,"Test 120 Day Accts";#N/A,#N/A,FALSE,"Tickmarks"}</definedName>
    <definedName name="ret" localSheetId="0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w4wwer" localSheetId="5" hidden="1">{#N/A,#N/A,FALSE,"EXPENSE"}</definedName>
    <definedName name="rew4wwer" localSheetId="1" hidden="1">{#N/A,#N/A,FALSE,"EXPENSE"}</definedName>
    <definedName name="rew4wwer" hidden="1">{#N/A,#N/A,FALSE,"EXPENSE"}</definedName>
    <definedName name="rfgfdcvc" localSheetId="5" hidden="1">{#N/A,#N/A,FALSE,"ALLOC"}</definedName>
    <definedName name="rfgfdcvc" localSheetId="1" hidden="1">{#N/A,#N/A,FALSE,"ALLOC"}</definedName>
    <definedName name="rfgfdcvc" hidden="1">{#N/A,#N/A,FALSE,"ALLOC"}</definedName>
    <definedName name="rfsetgthnyukmgff" localSheetId="5" hidden="1">{#N/A,#N/A,FALSE,"EXPENSE"}</definedName>
    <definedName name="rfsetgthnyukmgff" localSheetId="1" hidden="1">{#N/A,#N/A,FALSE,"EXPENSE"}</definedName>
    <definedName name="rfsetgthnyukmgff" hidden="1">{#N/A,#N/A,FALSE,"EXPENSE"}</definedName>
    <definedName name="rfwaerwaerwerwe" localSheetId="5" hidden="1">{#N/A,#N/A,FALSE,"EXPENSE"}</definedName>
    <definedName name="rfwaerwaerwerwe" localSheetId="1" hidden="1">{#N/A,#N/A,FALSE,"EXPENSE"}</definedName>
    <definedName name="rfwaerwaerwerwe" hidden="1">{#N/A,#N/A,FALSE,"EXPENSE"}</definedName>
    <definedName name="rgrg" hidden="1">#REF!</definedName>
    <definedName name="rt" localSheetId="5" hidden="1">{#N/A,#N/A,FALSE,"Aging Summary";#N/A,#N/A,FALSE,"Ratio Analysis";#N/A,#N/A,FALSE,"Test 120 Day Accts";#N/A,#N/A,FALSE,"Tickmarks"}</definedName>
    <definedName name="rt" localSheetId="1" hidden="1">{#N/A,#N/A,FALSE,"Aging Summary";#N/A,#N/A,FALSE,"Ratio Analysis";#N/A,#N/A,FALSE,"Test 120 Day Accts";#N/A,#N/A,FALSE,"Tickmarks"}</definedName>
    <definedName name="rt" localSheetId="0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5" hidden="1">{#N/A,#N/A,FALSE,"EXPENSE"}</definedName>
    <definedName name="rtyrsygyuiukhjghgt" localSheetId="1" hidden="1">{#N/A,#N/A,FALSE,"EXPENSE"}</definedName>
    <definedName name="rtyrsygyuiukhjghgt" hidden="1">{#N/A,#N/A,FALSE,"EXPENSE"}</definedName>
    <definedName name="rtyrtyrty" localSheetId="5" hidden="1">{#N/A,#N/A,FALSE,"ALLOC"}</definedName>
    <definedName name="rtyrtyrty" localSheetId="1" hidden="1">{#N/A,#N/A,FALSE,"ALLOC"}</definedName>
    <definedName name="rtyrtyrty" hidden="1">{#N/A,#N/A,FALSE,"ALLOC"}</definedName>
    <definedName name="rwerfwerewrew" localSheetId="5" hidden="1">{#N/A,#N/A,FALSE,"ALLOC"}</definedName>
    <definedName name="rwerfwerewrew" localSheetId="1" hidden="1">{#N/A,#N/A,FALSE,"ALLOC"}</definedName>
    <definedName name="rwerfwerewrew" hidden="1">{#N/A,#N/A,FALSE,"ALLOC"}</definedName>
    <definedName name="rysrysrtygthgh" localSheetId="5" hidden="1">{#N/A,#N/A,FALSE,"EXPENSE"}</definedName>
    <definedName name="rysrysrtygthgh" localSheetId="1" hidden="1">{#N/A,#N/A,FALSE,"EXPENSE"}</definedName>
    <definedName name="rysrysrtygthgh" hidden="1">{#N/A,#N/A,FALSE,"EXPENSE"}</definedName>
    <definedName name="sa" localSheetId="5" hidden="1">{#N/A,#N/A,FALSE,"Aging Summary";#N/A,#N/A,FALSE,"Ratio Analysis";#N/A,#N/A,FALSE,"Test 120 Day Accts";#N/A,#N/A,FALSE,"Tickmarks"}</definedName>
    <definedName name="sa" localSheetId="1" hidden="1">{#N/A,#N/A,FALSE,"Aging Summary";#N/A,#N/A,FALSE,"Ratio Analysis";#N/A,#N/A,FALSE,"Test 120 Day Accts";#N/A,#N/A,FALSE,"Tickmarks"}</definedName>
    <definedName name="sa" localSheetId="0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PBEXdnldView" hidden="1">"446WX5JSQEDTJ1NXGMPPIICZ8"</definedName>
    <definedName name="SAPBEXsysID" hidden="1">"UGP"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encount" hidden="1">1</definedName>
    <definedName name="sersadffasf" localSheetId="5" hidden="1">{#N/A,#N/A,FALSE,"ALLOC"}</definedName>
    <definedName name="sersadffasf" localSheetId="1" hidden="1">{#N/A,#N/A,FALSE,"ALLOC"}</definedName>
    <definedName name="sersadffasf" hidden="1">{#N/A,#N/A,FALSE,"ALLOC"}</definedName>
    <definedName name="sertearawertutyu" localSheetId="5" hidden="1">{#N/A,#N/A,FALSE,"EXPENSE"}</definedName>
    <definedName name="sertearawertutyu" localSheetId="1" hidden="1">{#N/A,#N/A,FALSE,"EXPENSE"}</definedName>
    <definedName name="sertearawertutyu" hidden="1">{#N/A,#N/A,FALSE,"EXPENSE"}</definedName>
    <definedName name="sfsadfafsdaf" localSheetId="5" hidden="1">{#N/A,#N/A,FALSE,"EXPENSE"}</definedName>
    <definedName name="sfsadfafsdaf" localSheetId="1" hidden="1">{#N/A,#N/A,FALSE,"EXPENSE"}</definedName>
    <definedName name="sfsadfafsdaf" hidden="1">{#N/A,#N/A,FALSE,"EXPENSE"}</definedName>
    <definedName name="srfaedtgthjtdhfdg" localSheetId="5" hidden="1">{#N/A,#N/A,FALSE,"EXPENSE"}</definedName>
    <definedName name="srfaedtgthjtdhfdg" localSheetId="1" hidden="1">{#N/A,#N/A,FALSE,"EXPENSE"}</definedName>
    <definedName name="srfaedtgthjtdhfdg" hidden="1">{#N/A,#N/A,FALSE,"EXPENSE"}</definedName>
    <definedName name="ssss" localSheetId="5" hidden="1">{#N/A,#N/A,FALSE,"EXPENSE"}</definedName>
    <definedName name="ssss" localSheetId="1" hidden="1">{#N/A,#N/A,FALSE,"EXPENSE"}</definedName>
    <definedName name="ssss" hidden="1">{#N/A,#N/A,FALSE,"EXPENSE"}</definedName>
    <definedName name="stsaeryyjiutjdhg" localSheetId="5" hidden="1">{#N/A,#N/A,FALSE,"EXPENSE"}</definedName>
    <definedName name="stsaeryyjiutjdhg" localSheetId="1" hidden="1">{#N/A,#N/A,FALSE,"EXPENSE"}</definedName>
    <definedName name="stsaeryyjiutjdhg" hidden="1">{#N/A,#N/A,FALSE,"EXPENSE"}</definedName>
    <definedName name="Stupid" hidden="1">0</definedName>
    <definedName name="Swvu.print2." hidden="1">#REF!</definedName>
    <definedName name="Swvu.print3." hidden="1">#REF!</definedName>
    <definedName name="t5terer" localSheetId="5" hidden="1">{#N/A,#N/A,FALSE,"EXPENSE"}</definedName>
    <definedName name="t5terer" localSheetId="1" hidden="1">{#N/A,#N/A,FALSE,"EXPENSE"}</definedName>
    <definedName name="t5terer" hidden="1">{#N/A,#N/A,FALSE,"EXPENSE"}</definedName>
    <definedName name="team" hidden="1">255</definedName>
    <definedName name="TextRefCopyRangeCount" hidden="1">1</definedName>
    <definedName name="tgrgfdgfdg" localSheetId="5" hidden="1">{#N/A,#N/A,FALSE,"EXPENSE"}</definedName>
    <definedName name="tgrgfdgfdg" localSheetId="1" hidden="1">{#N/A,#N/A,FALSE,"EXPENSE"}</definedName>
    <definedName name="tgrgfdgfdg" hidden="1">{#N/A,#N/A,FALSE,"EXPENSE"}</definedName>
    <definedName name="tom" localSheetId="5" hidden="1">{#N/A,#N/A,FALSE,"EXPENSE"}</definedName>
    <definedName name="tom" localSheetId="1" hidden="1">{#N/A,#N/A,FALSE,"EXPENSE"}</definedName>
    <definedName name="tom" hidden="1">{#N/A,#N/A,FALSE,"EXPENSE"}</definedName>
    <definedName name="ton" localSheetId="5" hidden="1">{#N/A,#N/A,FALSE,"EXPENSE"}</definedName>
    <definedName name="ton" localSheetId="1" hidden="1">{#N/A,#N/A,FALSE,"EXPENSE"}</definedName>
    <definedName name="ton" hidden="1">{#N/A,#N/A,FALSE,"EXPENSE"}</definedName>
    <definedName name="TP_Footer_User" hidden="1">"combsk"</definedName>
    <definedName name="TP_Footer_Version" hidden="1">"v4.00"</definedName>
    <definedName name="tre" localSheetId="5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localSheetId="0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srtesrtresrftg" localSheetId="5" hidden="1">{#N/A,#N/A,FALSE,"EXPENSE"}</definedName>
    <definedName name="tresrtesrtresrftg" localSheetId="1" hidden="1">{#N/A,#N/A,FALSE,"EXPENSE"}</definedName>
    <definedName name="tresrtesrtresrftg" hidden="1">{#N/A,#N/A,FALSE,"EXPENSE"}</definedName>
    <definedName name="tresytyuijiukuyjfghgh" localSheetId="5" hidden="1">{#N/A,#N/A,FALSE,"EXPENSE"}</definedName>
    <definedName name="tresytyuijiukuyjfghgh" localSheetId="1" hidden="1">{#N/A,#N/A,FALSE,"EXPENSE"}</definedName>
    <definedName name="tresytyuijiukuyjfghgh" hidden="1">{#N/A,#N/A,FALSE,"EXPENSE"}</definedName>
    <definedName name="trtertertret" localSheetId="5" hidden="1">{#N/A,#N/A,FALSE,"EXPENSE"}</definedName>
    <definedName name="trtertertret" localSheetId="1" hidden="1">{#N/A,#N/A,FALSE,"EXPENSE"}</definedName>
    <definedName name="trtertertret" hidden="1">{#N/A,#N/A,FALSE,"EXPENSE"}</definedName>
    <definedName name="tterr4r4" localSheetId="5" hidden="1">{#N/A,#N/A,FALSE,"ALLOC"}</definedName>
    <definedName name="tterr4r4" localSheetId="1" hidden="1">{#N/A,#N/A,FALSE,"ALLOC"}</definedName>
    <definedName name="tterr4r4" hidden="1">{#N/A,#N/A,FALSE,"ALLOC"}</definedName>
    <definedName name="ttttt" localSheetId="5" hidden="1">{#N/A,#N/A,FALSE,"EXPENSE"}</definedName>
    <definedName name="ttttt" localSheetId="1" hidden="1">{#N/A,#N/A,FALSE,"EXPENSE"}</definedName>
    <definedName name="ttttt" hidden="1">{#N/A,#N/A,FALSE,"EXPENSE"}</definedName>
    <definedName name="ttttttt" localSheetId="5" hidden="1">{#N/A,#N/A,FALSE,"ALLOC"}</definedName>
    <definedName name="ttttttt" localSheetId="1" hidden="1">{#N/A,#N/A,FALSE,"ALLOC"}</definedName>
    <definedName name="ttttttt" hidden="1">{#N/A,#N/A,FALSE,"ALLOC"}</definedName>
    <definedName name="ttttttttttttt" localSheetId="5" hidden="1">{#N/A,#N/A,FALSE,"EXPENSE"}</definedName>
    <definedName name="ttttttttttttt" localSheetId="1" hidden="1">{#N/A,#N/A,FALSE,"EXPENSE"}</definedName>
    <definedName name="ttttttttttttt" hidden="1">{#N/A,#N/A,FALSE,"EXPENSE"}</definedName>
    <definedName name="tutututu" localSheetId="5" hidden="1">{#N/A,#N/A,FALSE,"ALLOC"}</definedName>
    <definedName name="tutututu" localSheetId="1" hidden="1">{#N/A,#N/A,FALSE,"ALLOC"}</definedName>
    <definedName name="tutututu" hidden="1">{#N/A,#N/A,FALSE,"ALLOC"}</definedName>
    <definedName name="twrtesrsf" localSheetId="5" hidden="1">{#N/A,#N/A,FALSE,"EXPENSE"}</definedName>
    <definedName name="twrtesrsf" localSheetId="1" hidden="1">{#N/A,#N/A,FALSE,"EXPENSE"}</definedName>
    <definedName name="twrtesrsf" hidden="1">{#N/A,#N/A,FALSE,"EXPENSE"}</definedName>
    <definedName name="ty" localSheetId="5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0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5" hidden="1">{#N/A,#N/A,FALSE,"ALLOC"}</definedName>
    <definedName name="tyhtiiliklhjhgj" localSheetId="1" hidden="1">{#N/A,#N/A,FALSE,"ALLOC"}</definedName>
    <definedName name="tyhtiiliklhjhgj" hidden="1">{#N/A,#N/A,FALSE,"ALLOC"}</definedName>
    <definedName name="tyseryuykiiukhjg" localSheetId="5" hidden="1">{#N/A,#N/A,FALSE,"EXPENSE"}</definedName>
    <definedName name="tyseryuykiiukhjg" localSheetId="1" hidden="1">{#N/A,#N/A,FALSE,"EXPENSE"}</definedName>
    <definedName name="tyseryuykiiukhjg" hidden="1">{#N/A,#N/A,FALSE,"EXPENSE"}</definedName>
    <definedName name="u6yr5y5yrty" localSheetId="5" hidden="1">{#N/A,#N/A,FALSE,"EXPENSE"}</definedName>
    <definedName name="u6yr5y5yrty" localSheetId="1" hidden="1">{#N/A,#N/A,FALSE,"EXPENSE"}</definedName>
    <definedName name="u6yr5y5yrty" hidden="1">{#N/A,#N/A,FALSE,"EXPENSE"}</definedName>
    <definedName name="uryryryry" localSheetId="5" hidden="1">{#N/A,#N/A,FALSE,"ALLOC"}</definedName>
    <definedName name="uryryryry" localSheetId="1" hidden="1">{#N/A,#N/A,FALSE,"ALLOC"}</definedName>
    <definedName name="uryryryry" hidden="1">{#N/A,#N/A,FALSE,"ALLOC"}</definedName>
    <definedName name="UserPass" hidden="1">"verify"</definedName>
    <definedName name="uturfhfh" localSheetId="5" hidden="1">{#N/A,#N/A,FALSE,"EXPENSE"}</definedName>
    <definedName name="uturfhfh" localSheetId="1" hidden="1">{#N/A,#N/A,FALSE,"EXPENSE"}</definedName>
    <definedName name="uturfhfh" hidden="1">{#N/A,#N/A,FALSE,"EXPENSE"}</definedName>
    <definedName name="utututt" localSheetId="5" hidden="1">{#N/A,#N/A,FALSE,"EXPENSE"}</definedName>
    <definedName name="utututt" localSheetId="1" hidden="1">{#N/A,#N/A,FALSE,"EXPENSE"}</definedName>
    <definedName name="utututt" hidden="1">{#N/A,#N/A,FALSE,"EXPENSE"}</definedName>
    <definedName name="utututu" localSheetId="5" hidden="1">{#N/A,#N/A,FALSE,"EXPENSE"}</definedName>
    <definedName name="utututu" localSheetId="1" hidden="1">{#N/A,#N/A,FALSE,"EXPENSE"}</definedName>
    <definedName name="utututu" hidden="1">{#N/A,#N/A,FALSE,"EXPENSE"}</definedName>
    <definedName name="utuyututyu" localSheetId="5" hidden="1">{#N/A,#N/A,FALSE,"EXPENSE"}</definedName>
    <definedName name="utuyututyu" localSheetId="1" hidden="1">{#N/A,#N/A,FALSE,"EXPENSE"}</definedName>
    <definedName name="utuyututyu" hidden="1">{#N/A,#N/A,FALSE,"EXPENSE"}</definedName>
    <definedName name="utyurturhfg" localSheetId="5" hidden="1">{#N/A,#N/A,FALSE,"EXPENSE"}</definedName>
    <definedName name="utyurturhfg" localSheetId="1" hidden="1">{#N/A,#N/A,FALSE,"EXPENSE"}</definedName>
    <definedName name="utyurturhfg" hidden="1">{#N/A,#N/A,FALSE,"EXPENSE"}</definedName>
    <definedName name="utyutfghgf" localSheetId="5" hidden="1">{#N/A,#N/A,FALSE,"EXPENSE"}</definedName>
    <definedName name="utyutfghgf" localSheetId="1" hidden="1">{#N/A,#N/A,FALSE,"EXPENSE"}</definedName>
    <definedName name="utyutfghgf" hidden="1">{#N/A,#N/A,FALSE,"EXPENSE"}</definedName>
    <definedName name="uuututu" localSheetId="5" hidden="1">{#N/A,#N/A,FALSE,"EXPENSE"}</definedName>
    <definedName name="uuututu" localSheetId="1" hidden="1">{#N/A,#N/A,FALSE,"EXPENSE"}</definedName>
    <definedName name="uuututu" hidden="1">{#N/A,#N/A,FALSE,"EXPENSE"}</definedName>
    <definedName name="uuuuu" localSheetId="5" hidden="1">{#N/A,#N/A,FALSE,"EXPENSE"}</definedName>
    <definedName name="uuuuu" localSheetId="1" hidden="1">{#N/A,#N/A,FALSE,"EXPENSE"}</definedName>
    <definedName name="uuuuu" hidden="1">{#N/A,#N/A,FALSE,"EXPENSE"}</definedName>
    <definedName name="uuuuuu" localSheetId="5" hidden="1">{#N/A,#N/A,FALSE,"EXPENSE"}</definedName>
    <definedName name="uuuuuu" localSheetId="1" hidden="1">{#N/A,#N/A,FALSE,"EXPENSE"}</definedName>
    <definedName name="uuuuuu" hidden="1">{#N/A,#N/A,FALSE,"EXPENSE"}</definedName>
    <definedName name="uytututut" localSheetId="5" hidden="1">{#N/A,#N/A,FALSE,"EXPENSE"}</definedName>
    <definedName name="uytututut" localSheetId="1" hidden="1">{#N/A,#N/A,FALSE,"EXPENSE"}</definedName>
    <definedName name="uytututut" hidden="1">{#N/A,#N/A,FALSE,"EXPENSE"}</definedName>
    <definedName name="uytutyht" localSheetId="5" hidden="1">{#N/A,#N/A,FALSE,"ALLOC"}</definedName>
    <definedName name="uytutyht" localSheetId="1" hidden="1">{#N/A,#N/A,FALSE,"ALLOC"}</definedName>
    <definedName name="uytutyht" hidden="1">{#N/A,#N/A,FALSE,"ALLOC"}</definedName>
    <definedName name="vcscvbxvbfvb" localSheetId="5" hidden="1">{#N/A,#N/A,FALSE,"EXPENSE"}</definedName>
    <definedName name="vcscvbxvbfvb" localSheetId="1" hidden="1">{#N/A,#N/A,FALSE,"EXPENSE"}</definedName>
    <definedName name="vcscvbxvbfvb" hidden="1">{#N/A,#N/A,FALSE,"EXPENSE"}</definedName>
    <definedName name="wearwaerwearfefr" localSheetId="5" hidden="1">{#N/A,#N/A,FALSE,"ALLOC"}</definedName>
    <definedName name="wearwaerwearfefr" localSheetId="1" hidden="1">{#N/A,#N/A,FALSE,"ALLOC"}</definedName>
    <definedName name="wearwaerwearfefr" hidden="1">{#N/A,#N/A,FALSE,"ALLOC"}</definedName>
    <definedName name="weqeqwewqewewe" localSheetId="5" hidden="1">{#N/A,#N/A,FALSE,"EXPENSE"}</definedName>
    <definedName name="weqeqwewqewewe" localSheetId="1" hidden="1">{#N/A,#N/A,FALSE,"EXPENSE"}</definedName>
    <definedName name="weqeqwewqewewe" hidden="1">{#N/A,#N/A,FALSE,"EXPENSE"}</definedName>
    <definedName name="weqweqweqw" localSheetId="5" hidden="1">{#N/A,#N/A,FALSE,"EXPENSE"}</definedName>
    <definedName name="weqweqweqw" localSheetId="1" hidden="1">{#N/A,#N/A,FALSE,"EXPENSE"}</definedName>
    <definedName name="weqweqweqw" hidden="1">{#N/A,#N/A,FALSE,"EXPENSE"}</definedName>
    <definedName name="werwerwerwefrd" localSheetId="5" hidden="1">{#N/A,#N/A,FALSE,"ALLOC"}</definedName>
    <definedName name="werwerwerwefrd" localSheetId="1" hidden="1">{#N/A,#N/A,FALSE,"ALLOC"}</definedName>
    <definedName name="werwerwerwefrd" hidden="1">{#N/A,#N/A,FALSE,"ALLOC"}</definedName>
    <definedName name="wrn.740._.Closeout._.Support." localSheetId="5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5" hidden="1">{#N/A,#N/A,TRUE,"Inv - Alac";#N/A,#N/A,TRUE,"Nuclear Fuel";#N/A,#N/A,TRUE,"Nuclear Invoice";#N/A,#N/A,TRUE,"Sch A - Alachua";#N/A,#N/A,TRUE,"Gen Replace Cap";#N/A,#N/A,TRUE,"SCHED C - Alachua"}</definedName>
    <definedName name="wrn.Alachua." localSheetId="1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_Sheets." localSheetId="5" hidden="1">{#N/A,#N/A,FALSE,"CONT_MWH";#N/A,#N/A,FALSE,"CONT_MW";#N/A,#N/A,FALSE,"MIN_MWH";#N/A,#N/A,FALSE,"MIN_MW";#N/A,#N/A,FALSE,"BASECASE_MWH";#N/A,#N/A,FALSE,"BASECASE_MW"}</definedName>
    <definedName name="wrn.All_Sheets." localSheetId="1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5" hidden="1">{#N/A,#N/A,FALSE,"ALLOC"}</definedName>
    <definedName name="wrn.ALLOC." localSheetId="1" hidden="1">{#N/A,#N/A,FALSE,"ALLOC"}</definedName>
    <definedName name="wrn.ALLOC." hidden="1">{#N/A,#N/A,FALSE,"ALLOC"}</definedName>
    <definedName name="wrn.check." localSheetId="5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_.Report." localSheetId="5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5" hidden="1">{#N/A,#N/A,FALSE,"Configuration";#N/A,#N/A,FALSE,"Summary of Transaction";#N/A,#N/A,FALSE,"Calculations"}</definedName>
    <definedName name="wrn.Config._.and._.Calcs." localSheetId="1" hidden="1">{#N/A,#N/A,FALSE,"Configuration";#N/A,#N/A,FALSE,"Summary of Transaction";#N/A,#N/A,FALSE,"Calculations"}</definedName>
    <definedName name="wrn.Config._.and._.Calcs." localSheetId="0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R3._.All._.Invoices." localSheetId="5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EXPENSE." localSheetId="5" hidden="1">{#N/A,#N/A,FALSE,"EXPENSE"}</definedName>
    <definedName name="wrn.EXPENSE." localSheetId="1" hidden="1">{#N/A,#N/A,FALSE,"EXPENSE"}</definedName>
    <definedName name="wrn.EXPENSE." hidden="1">{#N/A,#N/A,FALSE,"EXPENSE"}</definedName>
    <definedName name="wrn.GL._.154._.BALANCE." localSheetId="5" hidden="1">{#N/A,#N/A,FALSE,"BALANCE"}</definedName>
    <definedName name="wrn.GL._.154._.BALANCE." localSheetId="1" hidden="1">{#N/A,#N/A,FALSE,"BALANCE"}</definedName>
    <definedName name="wrn.GL._.154._.BALANCE." localSheetId="0" hidden="1">{#N/A,#N/A,FALSE,"BALANCE"}</definedName>
    <definedName name="wrn.GL._.154._.BALANCE." hidden="1">{#N/A,#N/A,FALSE,"BALANCE"}</definedName>
    <definedName name="wrn.GL154._.ISSUES." localSheetId="5" hidden="1">{#N/A,#N/A,FALSE,"ISSUES"}</definedName>
    <definedName name="wrn.GL154._.ISSUES." localSheetId="1" hidden="1">{#N/A,#N/A,FALSE,"ISSUES"}</definedName>
    <definedName name="wrn.GL154._.ISSUES." localSheetId="0" hidden="1">{#N/A,#N/A,FALSE,"ISSUES"}</definedName>
    <definedName name="wrn.GL154._.ISSUES." hidden="1">{#N/A,#N/A,FALSE,"ISSUES"}</definedName>
    <definedName name="wrn.GL154._.RECEIPTS." localSheetId="5" hidden="1">{#N/A,#N/A,FALSE,"RECEIPTS"}</definedName>
    <definedName name="wrn.GL154._.RECEIPTS." localSheetId="1" hidden="1">{#N/A,#N/A,FALSE,"RECEIPTS"}</definedName>
    <definedName name="wrn.GL154._.RECEIPTS." localSheetId="0" hidden="1">{#N/A,#N/A,FALSE,"RECEIPTS"}</definedName>
    <definedName name="wrn.GL154._.RECEIPTS." hidden="1">{#N/A,#N/A,FALSE,"RECEIPTS"}</definedName>
    <definedName name="wrn.GL154._.SALVAGE." localSheetId="5" hidden="1">{#N/A,#N/A,FALSE,"SALVAGE"}</definedName>
    <definedName name="wrn.GL154._.SALVAGE." localSheetId="1" hidden="1">{#N/A,#N/A,FALSE,"SALVAGE"}</definedName>
    <definedName name="wrn.GL154._.SALVAGE." localSheetId="0" hidden="1">{#N/A,#N/A,FALSE,"SALVAGE"}</definedName>
    <definedName name="wrn.GL154._.SALVAGE." hidden="1">{#N/A,#N/A,FALSE,"SALVAGE"}</definedName>
    <definedName name="wrn.GL154._.SYSTEM._.LEDGER._.REPORTS." localSheetId="5" hidden="1">{#N/A,#N/A,FALSE,"BALANCE";#N/A,#N/A,FALSE,"ISSUES";#N/A,#N/A,FALSE,"RECEIPTS";#N/A,#N/A,FALSE,"SALVAGE"}</definedName>
    <definedName name="wrn.GL154._.SYSTEM._.LEDGER._.REPORTS." localSheetId="1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INT." localSheetId="5" hidden="1">{#N/A,#N/A,FALSE,"EXPENSE"}</definedName>
    <definedName name="wrn.INT." localSheetId="1" hidden="1">{#N/A,#N/A,FALSE,"EXPENSE"}</definedName>
    <definedName name="wrn.INT." hidden="1">{#N/A,#N/A,FALSE,"EXPENSE"}</definedName>
    <definedName name="wrn.KeyCorp._.Summary." localSheetId="5" hidden="1">{#N/A,#N/A,FALSE,"Mike"}</definedName>
    <definedName name="wrn.KeyCorp._.Summary." localSheetId="1" hidden="1">{#N/A,#N/A,FALSE,"Mike"}</definedName>
    <definedName name="wrn.KeyCorp._.Summary." hidden="1">{#N/A,#N/A,FALSE,"Mike"}</definedName>
    <definedName name="wrn.Monthly._.Report." localSheetId="5" hidden="1">{"Mwh Monthly Analysis",#N/A,FALSE,"Mwh Analysis";"Burn Monthly Analysis",#N/A,FALSE,"Burned Analysis"}</definedName>
    <definedName name="wrn.Monthly._.Report." localSheetId="1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Ocala" localSheetId="5" hidden="1">{#N/A,#N/A,TRUE,"Inv - Alac";#N/A,#N/A,TRUE,"Nuclear Fuel";#N/A,#N/A,TRUE,"Nuclear Invoice";#N/A,#N/A,TRUE,"Sch A - Alachua";#N/A,#N/A,TRUE,"Gen Replace Cap";#N/A,#N/A,TRUE,"SCHED C - Alachua"}</definedName>
    <definedName name="wrn.Ocala" localSheetId="1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ORTFOLIO." localSheetId="5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5" hidden="1">{#N/A,#N/A,FALSE,"EXPENSE"}</definedName>
    <definedName name="wrn.PREMDISC." localSheetId="1" hidden="1">{#N/A,#N/A,FALSE,"EXPENSE"}</definedName>
    <definedName name="wrn.PREMDISC." hidden="1">{#N/A,#N/A,FALSE,"EXPENSE"}</definedName>
    <definedName name="wrn.print." localSheetId="5" hidden="1">{"print1",#N/A,FALSE;"print2",#N/A,FALSE;"print3",#N/A,FALSE}</definedName>
    <definedName name="wrn.print." localSheetId="1" hidden="1">{"print1",#N/A,FALSE;"print2",#N/A,FALSE;"print3",#N/A,FALSE}</definedName>
    <definedName name="wrn.print." hidden="1">{"print1",#N/A,FALSE;"print2",#N/A,FALSE;"print3",#N/A,FALSE}</definedName>
    <definedName name="wrn.PY_Sum." localSheetId="5" hidden="1">{"PY_SumDol",#N/A,TRUE,"Revenue";"PY_SumPct",#N/A,TRUE,"Revenue"}</definedName>
    <definedName name="wrn.PY_Sum." localSheetId="1" hidden="1">{"PY_SumDol",#N/A,TRUE,"Revenue";"PY_SumPct",#N/A,TRUE,"Revenue"}</definedName>
    <definedName name="wrn.PY_Sum." hidden="1">{"PY_SumDol",#N/A,TRUE,"Revenue";"PY_SumPct",#N/A,TRUE,"Revenue"}</definedName>
    <definedName name="wrn.STETSON." localSheetId="5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5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5" hidden="1">{"Mwh Summary",#N/A,FALSE,"Mwh Analysis";"Burn Summary",#N/A,FALSE,"Burned Analysis";"Summary 2008",#N/A,FALSE,"Summary 2008"}</definedName>
    <definedName name="wrn.Summary._.Report." localSheetId="1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TESTS." localSheetId="5" hidden="1">{"PAGE_1",#N/A,FALSE,"MONTH"}</definedName>
    <definedName name="wrn.TESTS." localSheetId="1" hidden="1">{"PAGE_1",#N/A,FALSE,"MONTH"}</definedName>
    <definedName name="wrn.TESTS." localSheetId="0" hidden="1">{"PAGE_1",#N/A,FALSE,"MONTH"}</definedName>
    <definedName name="wrn.TESTS." hidden="1">{"PAGE_1",#N/A,FALSE,"MONTH"}</definedName>
    <definedName name="wrn.USA." localSheetId="5" hidden="1">{#N/A,#N/A,FALSE,"USA"}</definedName>
    <definedName name="wrn.USA." localSheetId="1" hidden="1">{#N/A,#N/A,FALSE,"USA"}</definedName>
    <definedName name="wrn.USA." hidden="1">{#N/A,#N/A,FALSE,"USA"}</definedName>
    <definedName name="wrt" localSheetId="5" hidden="1">{#N/A,#N/A,FALSE,"EXPENSE"}</definedName>
    <definedName name="wrt" localSheetId="1" hidden="1">{#N/A,#N/A,FALSE,"EXPENSE"}</definedName>
    <definedName name="wrt" hidden="1">{#N/A,#N/A,FALSE,"EXPENSE"}</definedName>
    <definedName name="wrwerrwer" localSheetId="5" hidden="1">{#N/A,#N/A,FALSE,"ALLOC"}</definedName>
    <definedName name="wrwerrwer" localSheetId="1" hidden="1">{#N/A,#N/A,FALSE,"ALLOC"}</definedName>
    <definedName name="wrwerrwer" hidden="1">{#N/A,#N/A,FALSE,"ALLOC"}</definedName>
    <definedName name="wtyu" localSheetId="5" hidden="1">{#N/A,#N/A,FALSE,"Aging Summary";#N/A,#N/A,FALSE,"Ratio Analysis";#N/A,#N/A,FALSE,"Test 120 Day Accts";#N/A,#N/A,FALSE,"Tickmarks"}</definedName>
    <definedName name="wtyu" localSheetId="1" hidden="1">{#N/A,#N/A,FALSE,"Aging Summary";#N/A,#N/A,FALSE,"Ratio Analysis";#N/A,#N/A,FALSE,"Test 120 Day Accts";#N/A,#N/A,FALSE,"Tickmarks"}</definedName>
    <definedName name="wtyu" localSheetId="0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print1." localSheetId="5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5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5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wwwwww" localSheetId="5" hidden="1">{#N/A,#N/A,FALSE,"EXPENSE"}</definedName>
    <definedName name="wwwwwww" localSheetId="1" hidden="1">{#N/A,#N/A,FALSE,"EXPENSE"}</definedName>
    <definedName name="wwwwwww" hidden="1">{#N/A,#N/A,FALSE,"EXPENSE"}</definedName>
    <definedName name="x" localSheetId="5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5" hidden="1">#REF!</definedName>
    <definedName name="XRefActiveRow" localSheetId="0" hidden="1">#REF!</definedName>
    <definedName name="XRefActiveRow" hidden="1">#REF!</definedName>
    <definedName name="XRefColumnsCount" hidden="1">3</definedName>
    <definedName name="XRefCopy1Row" localSheetId="5" hidden="1">#REF!</definedName>
    <definedName name="XRefCopy1Row" localSheetId="0" hidden="1">#REF!</definedName>
    <definedName name="XRefCopy1Row" hidden="1">#REF!</definedName>
    <definedName name="XRefCopy2Row" localSheetId="5" hidden="1">#REF!</definedName>
    <definedName name="XRefCopy2Row" hidden="1">#REF!</definedName>
    <definedName name="XRefCopy3Row" localSheetId="5" hidden="1">#REF!</definedName>
    <definedName name="XRefCopy3Row" hidden="1">#REF!</definedName>
    <definedName name="XRefCopyRangeCount" hidden="1">3</definedName>
    <definedName name="XRefPaste1Row" localSheetId="5" hidden="1">#REF!</definedName>
    <definedName name="XRefPaste1Row" localSheetId="0" hidden="1">#REF!</definedName>
    <definedName name="XRefPaste1Row" hidden="1">#REF!</definedName>
    <definedName name="XRefPaste2Row" localSheetId="5" hidden="1">#REF!</definedName>
    <definedName name="XRefPaste2Row" hidden="1">#REF!</definedName>
    <definedName name="XRefPasteRangeCount" hidden="1">2</definedName>
    <definedName name="xxxxxxxxxxxxxxxxxxxxxx" localSheetId="5" hidden="1">{#N/A,#N/A,FALSE,"EXPENSE"}</definedName>
    <definedName name="xxxxxxxxxxxxxxxxxxxxxx" localSheetId="1" hidden="1">{#N/A,#N/A,FALSE,"EXPENSE"}</definedName>
    <definedName name="xxxxxxxxxxxxxxxxxxxxxx" hidden="1">{#N/A,#N/A,FALSE,"EXPENSE"}</definedName>
    <definedName name="XYZ" localSheetId="5" hidden="1">{"PAGE_1",#N/A,FALSE,"MONTH"}</definedName>
    <definedName name="XYZ" localSheetId="1" hidden="1">{"PAGE_1",#N/A,FALSE,"MONTH"}</definedName>
    <definedName name="XYZ" localSheetId="0" hidden="1">{"PAGE_1",#N/A,FALSE,"MONTH"}</definedName>
    <definedName name="XYZ" hidden="1">{"PAGE_1",#N/A,FALSE,"MONTH"}</definedName>
    <definedName name="xyzUserPassword" hidden="1">"abcd"</definedName>
    <definedName name="xz" localSheetId="5" hidden="1">{#N/A,#N/A,FALSE,"Aging Summary";#N/A,#N/A,FALSE,"Ratio Analysis";#N/A,#N/A,FALSE,"Test 120 Day Accts";#N/A,#N/A,FALSE,"Tickmarks"}</definedName>
    <definedName name="xz" localSheetId="1" hidden="1">{#N/A,#N/A,FALSE,"Aging Summary";#N/A,#N/A,FALSE,"Ratio Analysis";#N/A,#N/A,FALSE,"Test 120 Day Accts";#N/A,#N/A,FALSE,"Tickmarks"}</definedName>
    <definedName name="xz" localSheetId="0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5" hidden="1">{#N/A,#N/A,FALSE,"ALLOC"}</definedName>
    <definedName name="xzy" localSheetId="1" hidden="1">{#N/A,#N/A,FALSE,"ALLOC"}</definedName>
    <definedName name="xzy" hidden="1">{#N/A,#N/A,FALSE,"ALLOC"}</definedName>
    <definedName name="ydrtydgdg" localSheetId="5" hidden="1">{#N/A,#N/A,FALSE,"EXPENSE"}</definedName>
    <definedName name="ydrtydgdg" localSheetId="1" hidden="1">{#N/A,#N/A,FALSE,"EXPENSE"}</definedName>
    <definedName name="ydrtydgdg" hidden="1">{#N/A,#N/A,FALSE,"EXPENSE"}</definedName>
    <definedName name="yeteterter" localSheetId="5" hidden="1">{#N/A,#N/A,FALSE,"ALLOC"}</definedName>
    <definedName name="yeteterter" localSheetId="1" hidden="1">{#N/A,#N/A,FALSE,"ALLOC"}</definedName>
    <definedName name="yeteterter" hidden="1">{#N/A,#N/A,FALSE,"ALLOC"}</definedName>
    <definedName name="yeyertrt" localSheetId="5" hidden="1">{#N/A,#N/A,FALSE,"ALLOC"}</definedName>
    <definedName name="yeyertrt" localSheetId="1" hidden="1">{#N/A,#N/A,FALSE,"ALLOC"}</definedName>
    <definedName name="yeyertrt" hidden="1">{#N/A,#N/A,FALSE,"ALLOC"}</definedName>
    <definedName name="yjtdhjhtshbrfgadf" localSheetId="5" hidden="1">{#N/A,#N/A,FALSE,"EXPENSE"}</definedName>
    <definedName name="yjtdhjhtshbrfgadf" localSheetId="1" hidden="1">{#N/A,#N/A,FALSE,"EXPENSE"}</definedName>
    <definedName name="yjtdhjhtshbrfgadf" hidden="1">{#N/A,#N/A,FALSE,"EXPENSE"}</definedName>
    <definedName name="yrtyrtyrt" localSheetId="5" hidden="1">{#N/A,#N/A,FALSE,"ALLOC"}</definedName>
    <definedName name="yrtyrtyrt" localSheetId="1" hidden="1">{#N/A,#N/A,FALSE,"ALLOC"}</definedName>
    <definedName name="yrtyrtyrt" hidden="1">{#N/A,#N/A,FALSE,"ALLOC"}</definedName>
    <definedName name="yrtyryryf" localSheetId="5" hidden="1">{#N/A,#N/A,FALSE,"EXPENSE"}</definedName>
    <definedName name="yrtyryryf" localSheetId="1" hidden="1">{#N/A,#N/A,FALSE,"EXPENSE"}</definedName>
    <definedName name="yrtyryryf" hidden="1">{#N/A,#N/A,FALSE,"EXPENSE"}</definedName>
    <definedName name="yryrtyrty" localSheetId="5" hidden="1">{#N/A,#N/A,FALSE,"EXPENSE"}</definedName>
    <definedName name="yryrtyrty" localSheetId="1" hidden="1">{#N/A,#N/A,FALSE,"EXPENSE"}</definedName>
    <definedName name="yryrtyrty" hidden="1">{#N/A,#N/A,FALSE,"EXPENSE"}</definedName>
    <definedName name="yt" localSheetId="5" hidden="1">{#N/A,#N/A,FALSE,"Aging Summary";#N/A,#N/A,FALSE,"Ratio Analysis";#N/A,#N/A,FALSE,"Test 120 Day Accts";#N/A,#N/A,FALSE,"Tickmarks"}</definedName>
    <definedName name="yt" localSheetId="1" hidden="1">{#N/A,#N/A,FALSE,"Aging Summary";#N/A,#N/A,FALSE,"Ratio Analysis";#N/A,#N/A,FALSE,"Test 120 Day Accts";#N/A,#N/A,FALSE,"Tickmarks"}</definedName>
    <definedName name="yt" localSheetId="0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5" hidden="1">{#N/A,#N/A,FALSE,"EXPENSE"}</definedName>
    <definedName name="ytetetet" localSheetId="1" hidden="1">{#N/A,#N/A,FALSE,"EXPENSE"}</definedName>
    <definedName name="ytetetet" hidden="1">{#N/A,#N/A,FALSE,"EXPENSE"}</definedName>
    <definedName name="ytrysrtertrtyhfgh" localSheetId="5" hidden="1">{#N/A,#N/A,FALSE,"EXPENSE"}</definedName>
    <definedName name="ytrysrtertrtyhfgh" localSheetId="1" hidden="1">{#N/A,#N/A,FALSE,"EXPENSE"}</definedName>
    <definedName name="ytrysrtertrtyhfgh" hidden="1">{#N/A,#N/A,FALSE,"EXPENSE"}</definedName>
    <definedName name="ytyrtyhrbfgbv" localSheetId="5" hidden="1">{#N/A,#N/A,FALSE,"EXPENSE"}</definedName>
    <definedName name="ytyrtyhrbfgbv" localSheetId="1" hidden="1">{#N/A,#N/A,FALSE,"EXPENSE"}</definedName>
    <definedName name="ytyrtyhrbfgbv" hidden="1">{#N/A,#N/A,FALSE,"EXPENSE"}</definedName>
    <definedName name="yyyyy" localSheetId="5" hidden="1">{#N/A,#N/A,FALSE,"EXPENSE"}</definedName>
    <definedName name="yyyyy" localSheetId="1" hidden="1">{#N/A,#N/A,FALSE,"EXPENSE"}</definedName>
    <definedName name="yyyyy" hidden="1">{#N/A,#N/A,FALSE,"EXPENSE"}</definedName>
    <definedName name="yyyyyyy" localSheetId="5" hidden="1">{#N/A,#N/A,FALSE,"EXPENSE"}</definedName>
    <definedName name="yyyyyyy" localSheetId="1" hidden="1">{#N/A,#N/A,FALSE,"EXPENSE"}</definedName>
    <definedName name="yyyyyyy" hidden="1">{#N/A,#N/A,FALSE,"EXPENSE"}</definedName>
    <definedName name="zbfgbzxcvxzcv" localSheetId="5" hidden="1">{#N/A,#N/A,FALSE,"EXPENSE"}</definedName>
    <definedName name="zbfgbzxcvxzcv" localSheetId="1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33" l="1"/>
  <c r="A24" i="33"/>
  <c r="A15" i="33"/>
  <c r="I4" i="34"/>
  <c r="L5" i="33"/>
  <c r="L6" i="33"/>
  <c r="L7" i="33"/>
  <c r="L8" i="33"/>
  <c r="L4" i="33"/>
  <c r="F42" i="33"/>
  <c r="F41" i="33"/>
  <c r="F40" i="33"/>
  <c r="F39" i="33"/>
  <c r="F37" i="33"/>
  <c r="F38" i="33"/>
  <c r="F36" i="33"/>
  <c r="F35" i="33"/>
  <c r="F34" i="33"/>
  <c r="F33" i="33"/>
  <c r="F32" i="33"/>
  <c r="F31" i="33"/>
  <c r="D42" i="33"/>
  <c r="D41" i="33"/>
  <c r="D40" i="33"/>
  <c r="D39" i="33"/>
  <c r="D38" i="33"/>
  <c r="D37" i="33"/>
  <c r="D36" i="33"/>
  <c r="D34" i="33"/>
  <c r="D33" i="33"/>
  <c r="D32" i="33"/>
  <c r="D20" i="33"/>
  <c r="D19" i="33"/>
  <c r="D18" i="33"/>
  <c r="D15" i="33"/>
  <c r="H8" i="34" l="1"/>
  <c r="H5" i="34"/>
  <c r="H6" i="34"/>
  <c r="H7" i="34"/>
  <c r="H4" i="34"/>
  <c r="C6" i="40"/>
  <c r="C7" i="40"/>
  <c r="D6" i="40"/>
  <c r="E7" i="40"/>
  <c r="F8" i="40"/>
  <c r="F6" i="40"/>
  <c r="F7" i="40" s="1"/>
  <c r="D46" i="40"/>
  <c r="F41" i="40"/>
  <c r="F40" i="40"/>
  <c r="F39" i="40"/>
  <c r="F38" i="40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13" i="40"/>
  <c r="G12" i="40"/>
  <c r="G11" i="40"/>
  <c r="G10" i="40"/>
  <c r="G9" i="40"/>
  <c r="A7" i="40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E6" i="40"/>
  <c r="D7" i="40"/>
  <c r="D8" i="40" s="1"/>
  <c r="A6" i="40"/>
  <c r="B5" i="40"/>
  <c r="B6" i="40" s="1"/>
  <c r="A5" i="40"/>
  <c r="G4" i="40"/>
  <c r="C8" i="40" l="1"/>
  <c r="E8" i="40"/>
  <c r="G6" i="40"/>
  <c r="B7" i="40"/>
  <c r="D27" i="40"/>
  <c r="F27" i="40"/>
  <c r="E27" i="40"/>
  <c r="G5" i="40"/>
  <c r="C27" i="40" l="1"/>
  <c r="G7" i="40"/>
  <c r="B8" i="40"/>
  <c r="G8" i="40" l="1"/>
  <c r="G27" i="40" s="1"/>
  <c r="H3" i="40" s="1"/>
  <c r="B27" i="40"/>
  <c r="H4" i="40" l="1"/>
  <c r="H5" i="40" s="1"/>
  <c r="H6" i="40" s="1"/>
  <c r="H7" i="40" s="1"/>
  <c r="H8" i="40" s="1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G28" i="40"/>
  <c r="G9" i="34"/>
  <c r="G8" i="34"/>
  <c r="G7" i="34"/>
  <c r="G6" i="34"/>
  <c r="G5" i="34"/>
  <c r="G4" i="34"/>
  <c r="CR44" i="38"/>
  <c r="CS44" i="38"/>
  <c r="CT44" i="38"/>
  <c r="CU44" i="38"/>
  <c r="CV44" i="38"/>
  <c r="CW44" i="38"/>
  <c r="CX44" i="38"/>
  <c r="CY44" i="38"/>
  <c r="CZ44" i="38"/>
  <c r="DA44" i="38"/>
  <c r="DB44" i="38"/>
  <c r="DC44" i="38"/>
  <c r="DD44" i="38"/>
  <c r="DE44" i="38"/>
  <c r="DF44" i="38"/>
  <c r="DG44" i="38"/>
  <c r="DH44" i="38"/>
  <c r="DI44" i="38"/>
  <c r="DJ44" i="38"/>
  <c r="DK44" i="38"/>
  <c r="DL44" i="38"/>
  <c r="DM44" i="38"/>
  <c r="DN44" i="38"/>
  <c r="DO44" i="38"/>
  <c r="DP44" i="38"/>
  <c r="DQ44" i="38"/>
  <c r="DR44" i="38"/>
  <c r="DS44" i="38"/>
  <c r="DT44" i="38"/>
  <c r="DU44" i="38"/>
  <c r="DV44" i="38"/>
  <c r="DW44" i="38"/>
  <c r="DX44" i="38"/>
  <c r="DY44" i="38"/>
  <c r="DZ44" i="38"/>
  <c r="EA44" i="38"/>
  <c r="EB44" i="38"/>
  <c r="EC44" i="38"/>
  <c r="ED44" i="38"/>
  <c r="EE44" i="38"/>
  <c r="EF44" i="38"/>
  <c r="EG44" i="38"/>
  <c r="EH44" i="38"/>
  <c r="EI44" i="38"/>
  <c r="EJ44" i="38"/>
  <c r="EK44" i="38"/>
  <c r="EL44" i="38"/>
  <c r="EM44" i="38"/>
  <c r="EN44" i="38"/>
  <c r="EO44" i="38"/>
  <c r="EP44" i="38"/>
  <c r="EQ44" i="38"/>
  <c r="ER44" i="38"/>
  <c r="ES44" i="38"/>
  <c r="ET44" i="38"/>
  <c r="EU44" i="38"/>
  <c r="EV44" i="38"/>
  <c r="EW44" i="38"/>
  <c r="EX44" i="38"/>
  <c r="EY44" i="38"/>
  <c r="EZ44" i="38"/>
  <c r="FA44" i="38"/>
  <c r="FB44" i="38"/>
  <c r="FC44" i="38"/>
  <c r="FD44" i="38"/>
  <c r="FE44" i="38"/>
  <c r="FF44" i="38"/>
  <c r="FG44" i="38"/>
  <c r="FH44" i="38"/>
  <c r="FI44" i="38"/>
  <c r="FJ44" i="38"/>
  <c r="FK44" i="38"/>
  <c r="FL44" i="38"/>
  <c r="FM44" i="38"/>
  <c r="FN44" i="38"/>
  <c r="FO44" i="38"/>
  <c r="FP44" i="38"/>
  <c r="FQ44" i="38"/>
  <c r="FR44" i="38"/>
  <c r="FS44" i="38"/>
  <c r="FT44" i="38"/>
  <c r="FU44" i="38"/>
  <c r="FV44" i="38"/>
  <c r="FW44" i="38"/>
  <c r="FX44" i="38"/>
  <c r="FY44" i="38"/>
  <c r="FZ44" i="38"/>
  <c r="GA44" i="38"/>
  <c r="GB44" i="38"/>
  <c r="GC44" i="38"/>
  <c r="GD44" i="38"/>
  <c r="GE44" i="38"/>
  <c r="GF44" i="38"/>
  <c r="GG44" i="38"/>
  <c r="GH44" i="38"/>
  <c r="GI44" i="38"/>
  <c r="GJ44" i="38"/>
  <c r="GK44" i="38"/>
  <c r="GL44" i="38"/>
  <c r="GM44" i="38"/>
  <c r="GN44" i="38"/>
  <c r="GO44" i="38"/>
  <c r="GP44" i="38"/>
  <c r="GQ44" i="38"/>
  <c r="GR44" i="38"/>
  <c r="GS44" i="38"/>
  <c r="GT44" i="38"/>
  <c r="GU44" i="38"/>
  <c r="GV44" i="38"/>
  <c r="GW44" i="38"/>
  <c r="GX44" i="38"/>
  <c r="GY44" i="38"/>
  <c r="GZ44" i="38"/>
  <c r="HA44" i="38"/>
  <c r="HB44" i="38"/>
  <c r="HC44" i="38"/>
  <c r="HD44" i="38"/>
  <c r="HE44" i="38"/>
  <c r="HF44" i="38"/>
  <c r="HG44" i="38"/>
  <c r="HH44" i="38"/>
  <c r="HI44" i="38"/>
  <c r="HJ44" i="38"/>
  <c r="HK44" i="38"/>
  <c r="HL44" i="38"/>
  <c r="HM44" i="38"/>
  <c r="HN44" i="38"/>
  <c r="HO44" i="38"/>
  <c r="HP44" i="38"/>
  <c r="HQ44" i="38"/>
  <c r="HR44" i="38"/>
  <c r="HS44" i="38"/>
  <c r="HT44" i="38"/>
  <c r="HU44" i="38"/>
  <c r="HV44" i="38"/>
  <c r="HW44" i="38"/>
  <c r="HX44" i="38"/>
  <c r="HY44" i="38"/>
  <c r="HZ44" i="38"/>
  <c r="IA44" i="38"/>
  <c r="IB44" i="38"/>
  <c r="IC44" i="38"/>
  <c r="ID44" i="38"/>
  <c r="IE44" i="38"/>
  <c r="IF44" i="38"/>
  <c r="IG44" i="38"/>
  <c r="IH44" i="38"/>
  <c r="II44" i="38"/>
  <c r="IJ44" i="38"/>
  <c r="IK44" i="38"/>
  <c r="IL44" i="38"/>
  <c r="IM44" i="38"/>
  <c r="IN44" i="38"/>
  <c r="IO44" i="38"/>
  <c r="IP44" i="38"/>
  <c r="IQ44" i="38"/>
  <c r="IR44" i="38"/>
  <c r="IS44" i="38"/>
  <c r="IT44" i="38"/>
  <c r="IU44" i="38"/>
  <c r="IV44" i="38"/>
  <c r="IW44" i="38"/>
  <c r="IX44" i="38"/>
  <c r="IY44" i="38"/>
  <c r="IZ44" i="38"/>
  <c r="JA44" i="38"/>
  <c r="JB44" i="38"/>
  <c r="JC44" i="38"/>
  <c r="JD44" i="38"/>
  <c r="JE44" i="38"/>
  <c r="JF44" i="38"/>
  <c r="JG44" i="38"/>
  <c r="JH44" i="38"/>
  <c r="JI44" i="38"/>
  <c r="JJ44" i="38"/>
  <c r="JK44" i="38"/>
  <c r="JL44" i="38"/>
  <c r="JM44" i="38"/>
  <c r="JN44" i="38"/>
  <c r="JO44" i="38"/>
  <c r="JP44" i="38"/>
  <c r="JQ44" i="38"/>
  <c r="JR44" i="38"/>
  <c r="JS44" i="38"/>
  <c r="JT44" i="38"/>
  <c r="JU44" i="38"/>
  <c r="JV44" i="38"/>
  <c r="JW44" i="38"/>
  <c r="JX44" i="38"/>
  <c r="JY44" i="38"/>
  <c r="JZ44" i="38"/>
  <c r="KA44" i="38"/>
  <c r="KB44" i="38"/>
  <c r="KC44" i="38"/>
  <c r="KD44" i="38"/>
  <c r="KE44" i="38"/>
  <c r="KF44" i="38"/>
  <c r="KG44" i="38"/>
  <c r="KH44" i="38"/>
  <c r="KI44" i="38"/>
  <c r="KJ44" i="38"/>
  <c r="KK44" i="38"/>
  <c r="KL44" i="38"/>
  <c r="KM44" i="38"/>
  <c r="KN44" i="38"/>
  <c r="KO44" i="38"/>
  <c r="KP44" i="38"/>
  <c r="KQ44" i="38"/>
  <c r="KR44" i="38"/>
  <c r="KS44" i="38"/>
  <c r="KT44" i="38"/>
  <c r="KU44" i="38"/>
  <c r="KV44" i="38"/>
  <c r="KW44" i="38"/>
  <c r="KX44" i="38"/>
  <c r="KY44" i="38"/>
  <c r="KZ44" i="38"/>
  <c r="LA44" i="38"/>
  <c r="LB44" i="38"/>
  <c r="LC44" i="38"/>
  <c r="LD44" i="38"/>
  <c r="LE44" i="38"/>
  <c r="LF44" i="38"/>
  <c r="LG44" i="38"/>
  <c r="LH44" i="38"/>
  <c r="LI44" i="38"/>
  <c r="LJ44" i="38"/>
  <c r="LK44" i="38"/>
  <c r="LL44" i="38"/>
  <c r="LM44" i="38"/>
  <c r="LN44" i="38"/>
  <c r="LO44" i="38"/>
  <c r="LP44" i="38"/>
  <c r="LQ44" i="38"/>
  <c r="LR44" i="38"/>
  <c r="LS44" i="38"/>
  <c r="LT44" i="38"/>
  <c r="LU44" i="38"/>
  <c r="LV44" i="38"/>
  <c r="LW44" i="38"/>
  <c r="LX44" i="38"/>
  <c r="LY44" i="38"/>
  <c r="LZ44" i="38"/>
  <c r="MA44" i="38"/>
  <c r="MB44" i="38"/>
  <c r="MC44" i="38"/>
  <c r="MD44" i="38"/>
  <c r="ME44" i="38"/>
  <c r="MF44" i="38"/>
  <c r="MG44" i="38"/>
  <c r="MH44" i="38"/>
  <c r="MI44" i="38"/>
  <c r="MJ44" i="38"/>
  <c r="MK44" i="38"/>
  <c r="ML44" i="38"/>
  <c r="MM44" i="38"/>
  <c r="MN44" i="38"/>
  <c r="MO44" i="38"/>
  <c r="MP44" i="38"/>
  <c r="MQ44" i="38"/>
  <c r="MR44" i="38"/>
  <c r="MS44" i="38"/>
  <c r="MT44" i="38"/>
  <c r="MU44" i="38"/>
  <c r="MV44" i="38"/>
  <c r="MW44" i="38"/>
  <c r="MX44" i="38"/>
  <c r="MY44" i="38"/>
  <c r="MZ44" i="38"/>
  <c r="NA44" i="38"/>
  <c r="NB44" i="38"/>
  <c r="NC44" i="38"/>
  <c r="ND44" i="38"/>
  <c r="NE44" i="38"/>
  <c r="NF44" i="38"/>
  <c r="NG44" i="38"/>
  <c r="NH44" i="38"/>
  <c r="NI44" i="38"/>
  <c r="NJ44" i="38"/>
  <c r="NK44" i="38"/>
  <c r="NL44" i="38"/>
  <c r="NM44" i="38"/>
  <c r="NN44" i="38"/>
  <c r="NO44" i="38"/>
  <c r="NP44" i="38"/>
  <c r="NQ44" i="38"/>
  <c r="NR44" i="38"/>
  <c r="NS44" i="38"/>
  <c r="NT44" i="38"/>
  <c r="NU44" i="38"/>
  <c r="NV44" i="38"/>
  <c r="NW44" i="38"/>
  <c r="NX44" i="38"/>
  <c r="NY44" i="38"/>
  <c r="NZ44" i="38"/>
  <c r="OA44" i="38"/>
  <c r="OB44" i="38"/>
  <c r="OC44" i="38"/>
  <c r="OD44" i="38"/>
  <c r="OE44" i="38"/>
  <c r="OF44" i="38"/>
  <c r="OG44" i="38"/>
  <c r="OH44" i="38"/>
  <c r="OI44" i="38"/>
  <c r="OJ44" i="38"/>
  <c r="OK44" i="38"/>
  <c r="OL44" i="38"/>
  <c r="OM44" i="38"/>
  <c r="ON44" i="38"/>
  <c r="OO44" i="38"/>
  <c r="OP44" i="38"/>
  <c r="OQ44" i="38"/>
  <c r="OR44" i="38"/>
  <c r="OS44" i="38"/>
  <c r="OT44" i="38"/>
  <c r="OU44" i="38"/>
  <c r="OV44" i="38"/>
  <c r="OW44" i="38"/>
  <c r="OX44" i="38"/>
  <c r="OY44" i="38"/>
  <c r="OZ44" i="38"/>
  <c r="PA44" i="38"/>
  <c r="PB44" i="38"/>
  <c r="PC44" i="38"/>
  <c r="PD44" i="38"/>
  <c r="PE44" i="38"/>
  <c r="PF44" i="38"/>
  <c r="PG44" i="38"/>
  <c r="PH44" i="38"/>
  <c r="PI44" i="38"/>
  <c r="PJ44" i="38"/>
  <c r="PK44" i="38"/>
  <c r="PL44" i="38"/>
  <c r="PM44" i="38"/>
  <c r="PN44" i="38"/>
  <c r="PO44" i="38"/>
  <c r="PP44" i="38"/>
  <c r="PQ44" i="38"/>
  <c r="PR44" i="38"/>
  <c r="PS44" i="38"/>
  <c r="PT44" i="38"/>
  <c r="PU44" i="38"/>
  <c r="PV44" i="38"/>
  <c r="PW44" i="38"/>
  <c r="PX44" i="38"/>
  <c r="PY44" i="38"/>
  <c r="PZ44" i="38"/>
  <c r="QA44" i="38"/>
  <c r="QB44" i="38"/>
  <c r="QC44" i="38"/>
  <c r="QD44" i="38"/>
  <c r="QE44" i="38"/>
  <c r="CQ44" i="38"/>
  <c r="J17" i="38"/>
  <c r="J43" i="38" l="1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6" i="38"/>
  <c r="J15" i="38"/>
  <c r="J14" i="38"/>
  <c r="J13" i="38"/>
  <c r="J12" i="38"/>
  <c r="J11" i="38"/>
  <c r="J10" i="38"/>
  <c r="J9" i="38"/>
  <c r="J8" i="38"/>
  <c r="H27" i="34" l="1"/>
  <c r="G27" i="34"/>
  <c r="A7" i="33" l="1"/>
  <c r="K11" i="33"/>
  <c r="A5" i="34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E8" i="34"/>
  <c r="E7" i="34"/>
  <c r="E6" i="34"/>
  <c r="E5" i="34"/>
  <c r="E4" i="34"/>
  <c r="C8" i="34"/>
  <c r="C7" i="34"/>
  <c r="C6" i="34"/>
  <c r="C5" i="34"/>
  <c r="C4" i="34"/>
  <c r="B26" i="34"/>
  <c r="I26" i="34" s="1"/>
  <c r="B25" i="34"/>
  <c r="I25" i="34" s="1"/>
  <c r="B24" i="34"/>
  <c r="I24" i="34" s="1"/>
  <c r="B23" i="34"/>
  <c r="I23" i="34" s="1"/>
  <c r="B22" i="34"/>
  <c r="I22" i="34" s="1"/>
  <c r="B21" i="34"/>
  <c r="I21" i="34" s="1"/>
  <c r="B20" i="34"/>
  <c r="I20" i="34" s="1"/>
  <c r="B19" i="34"/>
  <c r="I19" i="34" s="1"/>
  <c r="B18" i="34"/>
  <c r="I18" i="34" s="1"/>
  <c r="B17" i="34"/>
  <c r="I17" i="34" s="1"/>
  <c r="B16" i="34"/>
  <c r="I16" i="34" s="1"/>
  <c r="B15" i="34"/>
  <c r="I15" i="34" s="1"/>
  <c r="B14" i="34"/>
  <c r="I14" i="34" s="1"/>
  <c r="B13" i="34"/>
  <c r="I13" i="34" s="1"/>
  <c r="B12" i="34"/>
  <c r="I12" i="34" s="1"/>
  <c r="B11" i="34"/>
  <c r="I11" i="34" s="1"/>
  <c r="B10" i="34"/>
  <c r="I10" i="34" s="1"/>
  <c r="B9" i="34"/>
  <c r="I9" i="34" s="1"/>
  <c r="B8" i="34"/>
  <c r="B7" i="34"/>
  <c r="I7" i="34" s="1"/>
  <c r="B6" i="34"/>
  <c r="B5" i="34"/>
  <c r="I5" i="34" s="1"/>
  <c r="B4" i="34"/>
  <c r="B26" i="33"/>
  <c r="B25" i="33"/>
  <c r="B24" i="33"/>
  <c r="B23" i="33"/>
  <c r="A16" i="33"/>
  <c r="A17" i="33" s="1"/>
  <c r="A18" i="33" s="1"/>
  <c r="A19" i="33" s="1"/>
  <c r="A20" i="33" s="1"/>
  <c r="A21" i="33" s="1"/>
  <c r="A22" i="33" s="1"/>
  <c r="A25" i="33" s="1"/>
  <c r="A26" i="33" s="1"/>
  <c r="A27" i="33" s="1"/>
  <c r="D13" i="33"/>
  <c r="F13" i="33" s="1"/>
  <c r="H13" i="33" s="1"/>
  <c r="J13" i="33" s="1"/>
  <c r="A28" i="33" l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I8" i="34"/>
  <c r="I6" i="34"/>
  <c r="D27" i="34"/>
  <c r="F27" i="34"/>
  <c r="C27" i="34"/>
  <c r="E27" i="34"/>
  <c r="B27" i="34"/>
  <c r="D10" i="32"/>
  <c r="D11" i="32" s="1"/>
  <c r="D12" i="32" s="1"/>
  <c r="D13" i="32" s="1"/>
  <c r="D14" i="32" s="1"/>
  <c r="A8" i="32"/>
  <c r="C1" i="32" a="1"/>
  <c r="C1" i="32" s="1"/>
  <c r="I27" i="34" l="1"/>
  <c r="J3" i="34" s="1"/>
  <c r="J4" i="34" s="1"/>
  <c r="D49" i="24"/>
  <c r="E49" i="24"/>
  <c r="F49" i="24"/>
  <c r="G49" i="24"/>
  <c r="D61" i="24"/>
  <c r="G61" i="24"/>
  <c r="B60" i="24"/>
  <c r="C60" i="24" s="1"/>
  <c r="D60" i="24" s="1"/>
  <c r="E60" i="24" s="1"/>
  <c r="F60" i="24" s="1"/>
  <c r="F61" i="24" s="1"/>
  <c r="B59" i="24"/>
  <c r="C59" i="24" s="1"/>
  <c r="D59" i="24" s="1"/>
  <c r="E59" i="24" s="1"/>
  <c r="B58" i="24"/>
  <c r="C58" i="24" s="1"/>
  <c r="D58" i="24" s="1"/>
  <c r="B57" i="24"/>
  <c r="C57" i="24" s="1"/>
  <c r="B56" i="24"/>
  <c r="A55" i="24"/>
  <c r="A56" i="24" s="1"/>
  <c r="A57" i="24" s="1"/>
  <c r="A58" i="24" s="1"/>
  <c r="A59" i="24" s="1"/>
  <c r="A60" i="24" s="1"/>
  <c r="AE218" i="31"/>
  <c r="F190" i="31"/>
  <c r="F202" i="31" s="1"/>
  <c r="F214" i="31" s="1"/>
  <c r="I106" i="31"/>
  <c r="I118" i="31" s="1"/>
  <c r="I130" i="31" s="1"/>
  <c r="I142" i="31" s="1"/>
  <c r="I154" i="31" s="1"/>
  <c r="I166" i="31" s="1"/>
  <c r="I178" i="31" s="1"/>
  <c r="I190" i="31" s="1"/>
  <c r="I202" i="31" s="1"/>
  <c r="I214" i="31" s="1"/>
  <c r="F70" i="31"/>
  <c r="F82" i="31" s="1"/>
  <c r="F94" i="31" s="1"/>
  <c r="F106" i="31" s="1"/>
  <c r="F118" i="31" s="1"/>
  <c r="F130" i="31" s="1"/>
  <c r="F142" i="31" s="1"/>
  <c r="F154" i="31" s="1"/>
  <c r="F166" i="31" s="1"/>
  <c r="F178" i="31" s="1"/>
  <c r="E67" i="31"/>
  <c r="F62" i="31"/>
  <c r="F74" i="31" s="1"/>
  <c r="F86" i="31" s="1"/>
  <c r="F98" i="31" s="1"/>
  <c r="F110" i="31" s="1"/>
  <c r="F122" i="31" s="1"/>
  <c r="F134" i="31" s="1"/>
  <c r="F146" i="31" s="1"/>
  <c r="F158" i="31" s="1"/>
  <c r="F170" i="31" s="1"/>
  <c r="F182" i="31" s="1"/>
  <c r="F194" i="31" s="1"/>
  <c r="F206" i="31" s="1"/>
  <c r="F218" i="31" s="1"/>
  <c r="I59" i="31"/>
  <c r="I71" i="31" s="1"/>
  <c r="I83" i="31" s="1"/>
  <c r="I95" i="31" s="1"/>
  <c r="I107" i="31" s="1"/>
  <c r="I119" i="31" s="1"/>
  <c r="I131" i="31" s="1"/>
  <c r="I143" i="31" s="1"/>
  <c r="I155" i="31" s="1"/>
  <c r="I167" i="31" s="1"/>
  <c r="I179" i="31" s="1"/>
  <c r="I191" i="31" s="1"/>
  <c r="I203" i="31" s="1"/>
  <c r="I215" i="31" s="1"/>
  <c r="F58" i="31"/>
  <c r="E55" i="31"/>
  <c r="G48" i="31"/>
  <c r="E48" i="31"/>
  <c r="G47" i="31"/>
  <c r="F46" i="31"/>
  <c r="E44" i="31"/>
  <c r="E43" i="31"/>
  <c r="I42" i="31"/>
  <c r="I54" i="31" s="1"/>
  <c r="I66" i="31" s="1"/>
  <c r="I78" i="31" s="1"/>
  <c r="I90" i="31" s="1"/>
  <c r="I102" i="31" s="1"/>
  <c r="I114" i="31" s="1"/>
  <c r="I126" i="31" s="1"/>
  <c r="I138" i="31" s="1"/>
  <c r="I150" i="31" s="1"/>
  <c r="I162" i="31" s="1"/>
  <c r="I174" i="31" s="1"/>
  <c r="I186" i="31" s="1"/>
  <c r="I198" i="31" s="1"/>
  <c r="I210" i="31" s="1"/>
  <c r="H42" i="31"/>
  <c r="K38" i="31"/>
  <c r="I38" i="31"/>
  <c r="I50" i="31" s="1"/>
  <c r="I62" i="31" s="1"/>
  <c r="I74" i="31" s="1"/>
  <c r="I86" i="31" s="1"/>
  <c r="I98" i="31" s="1"/>
  <c r="I110" i="31" s="1"/>
  <c r="I122" i="31" s="1"/>
  <c r="I134" i="31" s="1"/>
  <c r="I146" i="31" s="1"/>
  <c r="I158" i="31" s="1"/>
  <c r="I170" i="31" s="1"/>
  <c r="I182" i="31" s="1"/>
  <c r="I194" i="31" s="1"/>
  <c r="I206" i="31" s="1"/>
  <c r="I218" i="31" s="1"/>
  <c r="H38" i="31"/>
  <c r="F38" i="31"/>
  <c r="F50" i="31" s="1"/>
  <c r="F37" i="31"/>
  <c r="F49" i="31" s="1"/>
  <c r="F61" i="31" s="1"/>
  <c r="F73" i="31" s="1"/>
  <c r="F85" i="31" s="1"/>
  <c r="F97" i="31" s="1"/>
  <c r="F109" i="31" s="1"/>
  <c r="F121" i="31" s="1"/>
  <c r="F133" i="31" s="1"/>
  <c r="F145" i="31" s="1"/>
  <c r="F157" i="31" s="1"/>
  <c r="F169" i="31" s="1"/>
  <c r="F181" i="31" s="1"/>
  <c r="F193" i="31" s="1"/>
  <c r="F205" i="31" s="1"/>
  <c r="F217" i="31" s="1"/>
  <c r="E37" i="31"/>
  <c r="K36" i="31"/>
  <c r="H36" i="31"/>
  <c r="F36" i="31"/>
  <c r="F48" i="31" s="1"/>
  <c r="F60" i="31" s="1"/>
  <c r="F72" i="31" s="1"/>
  <c r="F84" i="31" s="1"/>
  <c r="F96" i="31" s="1"/>
  <c r="F108" i="31" s="1"/>
  <c r="F120" i="31" s="1"/>
  <c r="F132" i="31" s="1"/>
  <c r="F144" i="31" s="1"/>
  <c r="F156" i="31" s="1"/>
  <c r="F168" i="31" s="1"/>
  <c r="F180" i="31" s="1"/>
  <c r="F192" i="31" s="1"/>
  <c r="F204" i="31" s="1"/>
  <c r="F216" i="31" s="1"/>
  <c r="E36" i="31"/>
  <c r="G36" i="31" s="1"/>
  <c r="F35" i="31"/>
  <c r="F47" i="31" s="1"/>
  <c r="F59" i="31" s="1"/>
  <c r="F71" i="31" s="1"/>
  <c r="F83" i="31" s="1"/>
  <c r="F95" i="31" s="1"/>
  <c r="F107" i="31" s="1"/>
  <c r="F119" i="31" s="1"/>
  <c r="F131" i="31" s="1"/>
  <c r="F143" i="31" s="1"/>
  <c r="F155" i="31" s="1"/>
  <c r="F167" i="31" s="1"/>
  <c r="F179" i="31" s="1"/>
  <c r="F191" i="31" s="1"/>
  <c r="F203" i="31" s="1"/>
  <c r="F215" i="31" s="1"/>
  <c r="E35" i="31"/>
  <c r="E47" i="31" s="1"/>
  <c r="K34" i="31"/>
  <c r="I34" i="31"/>
  <c r="I46" i="31" s="1"/>
  <c r="I58" i="31" s="1"/>
  <c r="I70" i="31" s="1"/>
  <c r="I82" i="31" s="1"/>
  <c r="I94" i="31" s="1"/>
  <c r="H34" i="31"/>
  <c r="M34" i="31" s="1"/>
  <c r="G34" i="31"/>
  <c r="F34" i="31"/>
  <c r="E34" i="31"/>
  <c r="E46" i="31" s="1"/>
  <c r="H33" i="31"/>
  <c r="F33" i="31"/>
  <c r="F45" i="31" s="1"/>
  <c r="F57" i="31" s="1"/>
  <c r="F69" i="31" s="1"/>
  <c r="F81" i="31" s="1"/>
  <c r="F93" i="31" s="1"/>
  <c r="F105" i="31" s="1"/>
  <c r="F117" i="31" s="1"/>
  <c r="F129" i="31" s="1"/>
  <c r="F141" i="31" s="1"/>
  <c r="F153" i="31" s="1"/>
  <c r="F165" i="31" s="1"/>
  <c r="F177" i="31" s="1"/>
  <c r="F189" i="31" s="1"/>
  <c r="F201" i="31" s="1"/>
  <c r="F213" i="31" s="1"/>
  <c r="E33" i="31"/>
  <c r="K32" i="31"/>
  <c r="I32" i="31"/>
  <c r="I44" i="31" s="1"/>
  <c r="I56" i="31" s="1"/>
  <c r="I68" i="31" s="1"/>
  <c r="I80" i="31" s="1"/>
  <c r="I92" i="31" s="1"/>
  <c r="I104" i="31" s="1"/>
  <c r="I116" i="31" s="1"/>
  <c r="I128" i="31" s="1"/>
  <c r="I140" i="31" s="1"/>
  <c r="I152" i="31" s="1"/>
  <c r="I164" i="31" s="1"/>
  <c r="I176" i="31" s="1"/>
  <c r="I188" i="31" s="1"/>
  <c r="I200" i="31" s="1"/>
  <c r="I212" i="31" s="1"/>
  <c r="G32" i="31"/>
  <c r="F32" i="31"/>
  <c r="F44" i="31" s="1"/>
  <c r="F56" i="31" s="1"/>
  <c r="F68" i="31" s="1"/>
  <c r="F80" i="31" s="1"/>
  <c r="F92" i="31" s="1"/>
  <c r="F104" i="31" s="1"/>
  <c r="F116" i="31" s="1"/>
  <c r="F128" i="31" s="1"/>
  <c r="F140" i="31" s="1"/>
  <c r="F152" i="31" s="1"/>
  <c r="F164" i="31" s="1"/>
  <c r="F176" i="31" s="1"/>
  <c r="F188" i="31" s="1"/>
  <c r="F200" i="31" s="1"/>
  <c r="F212" i="31" s="1"/>
  <c r="E32" i="31"/>
  <c r="H32" i="31" s="1"/>
  <c r="I31" i="31"/>
  <c r="I43" i="31" s="1"/>
  <c r="I55" i="31" s="1"/>
  <c r="I67" i="31" s="1"/>
  <c r="I79" i="31" s="1"/>
  <c r="I91" i="31" s="1"/>
  <c r="I103" i="31" s="1"/>
  <c r="I115" i="31" s="1"/>
  <c r="I127" i="31" s="1"/>
  <c r="I139" i="31" s="1"/>
  <c r="I151" i="31" s="1"/>
  <c r="I163" i="31" s="1"/>
  <c r="I175" i="31" s="1"/>
  <c r="I187" i="31" s="1"/>
  <c r="I199" i="31" s="1"/>
  <c r="I211" i="31" s="1"/>
  <c r="H31" i="31"/>
  <c r="F31" i="31"/>
  <c r="E31" i="31"/>
  <c r="G31" i="31" s="1"/>
  <c r="K30" i="31"/>
  <c r="I30" i="31"/>
  <c r="H30" i="31"/>
  <c r="G30" i="31"/>
  <c r="M30" i="31" s="1"/>
  <c r="F30" i="31"/>
  <c r="F42" i="31" s="1"/>
  <c r="F54" i="31" s="1"/>
  <c r="F66" i="31" s="1"/>
  <c r="F78" i="31" s="1"/>
  <c r="F90" i="31" s="1"/>
  <c r="F102" i="31" s="1"/>
  <c r="F114" i="31" s="1"/>
  <c r="F126" i="31" s="1"/>
  <c r="F138" i="31" s="1"/>
  <c r="F150" i="31" s="1"/>
  <c r="F162" i="31" s="1"/>
  <c r="F174" i="31" s="1"/>
  <c r="F186" i="31" s="1"/>
  <c r="F198" i="31" s="1"/>
  <c r="F210" i="31" s="1"/>
  <c r="E30" i="31"/>
  <c r="E42" i="31" s="1"/>
  <c r="F29" i="31"/>
  <c r="F41" i="31" s="1"/>
  <c r="F53" i="31" s="1"/>
  <c r="F65" i="31" s="1"/>
  <c r="F77" i="31" s="1"/>
  <c r="F89" i="31" s="1"/>
  <c r="F101" i="31" s="1"/>
  <c r="F113" i="31" s="1"/>
  <c r="F125" i="31" s="1"/>
  <c r="F137" i="31" s="1"/>
  <c r="F149" i="31" s="1"/>
  <c r="F161" i="31" s="1"/>
  <c r="F173" i="31" s="1"/>
  <c r="F185" i="31" s="1"/>
  <c r="F197" i="31" s="1"/>
  <c r="F209" i="31" s="1"/>
  <c r="E29" i="31"/>
  <c r="K28" i="31"/>
  <c r="I28" i="31"/>
  <c r="I40" i="31" s="1"/>
  <c r="I52" i="31" s="1"/>
  <c r="I64" i="31" s="1"/>
  <c r="I76" i="31" s="1"/>
  <c r="I88" i="31" s="1"/>
  <c r="I100" i="31" s="1"/>
  <c r="I112" i="31" s="1"/>
  <c r="I124" i="31" s="1"/>
  <c r="I136" i="31" s="1"/>
  <c r="I148" i="31" s="1"/>
  <c r="I160" i="31" s="1"/>
  <c r="I172" i="31" s="1"/>
  <c r="I184" i="31" s="1"/>
  <c r="I196" i="31" s="1"/>
  <c r="I208" i="31" s="1"/>
  <c r="G28" i="31"/>
  <c r="F28" i="31"/>
  <c r="F40" i="31" s="1"/>
  <c r="F52" i="31" s="1"/>
  <c r="F64" i="31" s="1"/>
  <c r="F76" i="31" s="1"/>
  <c r="F88" i="31" s="1"/>
  <c r="F100" i="31" s="1"/>
  <c r="F112" i="31" s="1"/>
  <c r="F124" i="31" s="1"/>
  <c r="F136" i="31" s="1"/>
  <c r="F148" i="31" s="1"/>
  <c r="F160" i="31" s="1"/>
  <c r="F172" i="31" s="1"/>
  <c r="F184" i="31" s="1"/>
  <c r="F196" i="31" s="1"/>
  <c r="F208" i="31" s="1"/>
  <c r="E28" i="31"/>
  <c r="H28" i="31" s="1"/>
  <c r="M28" i="31" s="1"/>
  <c r="I27" i="31"/>
  <c r="I39" i="31" s="1"/>
  <c r="I51" i="31" s="1"/>
  <c r="I63" i="31" s="1"/>
  <c r="I75" i="31" s="1"/>
  <c r="I87" i="31" s="1"/>
  <c r="I99" i="31" s="1"/>
  <c r="I111" i="31" s="1"/>
  <c r="I123" i="31" s="1"/>
  <c r="I135" i="31" s="1"/>
  <c r="I147" i="31" s="1"/>
  <c r="I159" i="31" s="1"/>
  <c r="I171" i="31" s="1"/>
  <c r="I183" i="31" s="1"/>
  <c r="I195" i="31" s="1"/>
  <c r="I207" i="31" s="1"/>
  <c r="H27" i="31"/>
  <c r="F27" i="31"/>
  <c r="M27" i="31" s="1"/>
  <c r="E27" i="31"/>
  <c r="G27" i="31" s="1"/>
  <c r="M26" i="31"/>
  <c r="K26" i="31"/>
  <c r="I26" i="31"/>
  <c r="H26" i="31"/>
  <c r="G26" i="31"/>
  <c r="F26" i="31"/>
  <c r="E26" i="31"/>
  <c r="E38" i="31" s="1"/>
  <c r="G38" i="31" s="1"/>
  <c r="K25" i="31"/>
  <c r="I25" i="31"/>
  <c r="I37" i="31" s="1"/>
  <c r="I49" i="31" s="1"/>
  <c r="I61" i="31" s="1"/>
  <c r="I73" i="31" s="1"/>
  <c r="I85" i="31" s="1"/>
  <c r="I97" i="31" s="1"/>
  <c r="I109" i="31" s="1"/>
  <c r="I121" i="31" s="1"/>
  <c r="I133" i="31" s="1"/>
  <c r="I145" i="31" s="1"/>
  <c r="I157" i="31" s="1"/>
  <c r="I169" i="31" s="1"/>
  <c r="I181" i="31" s="1"/>
  <c r="I193" i="31" s="1"/>
  <c r="I205" i="31" s="1"/>
  <c r="I217" i="31" s="1"/>
  <c r="H25" i="31"/>
  <c r="G25" i="31"/>
  <c r="M25" i="31" s="1"/>
  <c r="K24" i="31"/>
  <c r="I24" i="31"/>
  <c r="I36" i="31" s="1"/>
  <c r="I48" i="31" s="1"/>
  <c r="I60" i="31" s="1"/>
  <c r="I72" i="31" s="1"/>
  <c r="I84" i="31" s="1"/>
  <c r="I96" i="31" s="1"/>
  <c r="I108" i="31" s="1"/>
  <c r="I120" i="31" s="1"/>
  <c r="I132" i="31" s="1"/>
  <c r="I144" i="31" s="1"/>
  <c r="I156" i="31" s="1"/>
  <c r="I168" i="31" s="1"/>
  <c r="I180" i="31" s="1"/>
  <c r="I192" i="31" s="1"/>
  <c r="I204" i="31" s="1"/>
  <c r="I216" i="31" s="1"/>
  <c r="H24" i="31"/>
  <c r="G24" i="31"/>
  <c r="M24" i="31" s="1"/>
  <c r="K23" i="31"/>
  <c r="I23" i="31"/>
  <c r="I35" i="31" s="1"/>
  <c r="I47" i="31" s="1"/>
  <c r="H23" i="31"/>
  <c r="M23" i="31" s="1"/>
  <c r="G23" i="31"/>
  <c r="K22" i="31"/>
  <c r="I22" i="31"/>
  <c r="H22" i="31"/>
  <c r="G22" i="31"/>
  <c r="M22" i="31" s="1"/>
  <c r="K21" i="31"/>
  <c r="I21" i="31"/>
  <c r="H21" i="31"/>
  <c r="G21" i="31"/>
  <c r="M21" i="31" s="1"/>
  <c r="K20" i="31"/>
  <c r="I20" i="31"/>
  <c r="H20" i="31"/>
  <c r="M20" i="31" s="1"/>
  <c r="G20" i="31"/>
  <c r="K19" i="31"/>
  <c r="I19" i="31"/>
  <c r="H19" i="31"/>
  <c r="G19" i="31"/>
  <c r="M19" i="31" s="1"/>
  <c r="M18" i="31"/>
  <c r="K18" i="31"/>
  <c r="I18" i="31"/>
  <c r="H18" i="31"/>
  <c r="G18" i="31"/>
  <c r="K17" i="31"/>
  <c r="I17" i="31"/>
  <c r="H17" i="31"/>
  <c r="G17" i="31"/>
  <c r="M17" i="31" s="1"/>
  <c r="K16" i="31"/>
  <c r="I16" i="31"/>
  <c r="H16" i="31"/>
  <c r="G16" i="31"/>
  <c r="M16" i="31" s="1"/>
  <c r="A16" i="3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Y15" i="31"/>
  <c r="Y16" i="31" s="1"/>
  <c r="Y17" i="31" s="1"/>
  <c r="Y18" i="31" s="1"/>
  <c r="Y19" i="31" s="1"/>
  <c r="Y20" i="31" s="1"/>
  <c r="Y21" i="31" s="1"/>
  <c r="Y22" i="31" s="1"/>
  <c r="Y23" i="31" s="1"/>
  <c r="Y24" i="31" s="1"/>
  <c r="Y25" i="31" s="1"/>
  <c r="Y26" i="31" s="1"/>
  <c r="Y27" i="31" s="1"/>
  <c r="Y28" i="31" s="1"/>
  <c r="Y29" i="31" s="1"/>
  <c r="Y30" i="31" s="1"/>
  <c r="Y31" i="31" s="1"/>
  <c r="Y32" i="31" s="1"/>
  <c r="Y33" i="31" s="1"/>
  <c r="Y34" i="31" s="1"/>
  <c r="Y35" i="31" s="1"/>
  <c r="Y36" i="31" s="1"/>
  <c r="Y37" i="31" s="1"/>
  <c r="Y38" i="31" s="1"/>
  <c r="Y39" i="31" s="1"/>
  <c r="Y40" i="31" s="1"/>
  <c r="Y41" i="31" s="1"/>
  <c r="Y42" i="31" s="1"/>
  <c r="Y43" i="31" s="1"/>
  <c r="Y44" i="31" s="1"/>
  <c r="Y45" i="31" s="1"/>
  <c r="Y46" i="31" s="1"/>
  <c r="Y47" i="31" s="1"/>
  <c r="Y48" i="31" s="1"/>
  <c r="Y49" i="31" s="1"/>
  <c r="Y50" i="31" s="1"/>
  <c r="Y51" i="31" s="1"/>
  <c r="Y52" i="31" s="1"/>
  <c r="Y53" i="31" s="1"/>
  <c r="Y54" i="31" s="1"/>
  <c r="Y55" i="31" s="1"/>
  <c r="Y56" i="31" s="1"/>
  <c r="Y57" i="31" s="1"/>
  <c r="Y58" i="31" s="1"/>
  <c r="Y59" i="31" s="1"/>
  <c r="Y60" i="31" s="1"/>
  <c r="Y61" i="31" s="1"/>
  <c r="Y62" i="31" s="1"/>
  <c r="Y63" i="31" s="1"/>
  <c r="Y64" i="31" s="1"/>
  <c r="Y65" i="31" s="1"/>
  <c r="Y66" i="31" s="1"/>
  <c r="Y67" i="31" s="1"/>
  <c r="Y68" i="31" s="1"/>
  <c r="Y69" i="31" s="1"/>
  <c r="Y70" i="31" s="1"/>
  <c r="Y71" i="31" s="1"/>
  <c r="Y72" i="31" s="1"/>
  <c r="Y73" i="31" s="1"/>
  <c r="Y74" i="31" s="1"/>
  <c r="Y75" i="31" s="1"/>
  <c r="Y76" i="31" s="1"/>
  <c r="Y77" i="31" s="1"/>
  <c r="Y78" i="31" s="1"/>
  <c r="Y79" i="31" s="1"/>
  <c r="Y80" i="31" s="1"/>
  <c r="Y81" i="31" s="1"/>
  <c r="Y82" i="31" s="1"/>
  <c r="Y83" i="31" s="1"/>
  <c r="Y84" i="31" s="1"/>
  <c r="Y85" i="31" s="1"/>
  <c r="Y86" i="31" s="1"/>
  <c r="Y87" i="31" s="1"/>
  <c r="Y88" i="31" s="1"/>
  <c r="Y89" i="31" s="1"/>
  <c r="Y90" i="31" s="1"/>
  <c r="Y91" i="31" s="1"/>
  <c r="Y92" i="31" s="1"/>
  <c r="Y93" i="31" s="1"/>
  <c r="Y94" i="31" s="1"/>
  <c r="Y95" i="31" s="1"/>
  <c r="Y96" i="31" s="1"/>
  <c r="Y97" i="31" s="1"/>
  <c r="Y98" i="31" s="1"/>
  <c r="Y99" i="31" s="1"/>
  <c r="Y100" i="31" s="1"/>
  <c r="Y101" i="31" s="1"/>
  <c r="Y102" i="31" s="1"/>
  <c r="Y103" i="31" s="1"/>
  <c r="Y104" i="31" s="1"/>
  <c r="Y105" i="31" s="1"/>
  <c r="Y106" i="31" s="1"/>
  <c r="Y107" i="31" s="1"/>
  <c r="Y108" i="31" s="1"/>
  <c r="Y109" i="31" s="1"/>
  <c r="Y110" i="31" s="1"/>
  <c r="Y111" i="31" s="1"/>
  <c r="Y112" i="31" s="1"/>
  <c r="Y113" i="31" s="1"/>
  <c r="Y114" i="31" s="1"/>
  <c r="Y115" i="31" s="1"/>
  <c r="Y116" i="31" s="1"/>
  <c r="Y117" i="31" s="1"/>
  <c r="Y118" i="31" s="1"/>
  <c r="Y119" i="31" s="1"/>
  <c r="Y120" i="31" s="1"/>
  <c r="Y121" i="31" s="1"/>
  <c r="Y122" i="31" s="1"/>
  <c r="Y123" i="31" s="1"/>
  <c r="Y124" i="31" s="1"/>
  <c r="Y125" i="31" s="1"/>
  <c r="Y126" i="31" s="1"/>
  <c r="Y127" i="31" s="1"/>
  <c r="Y128" i="31" s="1"/>
  <c r="Y129" i="31" s="1"/>
  <c r="Y130" i="31" s="1"/>
  <c r="Y131" i="31" s="1"/>
  <c r="Y132" i="31" s="1"/>
  <c r="Y133" i="31" s="1"/>
  <c r="Y134" i="31" s="1"/>
  <c r="Y135" i="31" s="1"/>
  <c r="Y136" i="31" s="1"/>
  <c r="Y137" i="31" s="1"/>
  <c r="Y138" i="31" s="1"/>
  <c r="Y139" i="31" s="1"/>
  <c r="Y140" i="31" s="1"/>
  <c r="Y141" i="31" s="1"/>
  <c r="Y142" i="31" s="1"/>
  <c r="Y143" i="31" s="1"/>
  <c r="Y144" i="31" s="1"/>
  <c r="Y145" i="31" s="1"/>
  <c r="Y146" i="31" s="1"/>
  <c r="Y147" i="31" s="1"/>
  <c r="Y148" i="31" s="1"/>
  <c r="Y149" i="31" s="1"/>
  <c r="Y150" i="31" s="1"/>
  <c r="Y151" i="31" s="1"/>
  <c r="Y152" i="31" s="1"/>
  <c r="Y153" i="31" s="1"/>
  <c r="Y154" i="31" s="1"/>
  <c r="Y155" i="31" s="1"/>
  <c r="Y156" i="31" s="1"/>
  <c r="Y157" i="31" s="1"/>
  <c r="Y158" i="31" s="1"/>
  <c r="Y159" i="31" s="1"/>
  <c r="Y160" i="31" s="1"/>
  <c r="Y161" i="31" s="1"/>
  <c r="Y162" i="31" s="1"/>
  <c r="Y163" i="31" s="1"/>
  <c r="Y164" i="31" s="1"/>
  <c r="Y165" i="31" s="1"/>
  <c r="Y166" i="31" s="1"/>
  <c r="Y167" i="31" s="1"/>
  <c r="Y168" i="31" s="1"/>
  <c r="Y169" i="31" s="1"/>
  <c r="Y170" i="31" s="1"/>
  <c r="Y171" i="31" s="1"/>
  <c r="Y172" i="31" s="1"/>
  <c r="Y173" i="31" s="1"/>
  <c r="Y174" i="31" s="1"/>
  <c r="Y175" i="31" s="1"/>
  <c r="Y176" i="31" s="1"/>
  <c r="Y177" i="31" s="1"/>
  <c r="Y178" i="31" s="1"/>
  <c r="Y179" i="31" s="1"/>
  <c r="Y180" i="31" s="1"/>
  <c r="Y181" i="31" s="1"/>
  <c r="Y182" i="31" s="1"/>
  <c r="Y183" i="31" s="1"/>
  <c r="Y184" i="31" s="1"/>
  <c r="Y185" i="31" s="1"/>
  <c r="Y186" i="31" s="1"/>
  <c r="Y187" i="31" s="1"/>
  <c r="Y188" i="31" s="1"/>
  <c r="Y189" i="31" s="1"/>
  <c r="Y190" i="31" s="1"/>
  <c r="Y191" i="31" s="1"/>
  <c r="Y192" i="31" s="1"/>
  <c r="Y193" i="31" s="1"/>
  <c r="Y194" i="31" s="1"/>
  <c r="Y195" i="31" s="1"/>
  <c r="Y196" i="31" s="1"/>
  <c r="Y197" i="31" s="1"/>
  <c r="Y198" i="31" s="1"/>
  <c r="Y199" i="31" s="1"/>
  <c r="Y200" i="31" s="1"/>
  <c r="Y201" i="31" s="1"/>
  <c r="Y202" i="31" s="1"/>
  <c r="Y203" i="31" s="1"/>
  <c r="Y204" i="31" s="1"/>
  <c r="Y205" i="31" s="1"/>
  <c r="Y206" i="31" s="1"/>
  <c r="Y207" i="31" s="1"/>
  <c r="Y208" i="31" s="1"/>
  <c r="Y209" i="31" s="1"/>
  <c r="Y210" i="31" s="1"/>
  <c r="Y211" i="31" s="1"/>
  <c r="Y212" i="31" s="1"/>
  <c r="Y213" i="31" s="1"/>
  <c r="Y214" i="31" s="1"/>
  <c r="Y215" i="31" s="1"/>
  <c r="Y216" i="31" s="1"/>
  <c r="Y217" i="31" s="1"/>
  <c r="Y218" i="31" s="1"/>
  <c r="K15" i="31"/>
  <c r="I15" i="31"/>
  <c r="H15" i="31"/>
  <c r="G15" i="31"/>
  <c r="M15" i="31" s="1"/>
  <c r="A15" i="31"/>
  <c r="K14" i="31"/>
  <c r="I14" i="31"/>
  <c r="H14" i="31"/>
  <c r="G14" i="31"/>
  <c r="M14" i="31" s="1"/>
  <c r="AB13" i="31"/>
  <c r="U13" i="31"/>
  <c r="S13" i="31"/>
  <c r="D102" i="30"/>
  <c r="D101" i="30"/>
  <c r="D100" i="30"/>
  <c r="AR102" i="30" s="1"/>
  <c r="D99" i="30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AR97" i="30" s="1"/>
  <c r="D85" i="30"/>
  <c r="D84" i="30"/>
  <c r="D83" i="30"/>
  <c r="D82" i="30"/>
  <c r="D81" i="30"/>
  <c r="D80" i="30"/>
  <c r="AR85" i="30" s="1"/>
  <c r="D79" i="30"/>
  <c r="D78" i="30"/>
  <c r="D77" i="30"/>
  <c r="D76" i="30"/>
  <c r="D75" i="30"/>
  <c r="D74" i="30"/>
  <c r="D73" i="30"/>
  <c r="D72" i="30"/>
  <c r="D71" i="30"/>
  <c r="D70" i="30"/>
  <c r="D69" i="30"/>
  <c r="D68" i="30"/>
  <c r="D67" i="30"/>
  <c r="D66" i="30"/>
  <c r="D65" i="30"/>
  <c r="D64" i="30"/>
  <c r="D63" i="30"/>
  <c r="D62" i="30"/>
  <c r="AR73" i="30" s="1"/>
  <c r="AR61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AR49" i="30" s="1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3" i="30"/>
  <c r="D2" i="30"/>
  <c r="D12" i="19"/>
  <c r="F53" i="19"/>
  <c r="G53" i="19"/>
  <c r="I28" i="34" l="1"/>
  <c r="J5" i="34"/>
  <c r="D23" i="33" s="1"/>
  <c r="B61" i="24"/>
  <c r="C61" i="24"/>
  <c r="E61" i="24"/>
  <c r="Q14" i="31"/>
  <c r="AD13" i="31" s="1"/>
  <c r="E41" i="31"/>
  <c r="K29" i="31"/>
  <c r="I29" i="31"/>
  <c r="I41" i="31" s="1"/>
  <c r="I53" i="31" s="1"/>
  <c r="I65" i="31" s="1"/>
  <c r="I77" i="31" s="1"/>
  <c r="I89" i="31" s="1"/>
  <c r="I101" i="31" s="1"/>
  <c r="I113" i="31" s="1"/>
  <c r="I125" i="31" s="1"/>
  <c r="I137" i="31" s="1"/>
  <c r="I149" i="31" s="1"/>
  <c r="I161" i="31" s="1"/>
  <c r="I173" i="31" s="1"/>
  <c r="I185" i="31" s="1"/>
  <c r="I197" i="31" s="1"/>
  <c r="I209" i="31" s="1"/>
  <c r="G29" i="31"/>
  <c r="M29" i="31" s="1"/>
  <c r="K37" i="31"/>
  <c r="H37" i="31"/>
  <c r="M37" i="31" s="1"/>
  <c r="E49" i="31"/>
  <c r="H29" i="31"/>
  <c r="G37" i="31"/>
  <c r="M32" i="31"/>
  <c r="K42" i="31"/>
  <c r="E54" i="31"/>
  <c r="E59" i="31"/>
  <c r="K47" i="31"/>
  <c r="H47" i="31"/>
  <c r="M47" i="31" s="1"/>
  <c r="S14" i="31"/>
  <c r="G42" i="31"/>
  <c r="M42" i="31" s="1"/>
  <c r="K55" i="31"/>
  <c r="G55" i="31"/>
  <c r="M55" i="31" s="1"/>
  <c r="H55" i="31"/>
  <c r="G67" i="31"/>
  <c r="H67" i="31"/>
  <c r="E79" i="31"/>
  <c r="E45" i="31"/>
  <c r="K33" i="31"/>
  <c r="I33" i="31"/>
  <c r="I45" i="31" s="1"/>
  <c r="I57" i="31" s="1"/>
  <c r="I69" i="31" s="1"/>
  <c r="I81" i="31" s="1"/>
  <c r="I93" i="31" s="1"/>
  <c r="I105" i="31" s="1"/>
  <c r="I117" i="31" s="1"/>
  <c r="I129" i="31" s="1"/>
  <c r="I141" i="31" s="1"/>
  <c r="I153" i="31" s="1"/>
  <c r="I165" i="31" s="1"/>
  <c r="I177" i="31" s="1"/>
  <c r="I189" i="31" s="1"/>
  <c r="I201" i="31" s="1"/>
  <c r="I213" i="31" s="1"/>
  <c r="G33" i="31"/>
  <c r="M33" i="31" s="1"/>
  <c r="H43" i="31"/>
  <c r="G43" i="31"/>
  <c r="M38" i="31"/>
  <c r="E50" i="31"/>
  <c r="M31" i="31"/>
  <c r="K46" i="31"/>
  <c r="E58" i="31"/>
  <c r="H46" i="31"/>
  <c r="G46" i="31"/>
  <c r="AE22" i="31"/>
  <c r="K44" i="31"/>
  <c r="H44" i="31"/>
  <c r="G44" i="31"/>
  <c r="M44" i="31" s="1"/>
  <c r="E56" i="31"/>
  <c r="K48" i="31"/>
  <c r="H48" i="31"/>
  <c r="M48" i="31" s="1"/>
  <c r="E60" i="31"/>
  <c r="F43" i="31"/>
  <c r="F55" i="31" s="1"/>
  <c r="F67" i="31" s="1"/>
  <c r="F79" i="31" s="1"/>
  <c r="F91" i="31" s="1"/>
  <c r="F103" i="31" s="1"/>
  <c r="F115" i="31" s="1"/>
  <c r="F127" i="31" s="1"/>
  <c r="F139" i="31" s="1"/>
  <c r="F151" i="31" s="1"/>
  <c r="F163" i="31" s="1"/>
  <c r="F175" i="31" s="1"/>
  <c r="F187" i="31" s="1"/>
  <c r="F199" i="31" s="1"/>
  <c r="F211" i="31" s="1"/>
  <c r="E39" i="31"/>
  <c r="M36" i="31"/>
  <c r="F39" i="31"/>
  <c r="F51" i="31" s="1"/>
  <c r="F63" i="31" s="1"/>
  <c r="F75" i="31" s="1"/>
  <c r="F87" i="31" s="1"/>
  <c r="F99" i="31" s="1"/>
  <c r="F111" i="31" s="1"/>
  <c r="F123" i="31" s="1"/>
  <c r="F135" i="31" s="1"/>
  <c r="F147" i="31" s="1"/>
  <c r="F159" i="31" s="1"/>
  <c r="F171" i="31" s="1"/>
  <c r="F183" i="31" s="1"/>
  <c r="F195" i="31" s="1"/>
  <c r="F207" i="31" s="1"/>
  <c r="G35" i="31"/>
  <c r="H35" i="31"/>
  <c r="K27" i="31"/>
  <c r="K31" i="31"/>
  <c r="K35" i="31"/>
  <c r="O14" i="31"/>
  <c r="E40" i="31"/>
  <c r="J6" i="34" l="1"/>
  <c r="D24" i="33" s="1"/>
  <c r="K58" i="31"/>
  <c r="H58" i="31"/>
  <c r="G58" i="31"/>
  <c r="M58" i="31" s="1"/>
  <c r="E70" i="31"/>
  <c r="U14" i="31"/>
  <c r="O15" i="31"/>
  <c r="Q15" i="31" s="1"/>
  <c r="S15" i="31" s="1"/>
  <c r="K41" i="31"/>
  <c r="G41" i="31"/>
  <c r="M41" i="31" s="1"/>
  <c r="E53" i="31"/>
  <c r="H41" i="31"/>
  <c r="E66" i="31"/>
  <c r="K54" i="31"/>
  <c r="H54" i="31"/>
  <c r="G54" i="31"/>
  <c r="M54" i="31" s="1"/>
  <c r="AE34" i="31"/>
  <c r="E51" i="31"/>
  <c r="K39" i="31"/>
  <c r="H39" i="31"/>
  <c r="G39" i="31"/>
  <c r="M39" i="31"/>
  <c r="K43" i="31"/>
  <c r="M43" i="31"/>
  <c r="K56" i="31"/>
  <c r="E68" i="31"/>
  <c r="G56" i="31"/>
  <c r="H56" i="31"/>
  <c r="M56" i="31" s="1"/>
  <c r="M35" i="31"/>
  <c r="E71" i="31"/>
  <c r="K59" i="31"/>
  <c r="G59" i="31"/>
  <c r="M59" i="31" s="1"/>
  <c r="H59" i="31"/>
  <c r="E57" i="31"/>
  <c r="K45" i="31"/>
  <c r="H45" i="31"/>
  <c r="G45" i="31"/>
  <c r="M45" i="31" s="1"/>
  <c r="H79" i="31"/>
  <c r="G79" i="31"/>
  <c r="M79" i="31"/>
  <c r="K79" i="31"/>
  <c r="E91" i="31"/>
  <c r="G40" i="31"/>
  <c r="K40" i="31"/>
  <c r="H40" i="31"/>
  <c r="M40" i="31" s="1"/>
  <c r="E52" i="31"/>
  <c r="K67" i="31"/>
  <c r="K50" i="31"/>
  <c r="H50" i="31"/>
  <c r="G50" i="31"/>
  <c r="M50" i="31" s="1"/>
  <c r="E62" i="31"/>
  <c r="E72" i="31"/>
  <c r="K60" i="31"/>
  <c r="H60" i="31"/>
  <c r="G60" i="31"/>
  <c r="M60" i="31" s="1"/>
  <c r="AE46" i="31"/>
  <c r="M46" i="31"/>
  <c r="M67" i="31"/>
  <c r="E61" i="31"/>
  <c r="K49" i="31"/>
  <c r="H49" i="31"/>
  <c r="G49" i="31"/>
  <c r="M49" i="31" s="1"/>
  <c r="J7" i="34" l="1"/>
  <c r="D25" i="33" s="1"/>
  <c r="O16" i="31"/>
  <c r="Q16" i="31" s="1"/>
  <c r="S16" i="31" s="1"/>
  <c r="U15" i="31"/>
  <c r="AB15" i="31"/>
  <c r="AB14" i="31"/>
  <c r="H70" i="31"/>
  <c r="E82" i="31"/>
  <c r="K70" i="31"/>
  <c r="G70" i="31"/>
  <c r="M70" i="31" s="1"/>
  <c r="H51" i="31"/>
  <c r="G51" i="31"/>
  <c r="K51" i="31"/>
  <c r="E63" i="31"/>
  <c r="M51" i="31"/>
  <c r="E69" i="31"/>
  <c r="K57" i="31"/>
  <c r="AE58" i="31" s="1"/>
  <c r="H57" i="31"/>
  <c r="G57" i="31"/>
  <c r="M57" i="31" s="1"/>
  <c r="H62" i="31"/>
  <c r="M62" i="31"/>
  <c r="E74" i="31"/>
  <c r="K62" i="31"/>
  <c r="G62" i="31"/>
  <c r="H66" i="31"/>
  <c r="K66" i="31"/>
  <c r="G66" i="31"/>
  <c r="M66" i="31" s="1"/>
  <c r="E78" i="31"/>
  <c r="H68" i="31"/>
  <c r="E80" i="31"/>
  <c r="K68" i="31"/>
  <c r="G68" i="31"/>
  <c r="M68" i="31" s="1"/>
  <c r="H72" i="31"/>
  <c r="G72" i="31"/>
  <c r="E84" i="31"/>
  <c r="M72" i="31"/>
  <c r="K72" i="31"/>
  <c r="H71" i="31"/>
  <c r="M71" i="31" s="1"/>
  <c r="E83" i="31"/>
  <c r="G71" i="31"/>
  <c r="K71" i="31"/>
  <c r="K52" i="31"/>
  <c r="E64" i="31"/>
  <c r="H52" i="31"/>
  <c r="G52" i="31"/>
  <c r="M52" i="31" s="1"/>
  <c r="K61" i="31"/>
  <c r="H61" i="31"/>
  <c r="G61" i="31"/>
  <c r="M61" i="31"/>
  <c r="E73" i="31"/>
  <c r="G91" i="31"/>
  <c r="M91" i="31" s="1"/>
  <c r="K91" i="31"/>
  <c r="H91" i="31"/>
  <c r="E103" i="31"/>
  <c r="E65" i="31"/>
  <c r="H53" i="31"/>
  <c r="G53" i="31"/>
  <c r="M53" i="31"/>
  <c r="K53" i="31"/>
  <c r="J8" i="34" l="1"/>
  <c r="D26" i="33" s="1"/>
  <c r="O17" i="31"/>
  <c r="Q17" i="31" s="1"/>
  <c r="S17" i="31" s="1"/>
  <c r="U16" i="31"/>
  <c r="G83" i="31"/>
  <c r="M83" i="31" s="1"/>
  <c r="E95" i="31"/>
  <c r="H83" i="31"/>
  <c r="K83" i="31"/>
  <c r="G74" i="31"/>
  <c r="M74" i="31" s="1"/>
  <c r="E86" i="31"/>
  <c r="K74" i="31"/>
  <c r="H74" i="31"/>
  <c r="G82" i="31"/>
  <c r="K82" i="31"/>
  <c r="E94" i="31"/>
  <c r="H82" i="31"/>
  <c r="M82" i="31" s="1"/>
  <c r="G84" i="31"/>
  <c r="M84" i="31" s="1"/>
  <c r="H84" i="31"/>
  <c r="E96" i="31"/>
  <c r="K84" i="31"/>
  <c r="E81" i="31"/>
  <c r="K69" i="31"/>
  <c r="G69" i="31"/>
  <c r="M69" i="31" s="1"/>
  <c r="H69" i="31"/>
  <c r="E75" i="31"/>
  <c r="K63" i="31"/>
  <c r="H63" i="31"/>
  <c r="G63" i="31"/>
  <c r="M63" i="31" s="1"/>
  <c r="K73" i="31"/>
  <c r="H73" i="31"/>
  <c r="E85" i="31"/>
  <c r="G73" i="31"/>
  <c r="M73" i="31" s="1"/>
  <c r="H64" i="31"/>
  <c r="K64" i="31"/>
  <c r="AE70" i="31" s="1"/>
  <c r="G64" i="31"/>
  <c r="M64" i="31" s="1"/>
  <c r="E76" i="31"/>
  <c r="H80" i="31"/>
  <c r="G80" i="31"/>
  <c r="E92" i="31"/>
  <c r="M80" i="31"/>
  <c r="K80" i="31"/>
  <c r="G78" i="31"/>
  <c r="K78" i="31"/>
  <c r="E90" i="31"/>
  <c r="H78" i="31"/>
  <c r="M78" i="31" s="1"/>
  <c r="E77" i="31"/>
  <c r="G65" i="31"/>
  <c r="M65" i="31" s="1"/>
  <c r="K65" i="31"/>
  <c r="H65" i="31"/>
  <c r="E115" i="31"/>
  <c r="K103" i="31"/>
  <c r="H103" i="31"/>
  <c r="G103" i="31"/>
  <c r="M103" i="31" s="1"/>
  <c r="J9" i="34" l="1"/>
  <c r="J10" i="34" s="1"/>
  <c r="J11" i="34" s="1"/>
  <c r="J12" i="34" s="1"/>
  <c r="J13" i="34" s="1"/>
  <c r="J14" i="34" s="1"/>
  <c r="J15" i="34" s="1"/>
  <c r="J16" i="34" s="1"/>
  <c r="J17" i="34" s="1"/>
  <c r="J18" i="34" s="1"/>
  <c r="J19" i="34" s="1"/>
  <c r="J20" i="34" s="1"/>
  <c r="J21" i="34" s="1"/>
  <c r="J22" i="34" s="1"/>
  <c r="J23" i="34" s="1"/>
  <c r="J24" i="34" s="1"/>
  <c r="J25" i="34" s="1"/>
  <c r="J26" i="34" s="1"/>
  <c r="U17" i="31"/>
  <c r="O18" i="31"/>
  <c r="Q18" i="31" s="1"/>
  <c r="S18" i="31" s="1"/>
  <c r="K115" i="31"/>
  <c r="H115" i="31"/>
  <c r="E127" i="31"/>
  <c r="G115" i="31"/>
  <c r="M115" i="31" s="1"/>
  <c r="H76" i="31"/>
  <c r="G76" i="31"/>
  <c r="E88" i="31"/>
  <c r="M76" i="31"/>
  <c r="K76" i="31"/>
  <c r="E98" i="31"/>
  <c r="H86" i="31"/>
  <c r="G86" i="31"/>
  <c r="M86" i="31"/>
  <c r="K86" i="31"/>
  <c r="E107" i="31"/>
  <c r="K95" i="31"/>
  <c r="H95" i="31"/>
  <c r="G95" i="31"/>
  <c r="M95" i="31" s="1"/>
  <c r="G96" i="31"/>
  <c r="M96" i="31" s="1"/>
  <c r="E108" i="31"/>
  <c r="K96" i="31"/>
  <c r="H96" i="31"/>
  <c r="H85" i="31"/>
  <c r="E97" i="31"/>
  <c r="K85" i="31"/>
  <c r="G85" i="31"/>
  <c r="M85" i="31" s="1"/>
  <c r="K77" i="31"/>
  <c r="H77" i="31"/>
  <c r="G77" i="31"/>
  <c r="M77" i="31" s="1"/>
  <c r="E89" i="31"/>
  <c r="E93" i="31"/>
  <c r="H81" i="31"/>
  <c r="G81" i="31"/>
  <c r="K81" i="31"/>
  <c r="M81" i="31"/>
  <c r="H90" i="31"/>
  <c r="G90" i="31"/>
  <c r="M90" i="31" s="1"/>
  <c r="E102" i="31"/>
  <c r="K90" i="31"/>
  <c r="H92" i="31"/>
  <c r="K92" i="31"/>
  <c r="E104" i="31"/>
  <c r="G92" i="31"/>
  <c r="M92" i="31" s="1"/>
  <c r="H75" i="31"/>
  <c r="K75" i="31"/>
  <c r="G75" i="31"/>
  <c r="M75" i="31"/>
  <c r="E87" i="31"/>
  <c r="H94" i="31"/>
  <c r="E106" i="31"/>
  <c r="K94" i="31"/>
  <c r="G94" i="31"/>
  <c r="M94" i="31" s="1"/>
  <c r="AB16" i="31"/>
  <c r="O19" i="31" l="1"/>
  <c r="Q19" i="31" s="1"/>
  <c r="S19" i="31" s="1"/>
  <c r="U18" i="31"/>
  <c r="H102" i="31"/>
  <c r="E114" i="31"/>
  <c r="K102" i="31"/>
  <c r="G102" i="31"/>
  <c r="M102" i="31"/>
  <c r="AB18" i="31"/>
  <c r="G106" i="31"/>
  <c r="M106" i="31" s="1"/>
  <c r="K106" i="31"/>
  <c r="E118" i="31"/>
  <c r="H106" i="31"/>
  <c r="E105" i="31"/>
  <c r="G93" i="31"/>
  <c r="M93" i="31" s="1"/>
  <c r="K93" i="31"/>
  <c r="H93" i="31"/>
  <c r="G87" i="31"/>
  <c r="M87" i="31" s="1"/>
  <c r="E99" i="31"/>
  <c r="H87" i="31"/>
  <c r="K87" i="31"/>
  <c r="AE94" i="31" s="1"/>
  <c r="AE82" i="31"/>
  <c r="E110" i="31"/>
  <c r="H98" i="31"/>
  <c r="G98" i="31"/>
  <c r="M98" i="31"/>
  <c r="K98" i="31"/>
  <c r="E101" i="31"/>
  <c r="K89" i="31"/>
  <c r="H89" i="31"/>
  <c r="G89" i="31"/>
  <c r="M89" i="31" s="1"/>
  <c r="K108" i="31"/>
  <c r="E120" i="31"/>
  <c r="H108" i="31"/>
  <c r="G108" i="31"/>
  <c r="M108" i="31" s="1"/>
  <c r="E109" i="31"/>
  <c r="G97" i="31"/>
  <c r="K97" i="31"/>
  <c r="H97" i="31"/>
  <c r="M97" i="31" s="1"/>
  <c r="H107" i="31"/>
  <c r="G107" i="31"/>
  <c r="M107" i="31" s="1"/>
  <c r="E119" i="31"/>
  <c r="K107" i="31"/>
  <c r="AB17" i="31"/>
  <c r="G88" i="31"/>
  <c r="M88" i="31" s="1"/>
  <c r="H88" i="31"/>
  <c r="K88" i="31"/>
  <c r="E100" i="31"/>
  <c r="G104" i="31"/>
  <c r="E116" i="31"/>
  <c r="K104" i="31"/>
  <c r="H104" i="31"/>
  <c r="M104" i="31" s="1"/>
  <c r="E139" i="31"/>
  <c r="K127" i="31"/>
  <c r="H127" i="31"/>
  <c r="G127" i="31"/>
  <c r="M127" i="31" s="1"/>
  <c r="U19" i="31" l="1"/>
  <c r="O20" i="31"/>
  <c r="Q20" i="31" s="1"/>
  <c r="S20" i="31" s="1"/>
  <c r="H139" i="31"/>
  <c r="G139" i="31"/>
  <c r="M139" i="31" s="1"/>
  <c r="E151" i="31"/>
  <c r="K139" i="31"/>
  <c r="K116" i="31"/>
  <c r="E128" i="31"/>
  <c r="G116" i="31"/>
  <c r="M116" i="31" s="1"/>
  <c r="H116" i="31"/>
  <c r="G100" i="31"/>
  <c r="E112" i="31"/>
  <c r="H100" i="31"/>
  <c r="M100" i="31" s="1"/>
  <c r="K100" i="31"/>
  <c r="K110" i="31"/>
  <c r="E122" i="31"/>
  <c r="H110" i="31"/>
  <c r="G110" i="31"/>
  <c r="M110" i="31" s="1"/>
  <c r="K109" i="31"/>
  <c r="E121" i="31"/>
  <c r="H109" i="31"/>
  <c r="G109" i="31"/>
  <c r="M109" i="31" s="1"/>
  <c r="H120" i="31"/>
  <c r="G120" i="31"/>
  <c r="E132" i="31"/>
  <c r="K120" i="31"/>
  <c r="M120" i="31"/>
  <c r="G105" i="31"/>
  <c r="E117" i="31"/>
  <c r="M105" i="31"/>
  <c r="K105" i="31"/>
  <c r="H105" i="31"/>
  <c r="K114" i="31"/>
  <c r="E126" i="31"/>
  <c r="H114" i="31"/>
  <c r="G114" i="31"/>
  <c r="M114" i="31" s="1"/>
  <c r="AB19" i="31"/>
  <c r="M118" i="31"/>
  <c r="K118" i="31"/>
  <c r="H118" i="31"/>
  <c r="G118" i="31"/>
  <c r="E130" i="31"/>
  <c r="E111" i="31"/>
  <c r="K99" i="31"/>
  <c r="AE106" i="31" s="1"/>
  <c r="H99" i="31"/>
  <c r="G99" i="31"/>
  <c r="M99" i="31" s="1"/>
  <c r="E131" i="31"/>
  <c r="K119" i="31"/>
  <c r="H119" i="31"/>
  <c r="G119" i="31"/>
  <c r="M119" i="31" s="1"/>
  <c r="G101" i="31"/>
  <c r="E113" i="31"/>
  <c r="K101" i="31"/>
  <c r="H101" i="31"/>
  <c r="M101" i="31"/>
  <c r="U20" i="31" l="1"/>
  <c r="O21" i="31"/>
  <c r="Q21" i="31" s="1"/>
  <c r="S21" i="31" s="1"/>
  <c r="K113" i="31"/>
  <c r="E125" i="31"/>
  <c r="G113" i="31"/>
  <c r="M113" i="31" s="1"/>
  <c r="H113" i="31"/>
  <c r="M122" i="31"/>
  <c r="K122" i="31"/>
  <c r="E134" i="31"/>
  <c r="H122" i="31"/>
  <c r="G122" i="31"/>
  <c r="K121" i="31"/>
  <c r="G121" i="31"/>
  <c r="H121" i="31"/>
  <c r="M121" i="31" s="1"/>
  <c r="E133" i="31"/>
  <c r="G126" i="31"/>
  <c r="E138" i="31"/>
  <c r="H126" i="31"/>
  <c r="M126" i="31"/>
  <c r="K126" i="31"/>
  <c r="H131" i="31"/>
  <c r="K131" i="31"/>
  <c r="E143" i="31"/>
  <c r="G131" i="31"/>
  <c r="M131" i="31" s="1"/>
  <c r="K112" i="31"/>
  <c r="H112" i="31"/>
  <c r="G112" i="31"/>
  <c r="M112" i="31" s="1"/>
  <c r="E124" i="31"/>
  <c r="AB20" i="31"/>
  <c r="G130" i="31"/>
  <c r="M130" i="31" s="1"/>
  <c r="K130" i="31"/>
  <c r="H130" i="31"/>
  <c r="E142" i="31"/>
  <c r="K132" i="31"/>
  <c r="G132" i="31"/>
  <c r="E144" i="31"/>
  <c r="H132" i="31"/>
  <c r="M132" i="31" s="1"/>
  <c r="G151" i="31"/>
  <c r="E163" i="31"/>
  <c r="H151" i="31"/>
  <c r="M151" i="31"/>
  <c r="K151" i="31"/>
  <c r="K117" i="31"/>
  <c r="G117" i="31"/>
  <c r="M117" i="31" s="1"/>
  <c r="E129" i="31"/>
  <c r="H117" i="31"/>
  <c r="E123" i="31"/>
  <c r="K111" i="31"/>
  <c r="H111" i="31"/>
  <c r="G111" i="31"/>
  <c r="M111" i="31"/>
  <c r="H128" i="31"/>
  <c r="G128" i="31"/>
  <c r="M128" i="31" s="1"/>
  <c r="E140" i="31"/>
  <c r="K128" i="31"/>
  <c r="O22" i="31" l="1"/>
  <c r="Q22" i="31" s="1"/>
  <c r="S22" i="31"/>
  <c r="U21" i="31"/>
  <c r="E175" i="31"/>
  <c r="K163" i="31"/>
  <c r="AF163" i="31" s="1"/>
  <c r="H163" i="31"/>
  <c r="G163" i="31"/>
  <c r="M163" i="31"/>
  <c r="M144" i="31"/>
  <c r="E156" i="31"/>
  <c r="K144" i="31"/>
  <c r="H144" i="31"/>
  <c r="G144" i="31"/>
  <c r="K142" i="31"/>
  <c r="H142" i="31"/>
  <c r="E154" i="31"/>
  <c r="G142" i="31"/>
  <c r="M142" i="31" s="1"/>
  <c r="H129" i="31"/>
  <c r="E141" i="31"/>
  <c r="K129" i="31"/>
  <c r="G129" i="31"/>
  <c r="M129" i="31" s="1"/>
  <c r="E135" i="31"/>
  <c r="H123" i="31"/>
  <c r="G123" i="31"/>
  <c r="M123" i="31" s="1"/>
  <c r="K123" i="31"/>
  <c r="H124" i="31"/>
  <c r="G124" i="31"/>
  <c r="M124" i="31" s="1"/>
  <c r="E136" i="31"/>
  <c r="K124" i="31"/>
  <c r="AE130" i="31" s="1"/>
  <c r="K140" i="31"/>
  <c r="G140" i="31"/>
  <c r="H140" i="31"/>
  <c r="E152" i="31"/>
  <c r="M140" i="31"/>
  <c r="H138" i="31"/>
  <c r="E150" i="31"/>
  <c r="K138" i="31"/>
  <c r="G138" i="31"/>
  <c r="M138" i="31" s="1"/>
  <c r="AE118" i="31"/>
  <c r="E146" i="31"/>
  <c r="M134" i="31"/>
  <c r="G134" i="31"/>
  <c r="K134" i="31"/>
  <c r="H134" i="31"/>
  <c r="G143" i="31"/>
  <c r="E155" i="31"/>
  <c r="H143" i="31"/>
  <c r="M143" i="31" s="1"/>
  <c r="K143" i="31"/>
  <c r="E137" i="31"/>
  <c r="K125" i="31"/>
  <c r="G125" i="31"/>
  <c r="H125" i="31"/>
  <c r="M125" i="31" s="1"/>
  <c r="G133" i="31"/>
  <c r="M133" i="31" s="1"/>
  <c r="E145" i="31"/>
  <c r="K133" i="31"/>
  <c r="H133" i="31"/>
  <c r="AB21" i="31"/>
  <c r="H135" i="31" l="1"/>
  <c r="G135" i="31"/>
  <c r="E147" i="31"/>
  <c r="M135" i="31"/>
  <c r="K135" i="31"/>
  <c r="AE142" i="31" s="1"/>
  <c r="K146" i="31"/>
  <c r="E158" i="31"/>
  <c r="H146" i="31"/>
  <c r="G146" i="31"/>
  <c r="M146" i="31" s="1"/>
  <c r="G145" i="31"/>
  <c r="M145" i="31" s="1"/>
  <c r="E157" i="31"/>
  <c r="H145" i="31"/>
  <c r="K145" i="31"/>
  <c r="K154" i="31"/>
  <c r="H154" i="31"/>
  <c r="G154" i="31"/>
  <c r="M154" i="31"/>
  <c r="E166" i="31"/>
  <c r="G155" i="31"/>
  <c r="K155" i="31"/>
  <c r="E167" i="31"/>
  <c r="H155" i="31"/>
  <c r="M155" i="31" s="1"/>
  <c r="K175" i="31"/>
  <c r="AF175" i="31" s="1"/>
  <c r="AG175" i="31" s="1"/>
  <c r="G175" i="31"/>
  <c r="M175" i="31" s="1"/>
  <c r="E187" i="31"/>
  <c r="H175" i="31"/>
  <c r="E153" i="31"/>
  <c r="K141" i="31"/>
  <c r="H141" i="31"/>
  <c r="G141" i="31"/>
  <c r="M141" i="31" s="1"/>
  <c r="K150" i="31"/>
  <c r="E162" i="31"/>
  <c r="H150" i="31"/>
  <c r="G150" i="31"/>
  <c r="M150" i="31" s="1"/>
  <c r="E149" i="31"/>
  <c r="H137" i="31"/>
  <c r="G137" i="31"/>
  <c r="M137" i="31"/>
  <c r="K137" i="31"/>
  <c r="K136" i="31"/>
  <c r="G136" i="31"/>
  <c r="E148" i="31"/>
  <c r="H136" i="31"/>
  <c r="M136" i="31" s="1"/>
  <c r="E164" i="31"/>
  <c r="G152" i="31"/>
  <c r="M152" i="31" s="1"/>
  <c r="K152" i="31"/>
  <c r="H152" i="31"/>
  <c r="U22" i="31"/>
  <c r="AB22" i="31" s="1"/>
  <c r="O23" i="31"/>
  <c r="Q23" i="31" s="1"/>
  <c r="S23" i="31" s="1"/>
  <c r="K156" i="31"/>
  <c r="AF156" i="31" s="1"/>
  <c r="G156" i="31"/>
  <c r="E168" i="31"/>
  <c r="H156" i="31"/>
  <c r="M156" i="31" s="1"/>
  <c r="U23" i="31" l="1"/>
  <c r="O24" i="31"/>
  <c r="Q24" i="31" s="1"/>
  <c r="S24" i="31" s="1"/>
  <c r="K149" i="31"/>
  <c r="H149" i="31"/>
  <c r="G149" i="31"/>
  <c r="M149" i="31" s="1"/>
  <c r="E161" i="31"/>
  <c r="K166" i="31"/>
  <c r="AF166" i="31" s="1"/>
  <c r="G166" i="31"/>
  <c r="M166" i="31" s="1"/>
  <c r="H166" i="31"/>
  <c r="E178" i="31"/>
  <c r="AF155" i="31"/>
  <c r="H162" i="31"/>
  <c r="E174" i="31"/>
  <c r="K162" i="31"/>
  <c r="AF162" i="31" s="1"/>
  <c r="G162" i="31"/>
  <c r="M162" i="31" s="1"/>
  <c r="E170" i="31"/>
  <c r="K158" i="31"/>
  <c r="AF158" i="31" s="1"/>
  <c r="H158" i="31"/>
  <c r="G158" i="31"/>
  <c r="M158" i="31" s="1"/>
  <c r="K153" i="31"/>
  <c r="H153" i="31"/>
  <c r="M153" i="31" s="1"/>
  <c r="G153" i="31"/>
  <c r="E165" i="31"/>
  <c r="H157" i="31"/>
  <c r="K157" i="31"/>
  <c r="AF157" i="31" s="1"/>
  <c r="G157" i="31"/>
  <c r="M157" i="31" s="1"/>
  <c r="E169" i="31"/>
  <c r="G147" i="31"/>
  <c r="K147" i="31"/>
  <c r="E159" i="31"/>
  <c r="H147" i="31"/>
  <c r="M147" i="31" s="1"/>
  <c r="E179" i="31"/>
  <c r="K167" i="31"/>
  <c r="G167" i="31"/>
  <c r="M167" i="31" s="1"/>
  <c r="H167" i="31"/>
  <c r="AB23" i="31"/>
  <c r="E160" i="31"/>
  <c r="M148" i="31"/>
  <c r="K148" i="31"/>
  <c r="H148" i="31"/>
  <c r="G148" i="31"/>
  <c r="K168" i="31"/>
  <c r="AF168" i="31" s="1"/>
  <c r="AG168" i="31" s="1"/>
  <c r="G168" i="31"/>
  <c r="E180" i="31"/>
  <c r="M168" i="31"/>
  <c r="H168" i="31"/>
  <c r="K164" i="31"/>
  <c r="AF164" i="31" s="1"/>
  <c r="E176" i="31"/>
  <c r="H164" i="31"/>
  <c r="G164" i="31"/>
  <c r="M164" i="31" s="1"/>
  <c r="H187" i="31"/>
  <c r="G187" i="31"/>
  <c r="M187" i="31" s="1"/>
  <c r="E199" i="31"/>
  <c r="K187" i="31"/>
  <c r="AF187" i="31" s="1"/>
  <c r="AG187" i="31" s="1"/>
  <c r="AH187" i="31" s="1"/>
  <c r="O25" i="31" l="1"/>
  <c r="Q25" i="31" s="1"/>
  <c r="S25" i="31" s="1"/>
  <c r="U24" i="31"/>
  <c r="G199" i="31"/>
  <c r="E211" i="31"/>
  <c r="K199" i="31"/>
  <c r="AF199" i="31" s="1"/>
  <c r="AG199" i="31" s="1"/>
  <c r="AH199" i="31" s="1"/>
  <c r="AI199" i="31" s="1"/>
  <c r="H199" i="31"/>
  <c r="M199" i="31" s="1"/>
  <c r="H176" i="31"/>
  <c r="M176" i="31" s="1"/>
  <c r="G176" i="31"/>
  <c r="E188" i="31"/>
  <c r="K176" i="31"/>
  <c r="AF176" i="31" s="1"/>
  <c r="AG176" i="31" s="1"/>
  <c r="E171" i="31"/>
  <c r="K159" i="31"/>
  <c r="AF159" i="31" s="1"/>
  <c r="H159" i="31"/>
  <c r="G159" i="31"/>
  <c r="M159" i="31"/>
  <c r="K161" i="31"/>
  <c r="AF161" i="31" s="1"/>
  <c r="G161" i="31"/>
  <c r="M161" i="31" s="1"/>
  <c r="E173" i="31"/>
  <c r="H161" i="31"/>
  <c r="E172" i="31"/>
  <c r="K160" i="31"/>
  <c r="AF160" i="31" s="1"/>
  <c r="H160" i="31"/>
  <c r="G160" i="31"/>
  <c r="M160" i="31" s="1"/>
  <c r="AF167" i="31"/>
  <c r="AG167" i="31" s="1"/>
  <c r="K170" i="31"/>
  <c r="AF170" i="31" s="1"/>
  <c r="AG170" i="31" s="1"/>
  <c r="E182" i="31"/>
  <c r="H170" i="31"/>
  <c r="G170" i="31"/>
  <c r="M170" i="31" s="1"/>
  <c r="H174" i="31"/>
  <c r="E186" i="31"/>
  <c r="K174" i="31"/>
  <c r="AF174" i="31" s="1"/>
  <c r="AG174" i="31" s="1"/>
  <c r="G174" i="31"/>
  <c r="M174" i="31" s="1"/>
  <c r="G169" i="31"/>
  <c r="E181" i="31"/>
  <c r="H169" i="31"/>
  <c r="M169" i="31"/>
  <c r="K169" i="31"/>
  <c r="AF169" i="31" s="1"/>
  <c r="AG169" i="31" s="1"/>
  <c r="K180" i="31"/>
  <c r="AF180" i="31" s="1"/>
  <c r="AG180" i="31" s="1"/>
  <c r="AH180" i="31" s="1"/>
  <c r="G180" i="31"/>
  <c r="M180" i="31" s="1"/>
  <c r="E192" i="31"/>
  <c r="H180" i="31"/>
  <c r="H179" i="31"/>
  <c r="E191" i="31"/>
  <c r="K179" i="31"/>
  <c r="G179" i="31"/>
  <c r="M179" i="31" s="1"/>
  <c r="K165" i="31"/>
  <c r="AF165" i="31" s="1"/>
  <c r="H165" i="31"/>
  <c r="E177" i="31"/>
  <c r="M165" i="31"/>
  <c r="G165" i="31"/>
  <c r="K178" i="31"/>
  <c r="AF178" i="31" s="1"/>
  <c r="AG178" i="31" s="1"/>
  <c r="H178" i="31"/>
  <c r="G178" i="31"/>
  <c r="M178" i="31" s="1"/>
  <c r="E190" i="31"/>
  <c r="AE154" i="31"/>
  <c r="O26" i="31" l="1"/>
  <c r="Q26" i="31" s="1"/>
  <c r="AD14" i="31" s="1"/>
  <c r="U25" i="31"/>
  <c r="E204" i="31"/>
  <c r="G192" i="31"/>
  <c r="M192" i="31" s="1"/>
  <c r="K192" i="31"/>
  <c r="AF192" i="31" s="1"/>
  <c r="AG192" i="31" s="1"/>
  <c r="AH192" i="31" s="1"/>
  <c r="AI192" i="31" s="1"/>
  <c r="H192" i="31"/>
  <c r="H172" i="31"/>
  <c r="E184" i="31"/>
  <c r="G172" i="31"/>
  <c r="M172" i="31" s="1"/>
  <c r="K172" i="31"/>
  <c r="AF172" i="31" s="1"/>
  <c r="AG172" i="31" s="1"/>
  <c r="K211" i="31"/>
  <c r="AF211" i="31" s="1"/>
  <c r="AG211" i="31" s="1"/>
  <c r="AH211" i="31" s="1"/>
  <c r="AI211" i="31" s="1"/>
  <c r="AJ211" i="31" s="1"/>
  <c r="H211" i="31"/>
  <c r="G211" i="31"/>
  <c r="M211" i="31" s="1"/>
  <c r="E193" i="31"/>
  <c r="K181" i="31"/>
  <c r="AF181" i="31" s="1"/>
  <c r="AG181" i="31" s="1"/>
  <c r="AH181" i="31" s="1"/>
  <c r="H181" i="31"/>
  <c r="G181" i="31"/>
  <c r="M181" i="31" s="1"/>
  <c r="K190" i="31"/>
  <c r="AF190" i="31" s="1"/>
  <c r="AG190" i="31" s="1"/>
  <c r="AH190" i="31" s="1"/>
  <c r="G190" i="31"/>
  <c r="E202" i="31"/>
  <c r="H190" i="31"/>
  <c r="M190" i="31" s="1"/>
  <c r="M173" i="31"/>
  <c r="H173" i="31"/>
  <c r="G173" i="31"/>
  <c r="K173" i="31"/>
  <c r="AF173" i="31" s="1"/>
  <c r="AG173" i="31" s="1"/>
  <c r="E185" i="31"/>
  <c r="E189" i="31"/>
  <c r="K177" i="31"/>
  <c r="AF177" i="31" s="1"/>
  <c r="AG177" i="31" s="1"/>
  <c r="G177" i="31"/>
  <c r="M177" i="31" s="1"/>
  <c r="H177" i="31"/>
  <c r="AF179" i="31"/>
  <c r="AG179" i="31" s="1"/>
  <c r="AH179" i="31" s="1"/>
  <c r="H171" i="31"/>
  <c r="K171" i="31"/>
  <c r="AF171" i="31" s="1"/>
  <c r="AG171" i="31" s="1"/>
  <c r="E183" i="31"/>
  <c r="G171" i="31"/>
  <c r="M171" i="31" s="1"/>
  <c r="H191" i="31"/>
  <c r="M191" i="31" s="1"/>
  <c r="E203" i="31"/>
  <c r="G191" i="31"/>
  <c r="K191" i="31"/>
  <c r="H182" i="31"/>
  <c r="K182" i="31"/>
  <c r="AF182" i="31" s="1"/>
  <c r="AG182" i="31" s="1"/>
  <c r="AH182" i="31" s="1"/>
  <c r="E194" i="31"/>
  <c r="G182" i="31"/>
  <c r="M182" i="31" s="1"/>
  <c r="K186" i="31"/>
  <c r="AF186" i="31" s="1"/>
  <c r="AG186" i="31" s="1"/>
  <c r="AH186" i="31" s="1"/>
  <c r="E198" i="31"/>
  <c r="H186" i="31"/>
  <c r="G186" i="31"/>
  <c r="M186" i="31" s="1"/>
  <c r="AE166" i="31"/>
  <c r="K188" i="31"/>
  <c r="AF188" i="31" s="1"/>
  <c r="AG188" i="31" s="1"/>
  <c r="AH188" i="31" s="1"/>
  <c r="H188" i="31"/>
  <c r="G188" i="31"/>
  <c r="M188" i="31" s="1"/>
  <c r="E200" i="31"/>
  <c r="AB24" i="31"/>
  <c r="H200" i="31" l="1"/>
  <c r="G200" i="31"/>
  <c r="E212" i="31"/>
  <c r="K200" i="31"/>
  <c r="AF200" i="31" s="1"/>
  <c r="AG200" i="31" s="1"/>
  <c r="AH200" i="31" s="1"/>
  <c r="AI200" i="31" s="1"/>
  <c r="M200" i="31"/>
  <c r="K204" i="31"/>
  <c r="AF204" i="31" s="1"/>
  <c r="AG204" i="31" s="1"/>
  <c r="AH204" i="31" s="1"/>
  <c r="AI204" i="31" s="1"/>
  <c r="AJ204" i="31" s="1"/>
  <c r="H204" i="31"/>
  <c r="M204" i="31" s="1"/>
  <c r="G204" i="31"/>
  <c r="E216" i="31"/>
  <c r="E210" i="31"/>
  <c r="G198" i="31"/>
  <c r="H198" i="31"/>
  <c r="M198" i="31"/>
  <c r="K198" i="31"/>
  <c r="AF198" i="31" s="1"/>
  <c r="AG198" i="31" s="1"/>
  <c r="AH198" i="31" s="1"/>
  <c r="AI198" i="31" s="1"/>
  <c r="K183" i="31"/>
  <c r="G183" i="31"/>
  <c r="H183" i="31"/>
  <c r="M183" i="31" s="1"/>
  <c r="E195" i="31"/>
  <c r="E197" i="31"/>
  <c r="H185" i="31"/>
  <c r="G185" i="31"/>
  <c r="K185" i="31"/>
  <c r="AF185" i="31" s="1"/>
  <c r="AG185" i="31" s="1"/>
  <c r="AH185" i="31" s="1"/>
  <c r="M185" i="31"/>
  <c r="K202" i="31"/>
  <c r="AF202" i="31" s="1"/>
  <c r="AG202" i="31" s="1"/>
  <c r="AH202" i="31" s="1"/>
  <c r="AI202" i="31" s="1"/>
  <c r="E214" i="31"/>
  <c r="H202" i="31"/>
  <c r="G202" i="31"/>
  <c r="M202" i="31" s="1"/>
  <c r="K193" i="31"/>
  <c r="AF193" i="31" s="1"/>
  <c r="AG193" i="31" s="1"/>
  <c r="AH193" i="31" s="1"/>
  <c r="AI193" i="31" s="1"/>
  <c r="G193" i="31"/>
  <c r="E205" i="31"/>
  <c r="H193" i="31"/>
  <c r="M193" i="31"/>
  <c r="S26" i="31"/>
  <c r="H194" i="31"/>
  <c r="E206" i="31"/>
  <c r="G194" i="31"/>
  <c r="M194" i="31" s="1"/>
  <c r="K194" i="31"/>
  <c r="AF194" i="31" s="1"/>
  <c r="AG194" i="31" s="1"/>
  <c r="AH194" i="31" s="1"/>
  <c r="AI194" i="31" s="1"/>
  <c r="AB25" i="31"/>
  <c r="H189" i="31"/>
  <c r="E201" i="31"/>
  <c r="G189" i="31"/>
  <c r="M189" i="31" s="1"/>
  <c r="K189" i="31"/>
  <c r="AF189" i="31" s="1"/>
  <c r="AG189" i="31" s="1"/>
  <c r="AH189" i="31" s="1"/>
  <c r="AF191" i="31"/>
  <c r="AG191" i="31" s="1"/>
  <c r="AH191" i="31" s="1"/>
  <c r="AI191" i="31" s="1"/>
  <c r="AE178" i="31"/>
  <c r="K203" i="31"/>
  <c r="E215" i="31"/>
  <c r="H203" i="31"/>
  <c r="G203" i="31"/>
  <c r="M203" i="31"/>
  <c r="G184" i="31"/>
  <c r="M184" i="31" s="1"/>
  <c r="E196" i="31"/>
  <c r="K184" i="31"/>
  <c r="AF184" i="31" s="1"/>
  <c r="AG184" i="31" s="1"/>
  <c r="AH184" i="31" s="1"/>
  <c r="H184" i="31"/>
  <c r="H201" i="31" l="1"/>
  <c r="E213" i="31"/>
  <c r="K201" i="31"/>
  <c r="AF201" i="31" s="1"/>
  <c r="AG201" i="31" s="1"/>
  <c r="AH201" i="31" s="1"/>
  <c r="AI201" i="31" s="1"/>
  <c r="G201" i="31"/>
  <c r="M201" i="31" s="1"/>
  <c r="K196" i="31"/>
  <c r="AF196" i="31" s="1"/>
  <c r="AG196" i="31" s="1"/>
  <c r="AH196" i="31" s="1"/>
  <c r="AI196" i="31" s="1"/>
  <c r="E208" i="31"/>
  <c r="G196" i="31"/>
  <c r="H196" i="31"/>
  <c r="M196" i="31" s="1"/>
  <c r="U26" i="31"/>
  <c r="S27" i="31"/>
  <c r="O27" i="31"/>
  <c r="Q27" i="31" s="1"/>
  <c r="AD15" i="31" s="1"/>
  <c r="K212" i="31"/>
  <c r="AF212" i="31" s="1"/>
  <c r="AG212" i="31" s="1"/>
  <c r="AH212" i="31" s="1"/>
  <c r="AI212" i="31" s="1"/>
  <c r="AJ212" i="31" s="1"/>
  <c r="H212" i="31"/>
  <c r="G212" i="31"/>
  <c r="M212" i="31" s="1"/>
  <c r="K205" i="31"/>
  <c r="AF205" i="31" s="1"/>
  <c r="AG205" i="31" s="1"/>
  <c r="AH205" i="31" s="1"/>
  <c r="AI205" i="31" s="1"/>
  <c r="AJ205" i="31" s="1"/>
  <c r="E217" i="31"/>
  <c r="G205" i="31"/>
  <c r="M205" i="31" s="1"/>
  <c r="H205" i="31"/>
  <c r="K206" i="31"/>
  <c r="AF206" i="31" s="1"/>
  <c r="AG206" i="31" s="1"/>
  <c r="AH206" i="31" s="1"/>
  <c r="AI206" i="31" s="1"/>
  <c r="AJ206" i="31" s="1"/>
  <c r="E218" i="31"/>
  <c r="H206" i="31"/>
  <c r="G206" i="31"/>
  <c r="M206" i="31" s="1"/>
  <c r="AF183" i="31"/>
  <c r="AG183" i="31" s="1"/>
  <c r="AE190" i="31"/>
  <c r="K210" i="31"/>
  <c r="AF210" i="31" s="1"/>
  <c r="AG210" i="31" s="1"/>
  <c r="AH210" i="31" s="1"/>
  <c r="AI210" i="31" s="1"/>
  <c r="AJ210" i="31" s="1"/>
  <c r="G210" i="31"/>
  <c r="M210" i="31" s="1"/>
  <c r="H210" i="31"/>
  <c r="E207" i="31"/>
  <c r="H195" i="31"/>
  <c r="K195" i="31"/>
  <c r="AF195" i="31" s="1"/>
  <c r="AG195" i="31" s="1"/>
  <c r="AH195" i="31" s="1"/>
  <c r="AI195" i="31" s="1"/>
  <c r="G195" i="31"/>
  <c r="M195" i="31" s="1"/>
  <c r="H215" i="31"/>
  <c r="K215" i="31"/>
  <c r="G215" i="31"/>
  <c r="M215" i="31"/>
  <c r="H216" i="31"/>
  <c r="G216" i="31"/>
  <c r="M216" i="31"/>
  <c r="K216" i="31"/>
  <c r="AF216" i="31" s="1"/>
  <c r="AG216" i="31" s="1"/>
  <c r="AH216" i="31" s="1"/>
  <c r="AI216" i="31" s="1"/>
  <c r="AJ216" i="31" s="1"/>
  <c r="AK216" i="31" s="1"/>
  <c r="M197" i="31"/>
  <c r="E209" i="31"/>
  <c r="K197" i="31"/>
  <c r="AF197" i="31" s="1"/>
  <c r="AG197" i="31" s="1"/>
  <c r="AH197" i="31" s="1"/>
  <c r="AI197" i="31" s="1"/>
  <c r="H197" i="31"/>
  <c r="G197" i="31"/>
  <c r="AF203" i="31"/>
  <c r="AG203" i="31" s="1"/>
  <c r="AH203" i="31" s="1"/>
  <c r="AI203" i="31" s="1"/>
  <c r="AJ203" i="31" s="1"/>
  <c r="K214" i="31"/>
  <c r="AF214" i="31" s="1"/>
  <c r="AG214" i="31" s="1"/>
  <c r="AH214" i="31" s="1"/>
  <c r="AI214" i="31" s="1"/>
  <c r="AJ214" i="31" s="1"/>
  <c r="H214" i="31"/>
  <c r="G214" i="31"/>
  <c r="M214" i="31" s="1"/>
  <c r="AB27" i="31" l="1"/>
  <c r="AB26" i="31"/>
  <c r="K208" i="31"/>
  <c r="AF208" i="31" s="1"/>
  <c r="AG208" i="31" s="1"/>
  <c r="AH208" i="31" s="1"/>
  <c r="AI208" i="31" s="1"/>
  <c r="AJ208" i="31" s="1"/>
  <c r="H208" i="31"/>
  <c r="G208" i="31"/>
  <c r="M208" i="31" s="1"/>
  <c r="K213" i="31"/>
  <c r="AF213" i="31" s="1"/>
  <c r="AG213" i="31" s="1"/>
  <c r="AH213" i="31" s="1"/>
  <c r="AI213" i="31" s="1"/>
  <c r="AJ213" i="31" s="1"/>
  <c r="H213" i="31"/>
  <c r="G213" i="31"/>
  <c r="M213" i="31" s="1"/>
  <c r="AH183" i="31"/>
  <c r="AE202" i="31"/>
  <c r="AF215" i="31"/>
  <c r="AG215" i="31" s="1"/>
  <c r="AH215" i="31" s="1"/>
  <c r="AI215" i="31" s="1"/>
  <c r="AJ215" i="31" s="1"/>
  <c r="AK215" i="31" s="1"/>
  <c r="K218" i="31"/>
  <c r="H218" i="31"/>
  <c r="G218" i="31"/>
  <c r="M218" i="31" s="1"/>
  <c r="G217" i="31"/>
  <c r="H217" i="31"/>
  <c r="M217" i="31"/>
  <c r="K217" i="31"/>
  <c r="AF217" i="31" s="1"/>
  <c r="AG217" i="31" s="1"/>
  <c r="AH217" i="31" s="1"/>
  <c r="AI217" i="31" s="1"/>
  <c r="AJ217" i="31" s="1"/>
  <c r="AK217" i="31" s="1"/>
  <c r="K207" i="31"/>
  <c r="AF207" i="31" s="1"/>
  <c r="AG207" i="31" s="1"/>
  <c r="AH207" i="31" s="1"/>
  <c r="AI207" i="31" s="1"/>
  <c r="AJ207" i="31" s="1"/>
  <c r="H207" i="31"/>
  <c r="M207" i="31" s="1"/>
  <c r="G207" i="31"/>
  <c r="S28" i="31"/>
  <c r="O28" i="31"/>
  <c r="Q28" i="31" s="1"/>
  <c r="AD16" i="31" s="1"/>
  <c r="U27" i="31"/>
  <c r="K209" i="31"/>
  <c r="AF209" i="31" s="1"/>
  <c r="AG209" i="31" s="1"/>
  <c r="AH209" i="31" s="1"/>
  <c r="AI209" i="31" s="1"/>
  <c r="AJ209" i="31" s="1"/>
  <c r="H209" i="31"/>
  <c r="G209" i="31"/>
  <c r="M209" i="31" s="1"/>
  <c r="Q8" i="31" l="1"/>
  <c r="AF218" i="31"/>
  <c r="K220" i="31"/>
  <c r="AE214" i="31"/>
  <c r="AE220" i="31"/>
  <c r="O29" i="31"/>
  <c r="Q29" i="31" s="1"/>
  <c r="AD17" i="31" s="1"/>
  <c r="U28" i="31"/>
  <c r="S29" i="31" l="1"/>
  <c r="AG218" i="31"/>
  <c r="AF220" i="31"/>
  <c r="AB28" i="31"/>
  <c r="O30" i="31" l="1"/>
  <c r="Q30" i="31" s="1"/>
  <c r="AD18" i="31" s="1"/>
  <c r="U29" i="31"/>
  <c r="AH218" i="31"/>
  <c r="AG220" i="31"/>
  <c r="AB29" i="31" l="1"/>
  <c r="AI218" i="31"/>
  <c r="AH220" i="31"/>
  <c r="AG221" i="31"/>
  <c r="S30" i="31"/>
  <c r="U30" i="31" l="1"/>
  <c r="O31" i="31"/>
  <c r="Q31" i="31" s="1"/>
  <c r="AD19" i="31" s="1"/>
  <c r="AJ218" i="31"/>
  <c r="AI220" i="31"/>
  <c r="AH221" i="31"/>
  <c r="AK218" i="31" l="1"/>
  <c r="AK220" i="31" s="1"/>
  <c r="AJ220" i="31"/>
  <c r="AK221" i="31" s="1"/>
  <c r="AJ221" i="31"/>
  <c r="AI221" i="31"/>
  <c r="S31" i="31"/>
  <c r="AB30" i="31"/>
  <c r="O32" i="31" l="1"/>
  <c r="Q32" i="31" s="1"/>
  <c r="AD20" i="31" s="1"/>
  <c r="U31" i="31"/>
  <c r="AB31" i="31" l="1"/>
  <c r="S32" i="31"/>
  <c r="O33" i="31" l="1"/>
  <c r="Q33" i="31" s="1"/>
  <c r="AD21" i="31" s="1"/>
  <c r="U32" i="31"/>
  <c r="S33" i="31"/>
  <c r="O34" i="31" l="1"/>
  <c r="Q34" i="31" s="1"/>
  <c r="AD22" i="31" s="1"/>
  <c r="U33" i="31"/>
  <c r="AB33" i="31"/>
  <c r="AB32" i="31"/>
  <c r="S34" i="31" l="1"/>
  <c r="U34" i="31" l="1"/>
  <c r="O35" i="31"/>
  <c r="Q35" i="31" s="1"/>
  <c r="AD23" i="31" s="1"/>
  <c r="S35" i="31"/>
  <c r="O36" i="31" l="1"/>
  <c r="Q36" i="31" s="1"/>
  <c r="AD24" i="31" s="1"/>
  <c r="U35" i="31"/>
  <c r="AB35" i="31"/>
  <c r="AB34" i="31"/>
  <c r="S36" i="31" l="1"/>
  <c r="O37" i="31" l="1"/>
  <c r="Q37" i="31" s="1"/>
  <c r="AD25" i="31" s="1"/>
  <c r="U36" i="31"/>
  <c r="S37" i="31"/>
  <c r="AB36" i="31" l="1"/>
  <c r="U37" i="31"/>
  <c r="O38" i="31"/>
  <c r="Q38" i="31" s="1"/>
  <c r="AD26" i="31" s="1"/>
  <c r="S38" i="31" l="1"/>
  <c r="AB37" i="31"/>
  <c r="U38" i="31" l="1"/>
  <c r="O39" i="31"/>
  <c r="Q39" i="31" s="1"/>
  <c r="AD27" i="31" s="1"/>
  <c r="S39" i="31"/>
  <c r="O40" i="31" l="1"/>
  <c r="Q40" i="31" s="1"/>
  <c r="AD28" i="31" s="1"/>
  <c r="U39" i="31"/>
  <c r="AB39" i="31"/>
  <c r="AB38" i="31"/>
  <c r="S40" i="31" l="1"/>
  <c r="O41" i="31" l="1"/>
  <c r="Q41" i="31" s="1"/>
  <c r="AD29" i="31" s="1"/>
  <c r="U40" i="31"/>
  <c r="S41" i="31"/>
  <c r="U41" i="31" l="1"/>
  <c r="O42" i="31"/>
  <c r="Q42" i="31" s="1"/>
  <c r="AD30" i="31" s="1"/>
  <c r="AB41" i="31"/>
  <c r="AB40" i="31"/>
  <c r="S42" i="31" l="1"/>
  <c r="U42" i="31" l="1"/>
  <c r="O43" i="31"/>
  <c r="Q43" i="31" s="1"/>
  <c r="AD31" i="31" s="1"/>
  <c r="S43" i="31"/>
  <c r="U43" i="31" l="1"/>
  <c r="O44" i="31"/>
  <c r="Q44" i="31" s="1"/>
  <c r="AD32" i="31" s="1"/>
  <c r="AB43" i="31"/>
  <c r="AB42" i="31"/>
  <c r="S44" i="31" l="1"/>
  <c r="O45" i="31" l="1"/>
  <c r="Q45" i="31" s="1"/>
  <c r="AD33" i="31" s="1"/>
  <c r="U44" i="31"/>
  <c r="AB44" i="31" l="1"/>
  <c r="S45" i="31"/>
  <c r="U45" i="31" l="1"/>
  <c r="O46" i="31"/>
  <c r="Q46" i="31" s="1"/>
  <c r="AD34" i="31" s="1"/>
  <c r="S46" i="31"/>
  <c r="O47" i="31" l="1"/>
  <c r="Q47" i="31" s="1"/>
  <c r="AD35" i="31" s="1"/>
  <c r="U46" i="31"/>
  <c r="AB46" i="31"/>
  <c r="AB45" i="31"/>
  <c r="S47" i="31" l="1"/>
  <c r="O48" i="31" l="1"/>
  <c r="Q48" i="31" s="1"/>
  <c r="AD36" i="31" s="1"/>
  <c r="U47" i="31"/>
  <c r="S48" i="31"/>
  <c r="AB47" i="31" l="1"/>
  <c r="O49" i="31"/>
  <c r="Q49" i="31" s="1"/>
  <c r="AD37" i="31" s="1"/>
  <c r="U48" i="31"/>
  <c r="S49" i="31" l="1"/>
  <c r="AB48" i="31"/>
  <c r="U49" i="31" l="1"/>
  <c r="O50" i="31"/>
  <c r="Q50" i="31" s="1"/>
  <c r="AD38" i="31" s="1"/>
  <c r="S50" i="31"/>
  <c r="O51" i="31" l="1"/>
  <c r="Q51" i="31" s="1"/>
  <c r="AD39" i="31" s="1"/>
  <c r="U50" i="31"/>
  <c r="AB49" i="31"/>
  <c r="AB50" i="31" l="1"/>
  <c r="S51" i="31"/>
  <c r="O52" i="31" l="1"/>
  <c r="Q52" i="31" s="1"/>
  <c r="AD40" i="31" s="1"/>
  <c r="U51" i="31"/>
  <c r="AB51" i="31" l="1"/>
  <c r="S52" i="31"/>
  <c r="U52" i="31" l="1"/>
  <c r="O53" i="31"/>
  <c r="Q53" i="31" s="1"/>
  <c r="AD41" i="31" s="1"/>
  <c r="S53" i="31" l="1"/>
  <c r="AB52" i="31"/>
  <c r="U53" i="31" l="1"/>
  <c r="O54" i="31"/>
  <c r="Q54" i="31" s="1"/>
  <c r="AD42" i="31" s="1"/>
  <c r="S54" i="31" l="1"/>
  <c r="AB53" i="31"/>
  <c r="O55" i="31" l="1"/>
  <c r="Q55" i="31" s="1"/>
  <c r="AD43" i="31" s="1"/>
  <c r="U54" i="31"/>
  <c r="AB54" i="31" l="1"/>
  <c r="S55" i="31"/>
  <c r="U55" i="31" l="1"/>
  <c r="O56" i="31"/>
  <c r="Q56" i="31" s="1"/>
  <c r="AD44" i="31" s="1"/>
  <c r="AB55" i="31" l="1"/>
  <c r="S56" i="31"/>
  <c r="U56" i="31" l="1"/>
  <c r="O57" i="31"/>
  <c r="Q57" i="31" s="1"/>
  <c r="AD45" i="31" s="1"/>
  <c r="S57" i="31" l="1"/>
  <c r="AB56" i="31"/>
  <c r="U57" i="31" l="1"/>
  <c r="O58" i="31"/>
  <c r="Q58" i="31" s="1"/>
  <c r="AD46" i="31" s="1"/>
  <c r="S58" i="31"/>
  <c r="O59" i="31" l="1"/>
  <c r="Q59" i="31" s="1"/>
  <c r="AD47" i="31" s="1"/>
  <c r="U58" i="31"/>
  <c r="AB58" i="31"/>
  <c r="AB57" i="31"/>
  <c r="S59" i="31" l="1"/>
  <c r="U59" i="31" l="1"/>
  <c r="O60" i="31"/>
  <c r="Q60" i="31" s="1"/>
  <c r="AD48" i="31" s="1"/>
  <c r="S60" i="31"/>
  <c r="O61" i="31" l="1"/>
  <c r="Q61" i="31" s="1"/>
  <c r="AD49" i="31" s="1"/>
  <c r="U60" i="31"/>
  <c r="AB60" i="31"/>
  <c r="AB59" i="31"/>
  <c r="S61" i="31" l="1"/>
  <c r="O62" i="31" l="1"/>
  <c r="Q62" i="31" s="1"/>
  <c r="AD50" i="31" s="1"/>
  <c r="U61" i="31"/>
  <c r="AB61" i="31" l="1"/>
  <c r="S62" i="31"/>
  <c r="U62" i="31" l="1"/>
  <c r="O63" i="31"/>
  <c r="Q63" i="31" s="1"/>
  <c r="AD51" i="31" s="1"/>
  <c r="S63" i="31"/>
  <c r="O64" i="31" l="1"/>
  <c r="Q64" i="31" s="1"/>
  <c r="AD52" i="31" s="1"/>
  <c r="U63" i="31"/>
  <c r="AB63" i="31"/>
  <c r="AB62" i="31"/>
  <c r="S64" i="31" l="1"/>
  <c r="O65" i="31" l="1"/>
  <c r="Q65" i="31" s="1"/>
  <c r="AD53" i="31" s="1"/>
  <c r="U64" i="31"/>
  <c r="AB64" i="31" l="1"/>
  <c r="S65" i="31"/>
  <c r="U65" i="31" l="1"/>
  <c r="O66" i="31"/>
  <c r="Q66" i="31" s="1"/>
  <c r="AD54" i="31" s="1"/>
  <c r="S66" i="31" l="1"/>
  <c r="AB65" i="31"/>
  <c r="O67" i="31" l="1"/>
  <c r="Q67" i="31" s="1"/>
  <c r="AD55" i="31" s="1"/>
  <c r="S67" i="31"/>
  <c r="U66" i="31"/>
  <c r="U67" i="31" l="1"/>
  <c r="O68" i="31"/>
  <c r="Q68" i="31" s="1"/>
  <c r="AD56" i="31" s="1"/>
  <c r="AB67" i="31"/>
  <c r="AB66" i="31"/>
  <c r="S68" i="31" l="1"/>
  <c r="U68" i="31" l="1"/>
  <c r="O69" i="31"/>
  <c r="Q69" i="31" s="1"/>
  <c r="AD57" i="31" s="1"/>
  <c r="AB68" i="31" l="1"/>
  <c r="S69" i="31"/>
  <c r="O70" i="31" l="1"/>
  <c r="Q70" i="31" s="1"/>
  <c r="AD58" i="31" s="1"/>
  <c r="U69" i="31"/>
  <c r="AB69" i="31" l="1"/>
  <c r="S70" i="31"/>
  <c r="O71" i="31" l="1"/>
  <c r="Q71" i="31" s="1"/>
  <c r="AD59" i="31" s="1"/>
  <c r="U70" i="31"/>
  <c r="S71" i="31"/>
  <c r="AB70" i="31" l="1"/>
  <c r="U71" i="31"/>
  <c r="O72" i="31"/>
  <c r="Q72" i="31" s="1"/>
  <c r="AD60" i="31" s="1"/>
  <c r="S72" i="31" l="1"/>
  <c r="AB71" i="31"/>
  <c r="O73" i="31" l="1"/>
  <c r="Q73" i="31" s="1"/>
  <c r="AD61" i="31" s="1"/>
  <c r="S73" i="31"/>
  <c r="U72" i="31"/>
  <c r="U73" i="31" l="1"/>
  <c r="O74" i="31"/>
  <c r="Q74" i="31" s="1"/>
  <c r="AD62" i="31" s="1"/>
  <c r="AB73" i="31"/>
  <c r="AB72" i="31"/>
  <c r="S74" i="31" l="1"/>
  <c r="O75" i="31" l="1"/>
  <c r="Q75" i="31" s="1"/>
  <c r="AD63" i="31" s="1"/>
  <c r="S75" i="31"/>
  <c r="U74" i="31"/>
  <c r="AB74" i="31" l="1"/>
  <c r="O76" i="31"/>
  <c r="Q76" i="31" s="1"/>
  <c r="AD64" i="31" s="1"/>
  <c r="U75" i="31"/>
  <c r="S76" i="31" l="1"/>
  <c r="AB75" i="31"/>
  <c r="O77" i="31" l="1"/>
  <c r="Q77" i="31" s="1"/>
  <c r="AD65" i="31" s="1"/>
  <c r="U76" i="31"/>
  <c r="S77" i="31"/>
  <c r="AB76" i="31" l="1"/>
  <c r="O78" i="31"/>
  <c r="Q78" i="31" s="1"/>
  <c r="AD66" i="31" s="1"/>
  <c r="U77" i="31"/>
  <c r="S78" i="31" l="1"/>
  <c r="AB77" i="31"/>
  <c r="O79" i="31" l="1"/>
  <c r="Q79" i="31" s="1"/>
  <c r="AD67" i="31" s="1"/>
  <c r="U78" i="31"/>
  <c r="S79" i="31"/>
  <c r="AB78" i="31" l="1"/>
  <c r="O80" i="31"/>
  <c r="Q80" i="31" s="1"/>
  <c r="AD68" i="31" s="1"/>
  <c r="S80" i="31"/>
  <c r="U79" i="31"/>
  <c r="O81" i="31" l="1"/>
  <c r="Q81" i="31" s="1"/>
  <c r="AD69" i="31" s="1"/>
  <c r="U80" i="31"/>
  <c r="S81" i="31"/>
  <c r="AB80" i="31"/>
  <c r="AB79" i="31"/>
  <c r="O82" i="31" l="1"/>
  <c r="Q82" i="31" s="1"/>
  <c r="AD70" i="31" s="1"/>
  <c r="U81" i="31"/>
  <c r="AB81" i="31"/>
  <c r="S82" i="31" l="1"/>
  <c r="U82" i="31" l="1"/>
  <c r="O83" i="31"/>
  <c r="Q83" i="31" s="1"/>
  <c r="AD71" i="31" s="1"/>
  <c r="S83" i="31" l="1"/>
  <c r="AB82" i="31"/>
  <c r="O84" i="31" l="1"/>
  <c r="Q84" i="31" s="1"/>
  <c r="AD72" i="31" s="1"/>
  <c r="U83" i="31"/>
  <c r="S84" i="31"/>
  <c r="AB83" i="31" l="1"/>
  <c r="O85" i="31"/>
  <c r="Q85" i="31" s="1"/>
  <c r="AD73" i="31" s="1"/>
  <c r="S85" i="31"/>
  <c r="U84" i="31"/>
  <c r="U85" i="31" l="1"/>
  <c r="O86" i="31"/>
  <c r="Q86" i="31" s="1"/>
  <c r="AD74" i="31" s="1"/>
  <c r="AB84" i="31"/>
  <c r="S86" i="31" l="1"/>
  <c r="AB85" i="31"/>
  <c r="U86" i="31" l="1"/>
  <c r="O87" i="31"/>
  <c r="Q87" i="31" s="1"/>
  <c r="AD75" i="31" s="1"/>
  <c r="AB86" i="31" l="1"/>
  <c r="S87" i="31"/>
  <c r="O88" i="31" l="1"/>
  <c r="Q88" i="31" s="1"/>
  <c r="AD76" i="31" s="1"/>
  <c r="U87" i="31"/>
  <c r="S88" i="31"/>
  <c r="O89" i="31" l="1"/>
  <c r="Q89" i="31" s="1"/>
  <c r="AD77" i="31" s="1"/>
  <c r="S89" i="31"/>
  <c r="U88" i="31"/>
  <c r="AB87" i="31"/>
  <c r="AB88" i="31" l="1"/>
  <c r="U89" i="31"/>
  <c r="O90" i="31"/>
  <c r="Q90" i="31" s="1"/>
  <c r="AD78" i="31" s="1"/>
  <c r="S90" i="31" l="1"/>
  <c r="AB89" i="31"/>
  <c r="U90" i="31" l="1"/>
  <c r="O91" i="31"/>
  <c r="Q91" i="31" s="1"/>
  <c r="AD79" i="31" s="1"/>
  <c r="AB90" i="31" l="1"/>
  <c r="S91" i="31"/>
  <c r="O92" i="31" l="1"/>
  <c r="Q92" i="31" s="1"/>
  <c r="AD80" i="31" s="1"/>
  <c r="U91" i="31"/>
  <c r="S92" i="31"/>
  <c r="AB91" i="31" l="1"/>
  <c r="O93" i="31"/>
  <c r="Q93" i="31" s="1"/>
  <c r="AD81" i="31" s="1"/>
  <c r="U92" i="31"/>
  <c r="S93" i="31" l="1"/>
  <c r="AB92" i="31"/>
  <c r="U93" i="31" l="1"/>
  <c r="O94" i="31"/>
  <c r="Q94" i="31" s="1"/>
  <c r="AD82" i="31" s="1"/>
  <c r="S94" i="31" l="1"/>
  <c r="AB93" i="31"/>
  <c r="U94" i="31" l="1"/>
  <c r="O95" i="31"/>
  <c r="Q95" i="31" s="1"/>
  <c r="AD83" i="31" s="1"/>
  <c r="AB94" i="31" l="1"/>
  <c r="S95" i="31"/>
  <c r="U95" i="31" l="1"/>
  <c r="O96" i="31"/>
  <c r="Q96" i="31" s="1"/>
  <c r="AD84" i="31" s="1"/>
  <c r="S96" i="31" l="1"/>
  <c r="AB95" i="31"/>
  <c r="O97" i="31" l="1"/>
  <c r="Q97" i="31" s="1"/>
  <c r="AD85" i="31" s="1"/>
  <c r="U96" i="31"/>
  <c r="S97" i="31"/>
  <c r="O98" i="31" l="1"/>
  <c r="Q98" i="31" s="1"/>
  <c r="AD86" i="31" s="1"/>
  <c r="U97" i="31"/>
  <c r="AB97" i="31"/>
  <c r="AB96" i="31"/>
  <c r="S98" i="31" l="1"/>
  <c r="O99" i="31" l="1"/>
  <c r="Q99" i="31" s="1"/>
  <c r="AD87" i="31" s="1"/>
  <c r="U98" i="31"/>
  <c r="AB98" i="31" l="1"/>
  <c r="S99" i="31"/>
  <c r="U99" i="31" l="1"/>
  <c r="O100" i="31"/>
  <c r="Q100" i="31" s="1"/>
  <c r="AD88" i="31" s="1"/>
  <c r="S100" i="31" l="1"/>
  <c r="AB99" i="31"/>
  <c r="O101" i="31" l="1"/>
  <c r="Q101" i="31" s="1"/>
  <c r="AD89" i="31" s="1"/>
  <c r="U100" i="31"/>
  <c r="S101" i="31"/>
  <c r="O102" i="31" l="1"/>
  <c r="Q102" i="31" s="1"/>
  <c r="AD90" i="31" s="1"/>
  <c r="U101" i="31"/>
  <c r="S102" i="31"/>
  <c r="AB101" i="31"/>
  <c r="AB100" i="31"/>
  <c r="U102" i="31" l="1"/>
  <c r="O103" i="31"/>
  <c r="Q103" i="31" s="1"/>
  <c r="AD91" i="31" s="1"/>
  <c r="AB102" i="31"/>
  <c r="S103" i="31" l="1"/>
  <c r="O104" i="31" l="1"/>
  <c r="Q104" i="31" s="1"/>
  <c r="AD92" i="31" s="1"/>
  <c r="U103" i="31"/>
  <c r="S104" i="31"/>
  <c r="AB103" i="31" l="1"/>
  <c r="O105" i="31"/>
  <c r="Q105" i="31" s="1"/>
  <c r="AD93" i="31" s="1"/>
  <c r="U104" i="31"/>
  <c r="S105" i="31"/>
  <c r="O106" i="31" l="1"/>
  <c r="Q106" i="31" s="1"/>
  <c r="AD94" i="31" s="1"/>
  <c r="S106" i="31"/>
  <c r="U105" i="31"/>
  <c r="AB104" i="31"/>
  <c r="O107" i="31" l="1"/>
  <c r="Q107" i="31" s="1"/>
  <c r="AD95" i="31" s="1"/>
  <c r="U106" i="31"/>
  <c r="AB106" i="31"/>
  <c r="AB105" i="31"/>
  <c r="S107" i="31" l="1"/>
  <c r="U107" i="31" l="1"/>
  <c r="O108" i="31"/>
  <c r="Q108" i="31" s="1"/>
  <c r="AD96" i="31" s="1"/>
  <c r="S108" i="31" l="1"/>
  <c r="AB107" i="31"/>
  <c r="U108" i="31" l="1"/>
  <c r="O109" i="31"/>
  <c r="Q109" i="31" s="1"/>
  <c r="AD97" i="31" s="1"/>
  <c r="S109" i="31" l="1"/>
  <c r="AB108" i="31"/>
  <c r="U109" i="31" l="1"/>
  <c r="O110" i="31"/>
  <c r="Q110" i="31" s="1"/>
  <c r="AD98" i="31" s="1"/>
  <c r="S110" i="31"/>
  <c r="U110" i="31" l="1"/>
  <c r="O111" i="31"/>
  <c r="Q111" i="31" s="1"/>
  <c r="AD99" i="31" s="1"/>
  <c r="AB110" i="31"/>
  <c r="AB109" i="31"/>
  <c r="S111" i="31" l="1"/>
  <c r="U111" i="31" l="1"/>
  <c r="O112" i="31"/>
  <c r="Q112" i="31" s="1"/>
  <c r="AD100" i="31" s="1"/>
  <c r="S112" i="31"/>
  <c r="O113" i="31" l="1"/>
  <c r="Q113" i="31" s="1"/>
  <c r="AD101" i="31" s="1"/>
  <c r="U112" i="31"/>
  <c r="AB112" i="31"/>
  <c r="AB111" i="31"/>
  <c r="S113" i="31" l="1"/>
  <c r="U113" i="31" l="1"/>
  <c r="O114" i="31"/>
  <c r="Q114" i="31" s="1"/>
  <c r="AD102" i="31" s="1"/>
  <c r="S114" i="31" l="1"/>
  <c r="AB113" i="31"/>
  <c r="U114" i="31" l="1"/>
  <c r="O115" i="31"/>
  <c r="Q115" i="31" s="1"/>
  <c r="AD103" i="31" s="1"/>
  <c r="S115" i="31" l="1"/>
  <c r="AB114" i="31"/>
  <c r="U115" i="31" l="1"/>
  <c r="O116" i="31"/>
  <c r="Q116" i="31" s="1"/>
  <c r="AD104" i="31" s="1"/>
  <c r="S116" i="31" l="1"/>
  <c r="AB115" i="31"/>
  <c r="U116" i="31" l="1"/>
  <c r="O117" i="31"/>
  <c r="Q117" i="31" s="1"/>
  <c r="AD105" i="31" s="1"/>
  <c r="AB116" i="31" l="1"/>
  <c r="S117" i="31"/>
  <c r="U117" i="31" l="1"/>
  <c r="O118" i="31"/>
  <c r="Q118" i="31" s="1"/>
  <c r="AD106" i="31" s="1"/>
  <c r="S118" i="31"/>
  <c r="U118" i="31" l="1"/>
  <c r="O119" i="31"/>
  <c r="Q119" i="31" s="1"/>
  <c r="AD107" i="31" s="1"/>
  <c r="AB118" i="31"/>
  <c r="AB117" i="31"/>
  <c r="S119" i="31" l="1"/>
  <c r="U119" i="31" l="1"/>
  <c r="O120" i="31"/>
  <c r="Q120" i="31" s="1"/>
  <c r="AD108" i="31" s="1"/>
  <c r="S120" i="31" l="1"/>
  <c r="AB119" i="31"/>
  <c r="O121" i="31" l="1"/>
  <c r="Q121" i="31" s="1"/>
  <c r="AD109" i="31" s="1"/>
  <c r="U120" i="31"/>
  <c r="AB120" i="31" l="1"/>
  <c r="S121" i="31"/>
  <c r="O122" i="31" l="1"/>
  <c r="Q122" i="31" s="1"/>
  <c r="AD110" i="31" s="1"/>
  <c r="U121" i="31"/>
  <c r="S122" i="31"/>
  <c r="U122" i="31" l="1"/>
  <c r="O123" i="31"/>
  <c r="Q123" i="31" s="1"/>
  <c r="AD111" i="31" s="1"/>
  <c r="AB122" i="31"/>
  <c r="AB121" i="31"/>
  <c r="S123" i="31" l="1"/>
  <c r="O124" i="31" l="1"/>
  <c r="Q124" i="31" s="1"/>
  <c r="AD112" i="31" s="1"/>
  <c r="U123" i="31"/>
  <c r="AB123" i="31" l="1"/>
  <c r="S124" i="31"/>
  <c r="U124" i="31" l="1"/>
  <c r="O125" i="31"/>
  <c r="Q125" i="31" s="1"/>
  <c r="AD113" i="31" s="1"/>
  <c r="S125" i="31" l="1"/>
  <c r="AB124" i="31"/>
  <c r="U125" i="31" l="1"/>
  <c r="O126" i="31"/>
  <c r="Q126" i="31" s="1"/>
  <c r="AD114" i="31" s="1"/>
  <c r="S126" i="31" l="1"/>
  <c r="AB125" i="31"/>
  <c r="O127" i="31" l="1"/>
  <c r="Q127" i="31" s="1"/>
  <c r="AD115" i="31" s="1"/>
  <c r="U126" i="31"/>
  <c r="S127" i="31"/>
  <c r="AB126" i="31" l="1"/>
  <c r="U127" i="31"/>
  <c r="O128" i="31"/>
  <c r="Q128" i="31" s="1"/>
  <c r="AD116" i="31" s="1"/>
  <c r="S128" i="31" l="1"/>
  <c r="AB127" i="31"/>
  <c r="O129" i="31" l="1"/>
  <c r="Q129" i="31" s="1"/>
  <c r="AD117" i="31" s="1"/>
  <c r="U128" i="31"/>
  <c r="AB128" i="31" l="1"/>
  <c r="S129" i="31"/>
  <c r="O130" i="31" l="1"/>
  <c r="Q130" i="31" s="1"/>
  <c r="AD118" i="31" s="1"/>
  <c r="S130" i="31"/>
  <c r="U129" i="31"/>
  <c r="U130" i="31" l="1"/>
  <c r="O131" i="31"/>
  <c r="Q131" i="31" s="1"/>
  <c r="AD119" i="31" s="1"/>
  <c r="AB130" i="31"/>
  <c r="AB129" i="31"/>
  <c r="S131" i="31" l="1"/>
  <c r="U131" i="31" l="1"/>
  <c r="O132" i="31"/>
  <c r="Q132" i="31" s="1"/>
  <c r="AD120" i="31" s="1"/>
  <c r="S132" i="31" l="1"/>
  <c r="AB131" i="31"/>
  <c r="O133" i="31" l="1"/>
  <c r="Q133" i="31" s="1"/>
  <c r="AD121" i="31" s="1"/>
  <c r="U132" i="31"/>
  <c r="S133" i="31"/>
  <c r="U133" i="31" l="1"/>
  <c r="O134" i="31"/>
  <c r="Q134" i="31" s="1"/>
  <c r="AD122" i="31" s="1"/>
  <c r="AB133" i="31"/>
  <c r="AB132" i="31"/>
  <c r="S134" i="31" l="1"/>
  <c r="O135" i="31" l="1"/>
  <c r="Q135" i="31" s="1"/>
  <c r="AD123" i="31" s="1"/>
  <c r="U134" i="31"/>
  <c r="S135" i="31"/>
  <c r="AB134" i="31" l="1"/>
  <c r="U135" i="31"/>
  <c r="O136" i="31"/>
  <c r="Q136" i="31" s="1"/>
  <c r="AD124" i="31" s="1"/>
  <c r="S136" i="31" l="1"/>
  <c r="AB135" i="31"/>
  <c r="O137" i="31" l="1"/>
  <c r="Q137" i="31" s="1"/>
  <c r="AD125" i="31" s="1"/>
  <c r="U136" i="31"/>
  <c r="S137" i="31"/>
  <c r="AB136" i="31" l="1"/>
  <c r="U137" i="31"/>
  <c r="O138" i="31"/>
  <c r="Q138" i="31" s="1"/>
  <c r="AD126" i="31" s="1"/>
  <c r="S138" i="31" l="1"/>
  <c r="AB137" i="31"/>
  <c r="O139" i="31" l="1"/>
  <c r="Q139" i="31" s="1"/>
  <c r="AD127" i="31" s="1"/>
  <c r="S139" i="31"/>
  <c r="U138" i="31"/>
  <c r="AB138" i="31" l="1"/>
  <c r="U139" i="31"/>
  <c r="O140" i="31"/>
  <c r="Q140" i="31" s="1"/>
  <c r="AD128" i="31" s="1"/>
  <c r="S140" i="31" l="1"/>
  <c r="AB139" i="31"/>
  <c r="O141" i="31" l="1"/>
  <c r="Q141" i="31" s="1"/>
  <c r="AD129" i="31" s="1"/>
  <c r="U140" i="31"/>
  <c r="S141" i="31"/>
  <c r="AB140" i="31" l="1"/>
  <c r="U141" i="31"/>
  <c r="O142" i="31"/>
  <c r="Q142" i="31" s="1"/>
  <c r="AD130" i="31" s="1"/>
  <c r="S142" i="31" l="1"/>
  <c r="AB141" i="31"/>
  <c r="O143" i="31" l="1"/>
  <c r="Q143" i="31" s="1"/>
  <c r="AD131" i="31" s="1"/>
  <c r="U142" i="31"/>
  <c r="AB142" i="31" l="1"/>
  <c r="S143" i="31"/>
  <c r="O144" i="31" l="1"/>
  <c r="Q144" i="31" s="1"/>
  <c r="AD132" i="31" s="1"/>
  <c r="S144" i="31"/>
  <c r="U143" i="31"/>
  <c r="AB143" i="31" l="1"/>
  <c r="U144" i="31"/>
  <c r="O145" i="31"/>
  <c r="Q145" i="31" s="1"/>
  <c r="AD133" i="31" s="1"/>
  <c r="S145" i="31" l="1"/>
  <c r="AB144" i="31"/>
  <c r="U145" i="31" l="1"/>
  <c r="O146" i="31"/>
  <c r="Q146" i="31" s="1"/>
  <c r="AD134" i="31" s="1"/>
  <c r="S146" i="31" l="1"/>
  <c r="AB145" i="31"/>
  <c r="O147" i="31" l="1"/>
  <c r="Q147" i="31" s="1"/>
  <c r="AD135" i="31" s="1"/>
  <c r="U146" i="31"/>
  <c r="AB146" i="31" l="1"/>
  <c r="S147" i="31"/>
  <c r="O148" i="31" l="1"/>
  <c r="Q148" i="31" s="1"/>
  <c r="AD136" i="31" s="1"/>
  <c r="U147" i="31"/>
  <c r="S148" i="31"/>
  <c r="AB147" i="31" l="1"/>
  <c r="U148" i="31"/>
  <c r="O149" i="31"/>
  <c r="Q149" i="31" s="1"/>
  <c r="AD137" i="31" s="1"/>
  <c r="S149" i="31" l="1"/>
  <c r="AB148" i="31"/>
  <c r="O150" i="31" l="1"/>
  <c r="Q150" i="31" s="1"/>
  <c r="AD138" i="31" s="1"/>
  <c r="U149" i="31"/>
  <c r="AB149" i="31" l="1"/>
  <c r="S150" i="31"/>
  <c r="O151" i="31" l="1"/>
  <c r="Q151" i="31" s="1"/>
  <c r="AD139" i="31" s="1"/>
  <c r="U150" i="31"/>
  <c r="AB150" i="31" l="1"/>
  <c r="S151" i="31"/>
  <c r="O152" i="31" l="1"/>
  <c r="Q152" i="31" s="1"/>
  <c r="AD140" i="31" s="1"/>
  <c r="U151" i="31"/>
  <c r="S152" i="31" l="1"/>
  <c r="AB151" i="31"/>
  <c r="O153" i="31" l="1"/>
  <c r="Q153" i="31" s="1"/>
  <c r="AD141" i="31" s="1"/>
  <c r="U152" i="31"/>
  <c r="AB152" i="31" l="1"/>
  <c r="S153" i="31"/>
  <c r="U153" i="31" l="1"/>
  <c r="O154" i="31"/>
  <c r="Q154" i="31" s="1"/>
  <c r="AD142" i="31" s="1"/>
  <c r="AB153" i="31" l="1"/>
  <c r="S154" i="31"/>
  <c r="U154" i="31" l="1"/>
  <c r="O155" i="31"/>
  <c r="Q155" i="31" s="1"/>
  <c r="AD143" i="31" s="1"/>
  <c r="AB154" i="31" l="1"/>
  <c r="S155" i="31"/>
  <c r="U155" i="31" l="1"/>
  <c r="O156" i="31"/>
  <c r="Q156" i="31" s="1"/>
  <c r="AD144" i="31" s="1"/>
  <c r="S156" i="31" l="1"/>
  <c r="AB155" i="31"/>
  <c r="U156" i="31" l="1"/>
  <c r="O157" i="31"/>
  <c r="Q157" i="31" s="1"/>
  <c r="AD145" i="31" s="1"/>
  <c r="AB156" i="31" l="1"/>
  <c r="S157" i="31"/>
  <c r="O158" i="31" l="1"/>
  <c r="Q158" i="31" s="1"/>
  <c r="AD146" i="31" s="1"/>
  <c r="U157" i="31"/>
  <c r="S158" i="31"/>
  <c r="AB157" i="31" l="1"/>
  <c r="U158" i="31"/>
  <c r="O159" i="31"/>
  <c r="Q159" i="31" s="1"/>
  <c r="AD147" i="31" s="1"/>
  <c r="S159" i="31" l="1"/>
  <c r="AB158" i="31"/>
  <c r="U159" i="31" l="1"/>
  <c r="O160" i="31"/>
  <c r="Q160" i="31" s="1"/>
  <c r="AD148" i="31" s="1"/>
  <c r="AB159" i="31" l="1"/>
  <c r="S160" i="31"/>
  <c r="U160" i="31" l="1"/>
  <c r="O161" i="31"/>
  <c r="Q161" i="31" s="1"/>
  <c r="AD149" i="31" s="1"/>
  <c r="S161" i="31"/>
  <c r="U161" i="31" l="1"/>
  <c r="O162" i="31"/>
  <c r="Q162" i="31" s="1"/>
  <c r="AD150" i="31" s="1"/>
  <c r="AB161" i="31"/>
  <c r="AB160" i="31"/>
  <c r="S162" i="31" l="1"/>
  <c r="O163" i="31" l="1"/>
  <c r="Q163" i="31" s="1"/>
  <c r="AD151" i="31" s="1"/>
  <c r="U162" i="31"/>
  <c r="S163" i="31"/>
  <c r="U163" i="31" l="1"/>
  <c r="O164" i="31"/>
  <c r="Q164" i="31" s="1"/>
  <c r="AD152" i="31" s="1"/>
  <c r="AB163" i="31"/>
  <c r="AB162" i="31"/>
  <c r="S164" i="31" l="1"/>
  <c r="U164" i="31" l="1"/>
  <c r="O165" i="31"/>
  <c r="Q165" i="31" s="1"/>
  <c r="AD153" i="31" s="1"/>
  <c r="AB164" i="31" l="1"/>
  <c r="S165" i="31"/>
  <c r="O166" i="31" l="1"/>
  <c r="Q166" i="31" s="1"/>
  <c r="AD154" i="31" s="1"/>
  <c r="U165" i="31"/>
  <c r="AB165" i="31" l="1"/>
  <c r="S166" i="31"/>
  <c r="U166" i="31" l="1"/>
  <c r="O167" i="31"/>
  <c r="Q167" i="31" s="1"/>
  <c r="AD155" i="31" s="1"/>
  <c r="S167" i="31" l="1"/>
  <c r="AB166" i="31"/>
  <c r="O168" i="31" l="1"/>
  <c r="Q168" i="31" s="1"/>
  <c r="AD156" i="31" s="1"/>
  <c r="U167" i="31"/>
  <c r="AB167" i="31" l="1"/>
  <c r="S168" i="31"/>
  <c r="U168" i="31" l="1"/>
  <c r="O169" i="31"/>
  <c r="Q169" i="31" s="1"/>
  <c r="AD157" i="31" s="1"/>
  <c r="AB168" i="31" l="1"/>
  <c r="S169" i="31"/>
  <c r="O170" i="31" l="1"/>
  <c r="Q170" i="31" s="1"/>
  <c r="AD158" i="31" s="1"/>
  <c r="U169" i="31"/>
  <c r="S170" i="31"/>
  <c r="AB169" i="31" l="1"/>
  <c r="O171" i="31"/>
  <c r="Q171" i="31" s="1"/>
  <c r="AD159" i="31" s="1"/>
  <c r="U170" i="31"/>
  <c r="S171" i="31"/>
  <c r="O172" i="31" l="1"/>
  <c r="Q172" i="31" s="1"/>
  <c r="AD160" i="31" s="1"/>
  <c r="S172" i="31"/>
  <c r="U171" i="31"/>
  <c r="AB170" i="31"/>
  <c r="U172" i="31" l="1"/>
  <c r="O173" i="31"/>
  <c r="Q173" i="31" s="1"/>
  <c r="AD161" i="31" s="1"/>
  <c r="AB172" i="31"/>
  <c r="AB171" i="31"/>
  <c r="S173" i="31" l="1"/>
  <c r="U173" i="31" l="1"/>
  <c r="O174" i="31"/>
  <c r="Q174" i="31" s="1"/>
  <c r="AD162" i="31" s="1"/>
  <c r="AB173" i="31" l="1"/>
  <c r="S174" i="31"/>
  <c r="O175" i="31" l="1"/>
  <c r="Q175" i="31" s="1"/>
  <c r="AD163" i="31" s="1"/>
  <c r="U174" i="31"/>
  <c r="AB174" i="31" l="1"/>
  <c r="S175" i="31"/>
  <c r="U175" i="31" l="1"/>
  <c r="O176" i="31"/>
  <c r="Q176" i="31" s="1"/>
  <c r="AD164" i="31" s="1"/>
  <c r="AB175" i="31" l="1"/>
  <c r="S176" i="31"/>
  <c r="O177" i="31" l="1"/>
  <c r="Q177" i="31" s="1"/>
  <c r="AD165" i="31" s="1"/>
  <c r="U176" i="31"/>
  <c r="AB176" i="31" l="1"/>
  <c r="S177" i="31"/>
  <c r="U177" i="31" l="1"/>
  <c r="O178" i="31"/>
  <c r="Q178" i="31" s="1"/>
  <c r="AD166" i="31" s="1"/>
  <c r="AB177" i="31" l="1"/>
  <c r="S178" i="31"/>
  <c r="O179" i="31" l="1"/>
  <c r="Q179" i="31" s="1"/>
  <c r="AD167" i="31" s="1"/>
  <c r="S179" i="31"/>
  <c r="U178" i="31"/>
  <c r="U179" i="31" l="1"/>
  <c r="O180" i="31"/>
  <c r="Q180" i="31" s="1"/>
  <c r="AD168" i="31" s="1"/>
  <c r="AB179" i="31"/>
  <c r="AB178" i="31"/>
  <c r="S180" i="31" l="1"/>
  <c r="O181" i="31" l="1"/>
  <c r="Q181" i="31" s="1"/>
  <c r="AD169" i="31" s="1"/>
  <c r="U180" i="31"/>
  <c r="S181" i="31"/>
  <c r="U181" i="31" l="1"/>
  <c r="O182" i="31"/>
  <c r="Q182" i="31" s="1"/>
  <c r="AD170" i="31" s="1"/>
  <c r="AB181" i="31"/>
  <c r="AB180" i="31"/>
  <c r="S182" i="31" l="1"/>
  <c r="U182" i="31" l="1"/>
  <c r="O183" i="31"/>
  <c r="Q183" i="31" s="1"/>
  <c r="AD171" i="31" s="1"/>
  <c r="AB182" i="31" l="1"/>
  <c r="S183" i="31"/>
  <c r="O184" i="31" l="1"/>
  <c r="Q184" i="31" s="1"/>
  <c r="AD172" i="31" s="1"/>
  <c r="S184" i="31"/>
  <c r="U183" i="31"/>
  <c r="U184" i="31" l="1"/>
  <c r="O185" i="31"/>
  <c r="Q185" i="31" s="1"/>
  <c r="AD173" i="31" s="1"/>
  <c r="AB184" i="31"/>
  <c r="AB183" i="31"/>
  <c r="S185" i="31" l="1"/>
  <c r="O186" i="31" l="1"/>
  <c r="Q186" i="31" s="1"/>
  <c r="AD174" i="31" s="1"/>
  <c r="U185" i="31"/>
  <c r="AB185" i="31" l="1"/>
  <c r="S186" i="31"/>
  <c r="O187" i="31" l="1"/>
  <c r="Q187" i="31" s="1"/>
  <c r="AD175" i="31" s="1"/>
  <c r="U186" i="31"/>
  <c r="AB186" i="31" l="1"/>
  <c r="S187" i="31"/>
  <c r="O188" i="31" l="1"/>
  <c r="Q188" i="31" s="1"/>
  <c r="AD176" i="31" s="1"/>
  <c r="U187" i="31"/>
  <c r="AB187" i="31" l="1"/>
  <c r="S188" i="31"/>
  <c r="O189" i="31" l="1"/>
  <c r="Q189" i="31" s="1"/>
  <c r="AD177" i="31" s="1"/>
  <c r="S189" i="31"/>
  <c r="U188" i="31"/>
  <c r="AB188" i="31" l="1"/>
  <c r="U189" i="31"/>
  <c r="O190" i="31"/>
  <c r="Q190" i="31" s="1"/>
  <c r="AD178" i="31" s="1"/>
  <c r="S190" i="31" l="1"/>
  <c r="AB189" i="31"/>
  <c r="U190" i="31" l="1"/>
  <c r="O191" i="31"/>
  <c r="Q191" i="31" s="1"/>
  <c r="AD179" i="31" s="1"/>
  <c r="AB190" i="31" l="1"/>
  <c r="S191" i="31"/>
  <c r="O192" i="31" l="1"/>
  <c r="Q192" i="31" s="1"/>
  <c r="AD180" i="31" s="1"/>
  <c r="U191" i="31"/>
  <c r="S192" i="31" l="1"/>
  <c r="AB191" i="31"/>
  <c r="U192" i="31" l="1"/>
  <c r="O193" i="31"/>
  <c r="Q193" i="31" s="1"/>
  <c r="AD181" i="31" s="1"/>
  <c r="S193" i="31" l="1"/>
  <c r="AB192" i="31"/>
  <c r="O194" i="31" l="1"/>
  <c r="Q194" i="31" s="1"/>
  <c r="AD182" i="31" s="1"/>
  <c r="U193" i="31"/>
  <c r="AB193" i="31" l="1"/>
  <c r="S194" i="31"/>
  <c r="O195" i="31" l="1"/>
  <c r="Q195" i="31" s="1"/>
  <c r="AD183" i="31" s="1"/>
  <c r="U194" i="31"/>
  <c r="AB194" i="31" l="1"/>
  <c r="S195" i="31"/>
  <c r="U195" i="31" l="1"/>
  <c r="O196" i="31"/>
  <c r="Q196" i="31" s="1"/>
  <c r="AD184" i="31" s="1"/>
  <c r="S196" i="31" l="1"/>
  <c r="AB195" i="31"/>
  <c r="O197" i="31" l="1"/>
  <c r="Q197" i="31" s="1"/>
  <c r="AD185" i="31" s="1"/>
  <c r="U196" i="31"/>
  <c r="AB196" i="31" l="1"/>
  <c r="S197" i="31"/>
  <c r="O198" i="31" l="1"/>
  <c r="Q198" i="31" s="1"/>
  <c r="AD186" i="31" s="1"/>
  <c r="S198" i="31"/>
  <c r="U197" i="31"/>
  <c r="AB197" i="31" l="1"/>
  <c r="U198" i="31"/>
  <c r="O199" i="31"/>
  <c r="Q199" i="31" s="1"/>
  <c r="AD187" i="31" s="1"/>
  <c r="S199" i="31" l="1"/>
  <c r="AB198" i="31"/>
  <c r="O200" i="31" l="1"/>
  <c r="Q200" i="31" s="1"/>
  <c r="AD188" i="31" s="1"/>
  <c r="U199" i="31"/>
  <c r="AB199" i="31" l="1"/>
  <c r="S200" i="31"/>
  <c r="U200" i="31" l="1"/>
  <c r="O201" i="31"/>
  <c r="Q201" i="31" s="1"/>
  <c r="AD189" i="31" s="1"/>
  <c r="S201" i="31" l="1"/>
  <c r="AB200" i="31"/>
  <c r="U201" i="31" l="1"/>
  <c r="O202" i="31"/>
  <c r="Q202" i="31" s="1"/>
  <c r="AD190" i="31" s="1"/>
  <c r="S202" i="31"/>
  <c r="U202" i="31" l="1"/>
  <c r="O203" i="31"/>
  <c r="Q203" i="31" s="1"/>
  <c r="AD191" i="31" s="1"/>
  <c r="AB202" i="31"/>
  <c r="AB201" i="31"/>
  <c r="S203" i="31" l="1"/>
  <c r="O204" i="31" l="1"/>
  <c r="Q204" i="31" s="1"/>
  <c r="AD192" i="31" s="1"/>
  <c r="U203" i="31"/>
  <c r="S204" i="31"/>
  <c r="O205" i="31" l="1"/>
  <c r="Q205" i="31" s="1"/>
  <c r="AD193" i="31" s="1"/>
  <c r="U204" i="31"/>
  <c r="AB204" i="31"/>
  <c r="AB203" i="31"/>
  <c r="S205" i="31" l="1"/>
  <c r="O206" i="31" l="1"/>
  <c r="Q206" i="31" s="1"/>
  <c r="AD194" i="31" s="1"/>
  <c r="U205" i="31"/>
  <c r="S206" i="31"/>
  <c r="U206" i="31" l="1"/>
  <c r="O207" i="31"/>
  <c r="Q207" i="31" s="1"/>
  <c r="AB206" i="31"/>
  <c r="AB205" i="31"/>
  <c r="AD195" i="31" l="1"/>
  <c r="AD207" i="31"/>
  <c r="S207" i="31"/>
  <c r="U207" i="31" l="1"/>
  <c r="O208" i="31"/>
  <c r="Q208" i="31" s="1"/>
  <c r="S208" i="31" s="1"/>
  <c r="O209" i="31" l="1"/>
  <c r="Q209" i="31" s="1"/>
  <c r="U208" i="31"/>
  <c r="S209" i="31"/>
  <c r="AD208" i="31"/>
  <c r="AD196" i="31"/>
  <c r="AB208" i="31"/>
  <c r="AB207" i="31"/>
  <c r="O210" i="31" l="1"/>
  <c r="Q210" i="31" s="1"/>
  <c r="U209" i="31"/>
  <c r="AD197" i="31"/>
  <c r="AD209" i="31"/>
  <c r="AD198" i="31" l="1"/>
  <c r="AD210" i="31"/>
  <c r="S210" i="31"/>
  <c r="AB209" i="31"/>
  <c r="O211" i="31" l="1"/>
  <c r="Q211" i="31" s="1"/>
  <c r="U210" i="31"/>
  <c r="S211" i="31"/>
  <c r="AB210" i="31" l="1"/>
  <c r="U211" i="31"/>
  <c r="O212" i="31"/>
  <c r="Q212" i="31" s="1"/>
  <c r="AD211" i="31"/>
  <c r="AD199" i="31"/>
  <c r="AD212" i="31" l="1"/>
  <c r="AD200" i="31"/>
  <c r="S212" i="31"/>
  <c r="AB211" i="31"/>
  <c r="U212" i="31" l="1"/>
  <c r="O213" i="31"/>
  <c r="Q213" i="31" s="1"/>
  <c r="S213" i="31" s="1"/>
  <c r="O214" i="31" l="1"/>
  <c r="Q214" i="31" s="1"/>
  <c r="U213" i="31"/>
  <c r="S214" i="31"/>
  <c r="AD201" i="31"/>
  <c r="AD213" i="31"/>
  <c r="AB213" i="31"/>
  <c r="AB212" i="31"/>
  <c r="O215" i="31" l="1"/>
  <c r="Q215" i="31" s="1"/>
  <c r="S215" i="31" s="1"/>
  <c r="U214" i="31"/>
  <c r="AD214" i="31"/>
  <c r="AD202" i="31"/>
  <c r="U215" i="31" l="1"/>
  <c r="O216" i="31"/>
  <c r="Q216" i="31" s="1"/>
  <c r="AB215" i="31"/>
  <c r="AD215" i="31"/>
  <c r="AD203" i="31"/>
  <c r="AB214" i="31"/>
  <c r="AD204" i="31" l="1"/>
  <c r="AD216" i="31"/>
  <c r="S216" i="31"/>
  <c r="O217" i="31" l="1"/>
  <c r="Q217" i="31" s="1"/>
  <c r="U216" i="31"/>
  <c r="AB216" i="31" l="1"/>
  <c r="AD205" i="31"/>
  <c r="AD217" i="31"/>
  <c r="S217" i="31"/>
  <c r="O218" i="31" l="1"/>
  <c r="Q218" i="31" s="1"/>
  <c r="S218" i="31" s="1"/>
  <c r="U218" i="31" s="1"/>
  <c r="U217" i="31"/>
  <c r="AB218" i="31" l="1"/>
  <c r="AB217" i="31"/>
  <c r="AD218" i="31"/>
  <c r="AD206" i="31"/>
  <c r="F330" i="19" l="1"/>
  <c r="G64" i="15"/>
  <c r="G69" i="15"/>
  <c r="G72" i="15"/>
  <c r="G6" i="15"/>
  <c r="E195" i="26"/>
  <c r="I77" i="19"/>
  <c r="H77" i="19"/>
  <c r="G77" i="19"/>
  <c r="G65" i="19"/>
  <c r="H11521" i="23"/>
  <c r="H13061" i="23"/>
  <c r="H13073" i="23"/>
  <c r="H13085" i="23"/>
  <c r="H13097" i="23"/>
  <c r="H13103" i="23"/>
  <c r="E246" i="26" l="1"/>
  <c r="E243" i="26"/>
  <c r="E231" i="26"/>
  <c r="E219" i="26"/>
  <c r="E207" i="26"/>
  <c r="D185" i="26"/>
  <c r="D184" i="26"/>
  <c r="A4" i="24" l="1"/>
  <c r="A34" i="24"/>
  <c r="A46" i="24"/>
  <c r="A67" i="24"/>
  <c r="H9217" i="23"/>
  <c r="H6913" i="23"/>
  <c r="H4609" i="23"/>
  <c r="G2" i="23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13103" i="23"/>
  <c r="G13102" i="23"/>
  <c r="G13101" i="23"/>
  <c r="G13100" i="23"/>
  <c r="G13099" i="23"/>
  <c r="G13098" i="23"/>
  <c r="G13097" i="23"/>
  <c r="G13096" i="23"/>
  <c r="G13095" i="23"/>
  <c r="G13094" i="23"/>
  <c r="G13093" i="23"/>
  <c r="G13092" i="23"/>
  <c r="G13091" i="23"/>
  <c r="G13090" i="23"/>
  <c r="G13089" i="23"/>
  <c r="G13088" i="23"/>
  <c r="G13087" i="23"/>
  <c r="G13086" i="23"/>
  <c r="G13085" i="23"/>
  <c r="G13084" i="23"/>
  <c r="G13083" i="23"/>
  <c r="G13082" i="23"/>
  <c r="G13081" i="23"/>
  <c r="G13080" i="23"/>
  <c r="G13079" i="23"/>
  <c r="G13078" i="23"/>
  <c r="G13077" i="23"/>
  <c r="G13076" i="23"/>
  <c r="G13075" i="23"/>
  <c r="G13074" i="23"/>
  <c r="G13073" i="23"/>
  <c r="G13072" i="23"/>
  <c r="G13071" i="23"/>
  <c r="G13070" i="23"/>
  <c r="G13069" i="23"/>
  <c r="G13068" i="23"/>
  <c r="G13067" i="23"/>
  <c r="G13066" i="23"/>
  <c r="G13065" i="23"/>
  <c r="G13064" i="23"/>
  <c r="G13063" i="23"/>
  <c r="G13062" i="23"/>
  <c r="G13061" i="23"/>
  <c r="G13060" i="23"/>
  <c r="G13059" i="23"/>
  <c r="G13058" i="23"/>
  <c r="G13057" i="23"/>
  <c r="G13056" i="23"/>
  <c r="G13055" i="23"/>
  <c r="G13054" i="23"/>
  <c r="G13053" i="23"/>
  <c r="G13052" i="23"/>
  <c r="G13051" i="23"/>
  <c r="G13050" i="23"/>
  <c r="G13049" i="23"/>
  <c r="G13048" i="23"/>
  <c r="G13047" i="23"/>
  <c r="G13046" i="23"/>
  <c r="G13045" i="23"/>
  <c r="G13044" i="23"/>
  <c r="G13043" i="23"/>
  <c r="G13042" i="23"/>
  <c r="G13041" i="23"/>
  <c r="G13040" i="23"/>
  <c r="G13039" i="23"/>
  <c r="G13038" i="23"/>
  <c r="G13037" i="23"/>
  <c r="G13036" i="23"/>
  <c r="G13035" i="23"/>
  <c r="G13034" i="23"/>
  <c r="G13033" i="23"/>
  <c r="G13032" i="23"/>
  <c r="G13031" i="23"/>
  <c r="G13030" i="23"/>
  <c r="G13029" i="23"/>
  <c r="G13028" i="23"/>
  <c r="G13027" i="23"/>
  <c r="G13026" i="23"/>
  <c r="G13025" i="23"/>
  <c r="G13024" i="23"/>
  <c r="G13023" i="23"/>
  <c r="G13022" i="23"/>
  <c r="G13021" i="23"/>
  <c r="G13020" i="23"/>
  <c r="G13019" i="23"/>
  <c r="G13018" i="23"/>
  <c r="G13017" i="23"/>
  <c r="G13016" i="23"/>
  <c r="G13015" i="23"/>
  <c r="G13014" i="23"/>
  <c r="G13013" i="23"/>
  <c r="G13012" i="23"/>
  <c r="G13011" i="23"/>
  <c r="G13010" i="23"/>
  <c r="G13009" i="23"/>
  <c r="G13008" i="23"/>
  <c r="G13007" i="23"/>
  <c r="G13006" i="23"/>
  <c r="G13005" i="23"/>
  <c r="G13004" i="23"/>
  <c r="G13003" i="23"/>
  <c r="G13002" i="23"/>
  <c r="G13001" i="23"/>
  <c r="G13000" i="23"/>
  <c r="G12999" i="23"/>
  <c r="G12998" i="23"/>
  <c r="G12997" i="23"/>
  <c r="G12996" i="23"/>
  <c r="G12995" i="23"/>
  <c r="G12994" i="23"/>
  <c r="G12993" i="23"/>
  <c r="G12992" i="23"/>
  <c r="G12991" i="23"/>
  <c r="G12990" i="23"/>
  <c r="G12989" i="23"/>
  <c r="G12988" i="23"/>
  <c r="G12987" i="23"/>
  <c r="G12986" i="23"/>
  <c r="G12985" i="23"/>
  <c r="G12984" i="23"/>
  <c r="G12983" i="23"/>
  <c r="G12982" i="23"/>
  <c r="G12981" i="23"/>
  <c r="G12980" i="23"/>
  <c r="G12979" i="23"/>
  <c r="G12978" i="23"/>
  <c r="G12977" i="23"/>
  <c r="G12976" i="23"/>
  <c r="G12975" i="23"/>
  <c r="G12974" i="23"/>
  <c r="G12973" i="23"/>
  <c r="G12972" i="23"/>
  <c r="G12971" i="23"/>
  <c r="G12970" i="23"/>
  <c r="G12969" i="23"/>
  <c r="G12968" i="23"/>
  <c r="G12967" i="23"/>
  <c r="G12966" i="23"/>
  <c r="G12965" i="23"/>
  <c r="G12964" i="23"/>
  <c r="G12963" i="23"/>
  <c r="G12962" i="23"/>
  <c r="G12961" i="23"/>
  <c r="G12960" i="23"/>
  <c r="G12959" i="23"/>
  <c r="G12958" i="23"/>
  <c r="G12957" i="23"/>
  <c r="G12956" i="23"/>
  <c r="G12955" i="23"/>
  <c r="G12954" i="23"/>
  <c r="G12953" i="23"/>
  <c r="G12952" i="23"/>
  <c r="G12951" i="23"/>
  <c r="G12950" i="23"/>
  <c r="G12949" i="23"/>
  <c r="G12948" i="23"/>
  <c r="G12947" i="23"/>
  <c r="G12946" i="23"/>
  <c r="G12945" i="23"/>
  <c r="G12944" i="23"/>
  <c r="G12943" i="23"/>
  <c r="G12942" i="23"/>
  <c r="G12941" i="23"/>
  <c r="G12940" i="23"/>
  <c r="G12939" i="23"/>
  <c r="G12938" i="23"/>
  <c r="G12937" i="23"/>
  <c r="G12936" i="23"/>
  <c r="G12935" i="23"/>
  <c r="G12934" i="23"/>
  <c r="G12933" i="23"/>
  <c r="G12932" i="23"/>
  <c r="G12931" i="23"/>
  <c r="G12930" i="23"/>
  <c r="G12929" i="23"/>
  <c r="G12928" i="23"/>
  <c r="G12927" i="23"/>
  <c r="G12926" i="23"/>
  <c r="G12925" i="23"/>
  <c r="G12924" i="23"/>
  <c r="G12923" i="23"/>
  <c r="G12922" i="23"/>
  <c r="G12921" i="23"/>
  <c r="G12920" i="23"/>
  <c r="G12919" i="23"/>
  <c r="G12918" i="23"/>
  <c r="G12917" i="23"/>
  <c r="G12916" i="23"/>
  <c r="G12915" i="23"/>
  <c r="G12914" i="23"/>
  <c r="G12913" i="23"/>
  <c r="G12912" i="23"/>
  <c r="G12911" i="23"/>
  <c r="G12910" i="23"/>
  <c r="G12909" i="23"/>
  <c r="G12908" i="23"/>
  <c r="G12907" i="23"/>
  <c r="G12906" i="23"/>
  <c r="G12905" i="23"/>
  <c r="G12904" i="23"/>
  <c r="G12903" i="23"/>
  <c r="G12902" i="23"/>
  <c r="G12901" i="23"/>
  <c r="G12900" i="23"/>
  <c r="G12899" i="23"/>
  <c r="G12898" i="23"/>
  <c r="G12897" i="23"/>
  <c r="G12896" i="23"/>
  <c r="G12895" i="23"/>
  <c r="G12894" i="23"/>
  <c r="G12893" i="23"/>
  <c r="G12892" i="23"/>
  <c r="G12891" i="23"/>
  <c r="G12890" i="23"/>
  <c r="G12889" i="23"/>
  <c r="G12888" i="23"/>
  <c r="G12887" i="23"/>
  <c r="G12886" i="23"/>
  <c r="G12885" i="23"/>
  <c r="G12884" i="23"/>
  <c r="G12883" i="23"/>
  <c r="G12882" i="23"/>
  <c r="G12881" i="23"/>
  <c r="G12880" i="23"/>
  <c r="G12879" i="23"/>
  <c r="G12878" i="23"/>
  <c r="G12877" i="23"/>
  <c r="G12876" i="23"/>
  <c r="G12875" i="23"/>
  <c r="G12874" i="23"/>
  <c r="G12873" i="23"/>
  <c r="G12872" i="23"/>
  <c r="G12871" i="23"/>
  <c r="G12870" i="23"/>
  <c r="G12869" i="23"/>
  <c r="G12868" i="23"/>
  <c r="G12867" i="23"/>
  <c r="G12866" i="23"/>
  <c r="G12865" i="23"/>
  <c r="G12864" i="23"/>
  <c r="G12863" i="23"/>
  <c r="G12862" i="23"/>
  <c r="G12861" i="23"/>
  <c r="G12860" i="23"/>
  <c r="G12859" i="23"/>
  <c r="G12858" i="23"/>
  <c r="G12857" i="23"/>
  <c r="G12856" i="23"/>
  <c r="G12855" i="23"/>
  <c r="G12854" i="23"/>
  <c r="G12853" i="23"/>
  <c r="G12852" i="23"/>
  <c r="G12851" i="23"/>
  <c r="G12850" i="23"/>
  <c r="G12849" i="23"/>
  <c r="G12848" i="23"/>
  <c r="G12847" i="23"/>
  <c r="G12846" i="23"/>
  <c r="G12845" i="23"/>
  <c r="G12844" i="23"/>
  <c r="G12843" i="23"/>
  <c r="G12842" i="23"/>
  <c r="G12841" i="23"/>
  <c r="G12840" i="23"/>
  <c r="G12839" i="23"/>
  <c r="G12838" i="23"/>
  <c r="G12837" i="23"/>
  <c r="G12836" i="23"/>
  <c r="G12835" i="23"/>
  <c r="G12834" i="23"/>
  <c r="G12833" i="23"/>
  <c r="G12832" i="23"/>
  <c r="G12831" i="23"/>
  <c r="G12830" i="23"/>
  <c r="G12829" i="23"/>
  <c r="G12828" i="23"/>
  <c r="G12827" i="23"/>
  <c r="G12826" i="23"/>
  <c r="G12825" i="23"/>
  <c r="G12824" i="23"/>
  <c r="G12823" i="23"/>
  <c r="G12822" i="23"/>
  <c r="G12821" i="23"/>
  <c r="G12820" i="23"/>
  <c r="G12819" i="23"/>
  <c r="G12818" i="23"/>
  <c r="G12817" i="23"/>
  <c r="G12816" i="23"/>
  <c r="G12815" i="23"/>
  <c r="G12814" i="23"/>
  <c r="G12813" i="23"/>
  <c r="G12812" i="23"/>
  <c r="G12811" i="23"/>
  <c r="G12810" i="23"/>
  <c r="G12809" i="23"/>
  <c r="G12808" i="23"/>
  <c r="G12807" i="23"/>
  <c r="G12806" i="23"/>
  <c r="G12805" i="23"/>
  <c r="G12804" i="23"/>
  <c r="G12803" i="23"/>
  <c r="G12802" i="23"/>
  <c r="G12801" i="23"/>
  <c r="G12800" i="23"/>
  <c r="G12799" i="23"/>
  <c r="G12798" i="23"/>
  <c r="G12797" i="23"/>
  <c r="G12796" i="23"/>
  <c r="G12795" i="23"/>
  <c r="G12794" i="23"/>
  <c r="G12793" i="23"/>
  <c r="G12792" i="23"/>
  <c r="G12791" i="23"/>
  <c r="G12790" i="23"/>
  <c r="G12789" i="23"/>
  <c r="G12788" i="23"/>
  <c r="G12787" i="23"/>
  <c r="G12786" i="23"/>
  <c r="G12785" i="23"/>
  <c r="G12784" i="23"/>
  <c r="G12783" i="23"/>
  <c r="G12782" i="23"/>
  <c r="G12781" i="23"/>
  <c r="G12780" i="23"/>
  <c r="G12779" i="23"/>
  <c r="G12778" i="23"/>
  <c r="G12777" i="23"/>
  <c r="G12776" i="23"/>
  <c r="G12775" i="23"/>
  <c r="G12774" i="23"/>
  <c r="G12773" i="23"/>
  <c r="G12772" i="23"/>
  <c r="G12771" i="23"/>
  <c r="G12770" i="23"/>
  <c r="G12769" i="23"/>
  <c r="G12768" i="23"/>
  <c r="G12767" i="23"/>
  <c r="G12766" i="23"/>
  <c r="G12765" i="23"/>
  <c r="G12764" i="23"/>
  <c r="G12763" i="23"/>
  <c r="G12762" i="23"/>
  <c r="G12761" i="23"/>
  <c r="G12760" i="23"/>
  <c r="G12759" i="23"/>
  <c r="G12758" i="23"/>
  <c r="G12757" i="23"/>
  <c r="G12756" i="23"/>
  <c r="G12755" i="23"/>
  <c r="G12754" i="23"/>
  <c r="G12753" i="23"/>
  <c r="G12752" i="23"/>
  <c r="G12751" i="23"/>
  <c r="G12750" i="23"/>
  <c r="G12749" i="23"/>
  <c r="G12748" i="23"/>
  <c r="G12747" i="23"/>
  <c r="G12746" i="23"/>
  <c r="G12745" i="23"/>
  <c r="G12744" i="23"/>
  <c r="G12743" i="23"/>
  <c r="G12742" i="23"/>
  <c r="G12741" i="23"/>
  <c r="G12740" i="23"/>
  <c r="G12739" i="23"/>
  <c r="G12738" i="23"/>
  <c r="G12737" i="23"/>
  <c r="G12736" i="23"/>
  <c r="G12735" i="23"/>
  <c r="G12734" i="23"/>
  <c r="G12733" i="23"/>
  <c r="G12732" i="23"/>
  <c r="G12731" i="23"/>
  <c r="G12730" i="23"/>
  <c r="G12729" i="23"/>
  <c r="G12728" i="23"/>
  <c r="G12727" i="23"/>
  <c r="G12726" i="23"/>
  <c r="G12725" i="23"/>
  <c r="G12724" i="23"/>
  <c r="G12723" i="23"/>
  <c r="G12722" i="23"/>
  <c r="G12721" i="23"/>
  <c r="G12720" i="23"/>
  <c r="G12719" i="23"/>
  <c r="G12718" i="23"/>
  <c r="G12717" i="23"/>
  <c r="G12716" i="23"/>
  <c r="G12715" i="23"/>
  <c r="G12714" i="23"/>
  <c r="G12713" i="23"/>
  <c r="G12712" i="23"/>
  <c r="G12711" i="23"/>
  <c r="G12710" i="23"/>
  <c r="G12709" i="23"/>
  <c r="G12708" i="23"/>
  <c r="G12707" i="23"/>
  <c r="G12706" i="23"/>
  <c r="G12705" i="23"/>
  <c r="G12704" i="23"/>
  <c r="G12703" i="23"/>
  <c r="G12702" i="23"/>
  <c r="G12701" i="23"/>
  <c r="G12700" i="23"/>
  <c r="G12699" i="23"/>
  <c r="G12698" i="23"/>
  <c r="G12697" i="23"/>
  <c r="G12696" i="23"/>
  <c r="G12695" i="23"/>
  <c r="G12694" i="23"/>
  <c r="G12693" i="23"/>
  <c r="G12692" i="23"/>
  <c r="G12691" i="23"/>
  <c r="G12690" i="23"/>
  <c r="G12689" i="23"/>
  <c r="G12688" i="23"/>
  <c r="G12687" i="23"/>
  <c r="G12686" i="23"/>
  <c r="G12685" i="23"/>
  <c r="G12684" i="23"/>
  <c r="G12683" i="23"/>
  <c r="G12682" i="23"/>
  <c r="G12681" i="23"/>
  <c r="G12680" i="23"/>
  <c r="G12679" i="23"/>
  <c r="G12678" i="23"/>
  <c r="G12677" i="23"/>
  <c r="G12676" i="23"/>
  <c r="G12675" i="23"/>
  <c r="G12674" i="23"/>
  <c r="G12673" i="23"/>
  <c r="G12672" i="23"/>
  <c r="G12671" i="23"/>
  <c r="G12670" i="23"/>
  <c r="G12669" i="23"/>
  <c r="G12668" i="23"/>
  <c r="G12667" i="23"/>
  <c r="G12666" i="23"/>
  <c r="G12665" i="23"/>
  <c r="G12664" i="23"/>
  <c r="G12663" i="23"/>
  <c r="G12662" i="23"/>
  <c r="G12661" i="23"/>
  <c r="G12660" i="23"/>
  <c r="G12659" i="23"/>
  <c r="G12658" i="23"/>
  <c r="G12657" i="23"/>
  <c r="G12656" i="23"/>
  <c r="G12655" i="23"/>
  <c r="G12654" i="23"/>
  <c r="G12653" i="23"/>
  <c r="G12652" i="23"/>
  <c r="G12651" i="23"/>
  <c r="G12650" i="23"/>
  <c r="G12649" i="23"/>
  <c r="G12648" i="23"/>
  <c r="G12647" i="23"/>
  <c r="G12646" i="23"/>
  <c r="G12645" i="23"/>
  <c r="G12644" i="23"/>
  <c r="G12643" i="23"/>
  <c r="G12642" i="23"/>
  <c r="G12641" i="23"/>
  <c r="G12640" i="23"/>
  <c r="G12639" i="23"/>
  <c r="G12638" i="23"/>
  <c r="G12637" i="23"/>
  <c r="G12636" i="23"/>
  <c r="G12635" i="23"/>
  <c r="G12634" i="23"/>
  <c r="G12633" i="23"/>
  <c r="G12632" i="23"/>
  <c r="G12631" i="23"/>
  <c r="G12630" i="23"/>
  <c r="G12629" i="23"/>
  <c r="G12628" i="23"/>
  <c r="G12627" i="23"/>
  <c r="G12626" i="23"/>
  <c r="G12625" i="23"/>
  <c r="G12624" i="23"/>
  <c r="G12623" i="23"/>
  <c r="G12622" i="23"/>
  <c r="G12621" i="23"/>
  <c r="G12620" i="23"/>
  <c r="G12619" i="23"/>
  <c r="G12618" i="23"/>
  <c r="G12617" i="23"/>
  <c r="G12616" i="23"/>
  <c r="G12615" i="23"/>
  <c r="G12614" i="23"/>
  <c r="G12613" i="23"/>
  <c r="G12612" i="23"/>
  <c r="G12611" i="23"/>
  <c r="G12610" i="23"/>
  <c r="G12609" i="23"/>
  <c r="G12608" i="23"/>
  <c r="G12607" i="23"/>
  <c r="G12606" i="23"/>
  <c r="G12605" i="23"/>
  <c r="G12604" i="23"/>
  <c r="G12603" i="23"/>
  <c r="G12602" i="23"/>
  <c r="G12601" i="23"/>
  <c r="G12600" i="23"/>
  <c r="G12599" i="23"/>
  <c r="G12598" i="23"/>
  <c r="G12597" i="23"/>
  <c r="G12596" i="23"/>
  <c r="G12595" i="23"/>
  <c r="G12594" i="23"/>
  <c r="G12593" i="23"/>
  <c r="G12592" i="23"/>
  <c r="G12591" i="23"/>
  <c r="G12590" i="23"/>
  <c r="G12589" i="23"/>
  <c r="G12588" i="23"/>
  <c r="G12587" i="23"/>
  <c r="G12586" i="23"/>
  <c r="G12585" i="23"/>
  <c r="G12584" i="23"/>
  <c r="G12583" i="23"/>
  <c r="G12582" i="23"/>
  <c r="G12581" i="23"/>
  <c r="G12580" i="23"/>
  <c r="G12579" i="23"/>
  <c r="G12578" i="23"/>
  <c r="G12577" i="23"/>
  <c r="G12576" i="23"/>
  <c r="G12575" i="23"/>
  <c r="G12574" i="23"/>
  <c r="G12573" i="23"/>
  <c r="G12572" i="23"/>
  <c r="G12571" i="23"/>
  <c r="G12570" i="23"/>
  <c r="G12569" i="23"/>
  <c r="G12568" i="23"/>
  <c r="G12567" i="23"/>
  <c r="G12566" i="23"/>
  <c r="G12565" i="23"/>
  <c r="G12564" i="23"/>
  <c r="G12563" i="23"/>
  <c r="G12562" i="23"/>
  <c r="G12561" i="23"/>
  <c r="G12560" i="23"/>
  <c r="G12559" i="23"/>
  <c r="G12558" i="23"/>
  <c r="G12557" i="23"/>
  <c r="G12556" i="23"/>
  <c r="G12555" i="23"/>
  <c r="G12554" i="23"/>
  <c r="G12553" i="23"/>
  <c r="G12552" i="23"/>
  <c r="G12551" i="23"/>
  <c r="G12550" i="23"/>
  <c r="G12549" i="23"/>
  <c r="G12548" i="23"/>
  <c r="G12547" i="23"/>
  <c r="G12546" i="23"/>
  <c r="G12545" i="23"/>
  <c r="G12544" i="23"/>
  <c r="G12543" i="23"/>
  <c r="G12542" i="23"/>
  <c r="G12541" i="23"/>
  <c r="G12540" i="23"/>
  <c r="G12539" i="23"/>
  <c r="G12538" i="23"/>
  <c r="G12537" i="23"/>
  <c r="G12536" i="23"/>
  <c r="G12535" i="23"/>
  <c r="G12534" i="23"/>
  <c r="G12533" i="23"/>
  <c r="G12532" i="23"/>
  <c r="G12531" i="23"/>
  <c r="G12530" i="23"/>
  <c r="G12529" i="23"/>
  <c r="G12528" i="23"/>
  <c r="G12527" i="23"/>
  <c r="G12526" i="23"/>
  <c r="G12525" i="23"/>
  <c r="G12524" i="23"/>
  <c r="G12523" i="23"/>
  <c r="G12522" i="23"/>
  <c r="G12521" i="23"/>
  <c r="G12520" i="23"/>
  <c r="G12519" i="23"/>
  <c r="G12518" i="23"/>
  <c r="G12517" i="23"/>
  <c r="G12516" i="23"/>
  <c r="G12515" i="23"/>
  <c r="G12514" i="23"/>
  <c r="G12513" i="23"/>
  <c r="G12512" i="23"/>
  <c r="G12511" i="23"/>
  <c r="G12510" i="23"/>
  <c r="G12509" i="23"/>
  <c r="G12508" i="23"/>
  <c r="G12507" i="23"/>
  <c r="G12506" i="23"/>
  <c r="G12505" i="23"/>
  <c r="G12504" i="23"/>
  <c r="G12503" i="23"/>
  <c r="G12502" i="23"/>
  <c r="G12501" i="23"/>
  <c r="G12500" i="23"/>
  <c r="G12499" i="23"/>
  <c r="G12498" i="23"/>
  <c r="G12497" i="23"/>
  <c r="G12496" i="23"/>
  <c r="G12495" i="23"/>
  <c r="G12494" i="23"/>
  <c r="G12493" i="23"/>
  <c r="G12492" i="23"/>
  <c r="G12491" i="23"/>
  <c r="G12490" i="23"/>
  <c r="G12489" i="23"/>
  <c r="G12488" i="23"/>
  <c r="G12487" i="23"/>
  <c r="G12486" i="23"/>
  <c r="G12485" i="23"/>
  <c r="G12484" i="23"/>
  <c r="G12483" i="23"/>
  <c r="G12482" i="23"/>
  <c r="G12481" i="23"/>
  <c r="G12480" i="23"/>
  <c r="G12479" i="23"/>
  <c r="G12478" i="23"/>
  <c r="G12477" i="23"/>
  <c r="G12476" i="23"/>
  <c r="G12475" i="23"/>
  <c r="G12474" i="23"/>
  <c r="G12473" i="23"/>
  <c r="G12472" i="23"/>
  <c r="G12471" i="23"/>
  <c r="G12470" i="23"/>
  <c r="G12469" i="23"/>
  <c r="G12468" i="23"/>
  <c r="G12467" i="23"/>
  <c r="G12466" i="23"/>
  <c r="G12465" i="23"/>
  <c r="G12464" i="23"/>
  <c r="G12463" i="23"/>
  <c r="G12462" i="23"/>
  <c r="G12461" i="23"/>
  <c r="G12460" i="23"/>
  <c r="G12459" i="23"/>
  <c r="G12458" i="23"/>
  <c r="G12457" i="23"/>
  <c r="G12456" i="23"/>
  <c r="G12455" i="23"/>
  <c r="G12454" i="23"/>
  <c r="G12453" i="23"/>
  <c r="G12452" i="23"/>
  <c r="G12451" i="23"/>
  <c r="G12450" i="23"/>
  <c r="G12449" i="23"/>
  <c r="G12448" i="23"/>
  <c r="G12447" i="23"/>
  <c r="G12446" i="23"/>
  <c r="G12445" i="23"/>
  <c r="G12444" i="23"/>
  <c r="G12443" i="23"/>
  <c r="G12442" i="23"/>
  <c r="G12441" i="23"/>
  <c r="G12440" i="23"/>
  <c r="G12439" i="23"/>
  <c r="G12438" i="23"/>
  <c r="G12437" i="23"/>
  <c r="G12436" i="23"/>
  <c r="G12435" i="23"/>
  <c r="G12434" i="23"/>
  <c r="G12433" i="23"/>
  <c r="G12432" i="23"/>
  <c r="G12431" i="23"/>
  <c r="G12430" i="23"/>
  <c r="G12429" i="23"/>
  <c r="G12428" i="23"/>
  <c r="G12427" i="23"/>
  <c r="G12426" i="23"/>
  <c r="G12425" i="23"/>
  <c r="G12424" i="23"/>
  <c r="G12423" i="23"/>
  <c r="G12422" i="23"/>
  <c r="G12421" i="23"/>
  <c r="G12420" i="23"/>
  <c r="G12419" i="23"/>
  <c r="G12418" i="23"/>
  <c r="G12417" i="23"/>
  <c r="G12416" i="23"/>
  <c r="G12415" i="23"/>
  <c r="G12414" i="23"/>
  <c r="G12413" i="23"/>
  <c r="G12412" i="23"/>
  <c r="G12411" i="23"/>
  <c r="G12410" i="23"/>
  <c r="G12409" i="23"/>
  <c r="G12408" i="23"/>
  <c r="G12407" i="23"/>
  <c r="G12406" i="23"/>
  <c r="G12405" i="23"/>
  <c r="G12404" i="23"/>
  <c r="G12403" i="23"/>
  <c r="G12402" i="23"/>
  <c r="G12401" i="23"/>
  <c r="G12400" i="23"/>
  <c r="G12399" i="23"/>
  <c r="G12398" i="23"/>
  <c r="G12397" i="23"/>
  <c r="G12396" i="23"/>
  <c r="G12395" i="23"/>
  <c r="G12394" i="23"/>
  <c r="G12393" i="23"/>
  <c r="G12392" i="23"/>
  <c r="G12391" i="23"/>
  <c r="G12390" i="23"/>
  <c r="G12389" i="23"/>
  <c r="G12388" i="23"/>
  <c r="G12387" i="23"/>
  <c r="G12386" i="23"/>
  <c r="G12385" i="23"/>
  <c r="G12384" i="23"/>
  <c r="G12383" i="23"/>
  <c r="G12382" i="23"/>
  <c r="G12381" i="23"/>
  <c r="G12380" i="23"/>
  <c r="G12379" i="23"/>
  <c r="G12378" i="23"/>
  <c r="G12377" i="23"/>
  <c r="G12376" i="23"/>
  <c r="G12375" i="23"/>
  <c r="G12374" i="23"/>
  <c r="G12373" i="23"/>
  <c r="G12372" i="23"/>
  <c r="G12371" i="23"/>
  <c r="G12370" i="23"/>
  <c r="G12369" i="23"/>
  <c r="G12368" i="23"/>
  <c r="G12367" i="23"/>
  <c r="G12366" i="23"/>
  <c r="G12365" i="23"/>
  <c r="G12364" i="23"/>
  <c r="G12363" i="23"/>
  <c r="G12362" i="23"/>
  <c r="G12361" i="23"/>
  <c r="G12360" i="23"/>
  <c r="G12359" i="23"/>
  <c r="G12358" i="23"/>
  <c r="G12357" i="23"/>
  <c r="G12356" i="23"/>
  <c r="G12355" i="23"/>
  <c r="G12354" i="23"/>
  <c r="G12353" i="23"/>
  <c r="G12352" i="23"/>
  <c r="G12351" i="23"/>
  <c r="G12350" i="23"/>
  <c r="G12349" i="23"/>
  <c r="G12348" i="23"/>
  <c r="G12347" i="23"/>
  <c r="G12346" i="23"/>
  <c r="G12345" i="23"/>
  <c r="G12344" i="23"/>
  <c r="G12343" i="23"/>
  <c r="G12342" i="23"/>
  <c r="G12341" i="23"/>
  <c r="G12340" i="23"/>
  <c r="G12339" i="23"/>
  <c r="G12338" i="23"/>
  <c r="G12337" i="23"/>
  <c r="G12336" i="23"/>
  <c r="G12335" i="23"/>
  <c r="G12334" i="23"/>
  <c r="G12333" i="23"/>
  <c r="G12332" i="23"/>
  <c r="G12331" i="23"/>
  <c r="G12330" i="23"/>
  <c r="G12329" i="23"/>
  <c r="G12328" i="23"/>
  <c r="G12327" i="23"/>
  <c r="G12326" i="23"/>
  <c r="G12325" i="23"/>
  <c r="G12324" i="23"/>
  <c r="G12323" i="23"/>
  <c r="G12322" i="23"/>
  <c r="G12321" i="23"/>
  <c r="G12320" i="23"/>
  <c r="G12319" i="23"/>
  <c r="G12318" i="23"/>
  <c r="G12317" i="23"/>
  <c r="G12316" i="23"/>
  <c r="G12315" i="23"/>
  <c r="G12314" i="23"/>
  <c r="G12313" i="23"/>
  <c r="G12312" i="23"/>
  <c r="G12311" i="23"/>
  <c r="G12310" i="23"/>
  <c r="G12309" i="23"/>
  <c r="G12308" i="23"/>
  <c r="G12307" i="23"/>
  <c r="G12306" i="23"/>
  <c r="G12305" i="23"/>
  <c r="G12304" i="23"/>
  <c r="G12303" i="23"/>
  <c r="G12302" i="23"/>
  <c r="G12301" i="23"/>
  <c r="G12300" i="23"/>
  <c r="G12299" i="23"/>
  <c r="G12298" i="23"/>
  <c r="G12297" i="23"/>
  <c r="G12296" i="23"/>
  <c r="G12295" i="23"/>
  <c r="G12294" i="23"/>
  <c r="G12293" i="23"/>
  <c r="G12292" i="23"/>
  <c r="G12291" i="23"/>
  <c r="G12290" i="23"/>
  <c r="G12289" i="23"/>
  <c r="G12288" i="23"/>
  <c r="G12287" i="23"/>
  <c r="G12286" i="23"/>
  <c r="G12285" i="23"/>
  <c r="G12284" i="23"/>
  <c r="G12283" i="23"/>
  <c r="G12282" i="23"/>
  <c r="G12281" i="23"/>
  <c r="G12280" i="23"/>
  <c r="G12279" i="23"/>
  <c r="G12278" i="23"/>
  <c r="G12277" i="23"/>
  <c r="G12276" i="23"/>
  <c r="G12275" i="23"/>
  <c r="G12274" i="23"/>
  <c r="G12273" i="23"/>
  <c r="G12272" i="23"/>
  <c r="G12271" i="23"/>
  <c r="G12270" i="23"/>
  <c r="G12269" i="23"/>
  <c r="G12268" i="23"/>
  <c r="G12267" i="23"/>
  <c r="G12266" i="23"/>
  <c r="G12265" i="23"/>
  <c r="G12264" i="23"/>
  <c r="G12263" i="23"/>
  <c r="G12262" i="23"/>
  <c r="G12261" i="23"/>
  <c r="G12260" i="23"/>
  <c r="G12259" i="23"/>
  <c r="G12258" i="23"/>
  <c r="G12257" i="23"/>
  <c r="G12256" i="23"/>
  <c r="G12255" i="23"/>
  <c r="G12254" i="23"/>
  <c r="G12253" i="23"/>
  <c r="G12252" i="23"/>
  <c r="G12251" i="23"/>
  <c r="G12250" i="23"/>
  <c r="G12249" i="23"/>
  <c r="G12248" i="23"/>
  <c r="G12247" i="23"/>
  <c r="G12246" i="23"/>
  <c r="G12245" i="23"/>
  <c r="G12244" i="23"/>
  <c r="G12243" i="23"/>
  <c r="G12242" i="23"/>
  <c r="G12241" i="23"/>
  <c r="G12240" i="23"/>
  <c r="G12239" i="23"/>
  <c r="G12238" i="23"/>
  <c r="G12237" i="23"/>
  <c r="G12236" i="23"/>
  <c r="G12235" i="23"/>
  <c r="G12234" i="23"/>
  <c r="G12233" i="23"/>
  <c r="G12232" i="23"/>
  <c r="G12231" i="23"/>
  <c r="G12230" i="23"/>
  <c r="G12229" i="23"/>
  <c r="G12228" i="23"/>
  <c r="G12227" i="23"/>
  <c r="G12226" i="23"/>
  <c r="G12225" i="23"/>
  <c r="G12224" i="23"/>
  <c r="G12223" i="23"/>
  <c r="G12222" i="23"/>
  <c r="G12221" i="23"/>
  <c r="G12220" i="23"/>
  <c r="G12219" i="23"/>
  <c r="G12218" i="23"/>
  <c r="G12217" i="23"/>
  <c r="G12216" i="23"/>
  <c r="G12215" i="23"/>
  <c r="G12214" i="23"/>
  <c r="G12213" i="23"/>
  <c r="G12212" i="23"/>
  <c r="G12211" i="23"/>
  <c r="G12210" i="23"/>
  <c r="G12209" i="23"/>
  <c r="G12208" i="23"/>
  <c r="G12207" i="23"/>
  <c r="G12206" i="23"/>
  <c r="G12205" i="23"/>
  <c r="G12204" i="23"/>
  <c r="G12203" i="23"/>
  <c r="G12202" i="23"/>
  <c r="G12201" i="23"/>
  <c r="G12200" i="23"/>
  <c r="G12199" i="23"/>
  <c r="G12198" i="23"/>
  <c r="G12197" i="23"/>
  <c r="G12196" i="23"/>
  <c r="G12195" i="23"/>
  <c r="G12194" i="23"/>
  <c r="G12193" i="23"/>
  <c r="G12192" i="23"/>
  <c r="G12191" i="23"/>
  <c r="G12190" i="23"/>
  <c r="G12189" i="23"/>
  <c r="G12188" i="23"/>
  <c r="G12187" i="23"/>
  <c r="G12186" i="23"/>
  <c r="G12185" i="23"/>
  <c r="G12184" i="23"/>
  <c r="G12183" i="23"/>
  <c r="G12182" i="23"/>
  <c r="G12181" i="23"/>
  <c r="G12180" i="23"/>
  <c r="G12179" i="23"/>
  <c r="G12178" i="23"/>
  <c r="G12177" i="23"/>
  <c r="G12176" i="23"/>
  <c r="G12175" i="23"/>
  <c r="G12174" i="23"/>
  <c r="G12173" i="23"/>
  <c r="G12172" i="23"/>
  <c r="G12171" i="23"/>
  <c r="G12170" i="23"/>
  <c r="G12169" i="23"/>
  <c r="G12168" i="23"/>
  <c r="G12167" i="23"/>
  <c r="G12166" i="23"/>
  <c r="G12165" i="23"/>
  <c r="G12164" i="23"/>
  <c r="G12163" i="23"/>
  <c r="G12162" i="23"/>
  <c r="G12161" i="23"/>
  <c r="G12160" i="23"/>
  <c r="G12159" i="23"/>
  <c r="G12158" i="23"/>
  <c r="G12157" i="23"/>
  <c r="G12156" i="23"/>
  <c r="G12155" i="23"/>
  <c r="G12154" i="23"/>
  <c r="G12153" i="23"/>
  <c r="G12152" i="23"/>
  <c r="G12151" i="23"/>
  <c r="G12150" i="23"/>
  <c r="G12149" i="23"/>
  <c r="G12148" i="23"/>
  <c r="G12147" i="23"/>
  <c r="G12146" i="23"/>
  <c r="G12145" i="23"/>
  <c r="G12144" i="23"/>
  <c r="G12143" i="23"/>
  <c r="G12142" i="23"/>
  <c r="G12141" i="23"/>
  <c r="G12140" i="23"/>
  <c r="G12139" i="23"/>
  <c r="G12138" i="23"/>
  <c r="G12137" i="23"/>
  <c r="G12136" i="23"/>
  <c r="G12135" i="23"/>
  <c r="G12134" i="23"/>
  <c r="G12133" i="23"/>
  <c r="G12132" i="23"/>
  <c r="G12131" i="23"/>
  <c r="G12130" i="23"/>
  <c r="G12129" i="23"/>
  <c r="G12128" i="23"/>
  <c r="G12127" i="23"/>
  <c r="G12126" i="23"/>
  <c r="G12125" i="23"/>
  <c r="G12124" i="23"/>
  <c r="G12123" i="23"/>
  <c r="G12122" i="23"/>
  <c r="G12121" i="23"/>
  <c r="G12120" i="23"/>
  <c r="G12119" i="23"/>
  <c r="G12118" i="23"/>
  <c r="G12117" i="23"/>
  <c r="G12116" i="23"/>
  <c r="G12115" i="23"/>
  <c r="G12114" i="23"/>
  <c r="G12113" i="23"/>
  <c r="G12112" i="23"/>
  <c r="G12111" i="23"/>
  <c r="G12110" i="23"/>
  <c r="G12109" i="23"/>
  <c r="G12108" i="23"/>
  <c r="G12107" i="23"/>
  <c r="G12106" i="23"/>
  <c r="G12105" i="23"/>
  <c r="G12104" i="23"/>
  <c r="G12103" i="23"/>
  <c r="G12102" i="23"/>
  <c r="G12101" i="23"/>
  <c r="G12100" i="23"/>
  <c r="G12099" i="23"/>
  <c r="G12098" i="23"/>
  <c r="G12097" i="23"/>
  <c r="G12096" i="23"/>
  <c r="G12095" i="23"/>
  <c r="G12094" i="23"/>
  <c r="G12093" i="23"/>
  <c r="G12092" i="23"/>
  <c r="G12091" i="23"/>
  <c r="G12090" i="23"/>
  <c r="G12089" i="23"/>
  <c r="G12088" i="23"/>
  <c r="G12087" i="23"/>
  <c r="G12086" i="23"/>
  <c r="G12085" i="23"/>
  <c r="G12084" i="23"/>
  <c r="G12083" i="23"/>
  <c r="G12082" i="23"/>
  <c r="G12081" i="23"/>
  <c r="G12080" i="23"/>
  <c r="G12079" i="23"/>
  <c r="G12078" i="23"/>
  <c r="G12077" i="23"/>
  <c r="G12076" i="23"/>
  <c r="G12075" i="23"/>
  <c r="G12074" i="23"/>
  <c r="G12073" i="23"/>
  <c r="G12072" i="23"/>
  <c r="G12071" i="23"/>
  <c r="G12070" i="23"/>
  <c r="G12069" i="23"/>
  <c r="G12068" i="23"/>
  <c r="G12067" i="23"/>
  <c r="G12066" i="23"/>
  <c r="G12065" i="23"/>
  <c r="G12064" i="23"/>
  <c r="G12063" i="23"/>
  <c r="G12062" i="23"/>
  <c r="G12061" i="23"/>
  <c r="G12060" i="23"/>
  <c r="G12059" i="23"/>
  <c r="G12058" i="23"/>
  <c r="G12057" i="23"/>
  <c r="G12056" i="23"/>
  <c r="G12055" i="23"/>
  <c r="G12054" i="23"/>
  <c r="G12053" i="23"/>
  <c r="G12052" i="23"/>
  <c r="G12051" i="23"/>
  <c r="G12050" i="23"/>
  <c r="G12049" i="23"/>
  <c r="G12048" i="23"/>
  <c r="G12047" i="23"/>
  <c r="G12046" i="23"/>
  <c r="G12045" i="23"/>
  <c r="G12044" i="23"/>
  <c r="G12043" i="23"/>
  <c r="G12042" i="23"/>
  <c r="G12041" i="23"/>
  <c r="G12040" i="23"/>
  <c r="G12039" i="23"/>
  <c r="G12038" i="23"/>
  <c r="G12037" i="23"/>
  <c r="G12036" i="23"/>
  <c r="G12035" i="23"/>
  <c r="G12034" i="23"/>
  <c r="G12033" i="23"/>
  <c r="G12032" i="23"/>
  <c r="G12031" i="23"/>
  <c r="G12030" i="23"/>
  <c r="G12029" i="23"/>
  <c r="G12028" i="23"/>
  <c r="G12027" i="23"/>
  <c r="G12026" i="23"/>
  <c r="G12025" i="23"/>
  <c r="G12024" i="23"/>
  <c r="G12023" i="23"/>
  <c r="G12022" i="23"/>
  <c r="G12021" i="23"/>
  <c r="G12020" i="23"/>
  <c r="G12019" i="23"/>
  <c r="G12018" i="23"/>
  <c r="G12017" i="23"/>
  <c r="G12016" i="23"/>
  <c r="G12015" i="23"/>
  <c r="G12014" i="23"/>
  <c r="G12013" i="23"/>
  <c r="G12012" i="23"/>
  <c r="G12011" i="23"/>
  <c r="G12010" i="23"/>
  <c r="G12009" i="23"/>
  <c r="G12008" i="23"/>
  <c r="G12007" i="23"/>
  <c r="G12006" i="23"/>
  <c r="G12005" i="23"/>
  <c r="G12004" i="23"/>
  <c r="G12003" i="23"/>
  <c r="G12002" i="23"/>
  <c r="G12001" i="23"/>
  <c r="G12000" i="23"/>
  <c r="G11999" i="23"/>
  <c r="G11998" i="23"/>
  <c r="G11997" i="23"/>
  <c r="G11996" i="23"/>
  <c r="G11995" i="23"/>
  <c r="G11994" i="23"/>
  <c r="G11993" i="23"/>
  <c r="G11992" i="23"/>
  <c r="G11991" i="23"/>
  <c r="G11990" i="23"/>
  <c r="G11989" i="23"/>
  <c r="G11988" i="23"/>
  <c r="G11987" i="23"/>
  <c r="G11986" i="23"/>
  <c r="G11985" i="23"/>
  <c r="G11984" i="23"/>
  <c r="G11983" i="23"/>
  <c r="G11982" i="23"/>
  <c r="G11981" i="23"/>
  <c r="G11980" i="23"/>
  <c r="G11979" i="23"/>
  <c r="G11978" i="23"/>
  <c r="G11977" i="23"/>
  <c r="G11976" i="23"/>
  <c r="G11975" i="23"/>
  <c r="G11974" i="23"/>
  <c r="G11973" i="23"/>
  <c r="G11972" i="23"/>
  <c r="G11971" i="23"/>
  <c r="G11970" i="23"/>
  <c r="G11969" i="23"/>
  <c r="G11968" i="23"/>
  <c r="G11967" i="23"/>
  <c r="G11966" i="23"/>
  <c r="G11965" i="23"/>
  <c r="G11964" i="23"/>
  <c r="G11963" i="23"/>
  <c r="G11962" i="23"/>
  <c r="G11961" i="23"/>
  <c r="G11960" i="23"/>
  <c r="G11959" i="23"/>
  <c r="G11958" i="23"/>
  <c r="G11957" i="23"/>
  <c r="G11956" i="23"/>
  <c r="G11955" i="23"/>
  <c r="G11954" i="23"/>
  <c r="G11953" i="23"/>
  <c r="G11952" i="23"/>
  <c r="G11951" i="23"/>
  <c r="G11950" i="23"/>
  <c r="G11949" i="23"/>
  <c r="G11948" i="23"/>
  <c r="G11947" i="23"/>
  <c r="G11946" i="23"/>
  <c r="G11945" i="23"/>
  <c r="G11944" i="23"/>
  <c r="G11943" i="23"/>
  <c r="G11942" i="23"/>
  <c r="G11941" i="23"/>
  <c r="G11940" i="23"/>
  <c r="G11939" i="23"/>
  <c r="G11938" i="23"/>
  <c r="G11937" i="23"/>
  <c r="G11936" i="23"/>
  <c r="G11935" i="23"/>
  <c r="G11934" i="23"/>
  <c r="G11933" i="23"/>
  <c r="G11932" i="23"/>
  <c r="G11931" i="23"/>
  <c r="G11930" i="23"/>
  <c r="G11929" i="23"/>
  <c r="G11928" i="23"/>
  <c r="G11927" i="23"/>
  <c r="G11926" i="23"/>
  <c r="G11925" i="23"/>
  <c r="G11924" i="23"/>
  <c r="G11923" i="23"/>
  <c r="G11922" i="23"/>
  <c r="G11921" i="23"/>
  <c r="G11920" i="23"/>
  <c r="G11919" i="23"/>
  <c r="G11918" i="23"/>
  <c r="G11917" i="23"/>
  <c r="G11916" i="23"/>
  <c r="G11915" i="23"/>
  <c r="G11914" i="23"/>
  <c r="G11913" i="23"/>
  <c r="G11912" i="23"/>
  <c r="G11911" i="23"/>
  <c r="G11910" i="23"/>
  <c r="G11909" i="23"/>
  <c r="G11908" i="23"/>
  <c r="G11907" i="23"/>
  <c r="G11906" i="23"/>
  <c r="G11905" i="23"/>
  <c r="G11904" i="23"/>
  <c r="G11903" i="23"/>
  <c r="G11902" i="23"/>
  <c r="G11901" i="23"/>
  <c r="G11900" i="23"/>
  <c r="G11899" i="23"/>
  <c r="G11898" i="23"/>
  <c r="G11897" i="23"/>
  <c r="G11896" i="23"/>
  <c r="G11895" i="23"/>
  <c r="G11894" i="23"/>
  <c r="G11893" i="23"/>
  <c r="G11892" i="23"/>
  <c r="G11891" i="23"/>
  <c r="G11890" i="23"/>
  <c r="G11889" i="23"/>
  <c r="G11888" i="23"/>
  <c r="G11887" i="23"/>
  <c r="G11886" i="23"/>
  <c r="G11885" i="23"/>
  <c r="G11884" i="23"/>
  <c r="G11883" i="23"/>
  <c r="G11882" i="23"/>
  <c r="G11881" i="23"/>
  <c r="G11880" i="23"/>
  <c r="G11879" i="23"/>
  <c r="G11878" i="23"/>
  <c r="G11877" i="23"/>
  <c r="G11876" i="23"/>
  <c r="G11875" i="23"/>
  <c r="G11874" i="23"/>
  <c r="G11873" i="23"/>
  <c r="G11872" i="23"/>
  <c r="G11871" i="23"/>
  <c r="G11870" i="23"/>
  <c r="G11869" i="23"/>
  <c r="G11868" i="23"/>
  <c r="G11867" i="23"/>
  <c r="G11866" i="23"/>
  <c r="G11865" i="23"/>
  <c r="G11864" i="23"/>
  <c r="G11863" i="23"/>
  <c r="G11862" i="23"/>
  <c r="G11861" i="23"/>
  <c r="G11860" i="23"/>
  <c r="G11859" i="23"/>
  <c r="G11858" i="23"/>
  <c r="G11857" i="23"/>
  <c r="G11856" i="23"/>
  <c r="G11855" i="23"/>
  <c r="G11854" i="23"/>
  <c r="G11853" i="23"/>
  <c r="G11852" i="23"/>
  <c r="G11851" i="23"/>
  <c r="G11850" i="23"/>
  <c r="G11849" i="23"/>
  <c r="G11848" i="23"/>
  <c r="G11847" i="23"/>
  <c r="G11846" i="23"/>
  <c r="G11845" i="23"/>
  <c r="G11844" i="23"/>
  <c r="G11843" i="23"/>
  <c r="G11842" i="23"/>
  <c r="G11841" i="23"/>
  <c r="G11840" i="23"/>
  <c r="G11839" i="23"/>
  <c r="G11838" i="23"/>
  <c r="G11837" i="23"/>
  <c r="G11836" i="23"/>
  <c r="G11835" i="23"/>
  <c r="G11834" i="23"/>
  <c r="G11833" i="23"/>
  <c r="G11832" i="23"/>
  <c r="G11831" i="23"/>
  <c r="G11830" i="23"/>
  <c r="G11829" i="23"/>
  <c r="G11828" i="23"/>
  <c r="G11827" i="23"/>
  <c r="G11826" i="23"/>
  <c r="G11825" i="23"/>
  <c r="G11824" i="23"/>
  <c r="G11823" i="23"/>
  <c r="G11822" i="23"/>
  <c r="G11821" i="23"/>
  <c r="G11820" i="23"/>
  <c r="G11819" i="23"/>
  <c r="G11818" i="23"/>
  <c r="G11817" i="23"/>
  <c r="G11816" i="23"/>
  <c r="G11815" i="23"/>
  <c r="G11814" i="23"/>
  <c r="G11813" i="23"/>
  <c r="G11812" i="23"/>
  <c r="G11811" i="23"/>
  <c r="G11810" i="23"/>
  <c r="G11809" i="23"/>
  <c r="G11808" i="23"/>
  <c r="G11807" i="23"/>
  <c r="G11806" i="23"/>
  <c r="G11805" i="23"/>
  <c r="G11804" i="23"/>
  <c r="G11803" i="23"/>
  <c r="G11802" i="23"/>
  <c r="G11801" i="23"/>
  <c r="G11800" i="23"/>
  <c r="G11799" i="23"/>
  <c r="G11798" i="23"/>
  <c r="G11797" i="23"/>
  <c r="G11796" i="23"/>
  <c r="G11795" i="23"/>
  <c r="G11794" i="23"/>
  <c r="G11793" i="23"/>
  <c r="G11792" i="23"/>
  <c r="G11791" i="23"/>
  <c r="G11790" i="23"/>
  <c r="G11789" i="23"/>
  <c r="G11788" i="23"/>
  <c r="G11787" i="23"/>
  <c r="G11786" i="23"/>
  <c r="G11785" i="23"/>
  <c r="G11784" i="23"/>
  <c r="G11783" i="23"/>
  <c r="G11782" i="23"/>
  <c r="G11781" i="23"/>
  <c r="G11780" i="23"/>
  <c r="G11779" i="23"/>
  <c r="G11778" i="23"/>
  <c r="G11777" i="23"/>
  <c r="G11776" i="23"/>
  <c r="G11775" i="23"/>
  <c r="G11774" i="23"/>
  <c r="G11773" i="23"/>
  <c r="G11772" i="23"/>
  <c r="G11771" i="23"/>
  <c r="G11770" i="23"/>
  <c r="G11769" i="23"/>
  <c r="G11768" i="23"/>
  <c r="G11767" i="23"/>
  <c r="G11766" i="23"/>
  <c r="G11765" i="23"/>
  <c r="G11764" i="23"/>
  <c r="G11763" i="23"/>
  <c r="G11762" i="23"/>
  <c r="G11761" i="23"/>
  <c r="G11760" i="23"/>
  <c r="G11759" i="23"/>
  <c r="G11758" i="23"/>
  <c r="G11757" i="23"/>
  <c r="G11756" i="23"/>
  <c r="G11755" i="23"/>
  <c r="G11754" i="23"/>
  <c r="G11753" i="23"/>
  <c r="G11752" i="23"/>
  <c r="G11751" i="23"/>
  <c r="G11750" i="23"/>
  <c r="G11749" i="23"/>
  <c r="G11748" i="23"/>
  <c r="G11747" i="23"/>
  <c r="G11746" i="23"/>
  <c r="G11745" i="23"/>
  <c r="G11744" i="23"/>
  <c r="G11743" i="23"/>
  <c r="G11742" i="23"/>
  <c r="G11741" i="23"/>
  <c r="G11740" i="23"/>
  <c r="G11739" i="23"/>
  <c r="G11738" i="23"/>
  <c r="G11737" i="23"/>
  <c r="G11736" i="23"/>
  <c r="G11735" i="23"/>
  <c r="G11734" i="23"/>
  <c r="G11733" i="23"/>
  <c r="G11732" i="23"/>
  <c r="G11731" i="23"/>
  <c r="G11730" i="23"/>
  <c r="G11729" i="23"/>
  <c r="G11728" i="23"/>
  <c r="G11727" i="23"/>
  <c r="G11726" i="23"/>
  <c r="G11725" i="23"/>
  <c r="G11724" i="23"/>
  <c r="G11723" i="23"/>
  <c r="G11722" i="23"/>
  <c r="G11721" i="23"/>
  <c r="G11720" i="23"/>
  <c r="G11719" i="23"/>
  <c r="G11718" i="23"/>
  <c r="G11717" i="23"/>
  <c r="G11716" i="23"/>
  <c r="G11715" i="23"/>
  <c r="G11714" i="23"/>
  <c r="G11713" i="23"/>
  <c r="G11712" i="23"/>
  <c r="G11711" i="23"/>
  <c r="G11710" i="23"/>
  <c r="G11709" i="23"/>
  <c r="G11708" i="23"/>
  <c r="G11707" i="23"/>
  <c r="G11706" i="23"/>
  <c r="G11705" i="23"/>
  <c r="G11704" i="23"/>
  <c r="G11703" i="23"/>
  <c r="G11702" i="23"/>
  <c r="G11701" i="23"/>
  <c r="G11700" i="23"/>
  <c r="G11699" i="23"/>
  <c r="G11698" i="23"/>
  <c r="G11697" i="23"/>
  <c r="G11696" i="23"/>
  <c r="G11695" i="23"/>
  <c r="G11694" i="23"/>
  <c r="G11693" i="23"/>
  <c r="G11692" i="23"/>
  <c r="G11691" i="23"/>
  <c r="G11690" i="23"/>
  <c r="G11689" i="23"/>
  <c r="G11688" i="23"/>
  <c r="G11687" i="23"/>
  <c r="G11686" i="23"/>
  <c r="G11685" i="23"/>
  <c r="G11684" i="23"/>
  <c r="G11683" i="23"/>
  <c r="G11682" i="23"/>
  <c r="G11681" i="23"/>
  <c r="G11680" i="23"/>
  <c r="G11679" i="23"/>
  <c r="G11678" i="23"/>
  <c r="G11677" i="23"/>
  <c r="G11676" i="23"/>
  <c r="G11675" i="23"/>
  <c r="G11674" i="23"/>
  <c r="G11673" i="23"/>
  <c r="G11672" i="23"/>
  <c r="G11671" i="23"/>
  <c r="G11670" i="23"/>
  <c r="G11669" i="23"/>
  <c r="G11668" i="23"/>
  <c r="G11667" i="23"/>
  <c r="G11666" i="23"/>
  <c r="G11665" i="23"/>
  <c r="G11664" i="23"/>
  <c r="G11663" i="23"/>
  <c r="G11662" i="23"/>
  <c r="G11661" i="23"/>
  <c r="G11660" i="23"/>
  <c r="G11659" i="23"/>
  <c r="G11658" i="23"/>
  <c r="G11657" i="23"/>
  <c r="G11656" i="23"/>
  <c r="G11655" i="23"/>
  <c r="G11654" i="23"/>
  <c r="G11653" i="23"/>
  <c r="G11652" i="23"/>
  <c r="G11651" i="23"/>
  <c r="G11650" i="23"/>
  <c r="G11649" i="23"/>
  <c r="G11648" i="23"/>
  <c r="G11647" i="23"/>
  <c r="G11646" i="23"/>
  <c r="G11645" i="23"/>
  <c r="G11644" i="23"/>
  <c r="G11643" i="23"/>
  <c r="G11642" i="23"/>
  <c r="G11641" i="23"/>
  <c r="G11640" i="23"/>
  <c r="G11639" i="23"/>
  <c r="G11638" i="23"/>
  <c r="G11637" i="23"/>
  <c r="G11636" i="23"/>
  <c r="G11635" i="23"/>
  <c r="G11634" i="23"/>
  <c r="G11633" i="23"/>
  <c r="G11632" i="23"/>
  <c r="G11631" i="23"/>
  <c r="G11630" i="23"/>
  <c r="G11629" i="23"/>
  <c r="G11628" i="23"/>
  <c r="G11627" i="23"/>
  <c r="G11626" i="23"/>
  <c r="G11625" i="23"/>
  <c r="G11624" i="23"/>
  <c r="G11623" i="23"/>
  <c r="G11622" i="23"/>
  <c r="G11621" i="23"/>
  <c r="G11620" i="23"/>
  <c r="G11619" i="23"/>
  <c r="G11618" i="23"/>
  <c r="G11617" i="23"/>
  <c r="G11616" i="23"/>
  <c r="G11615" i="23"/>
  <c r="G11614" i="23"/>
  <c r="G11613" i="23"/>
  <c r="G11612" i="23"/>
  <c r="G11611" i="23"/>
  <c r="G11610" i="23"/>
  <c r="G11609" i="23"/>
  <c r="G11608" i="23"/>
  <c r="G11607" i="23"/>
  <c r="G11606" i="23"/>
  <c r="G11605" i="23"/>
  <c r="G11604" i="23"/>
  <c r="G11603" i="23"/>
  <c r="G11602" i="23"/>
  <c r="G11601" i="23"/>
  <c r="G11600" i="23"/>
  <c r="G11599" i="23"/>
  <c r="G11598" i="23"/>
  <c r="G11597" i="23"/>
  <c r="G11596" i="23"/>
  <c r="G11595" i="23"/>
  <c r="G11594" i="23"/>
  <c r="G11593" i="23"/>
  <c r="G11592" i="23"/>
  <c r="G11591" i="23"/>
  <c r="G11590" i="23"/>
  <c r="G11589" i="23"/>
  <c r="G11588" i="23"/>
  <c r="G11587" i="23"/>
  <c r="G11586" i="23"/>
  <c r="G11585" i="23"/>
  <c r="G11584" i="23"/>
  <c r="G11583" i="23"/>
  <c r="G11582" i="23"/>
  <c r="G11581" i="23"/>
  <c r="G11580" i="23"/>
  <c r="G11579" i="23"/>
  <c r="G11578" i="23"/>
  <c r="G11577" i="23"/>
  <c r="G11576" i="23"/>
  <c r="G11575" i="23"/>
  <c r="G11574" i="23"/>
  <c r="G11573" i="23"/>
  <c r="G11572" i="23"/>
  <c r="G11571" i="23"/>
  <c r="G11570" i="23"/>
  <c r="G11569" i="23"/>
  <c r="G11568" i="23"/>
  <c r="G11567" i="23"/>
  <c r="G11566" i="23"/>
  <c r="G11565" i="23"/>
  <c r="G11564" i="23"/>
  <c r="G11563" i="23"/>
  <c r="G11562" i="23"/>
  <c r="G11561" i="23"/>
  <c r="G11560" i="23"/>
  <c r="G11559" i="23"/>
  <c r="G11558" i="23"/>
  <c r="G11557" i="23"/>
  <c r="G11556" i="23"/>
  <c r="G11555" i="23"/>
  <c r="G11554" i="23"/>
  <c r="G11553" i="23"/>
  <c r="G11552" i="23"/>
  <c r="G11551" i="23"/>
  <c r="G11550" i="23"/>
  <c r="G11549" i="23"/>
  <c r="G11548" i="23"/>
  <c r="G11547" i="23"/>
  <c r="G11546" i="23"/>
  <c r="G11545" i="23"/>
  <c r="G11544" i="23"/>
  <c r="G11543" i="23"/>
  <c r="G11542" i="23"/>
  <c r="G11541" i="23"/>
  <c r="G11540" i="23"/>
  <c r="G11539" i="23"/>
  <c r="G11538" i="23"/>
  <c r="G11537" i="23"/>
  <c r="G11536" i="23"/>
  <c r="G11535" i="23"/>
  <c r="G11534" i="23"/>
  <c r="G11533" i="23"/>
  <c r="G11532" i="23"/>
  <c r="G11531" i="23"/>
  <c r="G11530" i="23"/>
  <c r="G11529" i="23"/>
  <c r="G11528" i="23"/>
  <c r="G11527" i="23"/>
  <c r="G11526" i="23"/>
  <c r="G11525" i="23"/>
  <c r="G11524" i="23"/>
  <c r="G11523" i="23"/>
  <c r="G11522" i="23"/>
  <c r="G11521" i="23"/>
  <c r="G11520" i="23"/>
  <c r="G11519" i="23"/>
  <c r="G11518" i="23"/>
  <c r="G11517" i="23"/>
  <c r="G11516" i="23"/>
  <c r="G11515" i="23"/>
  <c r="G11514" i="23"/>
  <c r="G11513" i="23"/>
  <c r="G11512" i="23"/>
  <c r="G11511" i="23"/>
  <c r="G11510" i="23"/>
  <c r="G11509" i="23"/>
  <c r="G11508" i="23"/>
  <c r="G11507" i="23"/>
  <c r="G11506" i="23"/>
  <c r="G11505" i="23"/>
  <c r="G11504" i="23"/>
  <c r="G11503" i="23"/>
  <c r="G11502" i="23"/>
  <c r="G11501" i="23"/>
  <c r="G11500" i="23"/>
  <c r="G11499" i="23"/>
  <c r="G11498" i="23"/>
  <c r="G11497" i="23"/>
  <c r="G11496" i="23"/>
  <c r="G11495" i="23"/>
  <c r="G11494" i="23"/>
  <c r="G11493" i="23"/>
  <c r="G11492" i="23"/>
  <c r="G11491" i="23"/>
  <c r="G11490" i="23"/>
  <c r="G11489" i="23"/>
  <c r="G11488" i="23"/>
  <c r="G11487" i="23"/>
  <c r="G11486" i="23"/>
  <c r="G11485" i="23"/>
  <c r="G11484" i="23"/>
  <c r="G11483" i="23"/>
  <c r="G11482" i="23"/>
  <c r="G11481" i="23"/>
  <c r="G11480" i="23"/>
  <c r="G11479" i="23"/>
  <c r="G11478" i="23"/>
  <c r="G11477" i="23"/>
  <c r="G11476" i="23"/>
  <c r="G11475" i="23"/>
  <c r="G11474" i="23"/>
  <c r="G11473" i="23"/>
  <c r="G11472" i="23"/>
  <c r="G11471" i="23"/>
  <c r="G11470" i="23"/>
  <c r="G11469" i="23"/>
  <c r="G11468" i="23"/>
  <c r="G11467" i="23"/>
  <c r="G11466" i="23"/>
  <c r="G11465" i="23"/>
  <c r="G11464" i="23"/>
  <c r="G11463" i="23"/>
  <c r="G11462" i="23"/>
  <c r="G11461" i="23"/>
  <c r="G11460" i="23"/>
  <c r="G11459" i="23"/>
  <c r="G11458" i="23"/>
  <c r="G11457" i="23"/>
  <c r="G11456" i="23"/>
  <c r="G11455" i="23"/>
  <c r="G11454" i="23"/>
  <c r="G11453" i="23"/>
  <c r="G11452" i="23"/>
  <c r="G11451" i="23"/>
  <c r="G11450" i="23"/>
  <c r="G11449" i="23"/>
  <c r="G11448" i="23"/>
  <c r="G11447" i="23"/>
  <c r="G11446" i="23"/>
  <c r="G11445" i="23"/>
  <c r="G11444" i="23"/>
  <c r="G11443" i="23"/>
  <c r="G11442" i="23"/>
  <c r="G11441" i="23"/>
  <c r="G11440" i="23"/>
  <c r="G11439" i="23"/>
  <c r="G11438" i="23"/>
  <c r="G11437" i="23"/>
  <c r="G11436" i="23"/>
  <c r="G11435" i="23"/>
  <c r="G11434" i="23"/>
  <c r="G11433" i="23"/>
  <c r="G11432" i="23"/>
  <c r="G11431" i="23"/>
  <c r="G11430" i="23"/>
  <c r="G11429" i="23"/>
  <c r="G11428" i="23"/>
  <c r="G11427" i="23"/>
  <c r="G11426" i="23"/>
  <c r="G11425" i="23"/>
  <c r="G11424" i="23"/>
  <c r="G11423" i="23"/>
  <c r="G11422" i="23"/>
  <c r="G11421" i="23"/>
  <c r="G11420" i="23"/>
  <c r="G11419" i="23"/>
  <c r="G11418" i="23"/>
  <c r="G11417" i="23"/>
  <c r="G11416" i="23"/>
  <c r="G11415" i="23"/>
  <c r="G11414" i="23"/>
  <c r="G11413" i="23"/>
  <c r="G11412" i="23"/>
  <c r="G11411" i="23"/>
  <c r="G11410" i="23"/>
  <c r="G11409" i="23"/>
  <c r="G11408" i="23"/>
  <c r="G11407" i="23"/>
  <c r="G11406" i="23"/>
  <c r="G11405" i="23"/>
  <c r="G11404" i="23"/>
  <c r="G11403" i="23"/>
  <c r="G11402" i="23"/>
  <c r="G11401" i="23"/>
  <c r="G11400" i="23"/>
  <c r="G11399" i="23"/>
  <c r="G11398" i="23"/>
  <c r="G11397" i="23"/>
  <c r="G11396" i="23"/>
  <c r="G11395" i="23"/>
  <c r="G11394" i="23"/>
  <c r="G11393" i="23"/>
  <c r="G11392" i="23"/>
  <c r="G11391" i="23"/>
  <c r="G11390" i="23"/>
  <c r="G11389" i="23"/>
  <c r="G11388" i="23"/>
  <c r="G11387" i="23"/>
  <c r="G11386" i="23"/>
  <c r="G11385" i="23"/>
  <c r="G11384" i="23"/>
  <c r="G11383" i="23"/>
  <c r="G11382" i="23"/>
  <c r="G11381" i="23"/>
  <c r="G11380" i="23"/>
  <c r="G11379" i="23"/>
  <c r="G11378" i="23"/>
  <c r="G11377" i="23"/>
  <c r="G11376" i="23"/>
  <c r="G11375" i="23"/>
  <c r="G11374" i="23"/>
  <c r="G11373" i="23"/>
  <c r="G11372" i="23"/>
  <c r="G11371" i="23"/>
  <c r="G11370" i="23"/>
  <c r="G11369" i="23"/>
  <c r="G11368" i="23"/>
  <c r="G11367" i="23"/>
  <c r="G11366" i="23"/>
  <c r="G11365" i="23"/>
  <c r="G11364" i="23"/>
  <c r="G11363" i="23"/>
  <c r="G11362" i="23"/>
  <c r="G11361" i="23"/>
  <c r="G11360" i="23"/>
  <c r="G11359" i="23"/>
  <c r="G11358" i="23"/>
  <c r="G11357" i="23"/>
  <c r="G11356" i="23"/>
  <c r="G11355" i="23"/>
  <c r="G11354" i="23"/>
  <c r="G11353" i="23"/>
  <c r="G11352" i="23"/>
  <c r="G11351" i="23"/>
  <c r="G11350" i="23"/>
  <c r="G11349" i="23"/>
  <c r="G11348" i="23"/>
  <c r="G11347" i="23"/>
  <c r="G11346" i="23"/>
  <c r="G11345" i="23"/>
  <c r="G11344" i="23"/>
  <c r="G11343" i="23"/>
  <c r="G11342" i="23"/>
  <c r="G11341" i="23"/>
  <c r="G11340" i="23"/>
  <c r="G11339" i="23"/>
  <c r="G11338" i="23"/>
  <c r="G11337" i="23"/>
  <c r="G11336" i="23"/>
  <c r="G11335" i="23"/>
  <c r="G11334" i="23"/>
  <c r="G11333" i="23"/>
  <c r="G11332" i="23"/>
  <c r="G11331" i="23"/>
  <c r="G11330" i="23"/>
  <c r="G11329" i="23"/>
  <c r="G11328" i="23"/>
  <c r="G11327" i="23"/>
  <c r="G11326" i="23"/>
  <c r="G11325" i="23"/>
  <c r="G11324" i="23"/>
  <c r="G11323" i="23"/>
  <c r="G11322" i="23"/>
  <c r="G11321" i="23"/>
  <c r="G11320" i="23"/>
  <c r="G11319" i="23"/>
  <c r="G11318" i="23"/>
  <c r="G11317" i="23"/>
  <c r="G11316" i="23"/>
  <c r="G11315" i="23"/>
  <c r="G11314" i="23"/>
  <c r="G11313" i="23"/>
  <c r="G11312" i="23"/>
  <c r="G11311" i="23"/>
  <c r="G11310" i="23"/>
  <c r="G11309" i="23"/>
  <c r="G11308" i="23"/>
  <c r="G11307" i="23"/>
  <c r="G11306" i="23"/>
  <c r="G11305" i="23"/>
  <c r="G11304" i="23"/>
  <c r="G11303" i="23"/>
  <c r="G11302" i="23"/>
  <c r="G11301" i="23"/>
  <c r="G11300" i="23"/>
  <c r="G11299" i="23"/>
  <c r="G11298" i="23"/>
  <c r="G11297" i="23"/>
  <c r="G11296" i="23"/>
  <c r="G11295" i="23"/>
  <c r="G11294" i="23"/>
  <c r="G11293" i="23"/>
  <c r="G11292" i="23"/>
  <c r="G11291" i="23"/>
  <c r="G11290" i="23"/>
  <c r="G11289" i="23"/>
  <c r="G11288" i="23"/>
  <c r="G11287" i="23"/>
  <c r="G11286" i="23"/>
  <c r="G11285" i="23"/>
  <c r="G11284" i="23"/>
  <c r="G11283" i="23"/>
  <c r="G11282" i="23"/>
  <c r="G11281" i="23"/>
  <c r="G11280" i="23"/>
  <c r="G11279" i="23"/>
  <c r="G11278" i="23"/>
  <c r="G11277" i="23"/>
  <c r="G11276" i="23"/>
  <c r="G11275" i="23"/>
  <c r="G11274" i="23"/>
  <c r="G11273" i="23"/>
  <c r="G11272" i="23"/>
  <c r="G11271" i="23"/>
  <c r="G11270" i="23"/>
  <c r="G11269" i="23"/>
  <c r="G11268" i="23"/>
  <c r="G11267" i="23"/>
  <c r="G11266" i="23"/>
  <c r="G11265" i="23"/>
  <c r="G11264" i="23"/>
  <c r="G11263" i="23"/>
  <c r="G11262" i="23"/>
  <c r="G11261" i="23"/>
  <c r="G11260" i="23"/>
  <c r="G11259" i="23"/>
  <c r="G11258" i="23"/>
  <c r="G11257" i="23"/>
  <c r="G11256" i="23"/>
  <c r="G11255" i="23"/>
  <c r="G11254" i="23"/>
  <c r="G11253" i="23"/>
  <c r="G11252" i="23"/>
  <c r="G11251" i="23"/>
  <c r="G11250" i="23"/>
  <c r="G11249" i="23"/>
  <c r="G11248" i="23"/>
  <c r="G11247" i="23"/>
  <c r="G11246" i="23"/>
  <c r="G11245" i="23"/>
  <c r="G11244" i="23"/>
  <c r="G11243" i="23"/>
  <c r="G11242" i="23"/>
  <c r="G11241" i="23"/>
  <c r="G11240" i="23"/>
  <c r="G11239" i="23"/>
  <c r="G11238" i="23"/>
  <c r="G11237" i="23"/>
  <c r="G11236" i="23"/>
  <c r="G11235" i="23"/>
  <c r="G11234" i="23"/>
  <c r="G11233" i="23"/>
  <c r="G11232" i="23"/>
  <c r="G11231" i="23"/>
  <c r="G11230" i="23"/>
  <c r="G11229" i="23"/>
  <c r="G11228" i="23"/>
  <c r="G11227" i="23"/>
  <c r="G11226" i="23"/>
  <c r="G11225" i="23"/>
  <c r="G11224" i="23"/>
  <c r="G11223" i="23"/>
  <c r="G11222" i="23"/>
  <c r="G11221" i="23"/>
  <c r="G11220" i="23"/>
  <c r="G11219" i="23"/>
  <c r="G11218" i="23"/>
  <c r="G11217" i="23"/>
  <c r="G11216" i="23"/>
  <c r="G11215" i="23"/>
  <c r="G11214" i="23"/>
  <c r="G11213" i="23"/>
  <c r="G11212" i="23"/>
  <c r="G11211" i="23"/>
  <c r="G11210" i="23"/>
  <c r="G11209" i="23"/>
  <c r="G11208" i="23"/>
  <c r="G11207" i="23"/>
  <c r="G11206" i="23"/>
  <c r="G11205" i="23"/>
  <c r="G11204" i="23"/>
  <c r="G11203" i="23"/>
  <c r="G11202" i="23"/>
  <c r="G11201" i="23"/>
  <c r="G11200" i="23"/>
  <c r="G11199" i="23"/>
  <c r="G11198" i="23"/>
  <c r="G11197" i="23"/>
  <c r="G11196" i="23"/>
  <c r="G11195" i="23"/>
  <c r="G11194" i="23"/>
  <c r="G11193" i="23"/>
  <c r="G11192" i="23"/>
  <c r="G11191" i="23"/>
  <c r="G11190" i="23"/>
  <c r="G11189" i="23"/>
  <c r="G11188" i="23"/>
  <c r="G11187" i="23"/>
  <c r="G11186" i="23"/>
  <c r="G11185" i="23"/>
  <c r="G11184" i="23"/>
  <c r="G11183" i="23"/>
  <c r="G11182" i="23"/>
  <c r="G11181" i="23"/>
  <c r="G11180" i="23"/>
  <c r="G11179" i="23"/>
  <c r="G11178" i="23"/>
  <c r="G11177" i="23"/>
  <c r="G11176" i="23"/>
  <c r="G11175" i="23"/>
  <c r="G11174" i="23"/>
  <c r="G11173" i="23"/>
  <c r="G11172" i="23"/>
  <c r="G11171" i="23"/>
  <c r="G11170" i="23"/>
  <c r="G11169" i="23"/>
  <c r="G11168" i="23"/>
  <c r="G11167" i="23"/>
  <c r="G11166" i="23"/>
  <c r="G11165" i="23"/>
  <c r="G11164" i="23"/>
  <c r="G11163" i="23"/>
  <c r="G11162" i="23"/>
  <c r="G11161" i="23"/>
  <c r="G11160" i="23"/>
  <c r="G11159" i="23"/>
  <c r="G11158" i="23"/>
  <c r="G11157" i="23"/>
  <c r="G11156" i="23"/>
  <c r="G11155" i="23"/>
  <c r="G11154" i="23"/>
  <c r="G11153" i="23"/>
  <c r="G11152" i="23"/>
  <c r="G11151" i="23"/>
  <c r="G11150" i="23"/>
  <c r="G11149" i="23"/>
  <c r="G11148" i="23"/>
  <c r="G11147" i="23"/>
  <c r="G11146" i="23"/>
  <c r="G11145" i="23"/>
  <c r="G11144" i="23"/>
  <c r="G11143" i="23"/>
  <c r="G11142" i="23"/>
  <c r="G11141" i="23"/>
  <c r="G11140" i="23"/>
  <c r="G11139" i="23"/>
  <c r="G11138" i="23"/>
  <c r="G11137" i="23"/>
  <c r="G11136" i="23"/>
  <c r="G11135" i="23"/>
  <c r="G11134" i="23"/>
  <c r="G11133" i="23"/>
  <c r="G11132" i="23"/>
  <c r="G11131" i="23"/>
  <c r="G11130" i="23"/>
  <c r="G11129" i="23"/>
  <c r="G11128" i="23"/>
  <c r="G11127" i="23"/>
  <c r="G11126" i="23"/>
  <c r="G11125" i="23"/>
  <c r="G11124" i="23"/>
  <c r="G11123" i="23"/>
  <c r="G11122" i="23"/>
  <c r="G11121" i="23"/>
  <c r="G11120" i="23"/>
  <c r="G11119" i="23"/>
  <c r="G11118" i="23"/>
  <c r="G11117" i="23"/>
  <c r="G11116" i="23"/>
  <c r="G11115" i="23"/>
  <c r="G11114" i="23"/>
  <c r="G11113" i="23"/>
  <c r="G11112" i="23"/>
  <c r="G11111" i="23"/>
  <c r="G11110" i="23"/>
  <c r="G11109" i="23"/>
  <c r="G11108" i="23"/>
  <c r="G11107" i="23"/>
  <c r="G11106" i="23"/>
  <c r="G11105" i="23"/>
  <c r="G11104" i="23"/>
  <c r="G11103" i="23"/>
  <c r="G11102" i="23"/>
  <c r="G11101" i="23"/>
  <c r="G11100" i="23"/>
  <c r="G11099" i="23"/>
  <c r="G11098" i="23"/>
  <c r="G11097" i="23"/>
  <c r="G11096" i="23"/>
  <c r="G11095" i="23"/>
  <c r="G11094" i="23"/>
  <c r="G11093" i="23"/>
  <c r="G11092" i="23"/>
  <c r="G11091" i="23"/>
  <c r="G11090" i="23"/>
  <c r="G11089" i="23"/>
  <c r="G11088" i="23"/>
  <c r="G11087" i="23"/>
  <c r="G11086" i="23"/>
  <c r="G11085" i="23"/>
  <c r="G11084" i="23"/>
  <c r="G11083" i="23"/>
  <c r="G11082" i="23"/>
  <c r="G11081" i="23"/>
  <c r="G11080" i="23"/>
  <c r="G11079" i="23"/>
  <c r="G11078" i="23"/>
  <c r="G11077" i="23"/>
  <c r="G11076" i="23"/>
  <c r="G11075" i="23"/>
  <c r="G11074" i="23"/>
  <c r="G11073" i="23"/>
  <c r="G11072" i="23"/>
  <c r="G11071" i="23"/>
  <c r="G11070" i="23"/>
  <c r="G11069" i="23"/>
  <c r="G11068" i="23"/>
  <c r="G11067" i="23"/>
  <c r="G11066" i="23"/>
  <c r="G11065" i="23"/>
  <c r="G11064" i="23"/>
  <c r="G11063" i="23"/>
  <c r="G11062" i="23"/>
  <c r="G11061" i="23"/>
  <c r="G11060" i="23"/>
  <c r="G11059" i="23"/>
  <c r="G11058" i="23"/>
  <c r="G11057" i="23"/>
  <c r="G11056" i="23"/>
  <c r="G11055" i="23"/>
  <c r="G11054" i="23"/>
  <c r="G11053" i="23"/>
  <c r="G11052" i="23"/>
  <c r="G11051" i="23"/>
  <c r="G11050" i="23"/>
  <c r="G11049" i="23"/>
  <c r="G11048" i="23"/>
  <c r="G11047" i="23"/>
  <c r="G11046" i="23"/>
  <c r="G11045" i="23"/>
  <c r="G11044" i="23"/>
  <c r="G11043" i="23"/>
  <c r="G11042" i="23"/>
  <c r="G11041" i="23"/>
  <c r="G11040" i="23"/>
  <c r="G11039" i="23"/>
  <c r="G11038" i="23"/>
  <c r="G11037" i="23"/>
  <c r="G11036" i="23"/>
  <c r="G11035" i="23"/>
  <c r="G11034" i="23"/>
  <c r="G11033" i="23"/>
  <c r="G11032" i="23"/>
  <c r="G11031" i="23"/>
  <c r="G11030" i="23"/>
  <c r="G11029" i="23"/>
  <c r="G11028" i="23"/>
  <c r="G11027" i="23"/>
  <c r="G11026" i="23"/>
  <c r="G11025" i="23"/>
  <c r="G11024" i="23"/>
  <c r="G11023" i="23"/>
  <c r="G11022" i="23"/>
  <c r="G11021" i="23"/>
  <c r="G11020" i="23"/>
  <c r="G11019" i="23"/>
  <c r="G11018" i="23"/>
  <c r="G11017" i="23"/>
  <c r="G11016" i="23"/>
  <c r="G11015" i="23"/>
  <c r="G11014" i="23"/>
  <c r="G11013" i="23"/>
  <c r="G11012" i="23"/>
  <c r="G11011" i="23"/>
  <c r="G11010" i="23"/>
  <c r="G11009" i="23"/>
  <c r="G11008" i="23"/>
  <c r="G11007" i="23"/>
  <c r="G11006" i="23"/>
  <c r="G11005" i="23"/>
  <c r="G11004" i="23"/>
  <c r="G11003" i="23"/>
  <c r="G11002" i="23"/>
  <c r="G11001" i="23"/>
  <c r="G11000" i="23"/>
  <c r="G10999" i="23"/>
  <c r="G10998" i="23"/>
  <c r="G10997" i="23"/>
  <c r="G10996" i="23"/>
  <c r="G10995" i="23"/>
  <c r="G10994" i="23"/>
  <c r="G10993" i="23"/>
  <c r="G10992" i="23"/>
  <c r="G10991" i="23"/>
  <c r="G10990" i="23"/>
  <c r="G10989" i="23"/>
  <c r="G10988" i="23"/>
  <c r="G10987" i="23"/>
  <c r="G10986" i="23"/>
  <c r="G10985" i="23"/>
  <c r="G10984" i="23"/>
  <c r="G10983" i="23"/>
  <c r="G10982" i="23"/>
  <c r="G10981" i="23"/>
  <c r="G10980" i="23"/>
  <c r="G10979" i="23"/>
  <c r="G10978" i="23"/>
  <c r="G10977" i="23"/>
  <c r="G10976" i="23"/>
  <c r="G10975" i="23"/>
  <c r="G10974" i="23"/>
  <c r="G10973" i="23"/>
  <c r="G10972" i="23"/>
  <c r="G10971" i="23"/>
  <c r="G10970" i="23"/>
  <c r="G10969" i="23"/>
  <c r="G10968" i="23"/>
  <c r="G10967" i="23"/>
  <c r="G10966" i="23"/>
  <c r="G10965" i="23"/>
  <c r="G10964" i="23"/>
  <c r="G10963" i="23"/>
  <c r="G10962" i="23"/>
  <c r="G10961" i="23"/>
  <c r="G10960" i="23"/>
  <c r="G10959" i="23"/>
  <c r="G10958" i="23"/>
  <c r="G10957" i="23"/>
  <c r="G10956" i="23"/>
  <c r="G10955" i="23"/>
  <c r="G10954" i="23"/>
  <c r="G10953" i="23"/>
  <c r="G10952" i="23"/>
  <c r="G10951" i="23"/>
  <c r="G10950" i="23"/>
  <c r="G10949" i="23"/>
  <c r="G10948" i="23"/>
  <c r="G10947" i="23"/>
  <c r="G10946" i="23"/>
  <c r="G10945" i="23"/>
  <c r="G10944" i="23"/>
  <c r="G10943" i="23"/>
  <c r="G10942" i="23"/>
  <c r="G10941" i="23"/>
  <c r="G10940" i="23"/>
  <c r="G10939" i="23"/>
  <c r="G10938" i="23"/>
  <c r="G10937" i="23"/>
  <c r="G10936" i="23"/>
  <c r="G10935" i="23"/>
  <c r="G10934" i="23"/>
  <c r="G10933" i="23"/>
  <c r="G10932" i="23"/>
  <c r="G10931" i="23"/>
  <c r="G10930" i="23"/>
  <c r="G10929" i="23"/>
  <c r="G10928" i="23"/>
  <c r="G10927" i="23"/>
  <c r="G10926" i="23"/>
  <c r="G10925" i="23"/>
  <c r="G10924" i="23"/>
  <c r="G10923" i="23"/>
  <c r="G10922" i="23"/>
  <c r="G10921" i="23"/>
  <c r="G10920" i="23"/>
  <c r="G10919" i="23"/>
  <c r="G10918" i="23"/>
  <c r="G10917" i="23"/>
  <c r="G10916" i="23"/>
  <c r="G10915" i="23"/>
  <c r="G10914" i="23"/>
  <c r="G10913" i="23"/>
  <c r="G10912" i="23"/>
  <c r="G10911" i="23"/>
  <c r="G10910" i="23"/>
  <c r="G10909" i="23"/>
  <c r="G10908" i="23"/>
  <c r="G10907" i="23"/>
  <c r="G10906" i="23"/>
  <c r="G10905" i="23"/>
  <c r="G10904" i="23"/>
  <c r="G10903" i="23"/>
  <c r="G10902" i="23"/>
  <c r="G10901" i="23"/>
  <c r="G10900" i="23"/>
  <c r="G10899" i="23"/>
  <c r="G10898" i="23"/>
  <c r="G10897" i="23"/>
  <c r="G10896" i="23"/>
  <c r="G10895" i="23"/>
  <c r="G10894" i="23"/>
  <c r="G10893" i="23"/>
  <c r="G10892" i="23"/>
  <c r="G10891" i="23"/>
  <c r="G10890" i="23"/>
  <c r="G10889" i="23"/>
  <c r="G10888" i="23"/>
  <c r="G10887" i="23"/>
  <c r="G10886" i="23"/>
  <c r="G10885" i="23"/>
  <c r="G10884" i="23"/>
  <c r="G10883" i="23"/>
  <c r="G10882" i="23"/>
  <c r="G10881" i="23"/>
  <c r="G10880" i="23"/>
  <c r="G10879" i="23"/>
  <c r="G10878" i="23"/>
  <c r="G10877" i="23"/>
  <c r="G10876" i="23"/>
  <c r="G10875" i="23"/>
  <c r="G10874" i="23"/>
  <c r="G10873" i="23"/>
  <c r="G10872" i="23"/>
  <c r="G10871" i="23"/>
  <c r="G10870" i="23"/>
  <c r="G10869" i="23"/>
  <c r="G10868" i="23"/>
  <c r="G10867" i="23"/>
  <c r="G10866" i="23"/>
  <c r="G10865" i="23"/>
  <c r="G10864" i="23"/>
  <c r="G10863" i="23"/>
  <c r="G10862" i="23"/>
  <c r="G10861" i="23"/>
  <c r="G10860" i="23"/>
  <c r="G10859" i="23"/>
  <c r="G10858" i="23"/>
  <c r="G10857" i="23"/>
  <c r="G10856" i="23"/>
  <c r="G10855" i="23"/>
  <c r="G10854" i="23"/>
  <c r="G10853" i="23"/>
  <c r="G10852" i="23"/>
  <c r="G10851" i="23"/>
  <c r="G10850" i="23"/>
  <c r="G10849" i="23"/>
  <c r="G10848" i="23"/>
  <c r="G10847" i="23"/>
  <c r="G10846" i="23"/>
  <c r="G10845" i="23"/>
  <c r="G10844" i="23"/>
  <c r="G10843" i="23"/>
  <c r="G10842" i="23"/>
  <c r="G10841" i="23"/>
  <c r="G10840" i="23"/>
  <c r="G10839" i="23"/>
  <c r="G10838" i="23"/>
  <c r="G10837" i="23"/>
  <c r="G10836" i="23"/>
  <c r="G10835" i="23"/>
  <c r="G10834" i="23"/>
  <c r="G10833" i="23"/>
  <c r="G10832" i="23"/>
  <c r="G10831" i="23"/>
  <c r="G10830" i="23"/>
  <c r="G10829" i="23"/>
  <c r="G10828" i="23"/>
  <c r="G10827" i="23"/>
  <c r="G10826" i="23"/>
  <c r="G10825" i="23"/>
  <c r="G10824" i="23"/>
  <c r="G10823" i="23"/>
  <c r="G10822" i="23"/>
  <c r="G10821" i="23"/>
  <c r="G10820" i="23"/>
  <c r="G10819" i="23"/>
  <c r="G10818" i="23"/>
  <c r="G10817" i="23"/>
  <c r="G10816" i="23"/>
  <c r="G10815" i="23"/>
  <c r="G10814" i="23"/>
  <c r="G10813" i="23"/>
  <c r="G10812" i="23"/>
  <c r="G10811" i="23"/>
  <c r="G10810" i="23"/>
  <c r="G10809" i="23"/>
  <c r="G10808" i="23"/>
  <c r="G10807" i="23"/>
  <c r="G10806" i="23"/>
  <c r="G10805" i="23"/>
  <c r="G10804" i="23"/>
  <c r="G10803" i="23"/>
  <c r="G10802" i="23"/>
  <c r="G10801" i="23"/>
  <c r="G10800" i="23"/>
  <c r="G10799" i="23"/>
  <c r="G10798" i="23"/>
  <c r="G10797" i="23"/>
  <c r="G10796" i="23"/>
  <c r="G10795" i="23"/>
  <c r="G10794" i="23"/>
  <c r="G10793" i="23"/>
  <c r="G10792" i="23"/>
  <c r="G10791" i="23"/>
  <c r="G10790" i="23"/>
  <c r="G10789" i="23"/>
  <c r="G10788" i="23"/>
  <c r="G10787" i="23"/>
  <c r="G10786" i="23"/>
  <c r="G10785" i="23"/>
  <c r="G10784" i="23"/>
  <c r="G10783" i="23"/>
  <c r="G10782" i="23"/>
  <c r="G10781" i="23"/>
  <c r="G10780" i="23"/>
  <c r="G10779" i="23"/>
  <c r="G10778" i="23"/>
  <c r="G10777" i="23"/>
  <c r="G10776" i="23"/>
  <c r="G10775" i="23"/>
  <c r="G10774" i="23"/>
  <c r="G10773" i="23"/>
  <c r="G10772" i="23"/>
  <c r="G10771" i="23"/>
  <c r="G10770" i="23"/>
  <c r="G10769" i="23"/>
  <c r="G10768" i="23"/>
  <c r="G10767" i="23"/>
  <c r="G10766" i="23"/>
  <c r="G10765" i="23"/>
  <c r="G10764" i="23"/>
  <c r="G10763" i="23"/>
  <c r="G10762" i="23"/>
  <c r="G10761" i="23"/>
  <c r="G10760" i="23"/>
  <c r="G10759" i="23"/>
  <c r="G10758" i="23"/>
  <c r="G10757" i="23"/>
  <c r="G10756" i="23"/>
  <c r="G10755" i="23"/>
  <c r="G10754" i="23"/>
  <c r="G10753" i="23"/>
  <c r="G10752" i="23"/>
  <c r="G10751" i="23"/>
  <c r="G10750" i="23"/>
  <c r="G10749" i="23"/>
  <c r="G10748" i="23"/>
  <c r="G10747" i="23"/>
  <c r="G10746" i="23"/>
  <c r="G10745" i="23"/>
  <c r="G10744" i="23"/>
  <c r="G10743" i="23"/>
  <c r="G10742" i="23"/>
  <c r="G10741" i="23"/>
  <c r="G10740" i="23"/>
  <c r="G10739" i="23"/>
  <c r="G10738" i="23"/>
  <c r="G10737" i="23"/>
  <c r="G10736" i="23"/>
  <c r="G10735" i="23"/>
  <c r="G10734" i="23"/>
  <c r="G10733" i="23"/>
  <c r="G10732" i="23"/>
  <c r="G10731" i="23"/>
  <c r="G10730" i="23"/>
  <c r="G10729" i="23"/>
  <c r="G10728" i="23"/>
  <c r="G10727" i="23"/>
  <c r="G10726" i="23"/>
  <c r="G10725" i="23"/>
  <c r="G10724" i="23"/>
  <c r="G10723" i="23"/>
  <c r="G10722" i="23"/>
  <c r="G10721" i="23"/>
  <c r="G10720" i="23"/>
  <c r="G10719" i="23"/>
  <c r="G10718" i="23"/>
  <c r="G10717" i="23"/>
  <c r="G10716" i="23"/>
  <c r="G10715" i="23"/>
  <c r="G10714" i="23"/>
  <c r="G10713" i="23"/>
  <c r="G10712" i="23"/>
  <c r="G10711" i="23"/>
  <c r="G10710" i="23"/>
  <c r="G10709" i="23"/>
  <c r="G10708" i="23"/>
  <c r="G10707" i="23"/>
  <c r="G10706" i="23"/>
  <c r="G10705" i="23"/>
  <c r="G10704" i="23"/>
  <c r="G10703" i="23"/>
  <c r="G10702" i="23"/>
  <c r="G10701" i="23"/>
  <c r="G10700" i="23"/>
  <c r="G10699" i="23"/>
  <c r="G10698" i="23"/>
  <c r="G10697" i="23"/>
  <c r="G10696" i="23"/>
  <c r="G10695" i="23"/>
  <c r="G10694" i="23"/>
  <c r="G10693" i="23"/>
  <c r="G10692" i="23"/>
  <c r="G10691" i="23"/>
  <c r="G10690" i="23"/>
  <c r="G10689" i="23"/>
  <c r="G10688" i="23"/>
  <c r="G10687" i="23"/>
  <c r="G10686" i="23"/>
  <c r="G10685" i="23"/>
  <c r="G10684" i="23"/>
  <c r="G10683" i="23"/>
  <c r="G10682" i="23"/>
  <c r="G10681" i="23"/>
  <c r="G10680" i="23"/>
  <c r="G10679" i="23"/>
  <c r="G10678" i="23"/>
  <c r="G10677" i="23"/>
  <c r="G10676" i="23"/>
  <c r="G10675" i="23"/>
  <c r="G10674" i="23"/>
  <c r="G10673" i="23"/>
  <c r="G10672" i="23"/>
  <c r="G10671" i="23"/>
  <c r="G10670" i="23"/>
  <c r="G10669" i="23"/>
  <c r="G10668" i="23"/>
  <c r="G10667" i="23"/>
  <c r="G10666" i="23"/>
  <c r="G10665" i="23"/>
  <c r="G10664" i="23"/>
  <c r="G10663" i="23"/>
  <c r="G10662" i="23"/>
  <c r="G10661" i="23"/>
  <c r="G10660" i="23"/>
  <c r="G10659" i="23"/>
  <c r="G10658" i="23"/>
  <c r="G10657" i="23"/>
  <c r="G10656" i="23"/>
  <c r="G10655" i="23"/>
  <c r="G10654" i="23"/>
  <c r="G10653" i="23"/>
  <c r="G10652" i="23"/>
  <c r="G10651" i="23"/>
  <c r="G10650" i="23"/>
  <c r="G10649" i="23"/>
  <c r="G10648" i="23"/>
  <c r="G10647" i="23"/>
  <c r="G10646" i="23"/>
  <c r="G10645" i="23"/>
  <c r="G10644" i="23"/>
  <c r="G10643" i="23"/>
  <c r="G10642" i="23"/>
  <c r="G10641" i="23"/>
  <c r="G10640" i="23"/>
  <c r="G10639" i="23"/>
  <c r="G10638" i="23"/>
  <c r="G10637" i="23"/>
  <c r="G10636" i="23"/>
  <c r="G10635" i="23"/>
  <c r="G10634" i="23"/>
  <c r="G10633" i="23"/>
  <c r="G10632" i="23"/>
  <c r="G10631" i="23"/>
  <c r="G10630" i="23"/>
  <c r="G10629" i="23"/>
  <c r="G10628" i="23"/>
  <c r="G10627" i="23"/>
  <c r="G10626" i="23"/>
  <c r="G10625" i="23"/>
  <c r="G10624" i="23"/>
  <c r="G10623" i="23"/>
  <c r="G10622" i="23"/>
  <c r="G10621" i="23"/>
  <c r="G10620" i="23"/>
  <c r="G10619" i="23"/>
  <c r="G10618" i="23"/>
  <c r="G10617" i="23"/>
  <c r="G10616" i="23"/>
  <c r="G10615" i="23"/>
  <c r="G10614" i="23"/>
  <c r="G10613" i="23"/>
  <c r="G10612" i="23"/>
  <c r="G10611" i="23"/>
  <c r="G10610" i="23"/>
  <c r="G10609" i="23"/>
  <c r="G10608" i="23"/>
  <c r="G10607" i="23"/>
  <c r="G10606" i="23"/>
  <c r="G10605" i="23"/>
  <c r="G10604" i="23"/>
  <c r="G10603" i="23"/>
  <c r="G10602" i="23"/>
  <c r="G10601" i="23"/>
  <c r="G10600" i="23"/>
  <c r="G10599" i="23"/>
  <c r="G10598" i="23"/>
  <c r="G10597" i="23"/>
  <c r="G10596" i="23"/>
  <c r="G10595" i="23"/>
  <c r="G10594" i="23"/>
  <c r="G10593" i="23"/>
  <c r="G10592" i="23"/>
  <c r="G10591" i="23"/>
  <c r="G10590" i="23"/>
  <c r="G10589" i="23"/>
  <c r="G10588" i="23"/>
  <c r="G10587" i="23"/>
  <c r="G10586" i="23"/>
  <c r="G10585" i="23"/>
  <c r="G10584" i="23"/>
  <c r="G10583" i="23"/>
  <c r="G10582" i="23"/>
  <c r="G10581" i="23"/>
  <c r="G10580" i="23"/>
  <c r="G10579" i="23"/>
  <c r="G10578" i="23"/>
  <c r="G10577" i="23"/>
  <c r="G10576" i="23"/>
  <c r="G10575" i="23"/>
  <c r="G10574" i="23"/>
  <c r="G10573" i="23"/>
  <c r="G10572" i="23"/>
  <c r="G10571" i="23"/>
  <c r="G10570" i="23"/>
  <c r="G10569" i="23"/>
  <c r="G10568" i="23"/>
  <c r="G10567" i="23"/>
  <c r="G10566" i="23"/>
  <c r="G10565" i="23"/>
  <c r="G10564" i="23"/>
  <c r="G10563" i="23"/>
  <c r="G10562" i="23"/>
  <c r="G10561" i="23"/>
  <c r="G10560" i="23"/>
  <c r="G10559" i="23"/>
  <c r="G10558" i="23"/>
  <c r="G10557" i="23"/>
  <c r="G10556" i="23"/>
  <c r="G10555" i="23"/>
  <c r="G10554" i="23"/>
  <c r="G10553" i="23"/>
  <c r="G10552" i="23"/>
  <c r="G10551" i="23"/>
  <c r="G10550" i="23"/>
  <c r="G10549" i="23"/>
  <c r="G10548" i="23"/>
  <c r="G10547" i="23"/>
  <c r="G10546" i="23"/>
  <c r="G10545" i="23"/>
  <c r="G10544" i="23"/>
  <c r="G10543" i="23"/>
  <c r="G10542" i="23"/>
  <c r="G10541" i="23"/>
  <c r="G10540" i="23"/>
  <c r="G10539" i="23"/>
  <c r="G10538" i="23"/>
  <c r="G10537" i="23"/>
  <c r="G10536" i="23"/>
  <c r="G10535" i="23"/>
  <c r="G10534" i="23"/>
  <c r="G10533" i="23"/>
  <c r="G10532" i="23"/>
  <c r="G10531" i="23"/>
  <c r="G10530" i="23"/>
  <c r="G10529" i="23"/>
  <c r="G10528" i="23"/>
  <c r="G10527" i="23"/>
  <c r="G10526" i="23"/>
  <c r="G10525" i="23"/>
  <c r="G10524" i="23"/>
  <c r="G10523" i="23"/>
  <c r="G10522" i="23"/>
  <c r="G10521" i="23"/>
  <c r="G10520" i="23"/>
  <c r="G10519" i="23"/>
  <c r="G10518" i="23"/>
  <c r="G10517" i="23"/>
  <c r="G10516" i="23"/>
  <c r="G10515" i="23"/>
  <c r="G10514" i="23"/>
  <c r="G10513" i="23"/>
  <c r="G10512" i="23"/>
  <c r="G10511" i="23"/>
  <c r="G10510" i="23"/>
  <c r="G10509" i="23"/>
  <c r="G10508" i="23"/>
  <c r="G10507" i="23"/>
  <c r="G10506" i="23"/>
  <c r="G10505" i="23"/>
  <c r="G10504" i="23"/>
  <c r="G10503" i="23"/>
  <c r="G10502" i="23"/>
  <c r="G10501" i="23"/>
  <c r="G10500" i="23"/>
  <c r="G10499" i="23"/>
  <c r="G10498" i="23"/>
  <c r="G10497" i="23"/>
  <c r="G10496" i="23"/>
  <c r="G10495" i="23"/>
  <c r="G10494" i="23"/>
  <c r="G10493" i="23"/>
  <c r="G10492" i="23"/>
  <c r="G10491" i="23"/>
  <c r="G10490" i="23"/>
  <c r="G10489" i="23"/>
  <c r="G10488" i="23"/>
  <c r="G10487" i="23"/>
  <c r="G10486" i="23"/>
  <c r="G10485" i="23"/>
  <c r="G10484" i="23"/>
  <c r="G10483" i="23"/>
  <c r="G10482" i="23"/>
  <c r="G10481" i="23"/>
  <c r="G10480" i="23"/>
  <c r="G10479" i="23"/>
  <c r="G10478" i="23"/>
  <c r="G10477" i="23"/>
  <c r="G10476" i="23"/>
  <c r="G10475" i="23"/>
  <c r="G10474" i="23"/>
  <c r="G10473" i="23"/>
  <c r="G10472" i="23"/>
  <c r="G10471" i="23"/>
  <c r="G10470" i="23"/>
  <c r="G10469" i="23"/>
  <c r="G10468" i="23"/>
  <c r="G10467" i="23"/>
  <c r="G10466" i="23"/>
  <c r="G10465" i="23"/>
  <c r="G10464" i="23"/>
  <c r="G10463" i="23"/>
  <c r="G10462" i="23"/>
  <c r="G10461" i="23"/>
  <c r="G10460" i="23"/>
  <c r="G10459" i="23"/>
  <c r="G10458" i="23"/>
  <c r="G10457" i="23"/>
  <c r="G10456" i="23"/>
  <c r="G10455" i="23"/>
  <c r="G10454" i="23"/>
  <c r="G10453" i="23"/>
  <c r="G10452" i="23"/>
  <c r="G10451" i="23"/>
  <c r="G10450" i="23"/>
  <c r="G10449" i="23"/>
  <c r="G10448" i="23"/>
  <c r="G10447" i="23"/>
  <c r="G10446" i="23"/>
  <c r="G10445" i="23"/>
  <c r="G10444" i="23"/>
  <c r="G10443" i="23"/>
  <c r="G10442" i="23"/>
  <c r="G10441" i="23"/>
  <c r="G10440" i="23"/>
  <c r="G10439" i="23"/>
  <c r="G10438" i="23"/>
  <c r="G10437" i="23"/>
  <c r="G10436" i="23"/>
  <c r="G10435" i="23"/>
  <c r="G10434" i="23"/>
  <c r="G10433" i="23"/>
  <c r="G10432" i="23"/>
  <c r="G10431" i="23"/>
  <c r="G10430" i="23"/>
  <c r="G10429" i="23"/>
  <c r="G10428" i="23"/>
  <c r="G10427" i="23"/>
  <c r="G10426" i="23"/>
  <c r="G10425" i="23"/>
  <c r="G10424" i="23"/>
  <c r="G10423" i="23"/>
  <c r="G10422" i="23"/>
  <c r="G10421" i="23"/>
  <c r="G10420" i="23"/>
  <c r="G10419" i="23"/>
  <c r="G10418" i="23"/>
  <c r="G10417" i="23"/>
  <c r="G10416" i="23"/>
  <c r="G10415" i="23"/>
  <c r="G10414" i="23"/>
  <c r="G10413" i="23"/>
  <c r="G10412" i="23"/>
  <c r="G10411" i="23"/>
  <c r="G10410" i="23"/>
  <c r="G10409" i="23"/>
  <c r="G10408" i="23"/>
  <c r="G10407" i="23"/>
  <c r="G10406" i="23"/>
  <c r="G10405" i="23"/>
  <c r="G10404" i="23"/>
  <c r="G10403" i="23"/>
  <c r="G10402" i="23"/>
  <c r="G10401" i="23"/>
  <c r="G10400" i="23"/>
  <c r="G10399" i="23"/>
  <c r="G10398" i="23"/>
  <c r="G10397" i="23"/>
  <c r="G10396" i="23"/>
  <c r="G10395" i="23"/>
  <c r="G10394" i="23"/>
  <c r="G10393" i="23"/>
  <c r="G10392" i="23"/>
  <c r="G10391" i="23"/>
  <c r="G10390" i="23"/>
  <c r="G10389" i="23"/>
  <c r="G10388" i="23"/>
  <c r="G10387" i="23"/>
  <c r="G10386" i="23"/>
  <c r="G10385" i="23"/>
  <c r="G10384" i="23"/>
  <c r="G10383" i="23"/>
  <c r="G10382" i="23"/>
  <c r="G10381" i="23"/>
  <c r="G10380" i="23"/>
  <c r="G10379" i="23"/>
  <c r="G10378" i="23"/>
  <c r="G10377" i="23"/>
  <c r="G10376" i="23"/>
  <c r="G10375" i="23"/>
  <c r="G10374" i="23"/>
  <c r="G10373" i="23"/>
  <c r="G10372" i="23"/>
  <c r="G10371" i="23"/>
  <c r="G10370" i="23"/>
  <c r="G10369" i="23"/>
  <c r="G10368" i="23"/>
  <c r="G10367" i="23"/>
  <c r="G10366" i="23"/>
  <c r="G10365" i="23"/>
  <c r="G10364" i="23"/>
  <c r="G10363" i="23"/>
  <c r="G10362" i="23"/>
  <c r="G10361" i="23"/>
  <c r="G10360" i="23"/>
  <c r="G10359" i="23"/>
  <c r="G10358" i="23"/>
  <c r="G10357" i="23"/>
  <c r="G10356" i="23"/>
  <c r="G10355" i="23"/>
  <c r="G10354" i="23"/>
  <c r="G10353" i="23"/>
  <c r="G10352" i="23"/>
  <c r="G10351" i="23"/>
  <c r="G10350" i="23"/>
  <c r="G10349" i="23"/>
  <c r="G10348" i="23"/>
  <c r="G10347" i="23"/>
  <c r="G10346" i="23"/>
  <c r="G10345" i="23"/>
  <c r="G10344" i="23"/>
  <c r="G10343" i="23"/>
  <c r="G10342" i="23"/>
  <c r="G10341" i="23"/>
  <c r="G10340" i="23"/>
  <c r="G10339" i="23"/>
  <c r="G10338" i="23"/>
  <c r="G10337" i="23"/>
  <c r="G10336" i="23"/>
  <c r="G10335" i="23"/>
  <c r="G10334" i="23"/>
  <c r="G10333" i="23"/>
  <c r="G10332" i="23"/>
  <c r="G10331" i="23"/>
  <c r="G10330" i="23"/>
  <c r="G10329" i="23"/>
  <c r="G10328" i="23"/>
  <c r="G10327" i="23"/>
  <c r="G10326" i="23"/>
  <c r="G10325" i="23"/>
  <c r="G10324" i="23"/>
  <c r="G10323" i="23"/>
  <c r="G10322" i="23"/>
  <c r="G10321" i="23"/>
  <c r="G10320" i="23"/>
  <c r="G10319" i="23"/>
  <c r="G10318" i="23"/>
  <c r="G10317" i="23"/>
  <c r="G10316" i="23"/>
  <c r="G10315" i="23"/>
  <c r="G10314" i="23"/>
  <c r="G10313" i="23"/>
  <c r="G10312" i="23"/>
  <c r="G10311" i="23"/>
  <c r="G10310" i="23"/>
  <c r="G10309" i="23"/>
  <c r="G10308" i="23"/>
  <c r="G10307" i="23"/>
  <c r="G10306" i="23"/>
  <c r="G10305" i="23"/>
  <c r="G10304" i="23"/>
  <c r="G10303" i="23"/>
  <c r="G10302" i="23"/>
  <c r="G10301" i="23"/>
  <c r="G10300" i="23"/>
  <c r="G10299" i="23"/>
  <c r="G10298" i="23"/>
  <c r="G10297" i="23"/>
  <c r="G10296" i="23"/>
  <c r="G10295" i="23"/>
  <c r="G10294" i="23"/>
  <c r="G10293" i="23"/>
  <c r="G10292" i="23"/>
  <c r="G10291" i="23"/>
  <c r="G10290" i="23"/>
  <c r="G10289" i="23"/>
  <c r="G10288" i="23"/>
  <c r="G10287" i="23"/>
  <c r="G10286" i="23"/>
  <c r="G10285" i="23"/>
  <c r="G10284" i="23"/>
  <c r="G10283" i="23"/>
  <c r="G10282" i="23"/>
  <c r="G10281" i="23"/>
  <c r="G10280" i="23"/>
  <c r="G10279" i="23"/>
  <c r="G10278" i="23"/>
  <c r="G10277" i="23"/>
  <c r="G10276" i="23"/>
  <c r="G10275" i="23"/>
  <c r="G10274" i="23"/>
  <c r="G10273" i="23"/>
  <c r="G10272" i="23"/>
  <c r="G10271" i="23"/>
  <c r="G10270" i="23"/>
  <c r="G10269" i="23"/>
  <c r="G10268" i="23"/>
  <c r="G10267" i="23"/>
  <c r="G10266" i="23"/>
  <c r="G10265" i="23"/>
  <c r="G10264" i="23"/>
  <c r="G10263" i="23"/>
  <c r="G10262" i="23"/>
  <c r="G10261" i="23"/>
  <c r="G10260" i="23"/>
  <c r="G10259" i="23"/>
  <c r="G10258" i="23"/>
  <c r="G10257" i="23"/>
  <c r="G10256" i="23"/>
  <c r="G10255" i="23"/>
  <c r="G10254" i="23"/>
  <c r="G10253" i="23"/>
  <c r="G10252" i="23"/>
  <c r="G10251" i="23"/>
  <c r="G10250" i="23"/>
  <c r="G10249" i="23"/>
  <c r="G10248" i="23"/>
  <c r="G10247" i="23"/>
  <c r="G10246" i="23"/>
  <c r="G10245" i="23"/>
  <c r="G10244" i="23"/>
  <c r="G10243" i="23"/>
  <c r="G10242" i="23"/>
  <c r="G10241" i="23"/>
  <c r="G10240" i="23"/>
  <c r="G10239" i="23"/>
  <c r="G10238" i="23"/>
  <c r="G10237" i="23"/>
  <c r="G10236" i="23"/>
  <c r="G10235" i="23"/>
  <c r="G10234" i="23"/>
  <c r="G10233" i="23"/>
  <c r="G10232" i="23"/>
  <c r="G10231" i="23"/>
  <c r="G10230" i="23"/>
  <c r="G10229" i="23"/>
  <c r="G10228" i="23"/>
  <c r="G10227" i="23"/>
  <c r="G10226" i="23"/>
  <c r="G10225" i="23"/>
  <c r="G10224" i="23"/>
  <c r="G10223" i="23"/>
  <c r="G10222" i="23"/>
  <c r="G10221" i="23"/>
  <c r="G10220" i="23"/>
  <c r="G10219" i="23"/>
  <c r="G10218" i="23"/>
  <c r="G10217" i="23"/>
  <c r="G10216" i="23"/>
  <c r="G10215" i="23"/>
  <c r="G10214" i="23"/>
  <c r="G10213" i="23"/>
  <c r="G10212" i="23"/>
  <c r="G10211" i="23"/>
  <c r="G10210" i="23"/>
  <c r="G10209" i="23"/>
  <c r="G10208" i="23"/>
  <c r="G10207" i="23"/>
  <c r="G10206" i="23"/>
  <c r="G10205" i="23"/>
  <c r="G10204" i="23"/>
  <c r="G10203" i="23"/>
  <c r="G10202" i="23"/>
  <c r="G10201" i="23"/>
  <c r="G10200" i="23"/>
  <c r="G10199" i="23"/>
  <c r="G10198" i="23"/>
  <c r="G10197" i="23"/>
  <c r="G10196" i="23"/>
  <c r="G10195" i="23"/>
  <c r="G10194" i="23"/>
  <c r="G10193" i="23"/>
  <c r="G10192" i="23"/>
  <c r="G10191" i="23"/>
  <c r="G10190" i="23"/>
  <c r="G10189" i="23"/>
  <c r="G10188" i="23"/>
  <c r="G10187" i="23"/>
  <c r="G10186" i="23"/>
  <c r="G10185" i="23"/>
  <c r="G10184" i="23"/>
  <c r="G10183" i="23"/>
  <c r="G10182" i="23"/>
  <c r="G10181" i="23"/>
  <c r="G10180" i="23"/>
  <c r="G10179" i="23"/>
  <c r="G10178" i="23"/>
  <c r="G10177" i="23"/>
  <c r="G10176" i="23"/>
  <c r="G10175" i="23"/>
  <c r="G10174" i="23"/>
  <c r="G10173" i="23"/>
  <c r="G10172" i="23"/>
  <c r="G10171" i="23"/>
  <c r="G10170" i="23"/>
  <c r="G10169" i="23"/>
  <c r="G10168" i="23"/>
  <c r="G10167" i="23"/>
  <c r="G10166" i="23"/>
  <c r="G10165" i="23"/>
  <c r="G10164" i="23"/>
  <c r="G10163" i="23"/>
  <c r="G10162" i="23"/>
  <c r="G10161" i="23"/>
  <c r="G10160" i="23"/>
  <c r="G10159" i="23"/>
  <c r="G10158" i="23"/>
  <c r="G10157" i="23"/>
  <c r="G10156" i="23"/>
  <c r="G10155" i="23"/>
  <c r="G10154" i="23"/>
  <c r="G10153" i="23"/>
  <c r="G10152" i="23"/>
  <c r="G10151" i="23"/>
  <c r="G10150" i="23"/>
  <c r="G10149" i="23"/>
  <c r="G10148" i="23"/>
  <c r="G10147" i="23"/>
  <c r="G10146" i="23"/>
  <c r="G10145" i="23"/>
  <c r="G10144" i="23"/>
  <c r="G10143" i="23"/>
  <c r="G10142" i="23"/>
  <c r="G10141" i="23"/>
  <c r="G10140" i="23"/>
  <c r="G10139" i="23"/>
  <c r="G10138" i="23"/>
  <c r="G10137" i="23"/>
  <c r="G10136" i="23"/>
  <c r="G10135" i="23"/>
  <c r="G10134" i="23"/>
  <c r="G10133" i="23"/>
  <c r="G10132" i="23"/>
  <c r="G10131" i="23"/>
  <c r="G10130" i="23"/>
  <c r="G10129" i="23"/>
  <c r="G10128" i="23"/>
  <c r="G10127" i="23"/>
  <c r="G10126" i="23"/>
  <c r="G10125" i="23"/>
  <c r="G10124" i="23"/>
  <c r="G10123" i="23"/>
  <c r="G10122" i="23"/>
  <c r="G10121" i="23"/>
  <c r="G10120" i="23"/>
  <c r="G10119" i="23"/>
  <c r="G10118" i="23"/>
  <c r="G10117" i="23"/>
  <c r="G10116" i="23"/>
  <c r="G10115" i="23"/>
  <c r="G10114" i="23"/>
  <c r="G10113" i="23"/>
  <c r="G10112" i="23"/>
  <c r="G10111" i="23"/>
  <c r="G10110" i="23"/>
  <c r="G10109" i="23"/>
  <c r="G10108" i="23"/>
  <c r="G10107" i="23"/>
  <c r="G10106" i="23"/>
  <c r="G10105" i="23"/>
  <c r="G10104" i="23"/>
  <c r="G10103" i="23"/>
  <c r="G10102" i="23"/>
  <c r="G10101" i="23"/>
  <c r="G10100" i="23"/>
  <c r="G10099" i="23"/>
  <c r="G10098" i="23"/>
  <c r="G10097" i="23"/>
  <c r="G10096" i="23"/>
  <c r="G10095" i="23"/>
  <c r="G10094" i="23"/>
  <c r="G10093" i="23"/>
  <c r="G10092" i="23"/>
  <c r="G10091" i="23"/>
  <c r="G10090" i="23"/>
  <c r="G10089" i="23"/>
  <c r="G10088" i="23"/>
  <c r="G10087" i="23"/>
  <c r="G10086" i="23"/>
  <c r="G10085" i="23"/>
  <c r="G10084" i="23"/>
  <c r="G10083" i="23"/>
  <c r="G10082" i="23"/>
  <c r="G10081" i="23"/>
  <c r="G10080" i="23"/>
  <c r="G10079" i="23"/>
  <c r="G10078" i="23"/>
  <c r="G10077" i="23"/>
  <c r="G10076" i="23"/>
  <c r="G10075" i="23"/>
  <c r="G10074" i="23"/>
  <c r="G10073" i="23"/>
  <c r="G10072" i="23"/>
  <c r="G10071" i="23"/>
  <c r="G10070" i="23"/>
  <c r="G10069" i="23"/>
  <c r="G10068" i="23"/>
  <c r="G10067" i="23"/>
  <c r="G10066" i="23"/>
  <c r="G10065" i="23"/>
  <c r="G10064" i="23"/>
  <c r="G10063" i="23"/>
  <c r="G10062" i="23"/>
  <c r="G10061" i="23"/>
  <c r="G10060" i="23"/>
  <c r="G10059" i="23"/>
  <c r="G10058" i="23"/>
  <c r="G10057" i="23"/>
  <c r="G10056" i="23"/>
  <c r="G10055" i="23"/>
  <c r="G10054" i="23"/>
  <c r="G10053" i="23"/>
  <c r="G10052" i="23"/>
  <c r="G10051" i="23"/>
  <c r="G10050" i="23"/>
  <c r="G10049" i="23"/>
  <c r="G10048" i="23"/>
  <c r="G10047" i="23"/>
  <c r="G10046" i="23"/>
  <c r="G10045" i="23"/>
  <c r="G10044" i="23"/>
  <c r="G10043" i="23"/>
  <c r="G10042" i="23"/>
  <c r="G10041" i="23"/>
  <c r="G10040" i="23"/>
  <c r="G10039" i="23"/>
  <c r="G10038" i="23"/>
  <c r="G10037" i="23"/>
  <c r="G10036" i="23"/>
  <c r="G10035" i="23"/>
  <c r="G10034" i="23"/>
  <c r="G10033" i="23"/>
  <c r="G10032" i="23"/>
  <c r="G10031" i="23"/>
  <c r="G10030" i="23"/>
  <c r="G10029" i="23"/>
  <c r="G10028" i="23"/>
  <c r="G10027" i="23"/>
  <c r="G10026" i="23"/>
  <c r="G10025" i="23"/>
  <c r="G10024" i="23"/>
  <c r="G10023" i="23"/>
  <c r="G10022" i="23"/>
  <c r="G10021" i="23"/>
  <c r="G10020" i="23"/>
  <c r="G10019" i="23"/>
  <c r="G10018" i="23"/>
  <c r="G10017" i="23"/>
  <c r="G10016" i="23"/>
  <c r="G10015" i="23"/>
  <c r="G10014" i="23"/>
  <c r="G10013" i="23"/>
  <c r="G10012" i="23"/>
  <c r="G10011" i="23"/>
  <c r="G10010" i="23"/>
  <c r="G10009" i="23"/>
  <c r="G10008" i="23"/>
  <c r="G10007" i="23"/>
  <c r="G10006" i="23"/>
  <c r="G10005" i="23"/>
  <c r="G10004" i="23"/>
  <c r="G10003" i="23"/>
  <c r="G10002" i="23"/>
  <c r="G10001" i="23"/>
  <c r="G10000" i="23"/>
  <c r="G9999" i="23"/>
  <c r="G9998" i="23"/>
  <c r="G9997" i="23"/>
  <c r="G9996" i="23"/>
  <c r="G9995" i="23"/>
  <c r="G9994" i="23"/>
  <c r="G9993" i="23"/>
  <c r="G9992" i="23"/>
  <c r="G9991" i="23"/>
  <c r="G9990" i="23"/>
  <c r="G9989" i="23"/>
  <c r="G9988" i="23"/>
  <c r="G9987" i="23"/>
  <c r="G9986" i="23"/>
  <c r="G9985" i="23"/>
  <c r="G9984" i="23"/>
  <c r="G9983" i="23"/>
  <c r="G9982" i="23"/>
  <c r="G9981" i="23"/>
  <c r="G9980" i="23"/>
  <c r="G9979" i="23"/>
  <c r="G9978" i="23"/>
  <c r="G9977" i="23"/>
  <c r="G9976" i="23"/>
  <c r="G9975" i="23"/>
  <c r="G9974" i="23"/>
  <c r="G9973" i="23"/>
  <c r="G9972" i="23"/>
  <c r="G9971" i="23"/>
  <c r="G9970" i="23"/>
  <c r="G9969" i="23"/>
  <c r="G9968" i="23"/>
  <c r="G9967" i="23"/>
  <c r="G9966" i="23"/>
  <c r="G9965" i="23"/>
  <c r="G9964" i="23"/>
  <c r="G9963" i="23"/>
  <c r="G9962" i="23"/>
  <c r="G9961" i="23"/>
  <c r="G9960" i="23"/>
  <c r="G9959" i="23"/>
  <c r="G9958" i="23"/>
  <c r="G9957" i="23"/>
  <c r="G9956" i="23"/>
  <c r="G9955" i="23"/>
  <c r="G9954" i="23"/>
  <c r="G9953" i="23"/>
  <c r="G9952" i="23"/>
  <c r="G9951" i="23"/>
  <c r="G9950" i="23"/>
  <c r="G9949" i="23"/>
  <c r="G9948" i="23"/>
  <c r="G9947" i="23"/>
  <c r="G9946" i="23"/>
  <c r="G9945" i="23"/>
  <c r="G9944" i="23"/>
  <c r="G9943" i="23"/>
  <c r="G9942" i="23"/>
  <c r="G9941" i="23"/>
  <c r="G9940" i="23"/>
  <c r="G9939" i="23"/>
  <c r="G9938" i="23"/>
  <c r="G9937" i="23"/>
  <c r="G9936" i="23"/>
  <c r="G9935" i="23"/>
  <c r="G9934" i="23"/>
  <c r="G9933" i="23"/>
  <c r="G9932" i="23"/>
  <c r="G9931" i="23"/>
  <c r="G9930" i="23"/>
  <c r="G9929" i="23"/>
  <c r="G9928" i="23"/>
  <c r="G9927" i="23"/>
  <c r="G9926" i="23"/>
  <c r="G9925" i="23"/>
  <c r="G9924" i="23"/>
  <c r="G9923" i="23"/>
  <c r="G9922" i="23"/>
  <c r="G9921" i="23"/>
  <c r="G9920" i="23"/>
  <c r="G9919" i="23"/>
  <c r="G9918" i="23"/>
  <c r="G9917" i="23"/>
  <c r="G9916" i="23"/>
  <c r="G9915" i="23"/>
  <c r="G9914" i="23"/>
  <c r="G9913" i="23"/>
  <c r="G9912" i="23"/>
  <c r="G9911" i="23"/>
  <c r="G9910" i="23"/>
  <c r="G9909" i="23"/>
  <c r="G9908" i="23"/>
  <c r="G9907" i="23"/>
  <c r="G9906" i="23"/>
  <c r="G9905" i="23"/>
  <c r="G9904" i="23"/>
  <c r="G9903" i="23"/>
  <c r="G9902" i="23"/>
  <c r="G9901" i="23"/>
  <c r="G9900" i="23"/>
  <c r="G9899" i="23"/>
  <c r="G9898" i="23"/>
  <c r="G9897" i="23"/>
  <c r="G9896" i="23"/>
  <c r="G9895" i="23"/>
  <c r="G9894" i="23"/>
  <c r="G9893" i="23"/>
  <c r="G9892" i="23"/>
  <c r="G9891" i="23"/>
  <c r="G9890" i="23"/>
  <c r="G9889" i="23"/>
  <c r="G9888" i="23"/>
  <c r="G9887" i="23"/>
  <c r="G9886" i="23"/>
  <c r="G9885" i="23"/>
  <c r="G9884" i="23"/>
  <c r="G9883" i="23"/>
  <c r="G9882" i="23"/>
  <c r="G9881" i="23"/>
  <c r="G9880" i="23"/>
  <c r="G9879" i="23"/>
  <c r="G9878" i="23"/>
  <c r="G9877" i="23"/>
  <c r="G9876" i="23"/>
  <c r="G9875" i="23"/>
  <c r="G9874" i="23"/>
  <c r="G9873" i="23"/>
  <c r="G9872" i="23"/>
  <c r="G9871" i="23"/>
  <c r="G9870" i="23"/>
  <c r="G9869" i="23"/>
  <c r="G9868" i="23"/>
  <c r="G9867" i="23"/>
  <c r="G9866" i="23"/>
  <c r="G9865" i="23"/>
  <c r="G9864" i="23"/>
  <c r="G9863" i="23"/>
  <c r="G9862" i="23"/>
  <c r="G9861" i="23"/>
  <c r="G9860" i="23"/>
  <c r="G9859" i="23"/>
  <c r="G9858" i="23"/>
  <c r="G9857" i="23"/>
  <c r="G9856" i="23"/>
  <c r="G9855" i="23"/>
  <c r="G9854" i="23"/>
  <c r="G9853" i="23"/>
  <c r="G9852" i="23"/>
  <c r="G9851" i="23"/>
  <c r="G9850" i="23"/>
  <c r="G9849" i="23"/>
  <c r="G9848" i="23"/>
  <c r="G9847" i="23"/>
  <c r="G9846" i="23"/>
  <c r="G9845" i="23"/>
  <c r="G9844" i="23"/>
  <c r="G9843" i="23"/>
  <c r="G9842" i="23"/>
  <c r="G9841" i="23"/>
  <c r="G9840" i="23"/>
  <c r="G9839" i="23"/>
  <c r="G9838" i="23"/>
  <c r="G9837" i="23"/>
  <c r="G9836" i="23"/>
  <c r="G9835" i="23"/>
  <c r="G9834" i="23"/>
  <c r="G9833" i="23"/>
  <c r="G9832" i="23"/>
  <c r="G9831" i="23"/>
  <c r="G9830" i="23"/>
  <c r="G9829" i="23"/>
  <c r="G9828" i="23"/>
  <c r="G9827" i="23"/>
  <c r="G9826" i="23"/>
  <c r="G9825" i="23"/>
  <c r="G9824" i="23"/>
  <c r="G9823" i="23"/>
  <c r="G9822" i="23"/>
  <c r="G9821" i="23"/>
  <c r="G9820" i="23"/>
  <c r="G9819" i="23"/>
  <c r="G9818" i="23"/>
  <c r="G9817" i="23"/>
  <c r="G9816" i="23"/>
  <c r="G9815" i="23"/>
  <c r="G9814" i="23"/>
  <c r="G9813" i="23"/>
  <c r="G9812" i="23"/>
  <c r="G9811" i="23"/>
  <c r="G9810" i="23"/>
  <c r="G9809" i="23"/>
  <c r="G9808" i="23"/>
  <c r="G9807" i="23"/>
  <c r="G9806" i="23"/>
  <c r="G9805" i="23"/>
  <c r="G9804" i="23"/>
  <c r="G9803" i="23"/>
  <c r="G9802" i="23"/>
  <c r="G9801" i="23"/>
  <c r="G9800" i="23"/>
  <c r="G9799" i="23"/>
  <c r="G9798" i="23"/>
  <c r="G9797" i="23"/>
  <c r="G9796" i="23"/>
  <c r="G9795" i="23"/>
  <c r="G9794" i="23"/>
  <c r="G9793" i="23"/>
  <c r="G9792" i="23"/>
  <c r="G9791" i="23"/>
  <c r="G9790" i="23"/>
  <c r="G9789" i="23"/>
  <c r="G9788" i="23"/>
  <c r="G9787" i="23"/>
  <c r="G9786" i="23"/>
  <c r="G9785" i="23"/>
  <c r="G9784" i="23"/>
  <c r="G9783" i="23"/>
  <c r="G9782" i="23"/>
  <c r="G9781" i="23"/>
  <c r="G9780" i="23"/>
  <c r="G9779" i="23"/>
  <c r="G9778" i="23"/>
  <c r="G9777" i="23"/>
  <c r="G9776" i="23"/>
  <c r="G9775" i="23"/>
  <c r="G9774" i="23"/>
  <c r="G9773" i="23"/>
  <c r="G9772" i="23"/>
  <c r="G9771" i="23"/>
  <c r="G9770" i="23"/>
  <c r="G9769" i="23"/>
  <c r="G9768" i="23"/>
  <c r="G9767" i="23"/>
  <c r="G9766" i="23"/>
  <c r="G9765" i="23"/>
  <c r="G9764" i="23"/>
  <c r="G9763" i="23"/>
  <c r="G9762" i="23"/>
  <c r="G9761" i="23"/>
  <c r="G9760" i="23"/>
  <c r="G9759" i="23"/>
  <c r="G9758" i="23"/>
  <c r="G9757" i="23"/>
  <c r="G9756" i="23"/>
  <c r="G9755" i="23"/>
  <c r="G9754" i="23"/>
  <c r="G9753" i="23"/>
  <c r="G9752" i="23"/>
  <c r="G9751" i="23"/>
  <c r="G9750" i="23"/>
  <c r="G9749" i="23"/>
  <c r="G9748" i="23"/>
  <c r="G9747" i="23"/>
  <c r="G9746" i="23"/>
  <c r="G9745" i="23"/>
  <c r="G9744" i="23"/>
  <c r="G9743" i="23"/>
  <c r="G9742" i="23"/>
  <c r="G9741" i="23"/>
  <c r="G9740" i="23"/>
  <c r="G9739" i="23"/>
  <c r="G9738" i="23"/>
  <c r="G9737" i="23"/>
  <c r="G9736" i="23"/>
  <c r="G9735" i="23"/>
  <c r="G9734" i="23"/>
  <c r="G9733" i="23"/>
  <c r="G9732" i="23"/>
  <c r="G9731" i="23"/>
  <c r="G9730" i="23"/>
  <c r="G9729" i="23"/>
  <c r="G9728" i="23"/>
  <c r="G9727" i="23"/>
  <c r="G9726" i="23"/>
  <c r="G9725" i="23"/>
  <c r="G9724" i="23"/>
  <c r="G9723" i="23"/>
  <c r="G9722" i="23"/>
  <c r="G9721" i="23"/>
  <c r="G9720" i="23"/>
  <c r="G9719" i="23"/>
  <c r="G9718" i="23"/>
  <c r="G9717" i="23"/>
  <c r="G9716" i="23"/>
  <c r="G9715" i="23"/>
  <c r="G9714" i="23"/>
  <c r="G9713" i="23"/>
  <c r="G9712" i="23"/>
  <c r="G9711" i="23"/>
  <c r="G9710" i="23"/>
  <c r="G9709" i="23"/>
  <c r="G9708" i="23"/>
  <c r="G9707" i="23"/>
  <c r="G9706" i="23"/>
  <c r="G9705" i="23"/>
  <c r="G9704" i="23"/>
  <c r="G9703" i="23"/>
  <c r="G9702" i="23"/>
  <c r="G9701" i="23"/>
  <c r="G9700" i="23"/>
  <c r="G9699" i="23"/>
  <c r="G9698" i="23"/>
  <c r="G9697" i="23"/>
  <c r="G9696" i="23"/>
  <c r="G9695" i="23"/>
  <c r="G9694" i="23"/>
  <c r="G9693" i="23"/>
  <c r="G9692" i="23"/>
  <c r="G9691" i="23"/>
  <c r="G9690" i="23"/>
  <c r="G9689" i="23"/>
  <c r="G9688" i="23"/>
  <c r="G9687" i="23"/>
  <c r="G9686" i="23"/>
  <c r="G9685" i="23"/>
  <c r="G9684" i="23"/>
  <c r="G9683" i="23"/>
  <c r="G9682" i="23"/>
  <c r="G9681" i="23"/>
  <c r="G9680" i="23"/>
  <c r="G9679" i="23"/>
  <c r="G9678" i="23"/>
  <c r="G9677" i="23"/>
  <c r="G9676" i="23"/>
  <c r="G9675" i="23"/>
  <c r="G9674" i="23"/>
  <c r="G9673" i="23"/>
  <c r="G9672" i="23"/>
  <c r="G9671" i="23"/>
  <c r="G9670" i="23"/>
  <c r="G9669" i="23"/>
  <c r="G9668" i="23"/>
  <c r="G9667" i="23"/>
  <c r="G9666" i="23"/>
  <c r="G9665" i="23"/>
  <c r="G9664" i="23"/>
  <c r="G9663" i="23"/>
  <c r="G9662" i="23"/>
  <c r="G9661" i="23"/>
  <c r="G9660" i="23"/>
  <c r="G9659" i="23"/>
  <c r="G9658" i="23"/>
  <c r="G9657" i="23"/>
  <c r="G9656" i="23"/>
  <c r="G9655" i="23"/>
  <c r="G9654" i="23"/>
  <c r="G9653" i="23"/>
  <c r="G9652" i="23"/>
  <c r="G9651" i="23"/>
  <c r="G9650" i="23"/>
  <c r="G9649" i="23"/>
  <c r="G9648" i="23"/>
  <c r="G9647" i="23"/>
  <c r="G9646" i="23"/>
  <c r="G9645" i="23"/>
  <c r="G9644" i="23"/>
  <c r="G9643" i="23"/>
  <c r="G9642" i="23"/>
  <c r="G9641" i="23"/>
  <c r="G9640" i="23"/>
  <c r="G9639" i="23"/>
  <c r="G9638" i="23"/>
  <c r="G9637" i="23"/>
  <c r="G9636" i="23"/>
  <c r="G9635" i="23"/>
  <c r="G9634" i="23"/>
  <c r="G9633" i="23"/>
  <c r="G9632" i="23"/>
  <c r="G9631" i="23"/>
  <c r="G9630" i="23"/>
  <c r="G9629" i="23"/>
  <c r="G9628" i="23"/>
  <c r="G9627" i="23"/>
  <c r="G9626" i="23"/>
  <c r="G9625" i="23"/>
  <c r="G9624" i="23"/>
  <c r="G9623" i="23"/>
  <c r="G9622" i="23"/>
  <c r="G9621" i="23"/>
  <c r="G9620" i="23"/>
  <c r="G9619" i="23"/>
  <c r="G9618" i="23"/>
  <c r="G9617" i="23"/>
  <c r="G9616" i="23"/>
  <c r="G9615" i="23"/>
  <c r="G9614" i="23"/>
  <c r="G9613" i="23"/>
  <c r="G9612" i="23"/>
  <c r="G9611" i="23"/>
  <c r="G9610" i="23"/>
  <c r="G9609" i="23"/>
  <c r="G9608" i="23"/>
  <c r="G9607" i="23"/>
  <c r="G9606" i="23"/>
  <c r="G9605" i="23"/>
  <c r="G9604" i="23"/>
  <c r="G9603" i="23"/>
  <c r="G9602" i="23"/>
  <c r="G9601" i="23"/>
  <c r="G9600" i="23"/>
  <c r="G9599" i="23"/>
  <c r="G9598" i="23"/>
  <c r="G9597" i="23"/>
  <c r="G9596" i="23"/>
  <c r="G9595" i="23"/>
  <c r="G9594" i="23"/>
  <c r="G9593" i="23"/>
  <c r="G9592" i="23"/>
  <c r="G9591" i="23"/>
  <c r="G9590" i="23"/>
  <c r="G9589" i="23"/>
  <c r="G9588" i="23"/>
  <c r="G9587" i="23"/>
  <c r="G9586" i="23"/>
  <c r="G9585" i="23"/>
  <c r="G9584" i="23"/>
  <c r="G9583" i="23"/>
  <c r="G9582" i="23"/>
  <c r="G9581" i="23"/>
  <c r="G9580" i="23"/>
  <c r="G9579" i="23"/>
  <c r="G9578" i="23"/>
  <c r="G9577" i="23"/>
  <c r="G9576" i="23"/>
  <c r="G9575" i="23"/>
  <c r="G9574" i="23"/>
  <c r="G9573" i="23"/>
  <c r="G9572" i="23"/>
  <c r="G9571" i="23"/>
  <c r="G9570" i="23"/>
  <c r="G9569" i="23"/>
  <c r="G9568" i="23"/>
  <c r="G9567" i="23"/>
  <c r="G9566" i="23"/>
  <c r="G9565" i="23"/>
  <c r="G9564" i="23"/>
  <c r="G9563" i="23"/>
  <c r="G9562" i="23"/>
  <c r="G9561" i="23"/>
  <c r="G9560" i="23"/>
  <c r="G9559" i="23"/>
  <c r="G9558" i="23"/>
  <c r="G9557" i="23"/>
  <c r="G9556" i="23"/>
  <c r="G9555" i="23"/>
  <c r="G9554" i="23"/>
  <c r="G9553" i="23"/>
  <c r="G9552" i="23"/>
  <c r="G9551" i="23"/>
  <c r="G9550" i="23"/>
  <c r="G9549" i="23"/>
  <c r="G9548" i="23"/>
  <c r="G9547" i="23"/>
  <c r="G9546" i="23"/>
  <c r="G9545" i="23"/>
  <c r="G9544" i="23"/>
  <c r="G9543" i="23"/>
  <c r="G9542" i="23"/>
  <c r="G9541" i="23"/>
  <c r="G9540" i="23"/>
  <c r="G9539" i="23"/>
  <c r="G9538" i="23"/>
  <c r="G9537" i="23"/>
  <c r="G9536" i="23"/>
  <c r="G9535" i="23"/>
  <c r="G9534" i="23"/>
  <c r="G9533" i="23"/>
  <c r="G9532" i="23"/>
  <c r="G9531" i="23"/>
  <c r="G9530" i="23"/>
  <c r="G9529" i="23"/>
  <c r="G9528" i="23"/>
  <c r="G9527" i="23"/>
  <c r="G9526" i="23"/>
  <c r="G9525" i="23"/>
  <c r="G9524" i="23"/>
  <c r="G9523" i="23"/>
  <c r="G9522" i="23"/>
  <c r="G9521" i="23"/>
  <c r="G9520" i="23"/>
  <c r="G9519" i="23"/>
  <c r="G9518" i="23"/>
  <c r="G9517" i="23"/>
  <c r="G9516" i="23"/>
  <c r="G9515" i="23"/>
  <c r="G9514" i="23"/>
  <c r="G9513" i="23"/>
  <c r="G9512" i="23"/>
  <c r="G9511" i="23"/>
  <c r="G9510" i="23"/>
  <c r="G9509" i="23"/>
  <c r="G9508" i="23"/>
  <c r="G9507" i="23"/>
  <c r="G9506" i="23"/>
  <c r="G9505" i="23"/>
  <c r="G9504" i="23"/>
  <c r="G9503" i="23"/>
  <c r="G9502" i="23"/>
  <c r="G9501" i="23"/>
  <c r="G9500" i="23"/>
  <c r="G9499" i="23"/>
  <c r="G9498" i="23"/>
  <c r="G9497" i="23"/>
  <c r="G9496" i="23"/>
  <c r="G9495" i="23"/>
  <c r="G9494" i="23"/>
  <c r="G9493" i="23"/>
  <c r="G9492" i="23"/>
  <c r="G9491" i="23"/>
  <c r="G9490" i="23"/>
  <c r="G9489" i="23"/>
  <c r="G9488" i="23"/>
  <c r="G9487" i="23"/>
  <c r="G9486" i="23"/>
  <c r="G9485" i="23"/>
  <c r="G9484" i="23"/>
  <c r="G9483" i="23"/>
  <c r="G9482" i="23"/>
  <c r="G9481" i="23"/>
  <c r="G9480" i="23"/>
  <c r="G9479" i="23"/>
  <c r="G9478" i="23"/>
  <c r="G9477" i="23"/>
  <c r="G9476" i="23"/>
  <c r="G9475" i="23"/>
  <c r="G9474" i="23"/>
  <c r="G9473" i="23"/>
  <c r="G9472" i="23"/>
  <c r="G9471" i="23"/>
  <c r="G9470" i="23"/>
  <c r="G9469" i="23"/>
  <c r="G9468" i="23"/>
  <c r="G9467" i="23"/>
  <c r="G9466" i="23"/>
  <c r="G9465" i="23"/>
  <c r="G9464" i="23"/>
  <c r="G9463" i="23"/>
  <c r="G9462" i="23"/>
  <c r="G9461" i="23"/>
  <c r="G9460" i="23"/>
  <c r="G9459" i="23"/>
  <c r="G9458" i="23"/>
  <c r="G9457" i="23"/>
  <c r="G9456" i="23"/>
  <c r="G9455" i="23"/>
  <c r="G9454" i="23"/>
  <c r="G9453" i="23"/>
  <c r="G9452" i="23"/>
  <c r="G9451" i="23"/>
  <c r="G9450" i="23"/>
  <c r="G9449" i="23"/>
  <c r="G9448" i="23"/>
  <c r="G9447" i="23"/>
  <c r="G9446" i="23"/>
  <c r="G9445" i="23"/>
  <c r="G9444" i="23"/>
  <c r="G9443" i="23"/>
  <c r="G9442" i="23"/>
  <c r="G9441" i="23"/>
  <c r="G9440" i="23"/>
  <c r="G9439" i="23"/>
  <c r="G9438" i="23"/>
  <c r="G9437" i="23"/>
  <c r="G9436" i="23"/>
  <c r="G9435" i="23"/>
  <c r="G9434" i="23"/>
  <c r="G9433" i="23"/>
  <c r="G9432" i="23"/>
  <c r="G9431" i="23"/>
  <c r="G9430" i="23"/>
  <c r="G9429" i="23"/>
  <c r="G9428" i="23"/>
  <c r="G9427" i="23"/>
  <c r="G9426" i="23"/>
  <c r="G9425" i="23"/>
  <c r="G9424" i="23"/>
  <c r="G9423" i="23"/>
  <c r="G9422" i="23"/>
  <c r="G9421" i="23"/>
  <c r="G9420" i="23"/>
  <c r="G9419" i="23"/>
  <c r="G9418" i="23"/>
  <c r="G9417" i="23"/>
  <c r="G9416" i="23"/>
  <c r="G9415" i="23"/>
  <c r="G9414" i="23"/>
  <c r="G9413" i="23"/>
  <c r="G9412" i="23"/>
  <c r="G9411" i="23"/>
  <c r="G9410" i="23"/>
  <c r="G9409" i="23"/>
  <c r="G9408" i="23"/>
  <c r="G9407" i="23"/>
  <c r="G9406" i="23"/>
  <c r="G9405" i="23"/>
  <c r="G9404" i="23"/>
  <c r="G9403" i="23"/>
  <c r="G9402" i="23"/>
  <c r="G9401" i="23"/>
  <c r="G9400" i="23"/>
  <c r="G9399" i="23"/>
  <c r="G9398" i="23"/>
  <c r="G9397" i="23"/>
  <c r="G9396" i="23"/>
  <c r="G9395" i="23"/>
  <c r="G9394" i="23"/>
  <c r="G9393" i="23"/>
  <c r="G9392" i="23"/>
  <c r="G9391" i="23"/>
  <c r="G9390" i="23"/>
  <c r="G9389" i="23"/>
  <c r="G9388" i="23"/>
  <c r="G9387" i="23"/>
  <c r="G9386" i="23"/>
  <c r="G9385" i="23"/>
  <c r="G9384" i="23"/>
  <c r="G9383" i="23"/>
  <c r="G9382" i="23"/>
  <c r="G9381" i="23"/>
  <c r="G9380" i="23"/>
  <c r="G9379" i="23"/>
  <c r="G9378" i="23"/>
  <c r="G9377" i="23"/>
  <c r="G9376" i="23"/>
  <c r="G9375" i="23"/>
  <c r="G9374" i="23"/>
  <c r="G9373" i="23"/>
  <c r="G9372" i="23"/>
  <c r="G9371" i="23"/>
  <c r="G9370" i="23"/>
  <c r="G9369" i="23"/>
  <c r="G9368" i="23"/>
  <c r="G9367" i="23"/>
  <c r="G9366" i="23"/>
  <c r="G9365" i="23"/>
  <c r="G9364" i="23"/>
  <c r="G9363" i="23"/>
  <c r="G9362" i="23"/>
  <c r="G9361" i="23"/>
  <c r="G9360" i="23"/>
  <c r="G9359" i="23"/>
  <c r="G9358" i="23"/>
  <c r="G9357" i="23"/>
  <c r="G9356" i="23"/>
  <c r="G9355" i="23"/>
  <c r="G9354" i="23"/>
  <c r="G9353" i="23"/>
  <c r="G9352" i="23"/>
  <c r="G9351" i="23"/>
  <c r="G9350" i="23"/>
  <c r="G9349" i="23"/>
  <c r="G9348" i="23"/>
  <c r="G9347" i="23"/>
  <c r="G9346" i="23"/>
  <c r="G9345" i="23"/>
  <c r="G9344" i="23"/>
  <c r="G9343" i="23"/>
  <c r="G9342" i="23"/>
  <c r="G9341" i="23"/>
  <c r="G9340" i="23"/>
  <c r="G9339" i="23"/>
  <c r="G9338" i="23"/>
  <c r="G9337" i="23"/>
  <c r="G9336" i="23"/>
  <c r="G9335" i="23"/>
  <c r="G9334" i="23"/>
  <c r="G9333" i="23"/>
  <c r="G9332" i="23"/>
  <c r="G9331" i="23"/>
  <c r="G9330" i="23"/>
  <c r="G9329" i="23"/>
  <c r="G9328" i="23"/>
  <c r="G9327" i="23"/>
  <c r="G9326" i="23"/>
  <c r="G9325" i="23"/>
  <c r="G9324" i="23"/>
  <c r="G9323" i="23"/>
  <c r="G9322" i="23"/>
  <c r="G9321" i="23"/>
  <c r="G9320" i="23"/>
  <c r="G9319" i="23"/>
  <c r="G9318" i="23"/>
  <c r="G9317" i="23"/>
  <c r="G9316" i="23"/>
  <c r="G9315" i="23"/>
  <c r="G9314" i="23"/>
  <c r="G9313" i="23"/>
  <c r="G9312" i="23"/>
  <c r="G9311" i="23"/>
  <c r="G9310" i="23"/>
  <c r="G9309" i="23"/>
  <c r="G9308" i="23"/>
  <c r="G9307" i="23"/>
  <c r="G9306" i="23"/>
  <c r="G9305" i="23"/>
  <c r="G9304" i="23"/>
  <c r="G9303" i="23"/>
  <c r="G9302" i="23"/>
  <c r="G9301" i="23"/>
  <c r="G9300" i="23"/>
  <c r="G9299" i="23"/>
  <c r="G9298" i="23"/>
  <c r="G9297" i="23"/>
  <c r="G9296" i="23"/>
  <c r="G9295" i="23"/>
  <c r="G9294" i="23"/>
  <c r="G9293" i="23"/>
  <c r="G9292" i="23"/>
  <c r="G9291" i="23"/>
  <c r="G9290" i="23"/>
  <c r="G9289" i="23"/>
  <c r="G9288" i="23"/>
  <c r="G9287" i="23"/>
  <c r="G9286" i="23"/>
  <c r="G9285" i="23"/>
  <c r="G9284" i="23"/>
  <c r="G9283" i="23"/>
  <c r="G9282" i="23"/>
  <c r="G9281" i="23"/>
  <c r="G9280" i="23"/>
  <c r="G9279" i="23"/>
  <c r="G9278" i="23"/>
  <c r="G9277" i="23"/>
  <c r="G9276" i="23"/>
  <c r="G9275" i="23"/>
  <c r="G9274" i="23"/>
  <c r="G9273" i="23"/>
  <c r="G9272" i="23"/>
  <c r="G9271" i="23"/>
  <c r="G9270" i="23"/>
  <c r="G9269" i="23"/>
  <c r="G9268" i="23"/>
  <c r="G9267" i="23"/>
  <c r="G9266" i="23"/>
  <c r="G9265" i="23"/>
  <c r="G9264" i="23"/>
  <c r="G9263" i="23"/>
  <c r="G9262" i="23"/>
  <c r="G9261" i="23"/>
  <c r="G9260" i="23"/>
  <c r="G9259" i="23"/>
  <c r="G9258" i="23"/>
  <c r="G9257" i="23"/>
  <c r="G9256" i="23"/>
  <c r="G9255" i="23"/>
  <c r="G9254" i="23"/>
  <c r="G9253" i="23"/>
  <c r="G9252" i="23"/>
  <c r="G9251" i="23"/>
  <c r="G9250" i="23"/>
  <c r="G9249" i="23"/>
  <c r="G9248" i="23"/>
  <c r="G9247" i="23"/>
  <c r="G9246" i="23"/>
  <c r="G9245" i="23"/>
  <c r="G9244" i="23"/>
  <c r="G9243" i="23"/>
  <c r="G9242" i="23"/>
  <c r="G9241" i="23"/>
  <c r="G9240" i="23"/>
  <c r="G9239" i="23"/>
  <c r="G9238" i="23"/>
  <c r="G9237" i="23"/>
  <c r="G9236" i="23"/>
  <c r="G9235" i="23"/>
  <c r="G9234" i="23"/>
  <c r="G9233" i="23"/>
  <c r="G9232" i="23"/>
  <c r="G9231" i="23"/>
  <c r="G9230" i="23"/>
  <c r="G9229" i="23"/>
  <c r="G9228" i="23"/>
  <c r="G9227" i="23"/>
  <c r="G9226" i="23"/>
  <c r="G9225" i="23"/>
  <c r="G9224" i="23"/>
  <c r="G9223" i="23"/>
  <c r="G9222" i="23"/>
  <c r="G9221" i="23"/>
  <c r="G9220" i="23"/>
  <c r="G9219" i="23"/>
  <c r="G9218" i="23"/>
  <c r="G9217" i="23"/>
  <c r="G9216" i="23"/>
  <c r="G9215" i="23"/>
  <c r="G9214" i="23"/>
  <c r="G9213" i="23"/>
  <c r="G9212" i="23"/>
  <c r="G9211" i="23"/>
  <c r="G9210" i="23"/>
  <c r="G9209" i="23"/>
  <c r="G9208" i="23"/>
  <c r="G9207" i="23"/>
  <c r="G9206" i="23"/>
  <c r="G9205" i="23"/>
  <c r="G9204" i="23"/>
  <c r="G9203" i="23"/>
  <c r="G9202" i="23"/>
  <c r="G9201" i="23"/>
  <c r="G9200" i="23"/>
  <c r="G9199" i="23"/>
  <c r="G9198" i="23"/>
  <c r="G9197" i="23"/>
  <c r="G9196" i="23"/>
  <c r="G9195" i="23"/>
  <c r="G9194" i="23"/>
  <c r="G9193" i="23"/>
  <c r="G9192" i="23"/>
  <c r="G9191" i="23"/>
  <c r="G9190" i="23"/>
  <c r="G9189" i="23"/>
  <c r="G9188" i="23"/>
  <c r="G9187" i="23"/>
  <c r="G9186" i="23"/>
  <c r="G9185" i="23"/>
  <c r="G9184" i="23"/>
  <c r="G9183" i="23"/>
  <c r="G9182" i="23"/>
  <c r="G9181" i="23"/>
  <c r="G9180" i="23"/>
  <c r="G9179" i="23"/>
  <c r="G9178" i="23"/>
  <c r="G9177" i="23"/>
  <c r="G9176" i="23"/>
  <c r="G9175" i="23"/>
  <c r="G9174" i="23"/>
  <c r="G9173" i="23"/>
  <c r="G9172" i="23"/>
  <c r="G9171" i="23"/>
  <c r="G9170" i="23"/>
  <c r="G9169" i="23"/>
  <c r="G9168" i="23"/>
  <c r="G9167" i="23"/>
  <c r="G9166" i="23"/>
  <c r="G9165" i="23"/>
  <c r="G9164" i="23"/>
  <c r="G9163" i="23"/>
  <c r="G9162" i="23"/>
  <c r="G9161" i="23"/>
  <c r="G9160" i="23"/>
  <c r="G9159" i="23"/>
  <c r="G9158" i="23"/>
  <c r="G9157" i="23"/>
  <c r="G9156" i="23"/>
  <c r="G9155" i="23"/>
  <c r="G9154" i="23"/>
  <c r="G9153" i="23"/>
  <c r="G9152" i="23"/>
  <c r="G9151" i="23"/>
  <c r="G9150" i="23"/>
  <c r="G9149" i="23"/>
  <c r="G9148" i="23"/>
  <c r="G9147" i="23"/>
  <c r="G9146" i="23"/>
  <c r="G9145" i="23"/>
  <c r="G9144" i="23"/>
  <c r="G9143" i="23"/>
  <c r="G9142" i="23"/>
  <c r="G9141" i="23"/>
  <c r="G9140" i="23"/>
  <c r="G9139" i="23"/>
  <c r="G9138" i="23"/>
  <c r="G9137" i="23"/>
  <c r="G9136" i="23"/>
  <c r="G9135" i="23"/>
  <c r="G9134" i="23"/>
  <c r="G9133" i="23"/>
  <c r="G9132" i="23"/>
  <c r="G9131" i="23"/>
  <c r="G9130" i="23"/>
  <c r="G9129" i="23"/>
  <c r="G9128" i="23"/>
  <c r="G9127" i="23"/>
  <c r="G9126" i="23"/>
  <c r="G9125" i="23"/>
  <c r="G9124" i="23"/>
  <c r="G9123" i="23"/>
  <c r="G9122" i="23"/>
  <c r="G9121" i="23"/>
  <c r="G9120" i="23"/>
  <c r="G9119" i="23"/>
  <c r="G9118" i="23"/>
  <c r="G9117" i="23"/>
  <c r="G9116" i="23"/>
  <c r="G9115" i="23"/>
  <c r="G9114" i="23"/>
  <c r="G9113" i="23"/>
  <c r="G9112" i="23"/>
  <c r="G9111" i="23"/>
  <c r="G9110" i="23"/>
  <c r="G9109" i="23"/>
  <c r="G9108" i="23"/>
  <c r="G9107" i="23"/>
  <c r="G9106" i="23"/>
  <c r="G9105" i="23"/>
  <c r="G9104" i="23"/>
  <c r="G9103" i="23"/>
  <c r="G9102" i="23"/>
  <c r="G9101" i="23"/>
  <c r="G9100" i="23"/>
  <c r="G9099" i="23"/>
  <c r="G9098" i="23"/>
  <c r="G9097" i="23"/>
  <c r="G9096" i="23"/>
  <c r="G9095" i="23"/>
  <c r="G9094" i="23"/>
  <c r="G9093" i="23"/>
  <c r="G9092" i="23"/>
  <c r="G9091" i="23"/>
  <c r="G9090" i="23"/>
  <c r="G9089" i="23"/>
  <c r="G9088" i="23"/>
  <c r="G9087" i="23"/>
  <c r="G9086" i="23"/>
  <c r="G9085" i="23"/>
  <c r="G9084" i="23"/>
  <c r="G9083" i="23"/>
  <c r="G9082" i="23"/>
  <c r="G9081" i="23"/>
  <c r="G9080" i="23"/>
  <c r="G9079" i="23"/>
  <c r="G9078" i="23"/>
  <c r="G9077" i="23"/>
  <c r="G9076" i="23"/>
  <c r="G9075" i="23"/>
  <c r="G9074" i="23"/>
  <c r="G9073" i="23"/>
  <c r="G9072" i="23"/>
  <c r="G9071" i="23"/>
  <c r="G9070" i="23"/>
  <c r="G9069" i="23"/>
  <c r="G9068" i="23"/>
  <c r="G9067" i="23"/>
  <c r="G9066" i="23"/>
  <c r="G9065" i="23"/>
  <c r="G9064" i="23"/>
  <c r="G9063" i="23"/>
  <c r="G9062" i="23"/>
  <c r="G9061" i="23"/>
  <c r="G9060" i="23"/>
  <c r="G9059" i="23"/>
  <c r="G9058" i="23"/>
  <c r="G9057" i="23"/>
  <c r="G9056" i="23"/>
  <c r="G9055" i="23"/>
  <c r="G9054" i="23"/>
  <c r="G9053" i="23"/>
  <c r="G9052" i="23"/>
  <c r="G9051" i="23"/>
  <c r="G9050" i="23"/>
  <c r="G9049" i="23"/>
  <c r="G9048" i="23"/>
  <c r="G9047" i="23"/>
  <c r="G9046" i="23"/>
  <c r="G9045" i="23"/>
  <c r="G9044" i="23"/>
  <c r="G9043" i="23"/>
  <c r="G9042" i="23"/>
  <c r="G9041" i="23"/>
  <c r="G9040" i="23"/>
  <c r="G9039" i="23"/>
  <c r="G9038" i="23"/>
  <c r="G9037" i="23"/>
  <c r="G9036" i="23"/>
  <c r="G9035" i="23"/>
  <c r="G9034" i="23"/>
  <c r="G9033" i="23"/>
  <c r="G9032" i="23"/>
  <c r="G9031" i="23"/>
  <c r="G9030" i="23"/>
  <c r="G9029" i="23"/>
  <c r="G9028" i="23"/>
  <c r="G9027" i="23"/>
  <c r="G9026" i="23"/>
  <c r="G9025" i="23"/>
  <c r="G9024" i="23"/>
  <c r="G9023" i="23"/>
  <c r="G9022" i="23"/>
  <c r="G9021" i="23"/>
  <c r="G9020" i="23"/>
  <c r="G9019" i="23"/>
  <c r="G9018" i="23"/>
  <c r="G9017" i="23"/>
  <c r="G9016" i="23"/>
  <c r="G9015" i="23"/>
  <c r="G9014" i="23"/>
  <c r="G9013" i="23"/>
  <c r="G9012" i="23"/>
  <c r="G9011" i="23"/>
  <c r="G9010" i="23"/>
  <c r="G9009" i="23"/>
  <c r="G9008" i="23"/>
  <c r="G9007" i="23"/>
  <c r="G9006" i="23"/>
  <c r="G9005" i="23"/>
  <c r="G9004" i="23"/>
  <c r="G9003" i="23"/>
  <c r="G9002" i="23"/>
  <c r="G9001" i="23"/>
  <c r="G9000" i="23"/>
  <c r="G8999" i="23"/>
  <c r="G8998" i="23"/>
  <c r="G8997" i="23"/>
  <c r="G8996" i="23"/>
  <c r="G8995" i="23"/>
  <c r="G8994" i="23"/>
  <c r="G8993" i="23"/>
  <c r="G8992" i="23"/>
  <c r="G8991" i="23"/>
  <c r="G8990" i="23"/>
  <c r="G8989" i="23"/>
  <c r="G8988" i="23"/>
  <c r="G8987" i="23"/>
  <c r="G8986" i="23"/>
  <c r="G8985" i="23"/>
  <c r="G8984" i="23"/>
  <c r="G8983" i="23"/>
  <c r="G8982" i="23"/>
  <c r="G8981" i="23"/>
  <c r="G8980" i="23"/>
  <c r="G8979" i="23"/>
  <c r="G8978" i="23"/>
  <c r="G8977" i="23"/>
  <c r="G8976" i="23"/>
  <c r="G8975" i="23"/>
  <c r="G8974" i="23"/>
  <c r="G8973" i="23"/>
  <c r="G8972" i="23"/>
  <c r="G8971" i="23"/>
  <c r="G8970" i="23"/>
  <c r="G8969" i="23"/>
  <c r="G8968" i="23"/>
  <c r="G8967" i="23"/>
  <c r="G8966" i="23"/>
  <c r="G8965" i="23"/>
  <c r="G8964" i="23"/>
  <c r="G8963" i="23"/>
  <c r="G8962" i="23"/>
  <c r="G8961" i="23"/>
  <c r="G8960" i="23"/>
  <c r="G8959" i="23"/>
  <c r="G8958" i="23"/>
  <c r="G8957" i="23"/>
  <c r="G8956" i="23"/>
  <c r="G8955" i="23"/>
  <c r="G8954" i="23"/>
  <c r="G8953" i="23"/>
  <c r="G8952" i="23"/>
  <c r="G8951" i="23"/>
  <c r="G8950" i="23"/>
  <c r="G8949" i="23"/>
  <c r="G8948" i="23"/>
  <c r="G8947" i="23"/>
  <c r="G8946" i="23"/>
  <c r="G8945" i="23"/>
  <c r="G8944" i="23"/>
  <c r="G8943" i="23"/>
  <c r="G8942" i="23"/>
  <c r="G8941" i="23"/>
  <c r="G8940" i="23"/>
  <c r="G8939" i="23"/>
  <c r="G8938" i="23"/>
  <c r="G8937" i="23"/>
  <c r="G8936" i="23"/>
  <c r="G8935" i="23"/>
  <c r="G8934" i="23"/>
  <c r="G8933" i="23"/>
  <c r="G8932" i="23"/>
  <c r="G8931" i="23"/>
  <c r="G8930" i="23"/>
  <c r="G8929" i="23"/>
  <c r="G8928" i="23"/>
  <c r="G8927" i="23"/>
  <c r="G8926" i="23"/>
  <c r="G8925" i="23"/>
  <c r="G8924" i="23"/>
  <c r="G8923" i="23"/>
  <c r="G8922" i="23"/>
  <c r="G8921" i="23"/>
  <c r="G8920" i="23"/>
  <c r="G8919" i="23"/>
  <c r="G8918" i="23"/>
  <c r="G8917" i="23"/>
  <c r="G8916" i="23"/>
  <c r="G8915" i="23"/>
  <c r="G8914" i="23"/>
  <c r="G8913" i="23"/>
  <c r="G8912" i="23"/>
  <c r="G8911" i="23"/>
  <c r="G8910" i="23"/>
  <c r="G8909" i="23"/>
  <c r="G8908" i="23"/>
  <c r="G8907" i="23"/>
  <c r="G8906" i="23"/>
  <c r="G8905" i="23"/>
  <c r="G8904" i="23"/>
  <c r="G8903" i="23"/>
  <c r="G8902" i="23"/>
  <c r="G8901" i="23"/>
  <c r="G8900" i="23"/>
  <c r="G8899" i="23"/>
  <c r="G8898" i="23"/>
  <c r="G8897" i="23"/>
  <c r="G8896" i="23"/>
  <c r="G8895" i="23"/>
  <c r="G8894" i="23"/>
  <c r="G8893" i="23"/>
  <c r="G8892" i="23"/>
  <c r="G8891" i="23"/>
  <c r="G8890" i="23"/>
  <c r="G8889" i="23"/>
  <c r="G8888" i="23"/>
  <c r="G8887" i="23"/>
  <c r="G8886" i="23"/>
  <c r="G8885" i="23"/>
  <c r="G8884" i="23"/>
  <c r="G8883" i="23"/>
  <c r="G8882" i="23"/>
  <c r="G8881" i="23"/>
  <c r="G8880" i="23"/>
  <c r="G8879" i="23"/>
  <c r="G8878" i="23"/>
  <c r="G8877" i="23"/>
  <c r="G8876" i="23"/>
  <c r="G8875" i="23"/>
  <c r="G8874" i="23"/>
  <c r="G8873" i="23"/>
  <c r="G8872" i="23"/>
  <c r="G8871" i="23"/>
  <c r="G8870" i="23"/>
  <c r="G8869" i="23"/>
  <c r="G8868" i="23"/>
  <c r="G8867" i="23"/>
  <c r="G8866" i="23"/>
  <c r="G8865" i="23"/>
  <c r="G8864" i="23"/>
  <c r="G8863" i="23"/>
  <c r="G8862" i="23"/>
  <c r="G8861" i="23"/>
  <c r="G8860" i="23"/>
  <c r="G8859" i="23"/>
  <c r="G8858" i="23"/>
  <c r="G8857" i="23"/>
  <c r="G8856" i="23"/>
  <c r="G8855" i="23"/>
  <c r="G8854" i="23"/>
  <c r="G8853" i="23"/>
  <c r="G8852" i="23"/>
  <c r="G8851" i="23"/>
  <c r="G8850" i="23"/>
  <c r="G8849" i="23"/>
  <c r="G8848" i="23"/>
  <c r="G8847" i="23"/>
  <c r="G8846" i="23"/>
  <c r="G8845" i="23"/>
  <c r="G8844" i="23"/>
  <c r="G8843" i="23"/>
  <c r="G8842" i="23"/>
  <c r="G8841" i="23"/>
  <c r="G8840" i="23"/>
  <c r="G8839" i="23"/>
  <c r="G8838" i="23"/>
  <c r="G8837" i="23"/>
  <c r="G8836" i="23"/>
  <c r="G8835" i="23"/>
  <c r="G8834" i="23"/>
  <c r="G8833" i="23"/>
  <c r="G8832" i="23"/>
  <c r="G8831" i="23"/>
  <c r="G8830" i="23"/>
  <c r="G8829" i="23"/>
  <c r="G8828" i="23"/>
  <c r="G8827" i="23"/>
  <c r="G8826" i="23"/>
  <c r="G8825" i="23"/>
  <c r="G8824" i="23"/>
  <c r="G8823" i="23"/>
  <c r="G8822" i="23"/>
  <c r="G8821" i="23"/>
  <c r="G8820" i="23"/>
  <c r="G8819" i="23"/>
  <c r="G8818" i="23"/>
  <c r="G8817" i="23"/>
  <c r="G8816" i="23"/>
  <c r="G8815" i="23"/>
  <c r="G8814" i="23"/>
  <c r="G8813" i="23"/>
  <c r="G8812" i="23"/>
  <c r="G8811" i="23"/>
  <c r="G8810" i="23"/>
  <c r="G8809" i="23"/>
  <c r="G8808" i="23"/>
  <c r="G8807" i="23"/>
  <c r="G8806" i="23"/>
  <c r="G8805" i="23"/>
  <c r="G8804" i="23"/>
  <c r="G8803" i="23"/>
  <c r="G8802" i="23"/>
  <c r="G8801" i="23"/>
  <c r="G8800" i="23"/>
  <c r="G8799" i="23"/>
  <c r="G8798" i="23"/>
  <c r="G8797" i="23"/>
  <c r="G8796" i="23"/>
  <c r="G8795" i="23"/>
  <c r="G8794" i="23"/>
  <c r="G8793" i="23"/>
  <c r="G8792" i="23"/>
  <c r="G8791" i="23"/>
  <c r="G8790" i="23"/>
  <c r="G8789" i="23"/>
  <c r="G8788" i="23"/>
  <c r="G8787" i="23"/>
  <c r="G8786" i="23"/>
  <c r="G8785" i="23"/>
  <c r="G8784" i="23"/>
  <c r="G8783" i="23"/>
  <c r="G8782" i="23"/>
  <c r="G8781" i="23"/>
  <c r="G8780" i="23"/>
  <c r="G8779" i="23"/>
  <c r="G8778" i="23"/>
  <c r="G8777" i="23"/>
  <c r="G8776" i="23"/>
  <c r="G8775" i="23"/>
  <c r="G8774" i="23"/>
  <c r="G8773" i="23"/>
  <c r="G8772" i="23"/>
  <c r="G8771" i="23"/>
  <c r="G8770" i="23"/>
  <c r="G8769" i="23"/>
  <c r="G8768" i="23"/>
  <c r="G8767" i="23"/>
  <c r="G8766" i="23"/>
  <c r="G8765" i="23"/>
  <c r="G8764" i="23"/>
  <c r="G8763" i="23"/>
  <c r="G8762" i="23"/>
  <c r="G8761" i="23"/>
  <c r="G8760" i="23"/>
  <c r="G8759" i="23"/>
  <c r="G8758" i="23"/>
  <c r="G8757" i="23"/>
  <c r="G8756" i="23"/>
  <c r="G8755" i="23"/>
  <c r="G8754" i="23"/>
  <c r="G8753" i="23"/>
  <c r="G8752" i="23"/>
  <c r="G8751" i="23"/>
  <c r="G8750" i="23"/>
  <c r="G8749" i="23"/>
  <c r="G8748" i="23"/>
  <c r="G8747" i="23"/>
  <c r="G8746" i="23"/>
  <c r="G8745" i="23"/>
  <c r="G8744" i="23"/>
  <c r="G8743" i="23"/>
  <c r="G8742" i="23"/>
  <c r="G8741" i="23"/>
  <c r="G8740" i="23"/>
  <c r="G8739" i="23"/>
  <c r="G8738" i="23"/>
  <c r="G8737" i="23"/>
  <c r="G8736" i="23"/>
  <c r="G8735" i="23"/>
  <c r="G8734" i="23"/>
  <c r="G8733" i="23"/>
  <c r="G8732" i="23"/>
  <c r="G8731" i="23"/>
  <c r="G8730" i="23"/>
  <c r="G8729" i="23"/>
  <c r="G8728" i="23"/>
  <c r="G8727" i="23"/>
  <c r="G8726" i="23"/>
  <c r="G8725" i="23"/>
  <c r="G8724" i="23"/>
  <c r="G8723" i="23"/>
  <c r="G8722" i="23"/>
  <c r="G8721" i="23"/>
  <c r="G8720" i="23"/>
  <c r="G8719" i="23"/>
  <c r="G8718" i="23"/>
  <c r="G8717" i="23"/>
  <c r="G8716" i="23"/>
  <c r="G8715" i="23"/>
  <c r="G8714" i="23"/>
  <c r="G8713" i="23"/>
  <c r="G8712" i="23"/>
  <c r="G8711" i="23"/>
  <c r="G8710" i="23"/>
  <c r="G8709" i="23"/>
  <c r="G8708" i="23"/>
  <c r="G8707" i="23"/>
  <c r="G8706" i="23"/>
  <c r="G8705" i="23"/>
  <c r="G8704" i="23"/>
  <c r="G8703" i="23"/>
  <c r="G8702" i="23"/>
  <c r="G8701" i="23"/>
  <c r="G8700" i="23"/>
  <c r="G8699" i="23"/>
  <c r="G8698" i="23"/>
  <c r="G8697" i="23"/>
  <c r="G8696" i="23"/>
  <c r="G8695" i="23"/>
  <c r="G8694" i="23"/>
  <c r="G8693" i="23"/>
  <c r="G8692" i="23"/>
  <c r="G8691" i="23"/>
  <c r="G8690" i="23"/>
  <c r="G8689" i="23"/>
  <c r="G8688" i="23"/>
  <c r="G8687" i="23"/>
  <c r="G8686" i="23"/>
  <c r="G8685" i="23"/>
  <c r="G8684" i="23"/>
  <c r="G8683" i="23"/>
  <c r="G8682" i="23"/>
  <c r="G8681" i="23"/>
  <c r="G8680" i="23"/>
  <c r="G8679" i="23"/>
  <c r="G8678" i="23"/>
  <c r="G8677" i="23"/>
  <c r="G8676" i="23"/>
  <c r="G8675" i="23"/>
  <c r="G8674" i="23"/>
  <c r="G8673" i="23"/>
  <c r="G8672" i="23"/>
  <c r="G8671" i="23"/>
  <c r="G8670" i="23"/>
  <c r="G8669" i="23"/>
  <c r="G8668" i="23"/>
  <c r="G8667" i="23"/>
  <c r="G8666" i="23"/>
  <c r="G8665" i="23"/>
  <c r="G8664" i="23"/>
  <c r="G8663" i="23"/>
  <c r="G8662" i="23"/>
  <c r="G8661" i="23"/>
  <c r="G8660" i="23"/>
  <c r="G8659" i="23"/>
  <c r="G8658" i="23"/>
  <c r="G8657" i="23"/>
  <c r="G8656" i="23"/>
  <c r="G8655" i="23"/>
  <c r="G8654" i="23"/>
  <c r="G8653" i="23"/>
  <c r="G8652" i="23"/>
  <c r="G8651" i="23"/>
  <c r="G8650" i="23"/>
  <c r="G8649" i="23"/>
  <c r="G8648" i="23"/>
  <c r="G8647" i="23"/>
  <c r="G8646" i="23"/>
  <c r="G8645" i="23"/>
  <c r="G8644" i="23"/>
  <c r="G8643" i="23"/>
  <c r="G8642" i="23"/>
  <c r="G8641" i="23"/>
  <c r="G8640" i="23"/>
  <c r="G8639" i="23"/>
  <c r="G8638" i="23"/>
  <c r="G8637" i="23"/>
  <c r="G8636" i="23"/>
  <c r="G8635" i="23"/>
  <c r="G8634" i="23"/>
  <c r="G8633" i="23"/>
  <c r="G8632" i="23"/>
  <c r="G8631" i="23"/>
  <c r="G8630" i="23"/>
  <c r="G8629" i="23"/>
  <c r="G8628" i="23"/>
  <c r="G8627" i="23"/>
  <c r="G8626" i="23"/>
  <c r="G8625" i="23"/>
  <c r="G8624" i="23"/>
  <c r="G8623" i="23"/>
  <c r="G8622" i="23"/>
  <c r="G8621" i="23"/>
  <c r="G8620" i="23"/>
  <c r="G8619" i="23"/>
  <c r="G8618" i="23"/>
  <c r="G8617" i="23"/>
  <c r="G8616" i="23"/>
  <c r="G8615" i="23"/>
  <c r="G8614" i="23"/>
  <c r="G8613" i="23"/>
  <c r="G8612" i="23"/>
  <c r="G8611" i="23"/>
  <c r="G8610" i="23"/>
  <c r="G8609" i="23"/>
  <c r="G8608" i="23"/>
  <c r="G8607" i="23"/>
  <c r="G8606" i="23"/>
  <c r="G8605" i="23"/>
  <c r="G8604" i="23"/>
  <c r="G8603" i="23"/>
  <c r="G8602" i="23"/>
  <c r="G8601" i="23"/>
  <c r="G8600" i="23"/>
  <c r="G8599" i="23"/>
  <c r="G8598" i="23"/>
  <c r="G8597" i="23"/>
  <c r="G8596" i="23"/>
  <c r="G8595" i="23"/>
  <c r="G8594" i="23"/>
  <c r="G8593" i="23"/>
  <c r="G8592" i="23"/>
  <c r="G8591" i="23"/>
  <c r="G8590" i="23"/>
  <c r="G8589" i="23"/>
  <c r="G8588" i="23"/>
  <c r="G8587" i="23"/>
  <c r="G8586" i="23"/>
  <c r="G8585" i="23"/>
  <c r="G8584" i="23"/>
  <c r="G8583" i="23"/>
  <c r="G8582" i="23"/>
  <c r="G8581" i="23"/>
  <c r="G8580" i="23"/>
  <c r="G8579" i="23"/>
  <c r="G8578" i="23"/>
  <c r="G8577" i="23"/>
  <c r="G8576" i="23"/>
  <c r="G8575" i="23"/>
  <c r="G8574" i="23"/>
  <c r="G8573" i="23"/>
  <c r="G8572" i="23"/>
  <c r="G8571" i="23"/>
  <c r="G8570" i="23"/>
  <c r="G8569" i="23"/>
  <c r="G8568" i="23"/>
  <c r="G8567" i="23"/>
  <c r="G8566" i="23"/>
  <c r="G8565" i="23"/>
  <c r="G8564" i="23"/>
  <c r="G8563" i="23"/>
  <c r="G8562" i="23"/>
  <c r="G8561" i="23"/>
  <c r="G8560" i="23"/>
  <c r="G8559" i="23"/>
  <c r="G8558" i="23"/>
  <c r="G8557" i="23"/>
  <c r="G8556" i="23"/>
  <c r="G8555" i="23"/>
  <c r="G8554" i="23"/>
  <c r="G8553" i="23"/>
  <c r="G8552" i="23"/>
  <c r="G8551" i="23"/>
  <c r="G8550" i="23"/>
  <c r="G8549" i="23"/>
  <c r="G8548" i="23"/>
  <c r="G8547" i="23"/>
  <c r="G8546" i="23"/>
  <c r="G8545" i="23"/>
  <c r="G8544" i="23"/>
  <c r="G8543" i="23"/>
  <c r="G8542" i="23"/>
  <c r="G8541" i="23"/>
  <c r="G8540" i="23"/>
  <c r="G8539" i="23"/>
  <c r="G8538" i="23"/>
  <c r="G8537" i="23"/>
  <c r="G8536" i="23"/>
  <c r="G8535" i="23"/>
  <c r="G8534" i="23"/>
  <c r="G8533" i="23"/>
  <c r="G8532" i="23"/>
  <c r="G8531" i="23"/>
  <c r="G8530" i="23"/>
  <c r="G8529" i="23"/>
  <c r="G8528" i="23"/>
  <c r="G8527" i="23"/>
  <c r="G8526" i="23"/>
  <c r="G8525" i="23"/>
  <c r="G8524" i="23"/>
  <c r="G8523" i="23"/>
  <c r="G8522" i="23"/>
  <c r="G8521" i="23"/>
  <c r="G8520" i="23"/>
  <c r="G8519" i="23"/>
  <c r="G8518" i="23"/>
  <c r="G8517" i="23"/>
  <c r="G8516" i="23"/>
  <c r="G8515" i="23"/>
  <c r="G8514" i="23"/>
  <c r="G8513" i="23"/>
  <c r="G8512" i="23"/>
  <c r="G8511" i="23"/>
  <c r="G8510" i="23"/>
  <c r="G8509" i="23"/>
  <c r="G8508" i="23"/>
  <c r="G8507" i="23"/>
  <c r="G8506" i="23"/>
  <c r="G8505" i="23"/>
  <c r="G8504" i="23"/>
  <c r="G8503" i="23"/>
  <c r="G8502" i="23"/>
  <c r="G8501" i="23"/>
  <c r="G8500" i="23"/>
  <c r="G8499" i="23"/>
  <c r="G8498" i="23"/>
  <c r="G8497" i="23"/>
  <c r="G8496" i="23"/>
  <c r="G8495" i="23"/>
  <c r="G8494" i="23"/>
  <c r="G8493" i="23"/>
  <c r="G8492" i="23"/>
  <c r="G8491" i="23"/>
  <c r="G8490" i="23"/>
  <c r="G8489" i="23"/>
  <c r="G8488" i="23"/>
  <c r="G8487" i="23"/>
  <c r="G8486" i="23"/>
  <c r="G8485" i="23"/>
  <c r="G8484" i="23"/>
  <c r="G8483" i="23"/>
  <c r="G8482" i="23"/>
  <c r="G8481" i="23"/>
  <c r="G8480" i="23"/>
  <c r="G8479" i="23"/>
  <c r="G8478" i="23"/>
  <c r="G8477" i="23"/>
  <c r="G8476" i="23"/>
  <c r="G8475" i="23"/>
  <c r="G8474" i="23"/>
  <c r="G8473" i="23"/>
  <c r="G8472" i="23"/>
  <c r="G8471" i="23"/>
  <c r="G8470" i="23"/>
  <c r="G8469" i="23"/>
  <c r="G8468" i="23"/>
  <c r="G8467" i="23"/>
  <c r="G8466" i="23"/>
  <c r="G8465" i="23"/>
  <c r="G8464" i="23"/>
  <c r="G8463" i="23"/>
  <c r="G8462" i="23"/>
  <c r="G8461" i="23"/>
  <c r="G8460" i="23"/>
  <c r="G8459" i="23"/>
  <c r="G8458" i="23"/>
  <c r="G8457" i="23"/>
  <c r="G8456" i="23"/>
  <c r="G8455" i="23"/>
  <c r="G8454" i="23"/>
  <c r="G8453" i="23"/>
  <c r="G8452" i="23"/>
  <c r="G8451" i="23"/>
  <c r="G8450" i="23"/>
  <c r="G8449" i="23"/>
  <c r="G8448" i="23"/>
  <c r="G8447" i="23"/>
  <c r="G8446" i="23"/>
  <c r="G8445" i="23"/>
  <c r="G8444" i="23"/>
  <c r="G8443" i="23"/>
  <c r="G8442" i="23"/>
  <c r="G8441" i="23"/>
  <c r="G8440" i="23"/>
  <c r="G8439" i="23"/>
  <c r="G8438" i="23"/>
  <c r="G8437" i="23"/>
  <c r="G8436" i="23"/>
  <c r="G8435" i="23"/>
  <c r="G8434" i="23"/>
  <c r="G8433" i="23"/>
  <c r="G8432" i="23"/>
  <c r="G8431" i="23"/>
  <c r="G8430" i="23"/>
  <c r="G8429" i="23"/>
  <c r="G8428" i="23"/>
  <c r="G8427" i="23"/>
  <c r="G8426" i="23"/>
  <c r="G8425" i="23"/>
  <c r="G8424" i="23"/>
  <c r="G8423" i="23"/>
  <c r="G8422" i="23"/>
  <c r="G8421" i="23"/>
  <c r="G8420" i="23"/>
  <c r="G8419" i="23"/>
  <c r="G8418" i="23"/>
  <c r="G8417" i="23"/>
  <c r="G8416" i="23"/>
  <c r="G8415" i="23"/>
  <c r="G8414" i="23"/>
  <c r="G8413" i="23"/>
  <c r="G8412" i="23"/>
  <c r="G8411" i="23"/>
  <c r="G8410" i="23"/>
  <c r="G8409" i="23"/>
  <c r="G8408" i="23"/>
  <c r="G8407" i="23"/>
  <c r="G8406" i="23"/>
  <c r="G8405" i="23"/>
  <c r="G8404" i="23"/>
  <c r="G8403" i="23"/>
  <c r="G8402" i="23"/>
  <c r="G8401" i="23"/>
  <c r="G8400" i="23"/>
  <c r="G8399" i="23"/>
  <c r="G8398" i="23"/>
  <c r="G8397" i="23"/>
  <c r="G8396" i="23"/>
  <c r="G8395" i="23"/>
  <c r="G8394" i="23"/>
  <c r="G8393" i="23"/>
  <c r="G8392" i="23"/>
  <c r="G8391" i="23"/>
  <c r="G8390" i="23"/>
  <c r="G8389" i="23"/>
  <c r="G8388" i="23"/>
  <c r="G8387" i="23"/>
  <c r="G8386" i="23"/>
  <c r="G8385" i="23"/>
  <c r="G8384" i="23"/>
  <c r="G8383" i="23"/>
  <c r="G8382" i="23"/>
  <c r="G8381" i="23"/>
  <c r="G8380" i="23"/>
  <c r="G8379" i="23"/>
  <c r="G8378" i="23"/>
  <c r="G8377" i="23"/>
  <c r="G8376" i="23"/>
  <c r="G8375" i="23"/>
  <c r="G8374" i="23"/>
  <c r="G8373" i="23"/>
  <c r="G8372" i="23"/>
  <c r="G8371" i="23"/>
  <c r="G8370" i="23"/>
  <c r="G8369" i="23"/>
  <c r="G8368" i="23"/>
  <c r="G8367" i="23"/>
  <c r="G8366" i="23"/>
  <c r="G8365" i="23"/>
  <c r="G8364" i="23"/>
  <c r="G8363" i="23"/>
  <c r="G8362" i="23"/>
  <c r="G8361" i="23"/>
  <c r="G8360" i="23"/>
  <c r="G8359" i="23"/>
  <c r="G8358" i="23"/>
  <c r="G8357" i="23"/>
  <c r="G8356" i="23"/>
  <c r="G8355" i="23"/>
  <c r="G8354" i="23"/>
  <c r="G8353" i="23"/>
  <c r="G8352" i="23"/>
  <c r="G8351" i="23"/>
  <c r="G8350" i="23"/>
  <c r="G8349" i="23"/>
  <c r="G8348" i="23"/>
  <c r="G8347" i="23"/>
  <c r="G8346" i="23"/>
  <c r="G8345" i="23"/>
  <c r="G8344" i="23"/>
  <c r="G8343" i="23"/>
  <c r="G8342" i="23"/>
  <c r="G8341" i="23"/>
  <c r="G8340" i="23"/>
  <c r="G8339" i="23"/>
  <c r="G8338" i="23"/>
  <c r="G8337" i="23"/>
  <c r="G8336" i="23"/>
  <c r="G8335" i="23"/>
  <c r="G8334" i="23"/>
  <c r="G8333" i="23"/>
  <c r="G8332" i="23"/>
  <c r="G8331" i="23"/>
  <c r="G8330" i="23"/>
  <c r="G8329" i="23"/>
  <c r="G8328" i="23"/>
  <c r="G8327" i="23"/>
  <c r="G8326" i="23"/>
  <c r="G8325" i="23"/>
  <c r="G8324" i="23"/>
  <c r="G8323" i="23"/>
  <c r="G8322" i="23"/>
  <c r="G8321" i="23"/>
  <c r="G8320" i="23"/>
  <c r="G8319" i="23"/>
  <c r="G8318" i="23"/>
  <c r="G8317" i="23"/>
  <c r="G8316" i="23"/>
  <c r="G8315" i="23"/>
  <c r="G8314" i="23"/>
  <c r="G8313" i="23"/>
  <c r="G8312" i="23"/>
  <c r="G8311" i="23"/>
  <c r="G8310" i="23"/>
  <c r="G8309" i="23"/>
  <c r="G8308" i="23"/>
  <c r="G8307" i="23"/>
  <c r="G8306" i="23"/>
  <c r="G8305" i="23"/>
  <c r="G8304" i="23"/>
  <c r="G8303" i="23"/>
  <c r="G8302" i="23"/>
  <c r="G8301" i="23"/>
  <c r="G8300" i="23"/>
  <c r="G8299" i="23"/>
  <c r="G8298" i="23"/>
  <c r="G8297" i="23"/>
  <c r="G8296" i="23"/>
  <c r="G8295" i="23"/>
  <c r="G8294" i="23"/>
  <c r="G8293" i="23"/>
  <c r="G8292" i="23"/>
  <c r="G8291" i="23"/>
  <c r="G8290" i="23"/>
  <c r="G8289" i="23"/>
  <c r="G8288" i="23"/>
  <c r="G8287" i="23"/>
  <c r="G8286" i="23"/>
  <c r="G8285" i="23"/>
  <c r="G8284" i="23"/>
  <c r="G8283" i="23"/>
  <c r="G8282" i="23"/>
  <c r="G8281" i="23"/>
  <c r="G8280" i="23"/>
  <c r="G8279" i="23"/>
  <c r="G8278" i="23"/>
  <c r="G8277" i="23"/>
  <c r="G8276" i="23"/>
  <c r="G8275" i="23"/>
  <c r="G8274" i="23"/>
  <c r="G8273" i="23"/>
  <c r="G8272" i="23"/>
  <c r="G8271" i="23"/>
  <c r="G8270" i="23"/>
  <c r="G8269" i="23"/>
  <c r="G8268" i="23"/>
  <c r="G8267" i="23"/>
  <c r="G8266" i="23"/>
  <c r="G8265" i="23"/>
  <c r="G8264" i="23"/>
  <c r="G8263" i="23"/>
  <c r="G8262" i="23"/>
  <c r="G8261" i="23"/>
  <c r="G8260" i="23"/>
  <c r="G8259" i="23"/>
  <c r="G8258" i="23"/>
  <c r="G8257" i="23"/>
  <c r="G8256" i="23"/>
  <c r="G8255" i="23"/>
  <c r="G8254" i="23"/>
  <c r="G8253" i="23"/>
  <c r="G8252" i="23"/>
  <c r="G8251" i="23"/>
  <c r="G8250" i="23"/>
  <c r="G8249" i="23"/>
  <c r="G8248" i="23"/>
  <c r="G8247" i="23"/>
  <c r="G8246" i="23"/>
  <c r="G8245" i="23"/>
  <c r="G8244" i="23"/>
  <c r="G8243" i="23"/>
  <c r="G8242" i="23"/>
  <c r="G8241" i="23"/>
  <c r="G8240" i="23"/>
  <c r="G8239" i="23"/>
  <c r="G8238" i="23"/>
  <c r="G8237" i="23"/>
  <c r="G8236" i="23"/>
  <c r="G8235" i="23"/>
  <c r="G8234" i="23"/>
  <c r="G8233" i="23"/>
  <c r="G8232" i="23"/>
  <c r="G8231" i="23"/>
  <c r="G8230" i="23"/>
  <c r="G8229" i="23"/>
  <c r="G8228" i="23"/>
  <c r="G8227" i="23"/>
  <c r="G8226" i="23"/>
  <c r="G8225" i="23"/>
  <c r="G8224" i="23"/>
  <c r="G8223" i="23"/>
  <c r="G8222" i="23"/>
  <c r="G8221" i="23"/>
  <c r="G8220" i="23"/>
  <c r="G8219" i="23"/>
  <c r="G8218" i="23"/>
  <c r="G8217" i="23"/>
  <c r="G8216" i="23"/>
  <c r="G8215" i="23"/>
  <c r="G8214" i="23"/>
  <c r="G8213" i="23"/>
  <c r="G8212" i="23"/>
  <c r="G8211" i="23"/>
  <c r="G8210" i="23"/>
  <c r="G8209" i="23"/>
  <c r="G8208" i="23"/>
  <c r="G8207" i="23"/>
  <c r="G8206" i="23"/>
  <c r="G8205" i="23"/>
  <c r="G8204" i="23"/>
  <c r="G8203" i="23"/>
  <c r="G8202" i="23"/>
  <c r="G8201" i="23"/>
  <c r="G8200" i="23"/>
  <c r="G8199" i="23"/>
  <c r="G8198" i="23"/>
  <c r="G8197" i="23"/>
  <c r="G8196" i="23"/>
  <c r="G8195" i="23"/>
  <c r="G8194" i="23"/>
  <c r="G8193" i="23"/>
  <c r="G8192" i="23"/>
  <c r="G8191" i="23"/>
  <c r="G8190" i="23"/>
  <c r="G8189" i="23"/>
  <c r="G8188" i="23"/>
  <c r="G8187" i="23"/>
  <c r="G8186" i="23"/>
  <c r="G8185" i="23"/>
  <c r="G8184" i="23"/>
  <c r="G8183" i="23"/>
  <c r="G8182" i="23"/>
  <c r="G8181" i="23"/>
  <c r="G8180" i="23"/>
  <c r="G8179" i="23"/>
  <c r="G8178" i="23"/>
  <c r="G8177" i="23"/>
  <c r="G8176" i="23"/>
  <c r="G8175" i="23"/>
  <c r="G8174" i="23"/>
  <c r="G8173" i="23"/>
  <c r="G8172" i="23"/>
  <c r="G8171" i="23"/>
  <c r="G8170" i="23"/>
  <c r="G8169" i="23"/>
  <c r="G8168" i="23"/>
  <c r="G8167" i="23"/>
  <c r="G8166" i="23"/>
  <c r="G8165" i="23"/>
  <c r="G8164" i="23"/>
  <c r="G8163" i="23"/>
  <c r="G8162" i="23"/>
  <c r="G8161" i="23"/>
  <c r="G8160" i="23"/>
  <c r="G8159" i="23"/>
  <c r="G8158" i="23"/>
  <c r="G8157" i="23"/>
  <c r="G8156" i="23"/>
  <c r="G8155" i="23"/>
  <c r="G8154" i="23"/>
  <c r="G8153" i="23"/>
  <c r="G8152" i="23"/>
  <c r="G8151" i="23"/>
  <c r="G8150" i="23"/>
  <c r="G8149" i="23"/>
  <c r="G8148" i="23"/>
  <c r="G8147" i="23"/>
  <c r="G8146" i="23"/>
  <c r="G8145" i="23"/>
  <c r="G8144" i="23"/>
  <c r="G8143" i="23"/>
  <c r="G8142" i="23"/>
  <c r="G8141" i="23"/>
  <c r="G8140" i="23"/>
  <c r="G8139" i="23"/>
  <c r="G8138" i="23"/>
  <c r="G8137" i="23"/>
  <c r="G8136" i="23"/>
  <c r="G8135" i="23"/>
  <c r="G8134" i="23"/>
  <c r="G8133" i="23"/>
  <c r="G8132" i="23"/>
  <c r="G8131" i="23"/>
  <c r="G8130" i="23"/>
  <c r="G8129" i="23"/>
  <c r="G8128" i="23"/>
  <c r="G8127" i="23"/>
  <c r="G8126" i="23"/>
  <c r="G8125" i="23"/>
  <c r="G8124" i="23"/>
  <c r="G8123" i="23"/>
  <c r="G8122" i="23"/>
  <c r="G8121" i="23"/>
  <c r="G8120" i="23"/>
  <c r="G8119" i="23"/>
  <c r="G8118" i="23"/>
  <c r="G8117" i="23"/>
  <c r="G8116" i="23"/>
  <c r="G8115" i="23"/>
  <c r="G8114" i="23"/>
  <c r="G8113" i="23"/>
  <c r="G8112" i="23"/>
  <c r="G8111" i="23"/>
  <c r="G8110" i="23"/>
  <c r="G8109" i="23"/>
  <c r="G8108" i="23"/>
  <c r="G8107" i="23"/>
  <c r="G8106" i="23"/>
  <c r="G8105" i="23"/>
  <c r="G8104" i="23"/>
  <c r="G8103" i="23"/>
  <c r="G8102" i="23"/>
  <c r="G8101" i="23"/>
  <c r="G8100" i="23"/>
  <c r="G8099" i="23"/>
  <c r="G8098" i="23"/>
  <c r="G8097" i="23"/>
  <c r="G8096" i="23"/>
  <c r="G8095" i="23"/>
  <c r="G8094" i="23"/>
  <c r="G8093" i="23"/>
  <c r="G8092" i="23"/>
  <c r="G8091" i="23"/>
  <c r="G8090" i="23"/>
  <c r="G8089" i="23"/>
  <c r="G8088" i="23"/>
  <c r="G8087" i="23"/>
  <c r="G8086" i="23"/>
  <c r="G8085" i="23"/>
  <c r="G8084" i="23"/>
  <c r="G8083" i="23"/>
  <c r="G8082" i="23"/>
  <c r="G8081" i="23"/>
  <c r="G8080" i="23"/>
  <c r="G8079" i="23"/>
  <c r="G8078" i="23"/>
  <c r="G8077" i="23"/>
  <c r="G8076" i="23"/>
  <c r="G8075" i="23"/>
  <c r="G8074" i="23"/>
  <c r="G8073" i="23"/>
  <c r="G8072" i="23"/>
  <c r="G8071" i="23"/>
  <c r="G8070" i="23"/>
  <c r="G8069" i="23"/>
  <c r="G8068" i="23"/>
  <c r="G8067" i="23"/>
  <c r="G8066" i="23"/>
  <c r="G8065" i="23"/>
  <c r="G8064" i="23"/>
  <c r="G8063" i="23"/>
  <c r="G8062" i="23"/>
  <c r="G8061" i="23"/>
  <c r="G8060" i="23"/>
  <c r="G8059" i="23"/>
  <c r="G8058" i="23"/>
  <c r="G8057" i="23"/>
  <c r="G8056" i="23"/>
  <c r="G8055" i="23"/>
  <c r="G8054" i="23"/>
  <c r="G8053" i="23"/>
  <c r="G8052" i="23"/>
  <c r="G8051" i="23"/>
  <c r="G8050" i="23"/>
  <c r="G8049" i="23"/>
  <c r="G8048" i="23"/>
  <c r="G8047" i="23"/>
  <c r="G8046" i="23"/>
  <c r="G8045" i="23"/>
  <c r="G8044" i="23"/>
  <c r="G8043" i="23"/>
  <c r="G8042" i="23"/>
  <c r="G8041" i="23"/>
  <c r="G8040" i="23"/>
  <c r="G8039" i="23"/>
  <c r="G8038" i="23"/>
  <c r="G8037" i="23"/>
  <c r="G8036" i="23"/>
  <c r="G8035" i="23"/>
  <c r="G8034" i="23"/>
  <c r="G8033" i="23"/>
  <c r="G8032" i="23"/>
  <c r="G8031" i="23"/>
  <c r="G8030" i="23"/>
  <c r="G8029" i="23"/>
  <c r="G8028" i="23"/>
  <c r="G8027" i="23"/>
  <c r="G8026" i="23"/>
  <c r="G8025" i="23"/>
  <c r="G8024" i="23"/>
  <c r="G8023" i="23"/>
  <c r="G8022" i="23"/>
  <c r="G8021" i="23"/>
  <c r="G8020" i="23"/>
  <c r="G8019" i="23"/>
  <c r="G8018" i="23"/>
  <c r="G8017" i="23"/>
  <c r="G8016" i="23"/>
  <c r="G8015" i="23"/>
  <c r="G8014" i="23"/>
  <c r="G8013" i="23"/>
  <c r="G8012" i="23"/>
  <c r="G8011" i="23"/>
  <c r="G8010" i="23"/>
  <c r="G8009" i="23"/>
  <c r="G8008" i="23"/>
  <c r="G8007" i="23"/>
  <c r="G8006" i="23"/>
  <c r="G8005" i="23"/>
  <c r="G8004" i="23"/>
  <c r="G8003" i="23"/>
  <c r="G8002" i="23"/>
  <c r="G8001" i="23"/>
  <c r="G8000" i="23"/>
  <c r="G7999" i="23"/>
  <c r="G7998" i="23"/>
  <c r="G7997" i="23"/>
  <c r="G7996" i="23"/>
  <c r="G7995" i="23"/>
  <c r="G7994" i="23"/>
  <c r="G7993" i="23"/>
  <c r="G7992" i="23"/>
  <c r="G7991" i="23"/>
  <c r="G7990" i="23"/>
  <c r="G7989" i="23"/>
  <c r="G7988" i="23"/>
  <c r="G7987" i="23"/>
  <c r="G7986" i="23"/>
  <c r="G7985" i="23"/>
  <c r="G7984" i="23"/>
  <c r="G7983" i="23"/>
  <c r="G7982" i="23"/>
  <c r="G7981" i="23"/>
  <c r="G7980" i="23"/>
  <c r="G7979" i="23"/>
  <c r="G7978" i="23"/>
  <c r="G7977" i="23"/>
  <c r="G7976" i="23"/>
  <c r="G7975" i="23"/>
  <c r="G7974" i="23"/>
  <c r="G7973" i="23"/>
  <c r="G7972" i="23"/>
  <c r="G7971" i="23"/>
  <c r="G7970" i="23"/>
  <c r="G7969" i="23"/>
  <c r="G7968" i="23"/>
  <c r="G7967" i="23"/>
  <c r="G7966" i="23"/>
  <c r="G7965" i="23"/>
  <c r="G7964" i="23"/>
  <c r="G7963" i="23"/>
  <c r="G7962" i="23"/>
  <c r="G7961" i="23"/>
  <c r="G7960" i="23"/>
  <c r="G7959" i="23"/>
  <c r="G7958" i="23"/>
  <c r="G7957" i="23"/>
  <c r="G7956" i="23"/>
  <c r="G7955" i="23"/>
  <c r="G7954" i="23"/>
  <c r="G7953" i="23"/>
  <c r="G7952" i="23"/>
  <c r="G7951" i="23"/>
  <c r="G7950" i="23"/>
  <c r="G7949" i="23"/>
  <c r="G7948" i="23"/>
  <c r="G7947" i="23"/>
  <c r="G7946" i="23"/>
  <c r="G7945" i="23"/>
  <c r="G7944" i="23"/>
  <c r="G7943" i="23"/>
  <c r="G7942" i="23"/>
  <c r="G7941" i="23"/>
  <c r="G7940" i="23"/>
  <c r="G7939" i="23"/>
  <c r="G7938" i="23"/>
  <c r="G7937" i="23"/>
  <c r="G7936" i="23"/>
  <c r="G7935" i="23"/>
  <c r="G7934" i="23"/>
  <c r="G7933" i="23"/>
  <c r="G7932" i="23"/>
  <c r="G7931" i="23"/>
  <c r="G7930" i="23"/>
  <c r="G7929" i="23"/>
  <c r="G7928" i="23"/>
  <c r="G7927" i="23"/>
  <c r="G7926" i="23"/>
  <c r="G7925" i="23"/>
  <c r="G7924" i="23"/>
  <c r="G7923" i="23"/>
  <c r="G7922" i="23"/>
  <c r="G7921" i="23"/>
  <c r="G7920" i="23"/>
  <c r="G7919" i="23"/>
  <c r="G7918" i="23"/>
  <c r="G7917" i="23"/>
  <c r="G7916" i="23"/>
  <c r="G7915" i="23"/>
  <c r="G7914" i="23"/>
  <c r="G7913" i="23"/>
  <c r="G7912" i="23"/>
  <c r="G7911" i="23"/>
  <c r="G7910" i="23"/>
  <c r="G7909" i="23"/>
  <c r="G7908" i="23"/>
  <c r="G7907" i="23"/>
  <c r="G7906" i="23"/>
  <c r="G7905" i="23"/>
  <c r="G7904" i="23"/>
  <c r="G7903" i="23"/>
  <c r="G7902" i="23"/>
  <c r="G7901" i="23"/>
  <c r="G7900" i="23"/>
  <c r="G7899" i="23"/>
  <c r="G7898" i="23"/>
  <c r="G7897" i="23"/>
  <c r="G7896" i="23"/>
  <c r="G7895" i="23"/>
  <c r="G7894" i="23"/>
  <c r="G7893" i="23"/>
  <c r="G7892" i="23"/>
  <c r="G7891" i="23"/>
  <c r="G7890" i="23"/>
  <c r="G7889" i="23"/>
  <c r="G7888" i="23"/>
  <c r="G7887" i="23"/>
  <c r="G7886" i="23"/>
  <c r="G7885" i="23"/>
  <c r="G7884" i="23"/>
  <c r="G7883" i="23"/>
  <c r="G7882" i="23"/>
  <c r="G7881" i="23"/>
  <c r="G7880" i="23"/>
  <c r="G7879" i="23"/>
  <c r="G7878" i="23"/>
  <c r="G7877" i="23"/>
  <c r="G7876" i="23"/>
  <c r="G7875" i="23"/>
  <c r="G7874" i="23"/>
  <c r="G7873" i="23"/>
  <c r="G7872" i="23"/>
  <c r="G7871" i="23"/>
  <c r="G7870" i="23"/>
  <c r="G7869" i="23"/>
  <c r="G7868" i="23"/>
  <c r="G7867" i="23"/>
  <c r="G7866" i="23"/>
  <c r="G7865" i="23"/>
  <c r="G7864" i="23"/>
  <c r="G7863" i="23"/>
  <c r="G7862" i="23"/>
  <c r="G7861" i="23"/>
  <c r="G7860" i="23"/>
  <c r="G7859" i="23"/>
  <c r="G7858" i="23"/>
  <c r="G7857" i="23"/>
  <c r="G7856" i="23"/>
  <c r="G7855" i="23"/>
  <c r="G7854" i="23"/>
  <c r="G7853" i="23"/>
  <c r="G7852" i="23"/>
  <c r="G7851" i="23"/>
  <c r="G7850" i="23"/>
  <c r="G7849" i="23"/>
  <c r="G7848" i="23"/>
  <c r="G7847" i="23"/>
  <c r="G7846" i="23"/>
  <c r="G7845" i="23"/>
  <c r="G7844" i="23"/>
  <c r="G7843" i="23"/>
  <c r="G7842" i="23"/>
  <c r="G7841" i="23"/>
  <c r="G7840" i="23"/>
  <c r="G7839" i="23"/>
  <c r="G7838" i="23"/>
  <c r="G7837" i="23"/>
  <c r="G7836" i="23"/>
  <c r="G7835" i="23"/>
  <c r="G7834" i="23"/>
  <c r="G7833" i="23"/>
  <c r="G7832" i="23"/>
  <c r="G7831" i="23"/>
  <c r="G7830" i="23"/>
  <c r="G7829" i="23"/>
  <c r="G7828" i="23"/>
  <c r="G7827" i="23"/>
  <c r="G7826" i="23"/>
  <c r="G7825" i="23"/>
  <c r="G7824" i="23"/>
  <c r="G7823" i="23"/>
  <c r="G7822" i="23"/>
  <c r="G7821" i="23"/>
  <c r="G7820" i="23"/>
  <c r="G7819" i="23"/>
  <c r="G7818" i="23"/>
  <c r="G7817" i="23"/>
  <c r="G7816" i="23"/>
  <c r="G7815" i="23"/>
  <c r="G7814" i="23"/>
  <c r="G7813" i="23"/>
  <c r="G7812" i="23"/>
  <c r="G7811" i="23"/>
  <c r="G7810" i="23"/>
  <c r="G7809" i="23"/>
  <c r="G7808" i="23"/>
  <c r="G7807" i="23"/>
  <c r="G7806" i="23"/>
  <c r="G7805" i="23"/>
  <c r="G7804" i="23"/>
  <c r="G7803" i="23"/>
  <c r="G7802" i="23"/>
  <c r="G7801" i="23"/>
  <c r="G7800" i="23"/>
  <c r="G7799" i="23"/>
  <c r="G7798" i="23"/>
  <c r="G7797" i="23"/>
  <c r="G7796" i="23"/>
  <c r="G7795" i="23"/>
  <c r="G7794" i="23"/>
  <c r="G7793" i="23"/>
  <c r="G7792" i="23"/>
  <c r="G7791" i="23"/>
  <c r="G7790" i="23"/>
  <c r="G7789" i="23"/>
  <c r="G7788" i="23"/>
  <c r="G7787" i="23"/>
  <c r="G7786" i="23"/>
  <c r="G7785" i="23"/>
  <c r="G7784" i="23"/>
  <c r="G7783" i="23"/>
  <c r="G7782" i="23"/>
  <c r="G7781" i="23"/>
  <c r="G7780" i="23"/>
  <c r="G7779" i="23"/>
  <c r="G7778" i="23"/>
  <c r="G7777" i="23"/>
  <c r="G7776" i="23"/>
  <c r="G7775" i="23"/>
  <c r="G7774" i="23"/>
  <c r="G7773" i="23"/>
  <c r="G7772" i="23"/>
  <c r="G7771" i="23"/>
  <c r="G7770" i="23"/>
  <c r="G7769" i="23"/>
  <c r="G7768" i="23"/>
  <c r="G7767" i="23"/>
  <c r="G7766" i="23"/>
  <c r="G7765" i="23"/>
  <c r="G7764" i="23"/>
  <c r="G7763" i="23"/>
  <c r="G7762" i="23"/>
  <c r="G7761" i="23"/>
  <c r="G7760" i="23"/>
  <c r="G7759" i="23"/>
  <c r="G7758" i="23"/>
  <c r="G7757" i="23"/>
  <c r="G7756" i="23"/>
  <c r="G7755" i="23"/>
  <c r="G7754" i="23"/>
  <c r="G7753" i="23"/>
  <c r="G7752" i="23"/>
  <c r="G7751" i="23"/>
  <c r="G7750" i="23"/>
  <c r="G7749" i="23"/>
  <c r="G7748" i="23"/>
  <c r="G7747" i="23"/>
  <c r="G7746" i="23"/>
  <c r="G7745" i="23"/>
  <c r="G7744" i="23"/>
  <c r="G7743" i="23"/>
  <c r="G7742" i="23"/>
  <c r="G7741" i="23"/>
  <c r="G7740" i="23"/>
  <c r="G7739" i="23"/>
  <c r="G7738" i="23"/>
  <c r="G7737" i="23"/>
  <c r="G7736" i="23"/>
  <c r="G7735" i="23"/>
  <c r="G7734" i="23"/>
  <c r="G7733" i="23"/>
  <c r="G7732" i="23"/>
  <c r="G7731" i="23"/>
  <c r="G7730" i="23"/>
  <c r="G7729" i="23"/>
  <c r="G7728" i="23"/>
  <c r="G7727" i="23"/>
  <c r="G7726" i="23"/>
  <c r="G7725" i="23"/>
  <c r="G7724" i="23"/>
  <c r="G7723" i="23"/>
  <c r="G7722" i="23"/>
  <c r="G7721" i="23"/>
  <c r="G7720" i="23"/>
  <c r="G7719" i="23"/>
  <c r="G7718" i="23"/>
  <c r="G7717" i="23"/>
  <c r="G7716" i="23"/>
  <c r="G7715" i="23"/>
  <c r="G7714" i="23"/>
  <c r="G7713" i="23"/>
  <c r="G7712" i="23"/>
  <c r="G7711" i="23"/>
  <c r="G7710" i="23"/>
  <c r="G7709" i="23"/>
  <c r="G7708" i="23"/>
  <c r="G7707" i="23"/>
  <c r="G7706" i="23"/>
  <c r="G7705" i="23"/>
  <c r="G7704" i="23"/>
  <c r="G7703" i="23"/>
  <c r="G7702" i="23"/>
  <c r="G7701" i="23"/>
  <c r="G7700" i="23"/>
  <c r="G7699" i="23"/>
  <c r="G7698" i="23"/>
  <c r="G7697" i="23"/>
  <c r="G7696" i="23"/>
  <c r="G7695" i="23"/>
  <c r="G7694" i="23"/>
  <c r="G7693" i="23"/>
  <c r="G7692" i="23"/>
  <c r="G7691" i="23"/>
  <c r="G7690" i="23"/>
  <c r="G7689" i="23"/>
  <c r="G7688" i="23"/>
  <c r="G7687" i="23"/>
  <c r="G7686" i="23"/>
  <c r="G7685" i="23"/>
  <c r="G7684" i="23"/>
  <c r="G7683" i="23"/>
  <c r="G7682" i="23"/>
  <c r="G7681" i="23"/>
  <c r="G7680" i="23"/>
  <c r="G7679" i="23"/>
  <c r="G7678" i="23"/>
  <c r="G7677" i="23"/>
  <c r="G7676" i="23"/>
  <c r="G7675" i="23"/>
  <c r="G7674" i="23"/>
  <c r="G7673" i="23"/>
  <c r="G7672" i="23"/>
  <c r="G7671" i="23"/>
  <c r="G7670" i="23"/>
  <c r="G7669" i="23"/>
  <c r="G7668" i="23"/>
  <c r="G7667" i="23"/>
  <c r="G7666" i="23"/>
  <c r="G7665" i="23"/>
  <c r="G7664" i="23"/>
  <c r="G7663" i="23"/>
  <c r="G7662" i="23"/>
  <c r="G7661" i="23"/>
  <c r="G7660" i="23"/>
  <c r="G7659" i="23"/>
  <c r="G7658" i="23"/>
  <c r="G7657" i="23"/>
  <c r="G7656" i="23"/>
  <c r="G7655" i="23"/>
  <c r="G7654" i="23"/>
  <c r="G7653" i="23"/>
  <c r="G7652" i="23"/>
  <c r="G7651" i="23"/>
  <c r="G7650" i="23"/>
  <c r="G7649" i="23"/>
  <c r="G7648" i="23"/>
  <c r="G7647" i="23"/>
  <c r="G7646" i="23"/>
  <c r="G7645" i="23"/>
  <c r="G7644" i="23"/>
  <c r="G7643" i="23"/>
  <c r="G7642" i="23"/>
  <c r="G7641" i="23"/>
  <c r="G7640" i="23"/>
  <c r="G7639" i="23"/>
  <c r="G7638" i="23"/>
  <c r="G7637" i="23"/>
  <c r="G7636" i="23"/>
  <c r="G7635" i="23"/>
  <c r="G7634" i="23"/>
  <c r="G7633" i="23"/>
  <c r="G7632" i="23"/>
  <c r="G7631" i="23"/>
  <c r="G7630" i="23"/>
  <c r="G7629" i="23"/>
  <c r="G7628" i="23"/>
  <c r="G7627" i="23"/>
  <c r="G7626" i="23"/>
  <c r="G7625" i="23"/>
  <c r="G7624" i="23"/>
  <c r="G7623" i="23"/>
  <c r="G7622" i="23"/>
  <c r="G7621" i="23"/>
  <c r="G7620" i="23"/>
  <c r="G7619" i="23"/>
  <c r="G7618" i="23"/>
  <c r="G7617" i="23"/>
  <c r="G7616" i="23"/>
  <c r="G7615" i="23"/>
  <c r="G7614" i="23"/>
  <c r="G7613" i="23"/>
  <c r="G7612" i="23"/>
  <c r="G7611" i="23"/>
  <c r="G7610" i="23"/>
  <c r="G7609" i="23"/>
  <c r="G7608" i="23"/>
  <c r="G7607" i="23"/>
  <c r="G7606" i="23"/>
  <c r="G7605" i="23"/>
  <c r="G7604" i="23"/>
  <c r="G7603" i="23"/>
  <c r="G7602" i="23"/>
  <c r="G7601" i="23"/>
  <c r="G7600" i="23"/>
  <c r="G7599" i="23"/>
  <c r="G7598" i="23"/>
  <c r="G7597" i="23"/>
  <c r="G7596" i="23"/>
  <c r="G7595" i="23"/>
  <c r="G7594" i="23"/>
  <c r="G7593" i="23"/>
  <c r="G7592" i="23"/>
  <c r="G7591" i="23"/>
  <c r="G7590" i="23"/>
  <c r="G7589" i="23"/>
  <c r="G7588" i="23"/>
  <c r="G7587" i="23"/>
  <c r="G7586" i="23"/>
  <c r="G7585" i="23"/>
  <c r="G7584" i="23"/>
  <c r="G7583" i="23"/>
  <c r="G7582" i="23"/>
  <c r="G7581" i="23"/>
  <c r="G7580" i="23"/>
  <c r="G7579" i="23"/>
  <c r="G7578" i="23"/>
  <c r="G7577" i="23"/>
  <c r="G7576" i="23"/>
  <c r="G7575" i="23"/>
  <c r="G7574" i="23"/>
  <c r="G7573" i="23"/>
  <c r="G7572" i="23"/>
  <c r="G7571" i="23"/>
  <c r="G7570" i="23"/>
  <c r="G7569" i="23"/>
  <c r="G7568" i="23"/>
  <c r="G7567" i="23"/>
  <c r="G7566" i="23"/>
  <c r="G7565" i="23"/>
  <c r="G7564" i="23"/>
  <c r="G7563" i="23"/>
  <c r="G7562" i="23"/>
  <c r="G7561" i="23"/>
  <c r="G7560" i="23"/>
  <c r="G7559" i="23"/>
  <c r="G7558" i="23"/>
  <c r="G7557" i="23"/>
  <c r="G7556" i="23"/>
  <c r="G7555" i="23"/>
  <c r="G7554" i="23"/>
  <c r="G7553" i="23"/>
  <c r="G7552" i="23"/>
  <c r="G7551" i="23"/>
  <c r="G7550" i="23"/>
  <c r="G7549" i="23"/>
  <c r="G7548" i="23"/>
  <c r="G7547" i="23"/>
  <c r="G7546" i="23"/>
  <c r="G7545" i="23"/>
  <c r="G7544" i="23"/>
  <c r="G7543" i="23"/>
  <c r="G7542" i="23"/>
  <c r="G7541" i="23"/>
  <c r="G7540" i="23"/>
  <c r="G7539" i="23"/>
  <c r="G7538" i="23"/>
  <c r="G7537" i="23"/>
  <c r="G7536" i="23"/>
  <c r="G7535" i="23"/>
  <c r="G7534" i="23"/>
  <c r="G7533" i="23"/>
  <c r="G7532" i="23"/>
  <c r="G7531" i="23"/>
  <c r="G7530" i="23"/>
  <c r="G7529" i="23"/>
  <c r="G7528" i="23"/>
  <c r="G7527" i="23"/>
  <c r="G7526" i="23"/>
  <c r="G7525" i="23"/>
  <c r="G7524" i="23"/>
  <c r="G7523" i="23"/>
  <c r="G7522" i="23"/>
  <c r="G7521" i="23"/>
  <c r="G7520" i="23"/>
  <c r="G7519" i="23"/>
  <c r="G7518" i="23"/>
  <c r="G7517" i="23"/>
  <c r="G7516" i="23"/>
  <c r="G7515" i="23"/>
  <c r="G7514" i="23"/>
  <c r="G7513" i="23"/>
  <c r="G7512" i="23"/>
  <c r="G7511" i="23"/>
  <c r="G7510" i="23"/>
  <c r="G7509" i="23"/>
  <c r="G7508" i="23"/>
  <c r="G7507" i="23"/>
  <c r="G7506" i="23"/>
  <c r="G7505" i="23"/>
  <c r="G7504" i="23"/>
  <c r="G7503" i="23"/>
  <c r="G7502" i="23"/>
  <c r="G7501" i="23"/>
  <c r="G7500" i="23"/>
  <c r="G7499" i="23"/>
  <c r="G7498" i="23"/>
  <c r="G7497" i="23"/>
  <c r="G7496" i="23"/>
  <c r="G7495" i="23"/>
  <c r="G7494" i="23"/>
  <c r="G7493" i="23"/>
  <c r="G7492" i="23"/>
  <c r="G7491" i="23"/>
  <c r="G7490" i="23"/>
  <c r="G7489" i="23"/>
  <c r="G7488" i="23"/>
  <c r="G7487" i="23"/>
  <c r="G7486" i="23"/>
  <c r="G7485" i="23"/>
  <c r="G7484" i="23"/>
  <c r="G7483" i="23"/>
  <c r="G7482" i="23"/>
  <c r="G7481" i="23"/>
  <c r="G7480" i="23"/>
  <c r="G7479" i="23"/>
  <c r="G7478" i="23"/>
  <c r="G7477" i="23"/>
  <c r="G7476" i="23"/>
  <c r="G7475" i="23"/>
  <c r="G7474" i="23"/>
  <c r="G7473" i="23"/>
  <c r="G7472" i="23"/>
  <c r="G7471" i="23"/>
  <c r="G7470" i="23"/>
  <c r="G7469" i="23"/>
  <c r="G7468" i="23"/>
  <c r="G7467" i="23"/>
  <c r="G7466" i="23"/>
  <c r="G7465" i="23"/>
  <c r="G7464" i="23"/>
  <c r="G7463" i="23"/>
  <c r="G7462" i="23"/>
  <c r="G7461" i="23"/>
  <c r="G7460" i="23"/>
  <c r="G7459" i="23"/>
  <c r="G7458" i="23"/>
  <c r="G7457" i="23"/>
  <c r="G7456" i="23"/>
  <c r="G7455" i="23"/>
  <c r="G7454" i="23"/>
  <c r="G7453" i="23"/>
  <c r="G7452" i="23"/>
  <c r="G7451" i="23"/>
  <c r="G7450" i="23"/>
  <c r="G7449" i="23"/>
  <c r="G7448" i="23"/>
  <c r="G7447" i="23"/>
  <c r="G7446" i="23"/>
  <c r="G7445" i="23"/>
  <c r="G7444" i="23"/>
  <c r="G7443" i="23"/>
  <c r="G7442" i="23"/>
  <c r="G7441" i="23"/>
  <c r="G7440" i="23"/>
  <c r="G7439" i="23"/>
  <c r="G7438" i="23"/>
  <c r="G7437" i="23"/>
  <c r="G7436" i="23"/>
  <c r="G7435" i="23"/>
  <c r="G7434" i="23"/>
  <c r="G7433" i="23"/>
  <c r="G7432" i="23"/>
  <c r="G7431" i="23"/>
  <c r="G7430" i="23"/>
  <c r="G7429" i="23"/>
  <c r="G7428" i="23"/>
  <c r="G7427" i="23"/>
  <c r="G7426" i="23"/>
  <c r="G7425" i="23"/>
  <c r="G7424" i="23"/>
  <c r="G7423" i="23"/>
  <c r="G7422" i="23"/>
  <c r="G7421" i="23"/>
  <c r="G7420" i="23"/>
  <c r="G7419" i="23"/>
  <c r="G7418" i="23"/>
  <c r="G7417" i="23"/>
  <c r="G7416" i="23"/>
  <c r="G7415" i="23"/>
  <c r="G7414" i="23"/>
  <c r="G7413" i="23"/>
  <c r="G7412" i="23"/>
  <c r="G7411" i="23"/>
  <c r="G7410" i="23"/>
  <c r="G7409" i="23"/>
  <c r="G7408" i="23"/>
  <c r="G7407" i="23"/>
  <c r="G7406" i="23"/>
  <c r="G7405" i="23"/>
  <c r="G7404" i="23"/>
  <c r="G7403" i="23"/>
  <c r="G7402" i="23"/>
  <c r="G7401" i="23"/>
  <c r="G7400" i="23"/>
  <c r="G7399" i="23"/>
  <c r="G7398" i="23"/>
  <c r="G7397" i="23"/>
  <c r="G7396" i="23"/>
  <c r="G7395" i="23"/>
  <c r="G7394" i="23"/>
  <c r="G7393" i="23"/>
  <c r="G7392" i="23"/>
  <c r="G7391" i="23"/>
  <c r="G7390" i="23"/>
  <c r="G7389" i="23"/>
  <c r="G7388" i="23"/>
  <c r="G7387" i="23"/>
  <c r="G7386" i="23"/>
  <c r="G7385" i="23"/>
  <c r="G7384" i="23"/>
  <c r="G7383" i="23"/>
  <c r="G7382" i="23"/>
  <c r="G7381" i="23"/>
  <c r="G7380" i="23"/>
  <c r="G7379" i="23"/>
  <c r="G7378" i="23"/>
  <c r="G7377" i="23"/>
  <c r="G7376" i="23"/>
  <c r="G7375" i="23"/>
  <c r="G7374" i="23"/>
  <c r="G7373" i="23"/>
  <c r="G7372" i="23"/>
  <c r="G7371" i="23"/>
  <c r="G7370" i="23"/>
  <c r="G7369" i="23"/>
  <c r="G7368" i="23"/>
  <c r="G7367" i="23"/>
  <c r="G7366" i="23"/>
  <c r="G7365" i="23"/>
  <c r="G7364" i="23"/>
  <c r="G7363" i="23"/>
  <c r="G7362" i="23"/>
  <c r="G7361" i="23"/>
  <c r="G7360" i="23"/>
  <c r="G7359" i="23"/>
  <c r="G7358" i="23"/>
  <c r="G7357" i="23"/>
  <c r="G7356" i="23"/>
  <c r="G7355" i="23"/>
  <c r="G7354" i="23"/>
  <c r="G7353" i="23"/>
  <c r="G7352" i="23"/>
  <c r="G7351" i="23"/>
  <c r="G7350" i="23"/>
  <c r="G7349" i="23"/>
  <c r="G7348" i="23"/>
  <c r="G7347" i="23"/>
  <c r="G7346" i="23"/>
  <c r="G7345" i="23"/>
  <c r="G7344" i="23"/>
  <c r="G7343" i="23"/>
  <c r="G7342" i="23"/>
  <c r="G7341" i="23"/>
  <c r="G7340" i="23"/>
  <c r="G7339" i="23"/>
  <c r="G7338" i="23"/>
  <c r="G7337" i="23"/>
  <c r="G7336" i="23"/>
  <c r="G7335" i="23"/>
  <c r="G7334" i="23"/>
  <c r="G7333" i="23"/>
  <c r="G7332" i="23"/>
  <c r="G7331" i="23"/>
  <c r="G7330" i="23"/>
  <c r="G7329" i="23"/>
  <c r="G7328" i="23"/>
  <c r="G7327" i="23"/>
  <c r="G7326" i="23"/>
  <c r="G7325" i="23"/>
  <c r="G7324" i="23"/>
  <c r="G7323" i="23"/>
  <c r="G7322" i="23"/>
  <c r="G7321" i="23"/>
  <c r="G7320" i="23"/>
  <c r="G7319" i="23"/>
  <c r="G7318" i="23"/>
  <c r="G7317" i="23"/>
  <c r="G7316" i="23"/>
  <c r="G7315" i="23"/>
  <c r="G7314" i="23"/>
  <c r="G7313" i="23"/>
  <c r="G7312" i="23"/>
  <c r="G7311" i="23"/>
  <c r="G7310" i="23"/>
  <c r="G7309" i="23"/>
  <c r="G7308" i="23"/>
  <c r="G7307" i="23"/>
  <c r="G7306" i="23"/>
  <c r="G7305" i="23"/>
  <c r="G7304" i="23"/>
  <c r="G7303" i="23"/>
  <c r="G7302" i="23"/>
  <c r="G7301" i="23"/>
  <c r="G7300" i="23"/>
  <c r="G7299" i="23"/>
  <c r="G7298" i="23"/>
  <c r="G7297" i="23"/>
  <c r="G7296" i="23"/>
  <c r="G7295" i="23"/>
  <c r="G7294" i="23"/>
  <c r="G7293" i="23"/>
  <c r="G7292" i="23"/>
  <c r="G7291" i="23"/>
  <c r="G7290" i="23"/>
  <c r="G7289" i="23"/>
  <c r="G7288" i="23"/>
  <c r="G7287" i="23"/>
  <c r="G7286" i="23"/>
  <c r="G7285" i="23"/>
  <c r="G7284" i="23"/>
  <c r="G7283" i="23"/>
  <c r="G7282" i="23"/>
  <c r="G7281" i="23"/>
  <c r="G7280" i="23"/>
  <c r="G7279" i="23"/>
  <c r="G7278" i="23"/>
  <c r="G7277" i="23"/>
  <c r="G7276" i="23"/>
  <c r="G7275" i="23"/>
  <c r="G7274" i="23"/>
  <c r="G7273" i="23"/>
  <c r="G7272" i="23"/>
  <c r="G7271" i="23"/>
  <c r="G7270" i="23"/>
  <c r="G7269" i="23"/>
  <c r="G7268" i="23"/>
  <c r="G7267" i="23"/>
  <c r="G7266" i="23"/>
  <c r="G7265" i="23"/>
  <c r="G7264" i="23"/>
  <c r="G7263" i="23"/>
  <c r="G7262" i="23"/>
  <c r="G7261" i="23"/>
  <c r="G7260" i="23"/>
  <c r="G7259" i="23"/>
  <c r="G7258" i="23"/>
  <c r="G7257" i="23"/>
  <c r="G7256" i="23"/>
  <c r="G7255" i="23"/>
  <c r="G7254" i="23"/>
  <c r="G7253" i="23"/>
  <c r="G7252" i="23"/>
  <c r="G7251" i="23"/>
  <c r="G7250" i="23"/>
  <c r="G7249" i="23"/>
  <c r="G7248" i="23"/>
  <c r="G7247" i="23"/>
  <c r="G7246" i="23"/>
  <c r="G7245" i="23"/>
  <c r="G7244" i="23"/>
  <c r="G7243" i="23"/>
  <c r="G7242" i="23"/>
  <c r="G7241" i="23"/>
  <c r="G7240" i="23"/>
  <c r="G7239" i="23"/>
  <c r="G7238" i="23"/>
  <c r="G7237" i="23"/>
  <c r="G7236" i="23"/>
  <c r="G7235" i="23"/>
  <c r="G7234" i="23"/>
  <c r="G7233" i="23"/>
  <c r="G7232" i="23"/>
  <c r="G7231" i="23"/>
  <c r="G7230" i="23"/>
  <c r="G7229" i="23"/>
  <c r="G7228" i="23"/>
  <c r="G7227" i="23"/>
  <c r="G7226" i="23"/>
  <c r="G7225" i="23"/>
  <c r="G7224" i="23"/>
  <c r="G7223" i="23"/>
  <c r="G7222" i="23"/>
  <c r="G7221" i="23"/>
  <c r="G7220" i="23"/>
  <c r="G7219" i="23"/>
  <c r="G7218" i="23"/>
  <c r="G7217" i="23"/>
  <c r="G7216" i="23"/>
  <c r="G7215" i="23"/>
  <c r="G7214" i="23"/>
  <c r="G7213" i="23"/>
  <c r="G7212" i="23"/>
  <c r="G7211" i="23"/>
  <c r="G7210" i="23"/>
  <c r="G7209" i="23"/>
  <c r="G7208" i="23"/>
  <c r="G7207" i="23"/>
  <c r="G7206" i="23"/>
  <c r="G7205" i="23"/>
  <c r="G7204" i="23"/>
  <c r="G7203" i="23"/>
  <c r="G7202" i="23"/>
  <c r="G7201" i="23"/>
  <c r="G7200" i="23"/>
  <c r="G7199" i="23"/>
  <c r="G7198" i="23"/>
  <c r="G7197" i="23"/>
  <c r="G7196" i="23"/>
  <c r="G7195" i="23"/>
  <c r="G7194" i="23"/>
  <c r="G7193" i="23"/>
  <c r="G7192" i="23"/>
  <c r="G7191" i="23"/>
  <c r="G7190" i="23"/>
  <c r="G7189" i="23"/>
  <c r="G7188" i="23"/>
  <c r="G7187" i="23"/>
  <c r="G7186" i="23"/>
  <c r="G7185" i="23"/>
  <c r="G7184" i="23"/>
  <c r="G7183" i="23"/>
  <c r="G7182" i="23"/>
  <c r="G7181" i="23"/>
  <c r="G7180" i="23"/>
  <c r="G7179" i="23"/>
  <c r="G7178" i="23"/>
  <c r="G7177" i="23"/>
  <c r="G7176" i="23"/>
  <c r="G7175" i="23"/>
  <c r="G7174" i="23"/>
  <c r="G7173" i="23"/>
  <c r="G7172" i="23"/>
  <c r="G7171" i="23"/>
  <c r="G7170" i="23"/>
  <c r="G7169" i="23"/>
  <c r="G7168" i="23"/>
  <c r="G7167" i="23"/>
  <c r="G7166" i="23"/>
  <c r="G7165" i="23"/>
  <c r="G7164" i="23"/>
  <c r="G7163" i="23"/>
  <c r="G7162" i="23"/>
  <c r="G7161" i="23"/>
  <c r="G7160" i="23"/>
  <c r="G7159" i="23"/>
  <c r="G7158" i="23"/>
  <c r="G7157" i="23"/>
  <c r="G7156" i="23"/>
  <c r="G7155" i="23"/>
  <c r="G7154" i="23"/>
  <c r="G7153" i="23"/>
  <c r="G7152" i="23"/>
  <c r="G7151" i="23"/>
  <c r="G7150" i="23"/>
  <c r="G7149" i="23"/>
  <c r="G7148" i="23"/>
  <c r="G7147" i="23"/>
  <c r="G7146" i="23"/>
  <c r="G7145" i="23"/>
  <c r="G7144" i="23"/>
  <c r="G7143" i="23"/>
  <c r="G7142" i="23"/>
  <c r="G7141" i="23"/>
  <c r="G7140" i="23"/>
  <c r="G7139" i="23"/>
  <c r="G7138" i="23"/>
  <c r="G7137" i="23"/>
  <c r="G7136" i="23"/>
  <c r="G7135" i="23"/>
  <c r="G7134" i="23"/>
  <c r="G7133" i="23"/>
  <c r="G7132" i="23"/>
  <c r="G7131" i="23"/>
  <c r="G7130" i="23"/>
  <c r="G7129" i="23"/>
  <c r="G7128" i="23"/>
  <c r="G7127" i="23"/>
  <c r="G7126" i="23"/>
  <c r="G7125" i="23"/>
  <c r="G7124" i="23"/>
  <c r="G7123" i="23"/>
  <c r="G7122" i="23"/>
  <c r="G7121" i="23"/>
  <c r="G7120" i="23"/>
  <c r="G7119" i="23"/>
  <c r="G7118" i="23"/>
  <c r="G7117" i="23"/>
  <c r="G7116" i="23"/>
  <c r="G7115" i="23"/>
  <c r="G7114" i="23"/>
  <c r="G7113" i="23"/>
  <c r="G7112" i="23"/>
  <c r="G7111" i="23"/>
  <c r="G7110" i="23"/>
  <c r="G7109" i="23"/>
  <c r="G7108" i="23"/>
  <c r="G7107" i="23"/>
  <c r="G7106" i="23"/>
  <c r="G7105" i="23"/>
  <c r="G7104" i="23"/>
  <c r="G7103" i="23"/>
  <c r="G7102" i="23"/>
  <c r="G7101" i="23"/>
  <c r="G7100" i="23"/>
  <c r="G7099" i="23"/>
  <c r="G7098" i="23"/>
  <c r="G7097" i="23"/>
  <c r="G7096" i="23"/>
  <c r="G7095" i="23"/>
  <c r="G7094" i="23"/>
  <c r="G7093" i="23"/>
  <c r="G7092" i="23"/>
  <c r="G7091" i="23"/>
  <c r="G7090" i="23"/>
  <c r="G7089" i="23"/>
  <c r="G7088" i="23"/>
  <c r="G7087" i="23"/>
  <c r="G7086" i="23"/>
  <c r="G7085" i="23"/>
  <c r="G7084" i="23"/>
  <c r="G7083" i="23"/>
  <c r="G7082" i="23"/>
  <c r="G7081" i="23"/>
  <c r="G7080" i="23"/>
  <c r="G7079" i="23"/>
  <c r="G7078" i="23"/>
  <c r="G7077" i="23"/>
  <c r="G7076" i="23"/>
  <c r="G7075" i="23"/>
  <c r="G7074" i="23"/>
  <c r="G7073" i="23"/>
  <c r="G7072" i="23"/>
  <c r="G7071" i="23"/>
  <c r="G7070" i="23"/>
  <c r="G7069" i="23"/>
  <c r="G7068" i="23"/>
  <c r="G7067" i="23"/>
  <c r="G7066" i="23"/>
  <c r="G7065" i="23"/>
  <c r="G7064" i="23"/>
  <c r="G7063" i="23"/>
  <c r="G7062" i="23"/>
  <c r="G7061" i="23"/>
  <c r="G7060" i="23"/>
  <c r="G7059" i="23"/>
  <c r="G7058" i="23"/>
  <c r="G7057" i="23"/>
  <c r="G7056" i="23"/>
  <c r="G7055" i="23"/>
  <c r="G7054" i="23"/>
  <c r="G7053" i="23"/>
  <c r="G7052" i="23"/>
  <c r="G7051" i="23"/>
  <c r="G7050" i="23"/>
  <c r="G7049" i="23"/>
  <c r="G7048" i="23"/>
  <c r="G7047" i="23"/>
  <c r="G7046" i="23"/>
  <c r="G7045" i="23"/>
  <c r="G7044" i="23"/>
  <c r="G7043" i="23"/>
  <c r="G7042" i="23"/>
  <c r="G7041" i="23"/>
  <c r="G7040" i="23"/>
  <c r="G7039" i="23"/>
  <c r="G7038" i="23"/>
  <c r="G7037" i="23"/>
  <c r="G7036" i="23"/>
  <c r="G7035" i="23"/>
  <c r="G7034" i="23"/>
  <c r="G7033" i="23"/>
  <c r="G7032" i="23"/>
  <c r="G7031" i="23"/>
  <c r="G7030" i="23"/>
  <c r="G7029" i="23"/>
  <c r="G7028" i="23"/>
  <c r="G7027" i="23"/>
  <c r="G7026" i="23"/>
  <c r="G7025" i="23"/>
  <c r="G7024" i="23"/>
  <c r="G7023" i="23"/>
  <c r="G7022" i="23"/>
  <c r="G7021" i="23"/>
  <c r="G7020" i="23"/>
  <c r="G7019" i="23"/>
  <c r="G7018" i="23"/>
  <c r="G7017" i="23"/>
  <c r="G7016" i="23"/>
  <c r="G7015" i="23"/>
  <c r="G7014" i="23"/>
  <c r="G7013" i="23"/>
  <c r="G7012" i="23"/>
  <c r="G7011" i="23"/>
  <c r="G7010" i="23"/>
  <c r="G7009" i="23"/>
  <c r="G7008" i="23"/>
  <c r="G7007" i="23"/>
  <c r="G7006" i="23"/>
  <c r="G7005" i="23"/>
  <c r="G7004" i="23"/>
  <c r="G7003" i="23"/>
  <c r="G7002" i="23"/>
  <c r="G7001" i="23"/>
  <c r="G7000" i="23"/>
  <c r="G6999" i="23"/>
  <c r="G6998" i="23"/>
  <c r="G6997" i="23"/>
  <c r="G6996" i="23"/>
  <c r="G6995" i="23"/>
  <c r="G6994" i="23"/>
  <c r="G6993" i="23"/>
  <c r="G6992" i="23"/>
  <c r="G6991" i="23"/>
  <c r="G6990" i="23"/>
  <c r="G6989" i="23"/>
  <c r="G6988" i="23"/>
  <c r="G6987" i="23"/>
  <c r="G6986" i="23"/>
  <c r="G6985" i="23"/>
  <c r="G6984" i="23"/>
  <c r="G6983" i="23"/>
  <c r="G6982" i="23"/>
  <c r="G6981" i="23"/>
  <c r="G6980" i="23"/>
  <c r="G6979" i="23"/>
  <c r="G6978" i="23"/>
  <c r="G6977" i="23"/>
  <c r="G6976" i="23"/>
  <c r="G6975" i="23"/>
  <c r="G6974" i="23"/>
  <c r="G6973" i="23"/>
  <c r="G6972" i="23"/>
  <c r="G6971" i="23"/>
  <c r="G6970" i="23"/>
  <c r="G6969" i="23"/>
  <c r="G6968" i="23"/>
  <c r="G6967" i="23"/>
  <c r="G6966" i="23"/>
  <c r="G6965" i="23"/>
  <c r="G6964" i="23"/>
  <c r="G6963" i="23"/>
  <c r="G6962" i="23"/>
  <c r="G6961" i="23"/>
  <c r="G6960" i="23"/>
  <c r="G6959" i="23"/>
  <c r="G6958" i="23"/>
  <c r="G6957" i="23"/>
  <c r="G6956" i="23"/>
  <c r="G6955" i="23"/>
  <c r="G6954" i="23"/>
  <c r="G6953" i="23"/>
  <c r="G6952" i="23"/>
  <c r="G6951" i="23"/>
  <c r="G6950" i="23"/>
  <c r="G6949" i="23"/>
  <c r="G6948" i="23"/>
  <c r="G6947" i="23"/>
  <c r="G6946" i="23"/>
  <c r="G6945" i="23"/>
  <c r="G6944" i="23"/>
  <c r="G6943" i="23"/>
  <c r="G6942" i="23"/>
  <c r="G6941" i="23"/>
  <c r="G6940" i="23"/>
  <c r="G6939" i="23"/>
  <c r="G6938" i="23"/>
  <c r="G6937" i="23"/>
  <c r="G6936" i="23"/>
  <c r="G6935" i="23"/>
  <c r="G6934" i="23"/>
  <c r="G6933" i="23"/>
  <c r="G6932" i="23"/>
  <c r="G6931" i="23"/>
  <c r="G6930" i="23"/>
  <c r="G6929" i="23"/>
  <c r="G6928" i="23"/>
  <c r="G6927" i="23"/>
  <c r="G6926" i="23"/>
  <c r="G6925" i="23"/>
  <c r="G6924" i="23"/>
  <c r="G6923" i="23"/>
  <c r="G6922" i="23"/>
  <c r="G6921" i="23"/>
  <c r="G6920" i="23"/>
  <c r="G6919" i="23"/>
  <c r="G6918" i="23"/>
  <c r="G6917" i="23"/>
  <c r="G6916" i="23"/>
  <c r="G6915" i="23"/>
  <c r="G6914" i="23"/>
  <c r="G6913" i="23"/>
  <c r="G6912" i="23"/>
  <c r="G6911" i="23"/>
  <c r="G6910" i="23"/>
  <c r="G6909" i="23"/>
  <c r="G6908" i="23"/>
  <c r="G6907" i="23"/>
  <c r="G6906" i="23"/>
  <c r="G6905" i="23"/>
  <c r="G6904" i="23"/>
  <c r="G6903" i="23"/>
  <c r="G6902" i="23"/>
  <c r="G6901" i="23"/>
  <c r="G6900" i="23"/>
  <c r="G6899" i="23"/>
  <c r="G6898" i="23"/>
  <c r="G6897" i="23"/>
  <c r="G6896" i="23"/>
  <c r="G6895" i="23"/>
  <c r="G6894" i="23"/>
  <c r="G6893" i="23"/>
  <c r="G6892" i="23"/>
  <c r="G6891" i="23"/>
  <c r="G6890" i="23"/>
  <c r="G6889" i="23"/>
  <c r="G6888" i="23"/>
  <c r="G6887" i="23"/>
  <c r="G6886" i="23"/>
  <c r="G6885" i="23"/>
  <c r="G6884" i="23"/>
  <c r="G6883" i="23"/>
  <c r="G6882" i="23"/>
  <c r="G6881" i="23"/>
  <c r="G6880" i="23"/>
  <c r="G6879" i="23"/>
  <c r="G6878" i="23"/>
  <c r="G6877" i="23"/>
  <c r="G6876" i="23"/>
  <c r="G6875" i="23"/>
  <c r="G6874" i="23"/>
  <c r="G6873" i="23"/>
  <c r="G6872" i="23"/>
  <c r="G6871" i="23"/>
  <c r="G6870" i="23"/>
  <c r="G6869" i="23"/>
  <c r="G6868" i="23"/>
  <c r="G6867" i="23"/>
  <c r="G6866" i="23"/>
  <c r="G6865" i="23"/>
  <c r="G6864" i="23"/>
  <c r="G6863" i="23"/>
  <c r="G6862" i="23"/>
  <c r="G6861" i="23"/>
  <c r="G6860" i="23"/>
  <c r="G6859" i="23"/>
  <c r="G6858" i="23"/>
  <c r="G6857" i="23"/>
  <c r="G6856" i="23"/>
  <c r="G6855" i="23"/>
  <c r="G6854" i="23"/>
  <c r="G6853" i="23"/>
  <c r="G6852" i="23"/>
  <c r="G6851" i="23"/>
  <c r="G6850" i="23"/>
  <c r="G6849" i="23"/>
  <c r="G6848" i="23"/>
  <c r="G6847" i="23"/>
  <c r="G6846" i="23"/>
  <c r="G6845" i="23"/>
  <c r="G6844" i="23"/>
  <c r="G6843" i="23"/>
  <c r="G6842" i="23"/>
  <c r="G6841" i="23"/>
  <c r="G6840" i="23"/>
  <c r="G6839" i="23"/>
  <c r="G6838" i="23"/>
  <c r="G6837" i="23"/>
  <c r="G6836" i="23"/>
  <c r="G6835" i="23"/>
  <c r="G6834" i="23"/>
  <c r="G6833" i="23"/>
  <c r="G6832" i="23"/>
  <c r="G6831" i="23"/>
  <c r="G6830" i="23"/>
  <c r="G6829" i="23"/>
  <c r="G6828" i="23"/>
  <c r="G6827" i="23"/>
  <c r="G6826" i="23"/>
  <c r="G6825" i="23"/>
  <c r="G6824" i="23"/>
  <c r="G6823" i="23"/>
  <c r="G6822" i="23"/>
  <c r="G6821" i="23"/>
  <c r="G6820" i="23"/>
  <c r="G6819" i="23"/>
  <c r="G6818" i="23"/>
  <c r="G6817" i="23"/>
  <c r="G6816" i="23"/>
  <c r="G6815" i="23"/>
  <c r="G6814" i="23"/>
  <c r="G6813" i="23"/>
  <c r="G6812" i="23"/>
  <c r="G6811" i="23"/>
  <c r="G6810" i="23"/>
  <c r="G6809" i="23"/>
  <c r="G6808" i="23"/>
  <c r="G6807" i="23"/>
  <c r="G6806" i="23"/>
  <c r="G6805" i="23"/>
  <c r="G6804" i="23"/>
  <c r="G6803" i="23"/>
  <c r="G6802" i="23"/>
  <c r="G6801" i="23"/>
  <c r="G6800" i="23"/>
  <c r="G6799" i="23"/>
  <c r="G6798" i="23"/>
  <c r="G6797" i="23"/>
  <c r="G6796" i="23"/>
  <c r="G6795" i="23"/>
  <c r="G6794" i="23"/>
  <c r="G6793" i="23"/>
  <c r="G6792" i="23"/>
  <c r="G6791" i="23"/>
  <c r="G6790" i="23"/>
  <c r="G6789" i="23"/>
  <c r="G6788" i="23"/>
  <c r="G6787" i="23"/>
  <c r="G6786" i="23"/>
  <c r="G6785" i="23"/>
  <c r="G6784" i="23"/>
  <c r="G6783" i="23"/>
  <c r="G6782" i="23"/>
  <c r="G6781" i="23"/>
  <c r="G6780" i="23"/>
  <c r="G6779" i="23"/>
  <c r="G6778" i="23"/>
  <c r="G6777" i="23"/>
  <c r="G6776" i="23"/>
  <c r="G6775" i="23"/>
  <c r="G6774" i="23"/>
  <c r="G6773" i="23"/>
  <c r="G6772" i="23"/>
  <c r="G6771" i="23"/>
  <c r="G6770" i="23"/>
  <c r="G6769" i="23"/>
  <c r="G6768" i="23"/>
  <c r="G6767" i="23"/>
  <c r="G6766" i="23"/>
  <c r="G6765" i="23"/>
  <c r="G6764" i="23"/>
  <c r="G6763" i="23"/>
  <c r="G6762" i="23"/>
  <c r="G6761" i="23"/>
  <c r="G6760" i="23"/>
  <c r="G6759" i="23"/>
  <c r="G6758" i="23"/>
  <c r="G6757" i="23"/>
  <c r="G6756" i="23"/>
  <c r="G6755" i="23"/>
  <c r="G6754" i="23"/>
  <c r="G6753" i="23"/>
  <c r="G6752" i="23"/>
  <c r="G6751" i="23"/>
  <c r="G6750" i="23"/>
  <c r="G6749" i="23"/>
  <c r="G6748" i="23"/>
  <c r="G6747" i="23"/>
  <c r="G6746" i="23"/>
  <c r="G6745" i="23"/>
  <c r="G6744" i="23"/>
  <c r="G6743" i="23"/>
  <c r="G6742" i="23"/>
  <c r="G6741" i="23"/>
  <c r="G6740" i="23"/>
  <c r="G6739" i="23"/>
  <c r="G6738" i="23"/>
  <c r="G6737" i="23"/>
  <c r="G6736" i="23"/>
  <c r="G6735" i="23"/>
  <c r="G6734" i="23"/>
  <c r="G6733" i="23"/>
  <c r="G6732" i="23"/>
  <c r="G6731" i="23"/>
  <c r="G6730" i="23"/>
  <c r="G6729" i="23"/>
  <c r="G6728" i="23"/>
  <c r="G6727" i="23"/>
  <c r="G6726" i="23"/>
  <c r="G6725" i="23"/>
  <c r="G6724" i="23"/>
  <c r="G6723" i="23"/>
  <c r="G6722" i="23"/>
  <c r="G6721" i="23"/>
  <c r="G6720" i="23"/>
  <c r="G6719" i="23"/>
  <c r="G6718" i="23"/>
  <c r="G6717" i="23"/>
  <c r="G6716" i="23"/>
  <c r="G6715" i="23"/>
  <c r="G6714" i="23"/>
  <c r="G6713" i="23"/>
  <c r="G6712" i="23"/>
  <c r="G6711" i="23"/>
  <c r="G6710" i="23"/>
  <c r="G6709" i="23"/>
  <c r="G6708" i="23"/>
  <c r="G6707" i="23"/>
  <c r="G6706" i="23"/>
  <c r="G6705" i="23"/>
  <c r="G6704" i="23"/>
  <c r="G6703" i="23"/>
  <c r="G6702" i="23"/>
  <c r="G6701" i="23"/>
  <c r="G6700" i="23"/>
  <c r="G6699" i="23"/>
  <c r="G6698" i="23"/>
  <c r="G6697" i="23"/>
  <c r="G6696" i="23"/>
  <c r="G6695" i="23"/>
  <c r="G6694" i="23"/>
  <c r="G6693" i="23"/>
  <c r="G6692" i="23"/>
  <c r="G6691" i="23"/>
  <c r="G6690" i="23"/>
  <c r="G6689" i="23"/>
  <c r="G6688" i="23"/>
  <c r="G6687" i="23"/>
  <c r="G6686" i="23"/>
  <c r="G6685" i="23"/>
  <c r="G6684" i="23"/>
  <c r="G6683" i="23"/>
  <c r="G6682" i="23"/>
  <c r="G6681" i="23"/>
  <c r="G6680" i="23"/>
  <c r="G6679" i="23"/>
  <c r="G6678" i="23"/>
  <c r="G6677" i="23"/>
  <c r="G6676" i="23"/>
  <c r="G6675" i="23"/>
  <c r="G6674" i="23"/>
  <c r="G6673" i="23"/>
  <c r="G6672" i="23"/>
  <c r="G6671" i="23"/>
  <c r="G6670" i="23"/>
  <c r="G6669" i="23"/>
  <c r="G6668" i="23"/>
  <c r="G6667" i="23"/>
  <c r="G6666" i="23"/>
  <c r="G6665" i="23"/>
  <c r="G6664" i="23"/>
  <c r="G6663" i="23"/>
  <c r="G6662" i="23"/>
  <c r="G6661" i="23"/>
  <c r="G6660" i="23"/>
  <c r="G6659" i="23"/>
  <c r="G6658" i="23"/>
  <c r="G6657" i="23"/>
  <c r="G6656" i="23"/>
  <c r="G6655" i="23"/>
  <c r="G6654" i="23"/>
  <c r="G6653" i="23"/>
  <c r="G6652" i="23"/>
  <c r="G6651" i="23"/>
  <c r="G6650" i="23"/>
  <c r="G6649" i="23"/>
  <c r="G6648" i="23"/>
  <c r="G6647" i="23"/>
  <c r="G6646" i="23"/>
  <c r="G6645" i="23"/>
  <c r="G6644" i="23"/>
  <c r="G6643" i="23"/>
  <c r="G6642" i="23"/>
  <c r="G6641" i="23"/>
  <c r="G6640" i="23"/>
  <c r="G6639" i="23"/>
  <c r="G6638" i="23"/>
  <c r="G6637" i="23"/>
  <c r="G6636" i="23"/>
  <c r="G6635" i="23"/>
  <c r="G6634" i="23"/>
  <c r="G6633" i="23"/>
  <c r="G6632" i="23"/>
  <c r="G6631" i="23"/>
  <c r="G6630" i="23"/>
  <c r="G6629" i="23"/>
  <c r="G6628" i="23"/>
  <c r="G6627" i="23"/>
  <c r="G6626" i="23"/>
  <c r="G6625" i="23"/>
  <c r="G6624" i="23"/>
  <c r="G6623" i="23"/>
  <c r="G6622" i="23"/>
  <c r="G6621" i="23"/>
  <c r="G6620" i="23"/>
  <c r="G6619" i="23"/>
  <c r="G6618" i="23"/>
  <c r="G6617" i="23"/>
  <c r="G6616" i="23"/>
  <c r="G6615" i="23"/>
  <c r="G6614" i="23"/>
  <c r="G6613" i="23"/>
  <c r="G6612" i="23"/>
  <c r="G6611" i="23"/>
  <c r="G6610" i="23"/>
  <c r="G6609" i="23"/>
  <c r="G6608" i="23"/>
  <c r="G6607" i="23"/>
  <c r="G6606" i="23"/>
  <c r="G6605" i="23"/>
  <c r="G6604" i="23"/>
  <c r="G6603" i="23"/>
  <c r="G6602" i="23"/>
  <c r="G6601" i="23"/>
  <c r="G6600" i="23"/>
  <c r="G6599" i="23"/>
  <c r="G6598" i="23"/>
  <c r="G6597" i="23"/>
  <c r="G6596" i="23"/>
  <c r="G6595" i="23"/>
  <c r="G6594" i="23"/>
  <c r="G6593" i="23"/>
  <c r="G6592" i="23"/>
  <c r="G6591" i="23"/>
  <c r="G6590" i="23"/>
  <c r="G6589" i="23"/>
  <c r="G6588" i="23"/>
  <c r="G6587" i="23"/>
  <c r="G6586" i="23"/>
  <c r="G6585" i="23"/>
  <c r="G6584" i="23"/>
  <c r="G6583" i="23"/>
  <c r="G6582" i="23"/>
  <c r="G6581" i="23"/>
  <c r="G6580" i="23"/>
  <c r="G6579" i="23"/>
  <c r="G6578" i="23"/>
  <c r="G6577" i="23"/>
  <c r="G6576" i="23"/>
  <c r="G6575" i="23"/>
  <c r="G6574" i="23"/>
  <c r="G6573" i="23"/>
  <c r="G6572" i="23"/>
  <c r="G6571" i="23"/>
  <c r="G6570" i="23"/>
  <c r="G6569" i="23"/>
  <c r="G6568" i="23"/>
  <c r="G6567" i="23"/>
  <c r="G6566" i="23"/>
  <c r="G6565" i="23"/>
  <c r="G6564" i="23"/>
  <c r="G6563" i="23"/>
  <c r="G6562" i="23"/>
  <c r="G6561" i="23"/>
  <c r="G6560" i="23"/>
  <c r="G6559" i="23"/>
  <c r="G6558" i="23"/>
  <c r="G6557" i="23"/>
  <c r="G6556" i="23"/>
  <c r="G6555" i="23"/>
  <c r="G6554" i="23"/>
  <c r="G6553" i="23"/>
  <c r="G6552" i="23"/>
  <c r="G6551" i="23"/>
  <c r="G6550" i="23"/>
  <c r="G6549" i="23"/>
  <c r="G6548" i="23"/>
  <c r="G6547" i="23"/>
  <c r="G6546" i="23"/>
  <c r="G6545" i="23"/>
  <c r="G6544" i="23"/>
  <c r="G6543" i="23"/>
  <c r="G6542" i="23"/>
  <c r="G6541" i="23"/>
  <c r="G6540" i="23"/>
  <c r="G6539" i="23"/>
  <c r="G6538" i="23"/>
  <c r="G6537" i="23"/>
  <c r="G6536" i="23"/>
  <c r="G6535" i="23"/>
  <c r="G6534" i="23"/>
  <c r="G6533" i="23"/>
  <c r="G6532" i="23"/>
  <c r="G6531" i="23"/>
  <c r="G6530" i="23"/>
  <c r="G6529" i="23"/>
  <c r="G6528" i="23"/>
  <c r="G6527" i="23"/>
  <c r="G6526" i="23"/>
  <c r="G6525" i="23"/>
  <c r="G6524" i="23"/>
  <c r="G6523" i="23"/>
  <c r="G6522" i="23"/>
  <c r="G6521" i="23"/>
  <c r="G6520" i="23"/>
  <c r="G6519" i="23"/>
  <c r="G6518" i="23"/>
  <c r="G6517" i="23"/>
  <c r="G6516" i="23"/>
  <c r="G6515" i="23"/>
  <c r="G6514" i="23"/>
  <c r="G6513" i="23"/>
  <c r="G6512" i="23"/>
  <c r="G6511" i="23"/>
  <c r="G6510" i="23"/>
  <c r="G6509" i="23"/>
  <c r="G6508" i="23"/>
  <c r="G6507" i="23"/>
  <c r="G6506" i="23"/>
  <c r="G6505" i="23"/>
  <c r="G6504" i="23"/>
  <c r="G6503" i="23"/>
  <c r="G6502" i="23"/>
  <c r="G6501" i="23"/>
  <c r="G6500" i="23"/>
  <c r="G6499" i="23"/>
  <c r="G6498" i="23"/>
  <c r="G6497" i="23"/>
  <c r="G6496" i="23"/>
  <c r="G6495" i="23"/>
  <c r="G6494" i="23"/>
  <c r="G6493" i="23"/>
  <c r="G6492" i="23"/>
  <c r="G6491" i="23"/>
  <c r="G6490" i="23"/>
  <c r="G6489" i="23"/>
  <c r="G6488" i="23"/>
  <c r="G6487" i="23"/>
  <c r="G6486" i="23"/>
  <c r="G6485" i="23"/>
  <c r="G6484" i="23"/>
  <c r="G6483" i="23"/>
  <c r="G6482" i="23"/>
  <c r="G6481" i="23"/>
  <c r="G6480" i="23"/>
  <c r="G6479" i="23"/>
  <c r="G6478" i="23"/>
  <c r="G6477" i="23"/>
  <c r="G6476" i="23"/>
  <c r="G6475" i="23"/>
  <c r="G6474" i="23"/>
  <c r="G6473" i="23"/>
  <c r="G6472" i="23"/>
  <c r="G6471" i="23"/>
  <c r="G6470" i="23"/>
  <c r="G6469" i="23"/>
  <c r="G6468" i="23"/>
  <c r="G6467" i="23"/>
  <c r="G6466" i="23"/>
  <c r="G6465" i="23"/>
  <c r="G6464" i="23"/>
  <c r="G6463" i="23"/>
  <c r="G6462" i="23"/>
  <c r="G6461" i="23"/>
  <c r="G6460" i="23"/>
  <c r="G6459" i="23"/>
  <c r="G6458" i="23"/>
  <c r="G6457" i="23"/>
  <c r="G6456" i="23"/>
  <c r="G6455" i="23"/>
  <c r="G6454" i="23"/>
  <c r="G6453" i="23"/>
  <c r="G6452" i="23"/>
  <c r="G6451" i="23"/>
  <c r="G6450" i="23"/>
  <c r="G6449" i="23"/>
  <c r="G6448" i="23"/>
  <c r="G6447" i="23"/>
  <c r="G6446" i="23"/>
  <c r="G6445" i="23"/>
  <c r="G6444" i="23"/>
  <c r="G6443" i="23"/>
  <c r="G6442" i="23"/>
  <c r="G6441" i="23"/>
  <c r="G6440" i="23"/>
  <c r="G6439" i="23"/>
  <c r="G6438" i="23"/>
  <c r="G6437" i="23"/>
  <c r="G6436" i="23"/>
  <c r="G6435" i="23"/>
  <c r="G6434" i="23"/>
  <c r="G6433" i="23"/>
  <c r="G6432" i="23"/>
  <c r="G6431" i="23"/>
  <c r="G6430" i="23"/>
  <c r="G6429" i="23"/>
  <c r="G6428" i="23"/>
  <c r="G6427" i="23"/>
  <c r="G6426" i="23"/>
  <c r="G6425" i="23"/>
  <c r="G6424" i="23"/>
  <c r="G6423" i="23"/>
  <c r="G6422" i="23"/>
  <c r="G6421" i="23"/>
  <c r="G6420" i="23"/>
  <c r="G6419" i="23"/>
  <c r="G6418" i="23"/>
  <c r="G6417" i="23"/>
  <c r="G6416" i="23"/>
  <c r="G6415" i="23"/>
  <c r="G6414" i="23"/>
  <c r="G6413" i="23"/>
  <c r="G6412" i="23"/>
  <c r="G6411" i="23"/>
  <c r="G6410" i="23"/>
  <c r="G6409" i="23"/>
  <c r="G6408" i="23"/>
  <c r="G6407" i="23"/>
  <c r="G6406" i="23"/>
  <c r="G6405" i="23"/>
  <c r="G6404" i="23"/>
  <c r="G6403" i="23"/>
  <c r="G6402" i="23"/>
  <c r="G6401" i="23"/>
  <c r="G6400" i="23"/>
  <c r="G6399" i="23"/>
  <c r="G6398" i="23"/>
  <c r="G6397" i="23"/>
  <c r="G6396" i="23"/>
  <c r="G6395" i="23"/>
  <c r="G6394" i="23"/>
  <c r="G6393" i="23"/>
  <c r="G6392" i="23"/>
  <c r="G6391" i="23"/>
  <c r="G6390" i="23"/>
  <c r="G6389" i="23"/>
  <c r="G6388" i="23"/>
  <c r="G6387" i="23"/>
  <c r="G6386" i="23"/>
  <c r="G6385" i="23"/>
  <c r="G6384" i="23"/>
  <c r="G6383" i="23"/>
  <c r="G6382" i="23"/>
  <c r="G6381" i="23"/>
  <c r="G6380" i="23"/>
  <c r="G6379" i="23"/>
  <c r="G6378" i="23"/>
  <c r="G6377" i="23"/>
  <c r="G6376" i="23"/>
  <c r="G6375" i="23"/>
  <c r="G6374" i="23"/>
  <c r="G6373" i="23"/>
  <c r="G6372" i="23"/>
  <c r="G6371" i="23"/>
  <c r="G6370" i="23"/>
  <c r="G6369" i="23"/>
  <c r="G6368" i="23"/>
  <c r="G6367" i="23"/>
  <c r="G6366" i="23"/>
  <c r="G6365" i="23"/>
  <c r="G6364" i="23"/>
  <c r="G6363" i="23"/>
  <c r="G6362" i="23"/>
  <c r="G6361" i="23"/>
  <c r="G6360" i="23"/>
  <c r="G6359" i="23"/>
  <c r="G6358" i="23"/>
  <c r="G6357" i="23"/>
  <c r="G6356" i="23"/>
  <c r="G6355" i="23"/>
  <c r="G6354" i="23"/>
  <c r="G6353" i="23"/>
  <c r="G6352" i="23"/>
  <c r="G6351" i="23"/>
  <c r="G6350" i="23"/>
  <c r="G6349" i="23"/>
  <c r="G6348" i="23"/>
  <c r="G6347" i="23"/>
  <c r="G6346" i="23"/>
  <c r="G6345" i="23"/>
  <c r="G6344" i="23"/>
  <c r="G6343" i="23"/>
  <c r="G6342" i="23"/>
  <c r="G6341" i="23"/>
  <c r="G6340" i="23"/>
  <c r="G6339" i="23"/>
  <c r="G6338" i="23"/>
  <c r="G6337" i="23"/>
  <c r="G6336" i="23"/>
  <c r="G6335" i="23"/>
  <c r="G6334" i="23"/>
  <c r="G6333" i="23"/>
  <c r="G6332" i="23"/>
  <c r="G6331" i="23"/>
  <c r="G6330" i="23"/>
  <c r="G6329" i="23"/>
  <c r="G6328" i="23"/>
  <c r="G6327" i="23"/>
  <c r="G6326" i="23"/>
  <c r="G6325" i="23"/>
  <c r="G6324" i="23"/>
  <c r="G6323" i="23"/>
  <c r="G6322" i="23"/>
  <c r="G6321" i="23"/>
  <c r="G6320" i="23"/>
  <c r="G6319" i="23"/>
  <c r="G6318" i="23"/>
  <c r="G6317" i="23"/>
  <c r="G6316" i="23"/>
  <c r="G6315" i="23"/>
  <c r="G6314" i="23"/>
  <c r="G6313" i="23"/>
  <c r="G6312" i="23"/>
  <c r="G6311" i="23"/>
  <c r="G6310" i="23"/>
  <c r="G6309" i="23"/>
  <c r="G6308" i="23"/>
  <c r="G6307" i="23"/>
  <c r="G6306" i="23"/>
  <c r="G6305" i="23"/>
  <c r="G6304" i="23"/>
  <c r="G6303" i="23"/>
  <c r="G6302" i="23"/>
  <c r="G6301" i="23"/>
  <c r="G6300" i="23"/>
  <c r="G6299" i="23"/>
  <c r="G6298" i="23"/>
  <c r="G6297" i="23"/>
  <c r="G6296" i="23"/>
  <c r="G6295" i="23"/>
  <c r="G6294" i="23"/>
  <c r="G6293" i="23"/>
  <c r="G6292" i="23"/>
  <c r="G6291" i="23"/>
  <c r="G6290" i="23"/>
  <c r="G6289" i="23"/>
  <c r="G6288" i="23"/>
  <c r="G6287" i="23"/>
  <c r="G6286" i="23"/>
  <c r="G6285" i="23"/>
  <c r="G6284" i="23"/>
  <c r="G6283" i="23"/>
  <c r="G6282" i="23"/>
  <c r="G6281" i="23"/>
  <c r="G6280" i="23"/>
  <c r="G6279" i="23"/>
  <c r="G6278" i="23"/>
  <c r="G6277" i="23"/>
  <c r="G6276" i="23"/>
  <c r="G6275" i="23"/>
  <c r="G6274" i="23"/>
  <c r="G6273" i="23"/>
  <c r="G6272" i="23"/>
  <c r="G6271" i="23"/>
  <c r="G6270" i="23"/>
  <c r="G6269" i="23"/>
  <c r="G6268" i="23"/>
  <c r="G6267" i="23"/>
  <c r="G6266" i="23"/>
  <c r="G6265" i="23"/>
  <c r="G6264" i="23"/>
  <c r="G6263" i="23"/>
  <c r="G6262" i="23"/>
  <c r="G6261" i="23"/>
  <c r="G6260" i="23"/>
  <c r="G6259" i="23"/>
  <c r="G6258" i="23"/>
  <c r="G6257" i="23"/>
  <c r="G6256" i="23"/>
  <c r="G6255" i="23"/>
  <c r="G6254" i="23"/>
  <c r="G6253" i="23"/>
  <c r="G6252" i="23"/>
  <c r="G6251" i="23"/>
  <c r="G6250" i="23"/>
  <c r="G6249" i="23"/>
  <c r="G6248" i="23"/>
  <c r="G6247" i="23"/>
  <c r="G6246" i="23"/>
  <c r="G6245" i="23"/>
  <c r="G6244" i="23"/>
  <c r="G6243" i="23"/>
  <c r="G6242" i="23"/>
  <c r="G6241" i="23"/>
  <c r="G6240" i="23"/>
  <c r="G6239" i="23"/>
  <c r="G6238" i="23"/>
  <c r="G6237" i="23"/>
  <c r="G6236" i="23"/>
  <c r="G6235" i="23"/>
  <c r="G6234" i="23"/>
  <c r="G6233" i="23"/>
  <c r="G6232" i="23"/>
  <c r="G6231" i="23"/>
  <c r="G6230" i="23"/>
  <c r="G6229" i="23"/>
  <c r="G6228" i="23"/>
  <c r="G6227" i="23"/>
  <c r="G6226" i="23"/>
  <c r="G6225" i="23"/>
  <c r="G6224" i="23"/>
  <c r="G6223" i="23"/>
  <c r="G6222" i="23"/>
  <c r="G6221" i="23"/>
  <c r="G6220" i="23"/>
  <c r="G6219" i="23"/>
  <c r="G6218" i="23"/>
  <c r="G6217" i="23"/>
  <c r="G6216" i="23"/>
  <c r="G6215" i="23"/>
  <c r="G6214" i="23"/>
  <c r="G6213" i="23"/>
  <c r="G6212" i="23"/>
  <c r="G6211" i="23"/>
  <c r="G6210" i="23"/>
  <c r="G6209" i="23"/>
  <c r="G6208" i="23"/>
  <c r="G6207" i="23"/>
  <c r="G6206" i="23"/>
  <c r="G6205" i="23"/>
  <c r="G6204" i="23"/>
  <c r="G6203" i="23"/>
  <c r="G6202" i="23"/>
  <c r="G6201" i="23"/>
  <c r="G6200" i="23"/>
  <c r="G6199" i="23"/>
  <c r="G6198" i="23"/>
  <c r="G6197" i="23"/>
  <c r="G6196" i="23"/>
  <c r="G6195" i="23"/>
  <c r="G6194" i="23"/>
  <c r="G6193" i="23"/>
  <c r="G6192" i="23"/>
  <c r="G6191" i="23"/>
  <c r="G6190" i="23"/>
  <c r="G6189" i="23"/>
  <c r="G6188" i="23"/>
  <c r="G6187" i="23"/>
  <c r="G6186" i="23"/>
  <c r="G6185" i="23"/>
  <c r="G6184" i="23"/>
  <c r="G6183" i="23"/>
  <c r="G6182" i="23"/>
  <c r="G6181" i="23"/>
  <c r="G6180" i="23"/>
  <c r="G6179" i="23"/>
  <c r="G6178" i="23"/>
  <c r="G6177" i="23"/>
  <c r="G6176" i="23"/>
  <c r="G6175" i="23"/>
  <c r="G6174" i="23"/>
  <c r="G6173" i="23"/>
  <c r="G6172" i="23"/>
  <c r="G6171" i="23"/>
  <c r="G6170" i="23"/>
  <c r="G6169" i="23"/>
  <c r="G6168" i="23"/>
  <c r="G6167" i="23"/>
  <c r="G6166" i="23"/>
  <c r="G6165" i="23"/>
  <c r="G6164" i="23"/>
  <c r="G6163" i="23"/>
  <c r="G6162" i="23"/>
  <c r="G6161" i="23"/>
  <c r="G6160" i="23"/>
  <c r="G6159" i="23"/>
  <c r="G6158" i="23"/>
  <c r="G6157" i="23"/>
  <c r="G6156" i="23"/>
  <c r="G6155" i="23"/>
  <c r="G6154" i="23"/>
  <c r="G6153" i="23"/>
  <c r="G6152" i="23"/>
  <c r="G6151" i="23"/>
  <c r="G6150" i="23"/>
  <c r="G6149" i="23"/>
  <c r="G6148" i="23"/>
  <c r="G6147" i="23"/>
  <c r="G6146" i="23"/>
  <c r="G6145" i="23"/>
  <c r="G6144" i="23"/>
  <c r="G6143" i="23"/>
  <c r="G6142" i="23"/>
  <c r="G6141" i="23"/>
  <c r="G6140" i="23"/>
  <c r="G6139" i="23"/>
  <c r="G6138" i="23"/>
  <c r="G6137" i="23"/>
  <c r="G6136" i="23"/>
  <c r="G6135" i="23"/>
  <c r="G6134" i="23"/>
  <c r="G6133" i="23"/>
  <c r="G6132" i="23"/>
  <c r="G6131" i="23"/>
  <c r="G6130" i="23"/>
  <c r="G6129" i="23"/>
  <c r="G6128" i="23"/>
  <c r="G6127" i="23"/>
  <c r="G6126" i="23"/>
  <c r="G6125" i="23"/>
  <c r="G6124" i="23"/>
  <c r="G6123" i="23"/>
  <c r="G6122" i="23"/>
  <c r="G6121" i="23"/>
  <c r="G6120" i="23"/>
  <c r="G6119" i="23"/>
  <c r="G6118" i="23"/>
  <c r="G6117" i="23"/>
  <c r="G6116" i="23"/>
  <c r="G6115" i="23"/>
  <c r="G6114" i="23"/>
  <c r="G6113" i="23"/>
  <c r="G6112" i="23"/>
  <c r="G6111" i="23"/>
  <c r="G6110" i="23"/>
  <c r="G6109" i="23"/>
  <c r="G6108" i="23"/>
  <c r="G6107" i="23"/>
  <c r="G6106" i="23"/>
  <c r="G6105" i="23"/>
  <c r="G6104" i="23"/>
  <c r="G6103" i="23"/>
  <c r="G6102" i="23"/>
  <c r="G6101" i="23"/>
  <c r="G6100" i="23"/>
  <c r="G6099" i="23"/>
  <c r="G6098" i="23"/>
  <c r="G6097" i="23"/>
  <c r="G6096" i="23"/>
  <c r="G6095" i="23"/>
  <c r="G6094" i="23"/>
  <c r="G6093" i="23"/>
  <c r="G6092" i="23"/>
  <c r="G6091" i="23"/>
  <c r="G6090" i="23"/>
  <c r="G6089" i="23"/>
  <c r="G6088" i="23"/>
  <c r="G6087" i="23"/>
  <c r="G6086" i="23"/>
  <c r="G6085" i="23"/>
  <c r="G6084" i="23"/>
  <c r="G6083" i="23"/>
  <c r="G6082" i="23"/>
  <c r="G6081" i="23"/>
  <c r="G6080" i="23"/>
  <c r="G6079" i="23"/>
  <c r="G6078" i="23"/>
  <c r="G6077" i="23"/>
  <c r="G6076" i="23"/>
  <c r="G6075" i="23"/>
  <c r="G6074" i="23"/>
  <c r="G6073" i="23"/>
  <c r="G6072" i="23"/>
  <c r="G6071" i="23"/>
  <c r="G6070" i="23"/>
  <c r="G6069" i="23"/>
  <c r="G6068" i="23"/>
  <c r="G6067" i="23"/>
  <c r="G6066" i="23"/>
  <c r="G6065" i="23"/>
  <c r="G6064" i="23"/>
  <c r="G6063" i="23"/>
  <c r="G6062" i="23"/>
  <c r="G6061" i="23"/>
  <c r="G6060" i="23"/>
  <c r="G6059" i="23"/>
  <c r="G6058" i="23"/>
  <c r="G6057" i="23"/>
  <c r="G6056" i="23"/>
  <c r="G6055" i="23"/>
  <c r="G6054" i="23"/>
  <c r="G6053" i="23"/>
  <c r="G6052" i="23"/>
  <c r="G6051" i="23"/>
  <c r="G6050" i="23"/>
  <c r="G6049" i="23"/>
  <c r="G6048" i="23"/>
  <c r="G6047" i="23"/>
  <c r="G6046" i="23"/>
  <c r="G6045" i="23"/>
  <c r="G6044" i="23"/>
  <c r="G6043" i="23"/>
  <c r="G6042" i="23"/>
  <c r="G6041" i="23"/>
  <c r="G6040" i="23"/>
  <c r="G6039" i="23"/>
  <c r="G6038" i="23"/>
  <c r="G6037" i="23"/>
  <c r="G6036" i="23"/>
  <c r="G6035" i="23"/>
  <c r="G6034" i="23"/>
  <c r="G6033" i="23"/>
  <c r="G6032" i="23"/>
  <c r="G6031" i="23"/>
  <c r="G6030" i="23"/>
  <c r="G6029" i="23"/>
  <c r="G6028" i="23"/>
  <c r="G6027" i="23"/>
  <c r="G6026" i="23"/>
  <c r="G6025" i="23"/>
  <c r="G6024" i="23"/>
  <c r="G6023" i="23"/>
  <c r="G6022" i="23"/>
  <c r="G6021" i="23"/>
  <c r="G6020" i="23"/>
  <c r="G6019" i="23"/>
  <c r="G6018" i="23"/>
  <c r="G6017" i="23"/>
  <c r="G6016" i="23"/>
  <c r="G6015" i="23"/>
  <c r="G6014" i="23"/>
  <c r="G6013" i="23"/>
  <c r="G6012" i="23"/>
  <c r="G6011" i="23"/>
  <c r="G6010" i="23"/>
  <c r="G6009" i="23"/>
  <c r="G6008" i="23"/>
  <c r="G6007" i="23"/>
  <c r="G6006" i="23"/>
  <c r="G6005" i="23"/>
  <c r="G6004" i="23"/>
  <c r="G6003" i="23"/>
  <c r="G6002" i="23"/>
  <c r="G6001" i="23"/>
  <c r="G6000" i="23"/>
  <c r="G5999" i="23"/>
  <c r="G5998" i="23"/>
  <c r="G5997" i="23"/>
  <c r="G5996" i="23"/>
  <c r="G5995" i="23"/>
  <c r="G5994" i="23"/>
  <c r="G5993" i="23"/>
  <c r="G5992" i="23"/>
  <c r="G5991" i="23"/>
  <c r="G5990" i="23"/>
  <c r="G5989" i="23"/>
  <c r="G5988" i="23"/>
  <c r="G5987" i="23"/>
  <c r="G5986" i="23"/>
  <c r="G5985" i="23"/>
  <c r="G5984" i="23"/>
  <c r="G5983" i="23"/>
  <c r="G5982" i="23"/>
  <c r="G5981" i="23"/>
  <c r="G5980" i="23"/>
  <c r="G5979" i="23"/>
  <c r="G5978" i="23"/>
  <c r="G5977" i="23"/>
  <c r="G5976" i="23"/>
  <c r="G5975" i="23"/>
  <c r="G5974" i="23"/>
  <c r="G5973" i="23"/>
  <c r="G5972" i="23"/>
  <c r="G5971" i="23"/>
  <c r="G5970" i="23"/>
  <c r="G5969" i="23"/>
  <c r="G5968" i="23"/>
  <c r="G5967" i="23"/>
  <c r="G5966" i="23"/>
  <c r="G5965" i="23"/>
  <c r="G5964" i="23"/>
  <c r="G5963" i="23"/>
  <c r="G5962" i="23"/>
  <c r="G5961" i="23"/>
  <c r="G5960" i="23"/>
  <c r="G5959" i="23"/>
  <c r="G5958" i="23"/>
  <c r="G5957" i="23"/>
  <c r="G5956" i="23"/>
  <c r="G5955" i="23"/>
  <c r="G5954" i="23"/>
  <c r="G5953" i="23"/>
  <c r="G5952" i="23"/>
  <c r="G5951" i="23"/>
  <c r="G5950" i="23"/>
  <c r="G5949" i="23"/>
  <c r="G5948" i="23"/>
  <c r="G5947" i="23"/>
  <c r="G5946" i="23"/>
  <c r="G5945" i="23"/>
  <c r="G5944" i="23"/>
  <c r="G5943" i="23"/>
  <c r="G5942" i="23"/>
  <c r="G5941" i="23"/>
  <c r="G5940" i="23"/>
  <c r="G5939" i="23"/>
  <c r="G5938" i="23"/>
  <c r="G5937" i="23"/>
  <c r="G5936" i="23"/>
  <c r="G5935" i="23"/>
  <c r="G5934" i="23"/>
  <c r="G5933" i="23"/>
  <c r="G5932" i="23"/>
  <c r="G5931" i="23"/>
  <c r="G5930" i="23"/>
  <c r="G5929" i="23"/>
  <c r="G5928" i="23"/>
  <c r="G5927" i="23"/>
  <c r="G5926" i="23"/>
  <c r="G5925" i="23"/>
  <c r="G5924" i="23"/>
  <c r="G5923" i="23"/>
  <c r="G5922" i="23"/>
  <c r="G5921" i="23"/>
  <c r="G5920" i="23"/>
  <c r="G5919" i="23"/>
  <c r="G5918" i="23"/>
  <c r="G5917" i="23"/>
  <c r="G5916" i="23"/>
  <c r="G5915" i="23"/>
  <c r="G5914" i="23"/>
  <c r="G5913" i="23"/>
  <c r="G5912" i="23"/>
  <c r="G5911" i="23"/>
  <c r="G5910" i="23"/>
  <c r="G5909" i="23"/>
  <c r="G5908" i="23"/>
  <c r="G5907" i="23"/>
  <c r="G5906" i="23"/>
  <c r="G5905" i="23"/>
  <c r="G5904" i="23"/>
  <c r="G5903" i="23"/>
  <c r="G5902" i="23"/>
  <c r="G5901" i="23"/>
  <c r="G5900" i="23"/>
  <c r="G5899" i="23"/>
  <c r="G5898" i="23"/>
  <c r="G5897" i="23"/>
  <c r="G5896" i="23"/>
  <c r="G5895" i="23"/>
  <c r="G5894" i="23"/>
  <c r="G5893" i="23"/>
  <c r="G5892" i="23"/>
  <c r="G5891" i="23"/>
  <c r="G5890" i="23"/>
  <c r="G5889" i="23"/>
  <c r="G5888" i="23"/>
  <c r="G5887" i="23"/>
  <c r="G5886" i="23"/>
  <c r="G5885" i="23"/>
  <c r="G5884" i="23"/>
  <c r="G5883" i="23"/>
  <c r="G5882" i="23"/>
  <c r="G5881" i="23"/>
  <c r="G5880" i="23"/>
  <c r="G5879" i="23"/>
  <c r="G5878" i="23"/>
  <c r="G5877" i="23"/>
  <c r="G5876" i="23"/>
  <c r="G5875" i="23"/>
  <c r="G5874" i="23"/>
  <c r="G5873" i="23"/>
  <c r="G5872" i="23"/>
  <c r="G5871" i="23"/>
  <c r="G5870" i="23"/>
  <c r="G5869" i="23"/>
  <c r="G5868" i="23"/>
  <c r="G5867" i="23"/>
  <c r="G5866" i="23"/>
  <c r="G5865" i="23"/>
  <c r="G5864" i="23"/>
  <c r="G5863" i="23"/>
  <c r="G5862" i="23"/>
  <c r="G5861" i="23"/>
  <c r="G5860" i="23"/>
  <c r="G5859" i="23"/>
  <c r="G5858" i="23"/>
  <c r="G5857" i="23"/>
  <c r="G5856" i="23"/>
  <c r="G5855" i="23"/>
  <c r="G5854" i="23"/>
  <c r="G5853" i="23"/>
  <c r="G5852" i="23"/>
  <c r="G5851" i="23"/>
  <c r="G5850" i="23"/>
  <c r="G5849" i="23"/>
  <c r="G5848" i="23"/>
  <c r="G5847" i="23"/>
  <c r="G5846" i="23"/>
  <c r="G5845" i="23"/>
  <c r="G5844" i="23"/>
  <c r="G5843" i="23"/>
  <c r="G5842" i="23"/>
  <c r="G5841" i="23"/>
  <c r="G5840" i="23"/>
  <c r="G5839" i="23"/>
  <c r="G5838" i="23"/>
  <c r="G5837" i="23"/>
  <c r="G5836" i="23"/>
  <c r="G5835" i="23"/>
  <c r="G5834" i="23"/>
  <c r="G5833" i="23"/>
  <c r="G5832" i="23"/>
  <c r="G5831" i="23"/>
  <c r="G5830" i="23"/>
  <c r="G5829" i="23"/>
  <c r="G5828" i="23"/>
  <c r="G5827" i="23"/>
  <c r="G5826" i="23"/>
  <c r="G5825" i="23"/>
  <c r="G5824" i="23"/>
  <c r="G5823" i="23"/>
  <c r="G5822" i="23"/>
  <c r="G5821" i="23"/>
  <c r="G5820" i="23"/>
  <c r="G5819" i="23"/>
  <c r="G5818" i="23"/>
  <c r="G5817" i="23"/>
  <c r="G5816" i="23"/>
  <c r="G5815" i="23"/>
  <c r="G5814" i="23"/>
  <c r="G5813" i="23"/>
  <c r="G5812" i="23"/>
  <c r="G5811" i="23"/>
  <c r="G5810" i="23"/>
  <c r="G5809" i="23"/>
  <c r="G5808" i="23"/>
  <c r="G5807" i="23"/>
  <c r="G5806" i="23"/>
  <c r="G5805" i="23"/>
  <c r="G5804" i="23"/>
  <c r="G5803" i="23"/>
  <c r="G5802" i="23"/>
  <c r="G5801" i="23"/>
  <c r="G5800" i="23"/>
  <c r="G5799" i="23"/>
  <c r="G5798" i="23"/>
  <c r="G5797" i="23"/>
  <c r="G5796" i="23"/>
  <c r="G5795" i="23"/>
  <c r="G5794" i="23"/>
  <c r="G5793" i="23"/>
  <c r="G5792" i="23"/>
  <c r="G5791" i="23"/>
  <c r="G5790" i="23"/>
  <c r="G5789" i="23"/>
  <c r="G5788" i="23"/>
  <c r="G5787" i="23"/>
  <c r="G5786" i="23"/>
  <c r="G5785" i="23"/>
  <c r="G5784" i="23"/>
  <c r="G5783" i="23"/>
  <c r="G5782" i="23"/>
  <c r="G5781" i="23"/>
  <c r="G5780" i="23"/>
  <c r="G5779" i="23"/>
  <c r="G5778" i="23"/>
  <c r="G5777" i="23"/>
  <c r="G5776" i="23"/>
  <c r="G5775" i="23"/>
  <c r="G5774" i="23"/>
  <c r="G5773" i="23"/>
  <c r="G5772" i="23"/>
  <c r="G5771" i="23"/>
  <c r="G5770" i="23"/>
  <c r="G5769" i="23"/>
  <c r="G5768" i="23"/>
  <c r="G5767" i="23"/>
  <c r="G5766" i="23"/>
  <c r="G5765" i="23"/>
  <c r="G5764" i="23"/>
  <c r="G5763" i="23"/>
  <c r="G5762" i="23"/>
  <c r="G5761" i="23"/>
  <c r="G5760" i="23"/>
  <c r="G5759" i="23"/>
  <c r="G5758" i="23"/>
  <c r="G5757" i="23"/>
  <c r="G5756" i="23"/>
  <c r="G5755" i="23"/>
  <c r="G5754" i="23"/>
  <c r="G5753" i="23"/>
  <c r="G5752" i="23"/>
  <c r="G5751" i="23"/>
  <c r="G5750" i="23"/>
  <c r="G5749" i="23"/>
  <c r="G5748" i="23"/>
  <c r="G5747" i="23"/>
  <c r="G5746" i="23"/>
  <c r="G5745" i="23"/>
  <c r="G5744" i="23"/>
  <c r="G5743" i="23"/>
  <c r="G5742" i="23"/>
  <c r="G5741" i="23"/>
  <c r="G5740" i="23"/>
  <c r="G5739" i="23"/>
  <c r="G5738" i="23"/>
  <c r="G5737" i="23"/>
  <c r="G5736" i="23"/>
  <c r="G5735" i="23"/>
  <c r="G5734" i="23"/>
  <c r="G5733" i="23"/>
  <c r="G5732" i="23"/>
  <c r="G5731" i="23"/>
  <c r="G5730" i="23"/>
  <c r="G5729" i="23"/>
  <c r="G5728" i="23"/>
  <c r="G5727" i="23"/>
  <c r="G5726" i="23"/>
  <c r="G5725" i="23"/>
  <c r="G5724" i="23"/>
  <c r="G5723" i="23"/>
  <c r="G5722" i="23"/>
  <c r="G5721" i="23"/>
  <c r="G5720" i="23"/>
  <c r="G5719" i="23"/>
  <c r="G5718" i="23"/>
  <c r="G5717" i="23"/>
  <c r="G5716" i="23"/>
  <c r="G5715" i="23"/>
  <c r="G5714" i="23"/>
  <c r="G5713" i="23"/>
  <c r="G5712" i="23"/>
  <c r="G5711" i="23"/>
  <c r="G5710" i="23"/>
  <c r="G5709" i="23"/>
  <c r="G5708" i="23"/>
  <c r="G5707" i="23"/>
  <c r="G5706" i="23"/>
  <c r="G5705" i="23"/>
  <c r="G5704" i="23"/>
  <c r="G5703" i="23"/>
  <c r="G5702" i="23"/>
  <c r="G5701" i="23"/>
  <c r="G5700" i="23"/>
  <c r="G5699" i="23"/>
  <c r="G5698" i="23"/>
  <c r="G5697" i="23"/>
  <c r="G5696" i="23"/>
  <c r="G5695" i="23"/>
  <c r="G5694" i="23"/>
  <c r="G5693" i="23"/>
  <c r="G5692" i="23"/>
  <c r="G5691" i="23"/>
  <c r="G5690" i="23"/>
  <c r="G5689" i="23"/>
  <c r="G5688" i="23"/>
  <c r="G5687" i="23"/>
  <c r="G5686" i="23"/>
  <c r="G5685" i="23"/>
  <c r="G5684" i="23"/>
  <c r="G5683" i="23"/>
  <c r="G5682" i="23"/>
  <c r="G5681" i="23"/>
  <c r="G5680" i="23"/>
  <c r="G5679" i="23"/>
  <c r="G5678" i="23"/>
  <c r="G5677" i="23"/>
  <c r="G5676" i="23"/>
  <c r="G5675" i="23"/>
  <c r="G5674" i="23"/>
  <c r="G5673" i="23"/>
  <c r="G5672" i="23"/>
  <c r="G5671" i="23"/>
  <c r="G5670" i="23"/>
  <c r="G5669" i="23"/>
  <c r="G5668" i="23"/>
  <c r="G5667" i="23"/>
  <c r="G5666" i="23"/>
  <c r="G5665" i="23"/>
  <c r="G5664" i="23"/>
  <c r="G5663" i="23"/>
  <c r="G5662" i="23"/>
  <c r="G5661" i="23"/>
  <c r="G5660" i="23"/>
  <c r="G5659" i="23"/>
  <c r="G5658" i="23"/>
  <c r="G5657" i="23"/>
  <c r="G5656" i="23"/>
  <c r="G5655" i="23"/>
  <c r="G5654" i="23"/>
  <c r="G5653" i="23"/>
  <c r="G5652" i="23"/>
  <c r="G5651" i="23"/>
  <c r="G5650" i="23"/>
  <c r="G5649" i="23"/>
  <c r="G5648" i="23"/>
  <c r="G5647" i="23"/>
  <c r="G5646" i="23"/>
  <c r="G5645" i="23"/>
  <c r="G5644" i="23"/>
  <c r="G5643" i="23"/>
  <c r="G5642" i="23"/>
  <c r="G5641" i="23"/>
  <c r="G5640" i="23"/>
  <c r="G5639" i="23"/>
  <c r="G5638" i="23"/>
  <c r="G5637" i="23"/>
  <c r="G5636" i="23"/>
  <c r="G5635" i="23"/>
  <c r="G5634" i="23"/>
  <c r="G5633" i="23"/>
  <c r="G5632" i="23"/>
  <c r="G5631" i="23"/>
  <c r="G5630" i="23"/>
  <c r="G5629" i="23"/>
  <c r="G5628" i="23"/>
  <c r="G5627" i="23"/>
  <c r="G5626" i="23"/>
  <c r="G5625" i="23"/>
  <c r="G5624" i="23"/>
  <c r="G5623" i="23"/>
  <c r="G5622" i="23"/>
  <c r="G5621" i="23"/>
  <c r="G5620" i="23"/>
  <c r="G5619" i="23"/>
  <c r="G5618" i="23"/>
  <c r="G5617" i="23"/>
  <c r="G5616" i="23"/>
  <c r="G5615" i="23"/>
  <c r="G5614" i="23"/>
  <c r="G5613" i="23"/>
  <c r="G5612" i="23"/>
  <c r="G5611" i="23"/>
  <c r="G5610" i="23"/>
  <c r="G5609" i="23"/>
  <c r="G5608" i="23"/>
  <c r="G5607" i="23"/>
  <c r="G5606" i="23"/>
  <c r="G5605" i="23"/>
  <c r="G5604" i="23"/>
  <c r="G5603" i="23"/>
  <c r="G5602" i="23"/>
  <c r="G5601" i="23"/>
  <c r="G5600" i="23"/>
  <c r="G5599" i="23"/>
  <c r="G5598" i="23"/>
  <c r="G5597" i="23"/>
  <c r="G5596" i="23"/>
  <c r="G5595" i="23"/>
  <c r="G5594" i="23"/>
  <c r="G5593" i="23"/>
  <c r="G5592" i="23"/>
  <c r="G5591" i="23"/>
  <c r="G5590" i="23"/>
  <c r="G5589" i="23"/>
  <c r="G5588" i="23"/>
  <c r="G5587" i="23"/>
  <c r="G5586" i="23"/>
  <c r="G5585" i="23"/>
  <c r="G5584" i="23"/>
  <c r="G5583" i="23"/>
  <c r="G5582" i="23"/>
  <c r="G5581" i="23"/>
  <c r="G5580" i="23"/>
  <c r="G5579" i="23"/>
  <c r="G5578" i="23"/>
  <c r="G5577" i="23"/>
  <c r="G5576" i="23"/>
  <c r="G5575" i="23"/>
  <c r="G5574" i="23"/>
  <c r="G5573" i="23"/>
  <c r="G5572" i="23"/>
  <c r="G5571" i="23"/>
  <c r="G5570" i="23"/>
  <c r="G5569" i="23"/>
  <c r="G5568" i="23"/>
  <c r="G5567" i="23"/>
  <c r="G5566" i="23"/>
  <c r="G5565" i="23"/>
  <c r="G5564" i="23"/>
  <c r="G5563" i="23"/>
  <c r="G5562" i="23"/>
  <c r="G5561" i="23"/>
  <c r="G5560" i="23"/>
  <c r="G5559" i="23"/>
  <c r="G5558" i="23"/>
  <c r="G5557" i="23"/>
  <c r="G5556" i="23"/>
  <c r="G5555" i="23"/>
  <c r="G5554" i="23"/>
  <c r="G5553" i="23"/>
  <c r="G5552" i="23"/>
  <c r="G5551" i="23"/>
  <c r="G5550" i="23"/>
  <c r="G5549" i="23"/>
  <c r="G5548" i="23"/>
  <c r="G5547" i="23"/>
  <c r="G5546" i="23"/>
  <c r="G5545" i="23"/>
  <c r="G5544" i="23"/>
  <c r="G5543" i="23"/>
  <c r="G5542" i="23"/>
  <c r="G5541" i="23"/>
  <c r="G5540" i="23"/>
  <c r="G5539" i="23"/>
  <c r="G5538" i="23"/>
  <c r="G5537" i="23"/>
  <c r="G5536" i="23"/>
  <c r="G5535" i="23"/>
  <c r="G5534" i="23"/>
  <c r="G5533" i="23"/>
  <c r="G5532" i="23"/>
  <c r="G5531" i="23"/>
  <c r="G5530" i="23"/>
  <c r="G5529" i="23"/>
  <c r="G5528" i="23"/>
  <c r="G5527" i="23"/>
  <c r="G5526" i="23"/>
  <c r="G5525" i="23"/>
  <c r="G5524" i="23"/>
  <c r="G5523" i="23"/>
  <c r="G5522" i="23"/>
  <c r="G5521" i="23"/>
  <c r="G5520" i="23"/>
  <c r="G5519" i="23"/>
  <c r="G5518" i="23"/>
  <c r="G5517" i="23"/>
  <c r="G5516" i="23"/>
  <c r="G5515" i="23"/>
  <c r="G5514" i="23"/>
  <c r="G5513" i="23"/>
  <c r="G5512" i="23"/>
  <c r="G5511" i="23"/>
  <c r="G5510" i="23"/>
  <c r="G5509" i="23"/>
  <c r="G5508" i="23"/>
  <c r="G5507" i="23"/>
  <c r="G5506" i="23"/>
  <c r="G5505" i="23"/>
  <c r="G5504" i="23"/>
  <c r="G5503" i="23"/>
  <c r="G5502" i="23"/>
  <c r="G5501" i="23"/>
  <c r="G5500" i="23"/>
  <c r="G5499" i="23"/>
  <c r="G5498" i="23"/>
  <c r="G5497" i="23"/>
  <c r="G5496" i="23"/>
  <c r="G5495" i="23"/>
  <c r="G5494" i="23"/>
  <c r="G5493" i="23"/>
  <c r="G5492" i="23"/>
  <c r="G5491" i="23"/>
  <c r="G5490" i="23"/>
  <c r="G5489" i="23"/>
  <c r="G5488" i="23"/>
  <c r="G5487" i="23"/>
  <c r="G5486" i="23"/>
  <c r="G5485" i="23"/>
  <c r="G5484" i="23"/>
  <c r="G5483" i="23"/>
  <c r="G5482" i="23"/>
  <c r="G5481" i="23"/>
  <c r="G5480" i="23"/>
  <c r="G5479" i="23"/>
  <c r="G5478" i="23"/>
  <c r="G5477" i="23"/>
  <c r="G5476" i="23"/>
  <c r="G5475" i="23"/>
  <c r="G5474" i="23"/>
  <c r="G5473" i="23"/>
  <c r="G5472" i="23"/>
  <c r="G5471" i="23"/>
  <c r="G5470" i="23"/>
  <c r="G5469" i="23"/>
  <c r="G5468" i="23"/>
  <c r="G5467" i="23"/>
  <c r="G5466" i="23"/>
  <c r="G5465" i="23"/>
  <c r="G5464" i="23"/>
  <c r="G5463" i="23"/>
  <c r="G5462" i="23"/>
  <c r="G5461" i="23"/>
  <c r="G5460" i="23"/>
  <c r="G5459" i="23"/>
  <c r="G5458" i="23"/>
  <c r="G5457" i="23"/>
  <c r="G5456" i="23"/>
  <c r="G5455" i="23"/>
  <c r="G5454" i="23"/>
  <c r="G5453" i="23"/>
  <c r="G5452" i="23"/>
  <c r="G5451" i="23"/>
  <c r="G5450" i="23"/>
  <c r="G5449" i="23"/>
  <c r="G5448" i="23"/>
  <c r="G5447" i="23"/>
  <c r="G5446" i="23"/>
  <c r="G5445" i="23"/>
  <c r="G5444" i="23"/>
  <c r="G5443" i="23"/>
  <c r="G5442" i="23"/>
  <c r="G5441" i="23"/>
  <c r="G5440" i="23"/>
  <c r="G5439" i="23"/>
  <c r="G5438" i="23"/>
  <c r="G5437" i="23"/>
  <c r="G5436" i="23"/>
  <c r="G5435" i="23"/>
  <c r="G5434" i="23"/>
  <c r="G5433" i="23"/>
  <c r="G5432" i="23"/>
  <c r="G5431" i="23"/>
  <c r="G5430" i="23"/>
  <c r="G5429" i="23"/>
  <c r="G5428" i="23"/>
  <c r="G5427" i="23"/>
  <c r="G5426" i="23"/>
  <c r="G5425" i="23"/>
  <c r="G5424" i="23"/>
  <c r="G5423" i="23"/>
  <c r="G5422" i="23"/>
  <c r="G5421" i="23"/>
  <c r="G5420" i="23"/>
  <c r="G5419" i="23"/>
  <c r="G5418" i="23"/>
  <c r="G5417" i="23"/>
  <c r="G5416" i="23"/>
  <c r="G5415" i="23"/>
  <c r="G5414" i="23"/>
  <c r="G5413" i="23"/>
  <c r="G5412" i="23"/>
  <c r="G5411" i="23"/>
  <c r="G5410" i="23"/>
  <c r="G5409" i="23"/>
  <c r="G5408" i="23"/>
  <c r="G5407" i="23"/>
  <c r="G5406" i="23"/>
  <c r="G5405" i="23"/>
  <c r="G5404" i="23"/>
  <c r="G5403" i="23"/>
  <c r="G5402" i="23"/>
  <c r="G5401" i="23"/>
  <c r="G5400" i="23"/>
  <c r="G5399" i="23"/>
  <c r="G5398" i="23"/>
  <c r="G5397" i="23"/>
  <c r="G5396" i="23"/>
  <c r="G5395" i="23"/>
  <c r="G5394" i="23"/>
  <c r="G5393" i="23"/>
  <c r="G5392" i="23"/>
  <c r="G5391" i="23"/>
  <c r="G5390" i="23"/>
  <c r="G5389" i="23"/>
  <c r="G5388" i="23"/>
  <c r="G5387" i="23"/>
  <c r="G5386" i="23"/>
  <c r="G5385" i="23"/>
  <c r="G5384" i="23"/>
  <c r="G5383" i="23"/>
  <c r="G5382" i="23"/>
  <c r="G5381" i="23"/>
  <c r="G5380" i="23"/>
  <c r="G5379" i="23"/>
  <c r="G5378" i="23"/>
  <c r="G5377" i="23"/>
  <c r="G5376" i="23"/>
  <c r="G5375" i="23"/>
  <c r="G5374" i="23"/>
  <c r="G5373" i="23"/>
  <c r="G5372" i="23"/>
  <c r="G5371" i="23"/>
  <c r="G5370" i="23"/>
  <c r="G5369" i="23"/>
  <c r="G5368" i="23"/>
  <c r="G5367" i="23"/>
  <c r="G5366" i="23"/>
  <c r="G5365" i="23"/>
  <c r="G5364" i="23"/>
  <c r="G5363" i="23"/>
  <c r="G5362" i="23"/>
  <c r="G5361" i="23"/>
  <c r="G5360" i="23"/>
  <c r="G5359" i="23"/>
  <c r="G5358" i="23"/>
  <c r="G5357" i="23"/>
  <c r="G5356" i="23"/>
  <c r="G5355" i="23"/>
  <c r="G5354" i="23"/>
  <c r="G5353" i="23"/>
  <c r="G5352" i="23"/>
  <c r="G5351" i="23"/>
  <c r="G5350" i="23"/>
  <c r="G5349" i="23"/>
  <c r="G5348" i="23"/>
  <c r="G5347" i="23"/>
  <c r="G5346" i="23"/>
  <c r="G5345" i="23"/>
  <c r="G5344" i="23"/>
  <c r="G5343" i="23"/>
  <c r="G5342" i="23"/>
  <c r="G5341" i="23"/>
  <c r="G5340" i="23"/>
  <c r="G5339" i="23"/>
  <c r="G5338" i="23"/>
  <c r="G5337" i="23"/>
  <c r="G5336" i="23"/>
  <c r="G5335" i="23"/>
  <c r="G5334" i="23"/>
  <c r="G5333" i="23"/>
  <c r="G5332" i="23"/>
  <c r="G5331" i="23"/>
  <c r="G5330" i="23"/>
  <c r="G5329" i="23"/>
  <c r="G5328" i="23"/>
  <c r="G5327" i="23"/>
  <c r="G5326" i="23"/>
  <c r="G5325" i="23"/>
  <c r="G5324" i="23"/>
  <c r="G5323" i="23"/>
  <c r="G5322" i="23"/>
  <c r="G5321" i="23"/>
  <c r="G5320" i="23"/>
  <c r="G5319" i="23"/>
  <c r="G5318" i="23"/>
  <c r="G5317" i="23"/>
  <c r="G5316" i="23"/>
  <c r="G5315" i="23"/>
  <c r="G5314" i="23"/>
  <c r="G5313" i="23"/>
  <c r="G5312" i="23"/>
  <c r="G5311" i="23"/>
  <c r="G5310" i="23"/>
  <c r="G5309" i="23"/>
  <c r="G5308" i="23"/>
  <c r="G5307" i="23"/>
  <c r="G5306" i="23"/>
  <c r="G5305" i="23"/>
  <c r="G5304" i="23"/>
  <c r="G5303" i="23"/>
  <c r="G5302" i="23"/>
  <c r="G5301" i="23"/>
  <c r="G5300" i="23"/>
  <c r="G5299" i="23"/>
  <c r="G5298" i="23"/>
  <c r="G5297" i="23"/>
  <c r="G5296" i="23"/>
  <c r="G5295" i="23"/>
  <c r="G5294" i="23"/>
  <c r="G5293" i="23"/>
  <c r="G5292" i="23"/>
  <c r="G5291" i="23"/>
  <c r="G5290" i="23"/>
  <c r="G5289" i="23"/>
  <c r="G5288" i="23"/>
  <c r="G5287" i="23"/>
  <c r="G5286" i="23"/>
  <c r="G5285" i="23"/>
  <c r="G5284" i="23"/>
  <c r="G5283" i="23"/>
  <c r="G5282" i="23"/>
  <c r="G5281" i="23"/>
  <c r="G5280" i="23"/>
  <c r="G5279" i="23"/>
  <c r="G5278" i="23"/>
  <c r="G5277" i="23"/>
  <c r="G5276" i="23"/>
  <c r="G5275" i="23"/>
  <c r="G5274" i="23"/>
  <c r="G5273" i="23"/>
  <c r="G5272" i="23"/>
  <c r="G5271" i="23"/>
  <c r="G5270" i="23"/>
  <c r="G5269" i="23"/>
  <c r="G5268" i="23"/>
  <c r="G5267" i="23"/>
  <c r="G5266" i="23"/>
  <c r="G5265" i="23"/>
  <c r="G5264" i="23"/>
  <c r="G5263" i="23"/>
  <c r="G5262" i="23"/>
  <c r="G5261" i="23"/>
  <c r="G5260" i="23"/>
  <c r="G5259" i="23"/>
  <c r="G5258" i="23"/>
  <c r="G5257" i="23"/>
  <c r="G5256" i="23"/>
  <c r="G5255" i="23"/>
  <c r="G5254" i="23"/>
  <c r="G5253" i="23"/>
  <c r="G5252" i="23"/>
  <c r="G5251" i="23"/>
  <c r="G5250" i="23"/>
  <c r="G5249" i="23"/>
  <c r="G5248" i="23"/>
  <c r="G5247" i="23"/>
  <c r="G5246" i="23"/>
  <c r="G5245" i="23"/>
  <c r="G5244" i="23"/>
  <c r="G5243" i="23"/>
  <c r="G5242" i="23"/>
  <c r="G5241" i="23"/>
  <c r="G5240" i="23"/>
  <c r="G5239" i="23"/>
  <c r="G5238" i="23"/>
  <c r="G5237" i="23"/>
  <c r="G5236" i="23"/>
  <c r="G5235" i="23"/>
  <c r="G5234" i="23"/>
  <c r="G5233" i="23"/>
  <c r="G5232" i="23"/>
  <c r="G5231" i="23"/>
  <c r="G5230" i="23"/>
  <c r="G5229" i="23"/>
  <c r="G5228" i="23"/>
  <c r="G5227" i="23"/>
  <c r="G5226" i="23"/>
  <c r="G5225" i="23"/>
  <c r="G5224" i="23"/>
  <c r="G5223" i="23"/>
  <c r="G5222" i="23"/>
  <c r="G5221" i="23"/>
  <c r="G5220" i="23"/>
  <c r="G5219" i="23"/>
  <c r="G5218" i="23"/>
  <c r="G5217" i="23"/>
  <c r="G5216" i="23"/>
  <c r="G5215" i="23"/>
  <c r="G5214" i="23"/>
  <c r="G5213" i="23"/>
  <c r="G5212" i="23"/>
  <c r="G5211" i="23"/>
  <c r="G5210" i="23"/>
  <c r="G5209" i="23"/>
  <c r="G5208" i="23"/>
  <c r="G5207" i="23"/>
  <c r="G5206" i="23"/>
  <c r="G5205" i="23"/>
  <c r="G5204" i="23"/>
  <c r="G5203" i="23"/>
  <c r="G5202" i="23"/>
  <c r="G5201" i="23"/>
  <c r="G5200" i="23"/>
  <c r="G5199" i="23"/>
  <c r="G5198" i="23"/>
  <c r="G5197" i="23"/>
  <c r="G5196" i="23"/>
  <c r="G5195" i="23"/>
  <c r="G5194" i="23"/>
  <c r="G5193" i="23"/>
  <c r="G5192" i="23"/>
  <c r="G5191" i="23"/>
  <c r="G5190" i="23"/>
  <c r="G5189" i="23"/>
  <c r="G5188" i="23"/>
  <c r="G5187" i="23"/>
  <c r="G5186" i="23"/>
  <c r="G5185" i="23"/>
  <c r="G5184" i="23"/>
  <c r="G5183" i="23"/>
  <c r="G5182" i="23"/>
  <c r="G5181" i="23"/>
  <c r="G5180" i="23"/>
  <c r="G5179" i="23"/>
  <c r="G5178" i="23"/>
  <c r="G5177" i="23"/>
  <c r="G5176" i="23"/>
  <c r="G5175" i="23"/>
  <c r="G5174" i="23"/>
  <c r="G5173" i="23"/>
  <c r="G5172" i="23"/>
  <c r="G5171" i="23"/>
  <c r="G5170" i="23"/>
  <c r="G5169" i="23"/>
  <c r="G5168" i="23"/>
  <c r="G5167" i="23"/>
  <c r="G5166" i="23"/>
  <c r="G5165" i="23"/>
  <c r="G5164" i="23"/>
  <c r="G5163" i="23"/>
  <c r="G5162" i="23"/>
  <c r="G5161" i="23"/>
  <c r="G5160" i="23"/>
  <c r="G5159" i="23"/>
  <c r="G5158" i="23"/>
  <c r="G5157" i="23"/>
  <c r="G5156" i="23"/>
  <c r="G5155" i="23"/>
  <c r="G5154" i="23"/>
  <c r="G5153" i="23"/>
  <c r="G5152" i="23"/>
  <c r="G5151" i="23"/>
  <c r="G5150" i="23"/>
  <c r="G5149" i="23"/>
  <c r="G5148" i="23"/>
  <c r="G5147" i="23"/>
  <c r="G5146" i="23"/>
  <c r="G5145" i="23"/>
  <c r="G5144" i="23"/>
  <c r="G5143" i="23"/>
  <c r="G5142" i="23"/>
  <c r="G5141" i="23"/>
  <c r="G5140" i="23"/>
  <c r="G5139" i="23"/>
  <c r="G5138" i="23"/>
  <c r="G5137" i="23"/>
  <c r="G5136" i="23"/>
  <c r="G5135" i="23"/>
  <c r="G5134" i="23"/>
  <c r="G5133" i="23"/>
  <c r="G5132" i="23"/>
  <c r="G5131" i="23"/>
  <c r="G5130" i="23"/>
  <c r="G5129" i="23"/>
  <c r="G5128" i="23"/>
  <c r="G5127" i="23"/>
  <c r="G5126" i="23"/>
  <c r="G5125" i="23"/>
  <c r="G5124" i="23"/>
  <c r="G5123" i="23"/>
  <c r="G5122" i="23"/>
  <c r="G5121" i="23"/>
  <c r="G5120" i="23"/>
  <c r="G5119" i="23"/>
  <c r="G5118" i="23"/>
  <c r="G5117" i="23"/>
  <c r="G5116" i="23"/>
  <c r="G5115" i="23"/>
  <c r="G5114" i="23"/>
  <c r="G5113" i="23"/>
  <c r="G5112" i="23"/>
  <c r="G5111" i="23"/>
  <c r="G5110" i="23"/>
  <c r="G5109" i="23"/>
  <c r="G5108" i="23"/>
  <c r="G5107" i="23"/>
  <c r="G5106" i="23"/>
  <c r="G5105" i="23"/>
  <c r="G5104" i="23"/>
  <c r="G5103" i="23"/>
  <c r="G5102" i="23"/>
  <c r="G5101" i="23"/>
  <c r="G5100" i="23"/>
  <c r="G5099" i="23"/>
  <c r="G5098" i="23"/>
  <c r="G5097" i="23"/>
  <c r="G5096" i="23"/>
  <c r="G5095" i="23"/>
  <c r="G5094" i="23"/>
  <c r="G5093" i="23"/>
  <c r="G5092" i="23"/>
  <c r="G5091" i="23"/>
  <c r="G5090" i="23"/>
  <c r="G5089" i="23"/>
  <c r="G5088" i="23"/>
  <c r="G5087" i="23"/>
  <c r="G5086" i="23"/>
  <c r="G5085" i="23"/>
  <c r="G5084" i="23"/>
  <c r="G5083" i="23"/>
  <c r="G5082" i="23"/>
  <c r="G5081" i="23"/>
  <c r="G5080" i="23"/>
  <c r="G5079" i="23"/>
  <c r="G5078" i="23"/>
  <c r="G5077" i="23"/>
  <c r="G5076" i="23"/>
  <c r="G5075" i="23"/>
  <c r="G5074" i="23"/>
  <c r="G5073" i="23"/>
  <c r="G5072" i="23"/>
  <c r="G5071" i="23"/>
  <c r="G5070" i="23"/>
  <c r="G5069" i="23"/>
  <c r="G5068" i="23"/>
  <c r="G5067" i="23"/>
  <c r="G5066" i="23"/>
  <c r="G5065" i="23"/>
  <c r="G5064" i="23"/>
  <c r="G5063" i="23"/>
  <c r="G5062" i="23"/>
  <c r="G5061" i="23"/>
  <c r="G5060" i="23"/>
  <c r="G5059" i="23"/>
  <c r="G5058" i="23"/>
  <c r="G5057" i="23"/>
  <c r="G5056" i="23"/>
  <c r="G5055" i="23"/>
  <c r="G5054" i="23"/>
  <c r="G5053" i="23"/>
  <c r="G5052" i="23"/>
  <c r="G5051" i="23"/>
  <c r="G5050" i="23"/>
  <c r="G5049" i="23"/>
  <c r="G5048" i="23"/>
  <c r="G5047" i="23"/>
  <c r="G5046" i="23"/>
  <c r="G5045" i="23"/>
  <c r="G5044" i="23"/>
  <c r="G5043" i="23"/>
  <c r="G5042" i="23"/>
  <c r="G5041" i="23"/>
  <c r="G5040" i="23"/>
  <c r="G5039" i="23"/>
  <c r="G5038" i="23"/>
  <c r="G5037" i="23"/>
  <c r="G5036" i="23"/>
  <c r="G5035" i="23"/>
  <c r="G5034" i="23"/>
  <c r="G5033" i="23"/>
  <c r="G5032" i="23"/>
  <c r="G5031" i="23"/>
  <c r="G5030" i="23"/>
  <c r="G5029" i="23"/>
  <c r="G5028" i="23"/>
  <c r="G5027" i="23"/>
  <c r="G5026" i="23"/>
  <c r="G5025" i="23"/>
  <c r="G5024" i="23"/>
  <c r="G5023" i="23"/>
  <c r="G5022" i="23"/>
  <c r="G5021" i="23"/>
  <c r="G5020" i="23"/>
  <c r="G5019" i="23"/>
  <c r="G5018" i="23"/>
  <c r="G5017" i="23"/>
  <c r="G5016" i="23"/>
  <c r="G5015" i="23"/>
  <c r="G5014" i="23"/>
  <c r="G5013" i="23"/>
  <c r="G5012" i="23"/>
  <c r="G5011" i="23"/>
  <c r="G5010" i="23"/>
  <c r="G5009" i="23"/>
  <c r="G5008" i="23"/>
  <c r="G5007" i="23"/>
  <c r="G5006" i="23"/>
  <c r="G5005" i="23"/>
  <c r="G5004" i="23"/>
  <c r="G5003" i="23"/>
  <c r="G5002" i="23"/>
  <c r="G5001" i="23"/>
  <c r="G5000" i="23"/>
  <c r="G4999" i="23"/>
  <c r="G4998" i="23"/>
  <c r="G4997" i="23"/>
  <c r="G4996" i="23"/>
  <c r="G4995" i="23"/>
  <c r="G4994" i="23"/>
  <c r="G4993" i="23"/>
  <c r="G4992" i="23"/>
  <c r="G4991" i="23"/>
  <c r="G4990" i="23"/>
  <c r="G4989" i="23"/>
  <c r="G4988" i="23"/>
  <c r="G4987" i="23"/>
  <c r="G4986" i="23"/>
  <c r="G4985" i="23"/>
  <c r="G4984" i="23"/>
  <c r="G4983" i="23"/>
  <c r="G4982" i="23"/>
  <c r="G4981" i="23"/>
  <c r="G4980" i="23"/>
  <c r="G4979" i="23"/>
  <c r="G4978" i="23"/>
  <c r="G4977" i="23"/>
  <c r="G4976" i="23"/>
  <c r="G4975" i="23"/>
  <c r="G4974" i="23"/>
  <c r="G4973" i="23"/>
  <c r="G4972" i="23"/>
  <c r="G4971" i="23"/>
  <c r="G4970" i="23"/>
  <c r="G4969" i="23"/>
  <c r="G4968" i="23"/>
  <c r="G4967" i="23"/>
  <c r="G4966" i="23"/>
  <c r="G4965" i="23"/>
  <c r="G4964" i="23"/>
  <c r="G4963" i="23"/>
  <c r="G4962" i="23"/>
  <c r="G4961" i="23"/>
  <c r="G4960" i="23"/>
  <c r="G4959" i="23"/>
  <c r="G4958" i="23"/>
  <c r="G4957" i="23"/>
  <c r="G4956" i="23"/>
  <c r="G4955" i="23"/>
  <c r="G4954" i="23"/>
  <c r="G4953" i="23"/>
  <c r="G4952" i="23"/>
  <c r="G4951" i="23"/>
  <c r="G4950" i="23"/>
  <c r="G4949" i="23"/>
  <c r="G4948" i="23"/>
  <c r="G4947" i="23"/>
  <c r="G4946" i="23"/>
  <c r="G4945" i="23"/>
  <c r="G4944" i="23"/>
  <c r="G4943" i="23"/>
  <c r="G4942" i="23"/>
  <c r="G4941" i="23"/>
  <c r="G4940" i="23"/>
  <c r="G4939" i="23"/>
  <c r="G4938" i="23"/>
  <c r="G4937" i="23"/>
  <c r="G4936" i="23"/>
  <c r="G4935" i="23"/>
  <c r="G4934" i="23"/>
  <c r="G4933" i="23"/>
  <c r="G4932" i="23"/>
  <c r="G4931" i="23"/>
  <c r="G4930" i="23"/>
  <c r="G4929" i="23"/>
  <c r="G4928" i="23"/>
  <c r="G4927" i="23"/>
  <c r="G4926" i="23"/>
  <c r="G4925" i="23"/>
  <c r="G4924" i="23"/>
  <c r="G4923" i="23"/>
  <c r="G4922" i="23"/>
  <c r="G4921" i="23"/>
  <c r="G4920" i="23"/>
  <c r="G4919" i="23"/>
  <c r="G4918" i="23"/>
  <c r="G4917" i="23"/>
  <c r="G4916" i="23"/>
  <c r="G4915" i="23"/>
  <c r="G4914" i="23"/>
  <c r="G4913" i="23"/>
  <c r="G4912" i="23"/>
  <c r="G4911" i="23"/>
  <c r="G4910" i="23"/>
  <c r="G4909" i="23"/>
  <c r="G4908" i="23"/>
  <c r="G4907" i="23"/>
  <c r="G4906" i="23"/>
  <c r="G4905" i="23"/>
  <c r="G4904" i="23"/>
  <c r="G4903" i="23"/>
  <c r="G4902" i="23"/>
  <c r="G4901" i="23"/>
  <c r="G4900" i="23"/>
  <c r="G4899" i="23"/>
  <c r="G4898" i="23"/>
  <c r="G4897" i="23"/>
  <c r="G4896" i="23"/>
  <c r="G4895" i="23"/>
  <c r="G4894" i="23"/>
  <c r="G4893" i="23"/>
  <c r="G4892" i="23"/>
  <c r="G4891" i="23"/>
  <c r="G4890" i="23"/>
  <c r="G4889" i="23"/>
  <c r="G4888" i="23"/>
  <c r="G4887" i="23"/>
  <c r="G4886" i="23"/>
  <c r="G4885" i="23"/>
  <c r="G4884" i="23"/>
  <c r="G4883" i="23"/>
  <c r="G4882" i="23"/>
  <c r="G4881" i="23"/>
  <c r="G4880" i="23"/>
  <c r="G4879" i="23"/>
  <c r="G4878" i="23"/>
  <c r="G4877" i="23"/>
  <c r="G4876" i="23"/>
  <c r="G4875" i="23"/>
  <c r="G4874" i="23"/>
  <c r="G4873" i="23"/>
  <c r="G4872" i="23"/>
  <c r="G4871" i="23"/>
  <c r="G4870" i="23"/>
  <c r="G4869" i="23"/>
  <c r="G4868" i="23"/>
  <c r="G4867" i="23"/>
  <c r="G4866" i="23"/>
  <c r="G4865" i="23"/>
  <c r="G4864" i="23"/>
  <c r="G4863" i="23"/>
  <c r="G4862" i="23"/>
  <c r="G4861" i="23"/>
  <c r="G4860" i="23"/>
  <c r="G4859" i="23"/>
  <c r="G4858" i="23"/>
  <c r="G4857" i="23"/>
  <c r="G4856" i="23"/>
  <c r="G4855" i="23"/>
  <c r="G4854" i="23"/>
  <c r="G4853" i="23"/>
  <c r="G4852" i="23"/>
  <c r="G4851" i="23"/>
  <c r="G4850" i="23"/>
  <c r="G4849" i="23"/>
  <c r="G4848" i="23"/>
  <c r="G4847" i="23"/>
  <c r="G4846" i="23"/>
  <c r="G4845" i="23"/>
  <c r="G4844" i="23"/>
  <c r="G4843" i="23"/>
  <c r="G4842" i="23"/>
  <c r="G4841" i="23"/>
  <c r="G4840" i="23"/>
  <c r="G4839" i="23"/>
  <c r="G4838" i="23"/>
  <c r="G4837" i="23"/>
  <c r="G4836" i="23"/>
  <c r="G4835" i="23"/>
  <c r="G4834" i="23"/>
  <c r="G4833" i="23"/>
  <c r="G4832" i="23"/>
  <c r="G4831" i="23"/>
  <c r="G4830" i="23"/>
  <c r="G4829" i="23"/>
  <c r="G4828" i="23"/>
  <c r="G4827" i="23"/>
  <c r="G4826" i="23"/>
  <c r="G4825" i="23"/>
  <c r="G4824" i="23"/>
  <c r="G4823" i="23"/>
  <c r="G4822" i="23"/>
  <c r="G4821" i="23"/>
  <c r="G4820" i="23"/>
  <c r="G4819" i="23"/>
  <c r="G4818" i="23"/>
  <c r="G4817" i="23"/>
  <c r="G4816" i="23"/>
  <c r="G4815" i="23"/>
  <c r="G4814" i="23"/>
  <c r="G4813" i="23"/>
  <c r="G4812" i="23"/>
  <c r="G4811" i="23"/>
  <c r="G4810" i="23"/>
  <c r="G4809" i="23"/>
  <c r="G4808" i="23"/>
  <c r="G4807" i="23"/>
  <c r="G4806" i="23"/>
  <c r="G4805" i="23"/>
  <c r="G4804" i="23"/>
  <c r="G4803" i="23"/>
  <c r="G4802" i="23"/>
  <c r="G4801" i="23"/>
  <c r="G4800" i="23"/>
  <c r="G4799" i="23"/>
  <c r="G4798" i="23"/>
  <c r="G4797" i="23"/>
  <c r="G4796" i="23"/>
  <c r="G4795" i="23"/>
  <c r="G4794" i="23"/>
  <c r="G4793" i="23"/>
  <c r="G4792" i="23"/>
  <c r="G4791" i="23"/>
  <c r="G4790" i="23"/>
  <c r="G4789" i="23"/>
  <c r="G4788" i="23"/>
  <c r="G4787" i="23"/>
  <c r="G4786" i="23"/>
  <c r="G4785" i="23"/>
  <c r="G4784" i="23"/>
  <c r="G4783" i="23"/>
  <c r="G4782" i="23"/>
  <c r="G4781" i="23"/>
  <c r="G4780" i="23"/>
  <c r="G4779" i="23"/>
  <c r="G4778" i="23"/>
  <c r="G4777" i="23"/>
  <c r="G4776" i="23"/>
  <c r="G4775" i="23"/>
  <c r="G4774" i="23"/>
  <c r="G4773" i="23"/>
  <c r="G4772" i="23"/>
  <c r="G4771" i="23"/>
  <c r="G4770" i="23"/>
  <c r="G4769" i="23"/>
  <c r="G4768" i="23"/>
  <c r="G4767" i="23"/>
  <c r="G4766" i="23"/>
  <c r="G4765" i="23"/>
  <c r="G4764" i="23"/>
  <c r="G4763" i="23"/>
  <c r="G4762" i="23"/>
  <c r="G4761" i="23"/>
  <c r="G4760" i="23"/>
  <c r="G4759" i="23"/>
  <c r="G4758" i="23"/>
  <c r="G4757" i="23"/>
  <c r="G4756" i="23"/>
  <c r="G4755" i="23"/>
  <c r="G4754" i="23"/>
  <c r="G4753" i="23"/>
  <c r="G4752" i="23"/>
  <c r="G4751" i="23"/>
  <c r="G4750" i="23"/>
  <c r="G4749" i="23"/>
  <c r="G4748" i="23"/>
  <c r="G4747" i="23"/>
  <c r="G4746" i="23"/>
  <c r="G4745" i="23"/>
  <c r="G4744" i="23"/>
  <c r="G4743" i="23"/>
  <c r="G4742" i="23"/>
  <c r="G4741" i="23"/>
  <c r="G4740" i="23"/>
  <c r="G4739" i="23"/>
  <c r="G4738" i="23"/>
  <c r="G4737" i="23"/>
  <c r="G4736" i="23"/>
  <c r="G4735" i="23"/>
  <c r="G4734" i="23"/>
  <c r="G4733" i="23"/>
  <c r="G4732" i="23"/>
  <c r="G4731" i="23"/>
  <c r="G4730" i="23"/>
  <c r="G4729" i="23"/>
  <c r="G4728" i="23"/>
  <c r="G4727" i="23"/>
  <c r="G4726" i="23"/>
  <c r="G4725" i="23"/>
  <c r="G4724" i="23"/>
  <c r="G4723" i="23"/>
  <c r="G4722" i="23"/>
  <c r="G4721" i="23"/>
  <c r="G4720" i="23"/>
  <c r="G4719" i="23"/>
  <c r="G4718" i="23"/>
  <c r="G4717" i="23"/>
  <c r="G4716" i="23"/>
  <c r="G4715" i="23"/>
  <c r="G4714" i="23"/>
  <c r="G4713" i="23"/>
  <c r="G4712" i="23"/>
  <c r="G4711" i="23"/>
  <c r="G4710" i="23"/>
  <c r="G4709" i="23"/>
  <c r="G4708" i="23"/>
  <c r="G4707" i="23"/>
  <c r="G4706" i="23"/>
  <c r="G4705" i="23"/>
  <c r="G4704" i="23"/>
  <c r="G4703" i="23"/>
  <c r="G4702" i="23"/>
  <c r="G4701" i="23"/>
  <c r="G4700" i="23"/>
  <c r="G4699" i="23"/>
  <c r="G4698" i="23"/>
  <c r="G4697" i="23"/>
  <c r="G4696" i="23"/>
  <c r="G4695" i="23"/>
  <c r="G4694" i="23"/>
  <c r="G4693" i="23"/>
  <c r="G4692" i="23"/>
  <c r="G4691" i="23"/>
  <c r="G4690" i="23"/>
  <c r="G4689" i="23"/>
  <c r="G4688" i="23"/>
  <c r="G4687" i="23"/>
  <c r="G4686" i="23"/>
  <c r="G4685" i="23"/>
  <c r="G4684" i="23"/>
  <c r="G4683" i="23"/>
  <c r="G4682" i="23"/>
  <c r="G4681" i="23"/>
  <c r="G4680" i="23"/>
  <c r="G4679" i="23"/>
  <c r="G4678" i="23"/>
  <c r="G4677" i="23"/>
  <c r="G4676" i="23"/>
  <c r="G4675" i="23"/>
  <c r="G4674" i="23"/>
  <c r="G4673" i="23"/>
  <c r="G4672" i="23"/>
  <c r="G4671" i="23"/>
  <c r="G4670" i="23"/>
  <c r="G4669" i="23"/>
  <c r="G4668" i="23"/>
  <c r="G4667" i="23"/>
  <c r="G4666" i="23"/>
  <c r="G4665" i="23"/>
  <c r="G4664" i="23"/>
  <c r="G4663" i="23"/>
  <c r="G4662" i="23"/>
  <c r="G4661" i="23"/>
  <c r="G4660" i="23"/>
  <c r="G4659" i="23"/>
  <c r="G4658" i="23"/>
  <c r="G4657" i="23"/>
  <c r="G4656" i="23"/>
  <c r="G4655" i="23"/>
  <c r="G4654" i="23"/>
  <c r="G4653" i="23"/>
  <c r="G4652" i="23"/>
  <c r="G4651" i="23"/>
  <c r="G4650" i="23"/>
  <c r="G4649" i="23"/>
  <c r="G4648" i="23"/>
  <c r="G4647" i="23"/>
  <c r="G4646" i="23"/>
  <c r="G4645" i="23"/>
  <c r="G4644" i="23"/>
  <c r="G4643" i="23"/>
  <c r="G4642" i="23"/>
  <c r="G4641" i="23"/>
  <c r="G4640" i="23"/>
  <c r="G4639" i="23"/>
  <c r="G4638" i="23"/>
  <c r="G4637" i="23"/>
  <c r="G4636" i="23"/>
  <c r="G4635" i="23"/>
  <c r="G4634" i="23"/>
  <c r="G4633" i="23"/>
  <c r="G4632" i="23"/>
  <c r="G4631" i="23"/>
  <c r="G4630" i="23"/>
  <c r="G4629" i="23"/>
  <c r="G4628" i="23"/>
  <c r="G4627" i="23"/>
  <c r="G4626" i="23"/>
  <c r="G4625" i="23"/>
  <c r="G4624" i="23"/>
  <c r="G4623" i="23"/>
  <c r="G4622" i="23"/>
  <c r="G4621" i="23"/>
  <c r="G4620" i="23"/>
  <c r="G4619" i="23"/>
  <c r="G4618" i="23"/>
  <c r="G4617" i="23"/>
  <c r="G4616" i="23"/>
  <c r="G4615" i="23"/>
  <c r="G4614" i="23"/>
  <c r="G4613" i="23"/>
  <c r="G4612" i="23"/>
  <c r="G4611" i="23"/>
  <c r="G4610" i="23"/>
  <c r="G4609" i="23"/>
  <c r="G4608" i="23"/>
  <c r="G4607" i="23"/>
  <c r="G4606" i="23"/>
  <c r="G4605" i="23"/>
  <c r="G4604" i="23"/>
  <c r="G4603" i="23"/>
  <c r="G4602" i="23"/>
  <c r="G4601" i="23"/>
  <c r="G4600" i="23"/>
  <c r="G4599" i="23"/>
  <c r="G4598" i="23"/>
  <c r="G4597" i="23"/>
  <c r="G4596" i="23"/>
  <c r="G4595" i="23"/>
  <c r="G4594" i="23"/>
  <c r="G4593" i="23"/>
  <c r="G4592" i="23"/>
  <c r="G4591" i="23"/>
  <c r="G4590" i="23"/>
  <c r="G4589" i="23"/>
  <c r="G4588" i="23"/>
  <c r="G4587" i="23"/>
  <c r="G4586" i="23"/>
  <c r="G4585" i="23"/>
  <c r="G4584" i="23"/>
  <c r="G4583" i="23"/>
  <c r="G4582" i="23"/>
  <c r="G4581" i="23"/>
  <c r="G4580" i="23"/>
  <c r="G4579" i="23"/>
  <c r="G4578" i="23"/>
  <c r="G4577" i="23"/>
  <c r="G4576" i="23"/>
  <c r="G4575" i="23"/>
  <c r="G4574" i="23"/>
  <c r="G4573" i="23"/>
  <c r="G4572" i="23"/>
  <c r="G4571" i="23"/>
  <c r="G4570" i="23"/>
  <c r="G4569" i="23"/>
  <c r="G4568" i="23"/>
  <c r="G4567" i="23"/>
  <c r="G4566" i="23"/>
  <c r="G4565" i="23"/>
  <c r="G4564" i="23"/>
  <c r="G4563" i="23"/>
  <c r="G4562" i="23"/>
  <c r="G4561" i="23"/>
  <c r="G4560" i="23"/>
  <c r="G4559" i="23"/>
  <c r="G4558" i="23"/>
  <c r="G4557" i="23"/>
  <c r="G4556" i="23"/>
  <c r="G4555" i="23"/>
  <c r="G4554" i="23"/>
  <c r="G4553" i="23"/>
  <c r="G4552" i="23"/>
  <c r="G4551" i="23"/>
  <c r="G4550" i="23"/>
  <c r="G4549" i="23"/>
  <c r="G4548" i="23"/>
  <c r="G4547" i="23"/>
  <c r="G4546" i="23"/>
  <c r="G4545" i="23"/>
  <c r="G4544" i="23"/>
  <c r="G4543" i="23"/>
  <c r="G4542" i="23"/>
  <c r="G4541" i="23"/>
  <c r="G4540" i="23"/>
  <c r="G4539" i="23"/>
  <c r="G4538" i="23"/>
  <c r="G4537" i="23"/>
  <c r="G4536" i="23"/>
  <c r="G4535" i="23"/>
  <c r="G4534" i="23"/>
  <c r="G4533" i="23"/>
  <c r="G4532" i="23"/>
  <c r="G4531" i="23"/>
  <c r="G4530" i="23"/>
  <c r="G4529" i="23"/>
  <c r="G4528" i="23"/>
  <c r="G4527" i="23"/>
  <c r="G4526" i="23"/>
  <c r="G4525" i="23"/>
  <c r="G4524" i="23"/>
  <c r="G4523" i="23"/>
  <c r="G4522" i="23"/>
  <c r="G4521" i="23"/>
  <c r="G4520" i="23"/>
  <c r="G4519" i="23"/>
  <c r="G4518" i="23"/>
  <c r="G4517" i="23"/>
  <c r="G4516" i="23"/>
  <c r="G4515" i="23"/>
  <c r="G4514" i="23"/>
  <c r="G4513" i="23"/>
  <c r="G4512" i="23"/>
  <c r="G4511" i="23"/>
  <c r="G4510" i="23"/>
  <c r="G4509" i="23"/>
  <c r="G4508" i="23"/>
  <c r="G4507" i="23"/>
  <c r="G4506" i="23"/>
  <c r="G4505" i="23"/>
  <c r="G4504" i="23"/>
  <c r="G4503" i="23"/>
  <c r="G4502" i="23"/>
  <c r="G4501" i="23"/>
  <c r="G4500" i="23"/>
  <c r="G4499" i="23"/>
  <c r="G4498" i="23"/>
  <c r="G4497" i="23"/>
  <c r="G4496" i="23"/>
  <c r="G4495" i="23"/>
  <c r="G4494" i="23"/>
  <c r="G4493" i="23"/>
  <c r="G4492" i="23"/>
  <c r="G4491" i="23"/>
  <c r="G4490" i="23"/>
  <c r="G4489" i="23"/>
  <c r="G4488" i="23"/>
  <c r="G4487" i="23"/>
  <c r="G4486" i="23"/>
  <c r="G4485" i="23"/>
  <c r="G4484" i="23"/>
  <c r="G4483" i="23"/>
  <c r="G4482" i="23"/>
  <c r="G4481" i="23"/>
  <c r="G4480" i="23"/>
  <c r="G4479" i="23"/>
  <c r="G4478" i="23"/>
  <c r="G4477" i="23"/>
  <c r="G4476" i="23"/>
  <c r="G4475" i="23"/>
  <c r="G4474" i="23"/>
  <c r="G4473" i="23"/>
  <c r="G4472" i="23"/>
  <c r="G4471" i="23"/>
  <c r="G4470" i="23"/>
  <c r="G4469" i="23"/>
  <c r="G4468" i="23"/>
  <c r="G4467" i="23"/>
  <c r="G4466" i="23"/>
  <c r="G4465" i="23"/>
  <c r="G4464" i="23"/>
  <c r="G4463" i="23"/>
  <c r="G4462" i="23"/>
  <c r="G4461" i="23"/>
  <c r="G4460" i="23"/>
  <c r="G4459" i="23"/>
  <c r="G4458" i="23"/>
  <c r="G4457" i="23"/>
  <c r="G4456" i="23"/>
  <c r="G4455" i="23"/>
  <c r="G4454" i="23"/>
  <c r="G4453" i="23"/>
  <c r="G4452" i="23"/>
  <c r="G4451" i="23"/>
  <c r="G4450" i="23"/>
  <c r="G4449" i="23"/>
  <c r="G4448" i="23"/>
  <c r="G4447" i="23"/>
  <c r="G4446" i="23"/>
  <c r="G4445" i="23"/>
  <c r="G4444" i="23"/>
  <c r="G4443" i="23"/>
  <c r="G4442" i="23"/>
  <c r="G4441" i="23"/>
  <c r="G4440" i="23"/>
  <c r="G4439" i="23"/>
  <c r="G4438" i="23"/>
  <c r="G4437" i="23"/>
  <c r="G4436" i="23"/>
  <c r="G4435" i="23"/>
  <c r="G4434" i="23"/>
  <c r="G4433" i="23"/>
  <c r="G4432" i="23"/>
  <c r="G4431" i="23"/>
  <c r="G4430" i="23"/>
  <c r="G4429" i="23"/>
  <c r="G4428" i="23"/>
  <c r="G4427" i="23"/>
  <c r="G4426" i="23"/>
  <c r="G4425" i="23"/>
  <c r="G4424" i="23"/>
  <c r="G4423" i="23"/>
  <c r="G4422" i="23"/>
  <c r="G4421" i="23"/>
  <c r="G4420" i="23"/>
  <c r="G4419" i="23"/>
  <c r="G4418" i="23"/>
  <c r="G4417" i="23"/>
  <c r="G4416" i="23"/>
  <c r="G4415" i="23"/>
  <c r="G4414" i="23"/>
  <c r="G4413" i="23"/>
  <c r="G4412" i="23"/>
  <c r="G4411" i="23"/>
  <c r="G4410" i="23"/>
  <c r="G4409" i="23"/>
  <c r="G4408" i="23"/>
  <c r="G4407" i="23"/>
  <c r="G4406" i="23"/>
  <c r="G4405" i="23"/>
  <c r="G4404" i="23"/>
  <c r="G4403" i="23"/>
  <c r="G4402" i="23"/>
  <c r="G4401" i="23"/>
  <c r="G4400" i="23"/>
  <c r="G4399" i="23"/>
  <c r="G4398" i="23"/>
  <c r="G4397" i="23"/>
  <c r="G4396" i="23"/>
  <c r="G4395" i="23"/>
  <c r="G4394" i="23"/>
  <c r="G4393" i="23"/>
  <c r="G4392" i="23"/>
  <c r="G4391" i="23"/>
  <c r="G4390" i="23"/>
  <c r="G4389" i="23"/>
  <c r="G4388" i="23"/>
  <c r="G4387" i="23"/>
  <c r="G4386" i="23"/>
  <c r="G4385" i="23"/>
  <c r="G4384" i="23"/>
  <c r="G4383" i="23"/>
  <c r="G4382" i="23"/>
  <c r="G4381" i="23"/>
  <c r="G4380" i="23"/>
  <c r="G4379" i="23"/>
  <c r="G4378" i="23"/>
  <c r="G4377" i="23"/>
  <c r="G4376" i="23"/>
  <c r="G4375" i="23"/>
  <c r="G4374" i="23"/>
  <c r="G4373" i="23"/>
  <c r="G4372" i="23"/>
  <c r="G4371" i="23"/>
  <c r="G4370" i="23"/>
  <c r="G4369" i="23"/>
  <c r="G4368" i="23"/>
  <c r="G4367" i="23"/>
  <c r="G4366" i="23"/>
  <c r="G4365" i="23"/>
  <c r="G4364" i="23"/>
  <c r="G4363" i="23"/>
  <c r="G4362" i="23"/>
  <c r="G4361" i="23"/>
  <c r="G4360" i="23"/>
  <c r="G4359" i="23"/>
  <c r="G4358" i="23"/>
  <c r="G4357" i="23"/>
  <c r="G4356" i="23"/>
  <c r="G4355" i="23"/>
  <c r="G4354" i="23"/>
  <c r="G4353" i="23"/>
  <c r="G4352" i="23"/>
  <c r="G4351" i="23"/>
  <c r="G4350" i="23"/>
  <c r="G4349" i="23"/>
  <c r="G4348" i="23"/>
  <c r="G4347" i="23"/>
  <c r="G4346" i="23"/>
  <c r="G4345" i="23"/>
  <c r="G4344" i="23"/>
  <c r="G4343" i="23"/>
  <c r="G4342" i="23"/>
  <c r="G4341" i="23"/>
  <c r="G4340" i="23"/>
  <c r="G4339" i="23"/>
  <c r="G4338" i="23"/>
  <c r="G4337" i="23"/>
  <c r="G4336" i="23"/>
  <c r="G4335" i="23"/>
  <c r="G4334" i="23"/>
  <c r="G4333" i="23"/>
  <c r="G4332" i="23"/>
  <c r="G4331" i="23"/>
  <c r="G4330" i="23"/>
  <c r="G4329" i="23"/>
  <c r="G4328" i="23"/>
  <c r="G4327" i="23"/>
  <c r="G4326" i="23"/>
  <c r="G4325" i="23"/>
  <c r="G4324" i="23"/>
  <c r="G4323" i="23"/>
  <c r="G4322" i="23"/>
  <c r="G4321" i="23"/>
  <c r="G4320" i="23"/>
  <c r="G4319" i="23"/>
  <c r="G4318" i="23"/>
  <c r="G4317" i="23"/>
  <c r="G4316" i="23"/>
  <c r="G4315" i="23"/>
  <c r="G4314" i="23"/>
  <c r="G4313" i="23"/>
  <c r="G4312" i="23"/>
  <c r="G4311" i="23"/>
  <c r="G4310" i="23"/>
  <c r="G4309" i="23"/>
  <c r="G4308" i="23"/>
  <c r="G4307" i="23"/>
  <c r="G4306" i="23"/>
  <c r="G4305" i="23"/>
  <c r="G4304" i="23"/>
  <c r="G4303" i="23"/>
  <c r="G4302" i="23"/>
  <c r="G4301" i="23"/>
  <c r="G4300" i="23"/>
  <c r="G4299" i="23"/>
  <c r="G4298" i="23"/>
  <c r="G4297" i="23"/>
  <c r="G4296" i="23"/>
  <c r="G4295" i="23"/>
  <c r="G4294" i="23"/>
  <c r="G4293" i="23"/>
  <c r="G4292" i="23"/>
  <c r="G4291" i="23"/>
  <c r="G4290" i="23"/>
  <c r="G4289" i="23"/>
  <c r="G4288" i="23"/>
  <c r="G4287" i="23"/>
  <c r="G4286" i="23"/>
  <c r="G4285" i="23"/>
  <c r="G4284" i="23"/>
  <c r="G4283" i="23"/>
  <c r="G4282" i="23"/>
  <c r="G4281" i="23"/>
  <c r="G4280" i="23"/>
  <c r="G4279" i="23"/>
  <c r="G4278" i="23"/>
  <c r="G4277" i="23"/>
  <c r="G4276" i="23"/>
  <c r="G4275" i="23"/>
  <c r="G4274" i="23"/>
  <c r="G4273" i="23"/>
  <c r="G4272" i="23"/>
  <c r="G4271" i="23"/>
  <c r="G4270" i="23"/>
  <c r="G4269" i="23"/>
  <c r="G4268" i="23"/>
  <c r="G4267" i="23"/>
  <c r="G4266" i="23"/>
  <c r="G4265" i="23"/>
  <c r="G4264" i="23"/>
  <c r="G4263" i="23"/>
  <c r="G4262" i="23"/>
  <c r="G4261" i="23"/>
  <c r="G4260" i="23"/>
  <c r="G4259" i="23"/>
  <c r="G4258" i="23"/>
  <c r="G4257" i="23"/>
  <c r="G4256" i="23"/>
  <c r="G4255" i="23"/>
  <c r="G4254" i="23"/>
  <c r="G4253" i="23"/>
  <c r="G4252" i="23"/>
  <c r="G4251" i="23"/>
  <c r="G4250" i="23"/>
  <c r="G4249" i="23"/>
  <c r="G4248" i="23"/>
  <c r="G4247" i="23"/>
  <c r="G4246" i="23"/>
  <c r="G4245" i="23"/>
  <c r="G4244" i="23"/>
  <c r="G4243" i="23"/>
  <c r="G4242" i="23"/>
  <c r="G4241" i="23"/>
  <c r="G4240" i="23"/>
  <c r="G4239" i="23"/>
  <c r="G4238" i="23"/>
  <c r="G4237" i="23"/>
  <c r="G4236" i="23"/>
  <c r="G4235" i="23"/>
  <c r="G4234" i="23"/>
  <c r="G4233" i="23"/>
  <c r="G4232" i="23"/>
  <c r="G4231" i="23"/>
  <c r="G4230" i="23"/>
  <c r="G4229" i="23"/>
  <c r="G4228" i="23"/>
  <c r="G4227" i="23"/>
  <c r="G4226" i="23"/>
  <c r="G4225" i="23"/>
  <c r="G4224" i="23"/>
  <c r="G4223" i="23"/>
  <c r="G4222" i="23"/>
  <c r="G4221" i="23"/>
  <c r="G4220" i="23"/>
  <c r="G4219" i="23"/>
  <c r="G4218" i="23"/>
  <c r="G4217" i="23"/>
  <c r="G4216" i="23"/>
  <c r="G4215" i="23"/>
  <c r="G4214" i="23"/>
  <c r="G4213" i="23"/>
  <c r="G4212" i="23"/>
  <c r="G4211" i="23"/>
  <c r="G4210" i="23"/>
  <c r="G4209" i="23"/>
  <c r="G4208" i="23"/>
  <c r="G4207" i="23"/>
  <c r="G4206" i="23"/>
  <c r="G4205" i="23"/>
  <c r="G4204" i="23"/>
  <c r="G4203" i="23"/>
  <c r="G4202" i="23"/>
  <c r="G4201" i="23"/>
  <c r="G4200" i="23"/>
  <c r="G4199" i="23"/>
  <c r="G4198" i="23"/>
  <c r="G4197" i="23"/>
  <c r="G4196" i="23"/>
  <c r="G4195" i="23"/>
  <c r="G4194" i="23"/>
  <c r="G4193" i="23"/>
  <c r="G4192" i="23"/>
  <c r="G4191" i="23"/>
  <c r="G4190" i="23"/>
  <c r="G4189" i="23"/>
  <c r="G4188" i="23"/>
  <c r="G4187" i="23"/>
  <c r="G4186" i="23"/>
  <c r="G4185" i="23"/>
  <c r="G4184" i="23"/>
  <c r="G4183" i="23"/>
  <c r="G4182" i="23"/>
  <c r="G4181" i="23"/>
  <c r="G4180" i="23"/>
  <c r="G4179" i="23"/>
  <c r="G4178" i="23"/>
  <c r="G4177" i="23"/>
  <c r="G4176" i="23"/>
  <c r="G4175" i="23"/>
  <c r="G4174" i="23"/>
  <c r="G4173" i="23"/>
  <c r="G4172" i="23"/>
  <c r="G4171" i="23"/>
  <c r="G4170" i="23"/>
  <c r="G4169" i="23"/>
  <c r="G4168" i="23"/>
  <c r="G4167" i="23"/>
  <c r="G4166" i="23"/>
  <c r="G4165" i="23"/>
  <c r="G4164" i="23"/>
  <c r="G4163" i="23"/>
  <c r="G4162" i="23"/>
  <c r="G4161" i="23"/>
  <c r="G4160" i="23"/>
  <c r="G4159" i="23"/>
  <c r="G4158" i="23"/>
  <c r="G4157" i="23"/>
  <c r="G4156" i="23"/>
  <c r="G4155" i="23"/>
  <c r="G4154" i="23"/>
  <c r="G4153" i="23"/>
  <c r="G4152" i="23"/>
  <c r="G4151" i="23"/>
  <c r="G4150" i="23"/>
  <c r="G4149" i="23"/>
  <c r="G4148" i="23"/>
  <c r="G4147" i="23"/>
  <c r="G4146" i="23"/>
  <c r="G4145" i="23"/>
  <c r="G4144" i="23"/>
  <c r="G4143" i="23"/>
  <c r="G4142" i="23"/>
  <c r="G4141" i="23"/>
  <c r="G4140" i="23"/>
  <c r="G4139" i="23"/>
  <c r="G4138" i="23"/>
  <c r="G4137" i="23"/>
  <c r="G4136" i="23"/>
  <c r="G4135" i="23"/>
  <c r="G4134" i="23"/>
  <c r="G4133" i="23"/>
  <c r="G4132" i="23"/>
  <c r="G4131" i="23"/>
  <c r="G4130" i="23"/>
  <c r="G4129" i="23"/>
  <c r="G4128" i="23"/>
  <c r="G4127" i="23"/>
  <c r="G4126" i="23"/>
  <c r="G4125" i="23"/>
  <c r="G4124" i="23"/>
  <c r="G4123" i="23"/>
  <c r="G4122" i="23"/>
  <c r="G4121" i="23"/>
  <c r="G4120" i="23"/>
  <c r="G4119" i="23"/>
  <c r="G4118" i="23"/>
  <c r="G4117" i="23"/>
  <c r="G4116" i="23"/>
  <c r="G4115" i="23"/>
  <c r="G4114" i="23"/>
  <c r="G4113" i="23"/>
  <c r="G4112" i="23"/>
  <c r="G4111" i="23"/>
  <c r="G4110" i="23"/>
  <c r="G4109" i="23"/>
  <c r="G4108" i="23"/>
  <c r="G4107" i="23"/>
  <c r="G4106" i="23"/>
  <c r="G4105" i="23"/>
  <c r="G4104" i="23"/>
  <c r="G4103" i="23"/>
  <c r="G4102" i="23"/>
  <c r="G4101" i="23"/>
  <c r="G4100" i="23"/>
  <c r="G4099" i="23"/>
  <c r="G4098" i="23"/>
  <c r="G4097" i="23"/>
  <c r="G4096" i="23"/>
  <c r="G4095" i="23"/>
  <c r="G4094" i="23"/>
  <c r="G4093" i="23"/>
  <c r="G4092" i="23"/>
  <c r="G4091" i="23"/>
  <c r="G4090" i="23"/>
  <c r="G4089" i="23"/>
  <c r="G4088" i="23"/>
  <c r="G4087" i="23"/>
  <c r="G4086" i="23"/>
  <c r="G4085" i="23"/>
  <c r="G4084" i="23"/>
  <c r="G4083" i="23"/>
  <c r="G4082" i="23"/>
  <c r="G4081" i="23"/>
  <c r="G4080" i="23"/>
  <c r="G4079" i="23"/>
  <c r="G4078" i="23"/>
  <c r="G4077" i="23"/>
  <c r="G4076" i="23"/>
  <c r="G4075" i="23"/>
  <c r="G4074" i="23"/>
  <c r="G4073" i="23"/>
  <c r="G4072" i="23"/>
  <c r="G4071" i="23"/>
  <c r="G4070" i="23"/>
  <c r="G4069" i="23"/>
  <c r="G4068" i="23"/>
  <c r="G4067" i="23"/>
  <c r="G4066" i="23"/>
  <c r="G4065" i="23"/>
  <c r="G4064" i="23"/>
  <c r="G4063" i="23"/>
  <c r="G4062" i="23"/>
  <c r="G4061" i="23"/>
  <c r="G4060" i="23"/>
  <c r="G4059" i="23"/>
  <c r="G4058" i="23"/>
  <c r="G4057" i="23"/>
  <c r="G4056" i="23"/>
  <c r="G4055" i="23"/>
  <c r="G4054" i="23"/>
  <c r="G4053" i="23"/>
  <c r="G4052" i="23"/>
  <c r="G4051" i="23"/>
  <c r="G4050" i="23"/>
  <c r="G4049" i="23"/>
  <c r="G4048" i="23"/>
  <c r="G4047" i="23"/>
  <c r="G4046" i="23"/>
  <c r="G4045" i="23"/>
  <c r="G4044" i="23"/>
  <c r="G4043" i="23"/>
  <c r="G4042" i="23"/>
  <c r="G4041" i="23"/>
  <c r="G4040" i="23"/>
  <c r="G4039" i="23"/>
  <c r="G4038" i="23"/>
  <c r="G4037" i="23"/>
  <c r="G4036" i="23"/>
  <c r="G4035" i="23"/>
  <c r="G4034" i="23"/>
  <c r="G4033" i="23"/>
  <c r="G4032" i="23"/>
  <c r="G4031" i="23"/>
  <c r="G4030" i="23"/>
  <c r="G4029" i="23"/>
  <c r="G4028" i="23"/>
  <c r="G4027" i="23"/>
  <c r="G4026" i="23"/>
  <c r="G4025" i="23"/>
  <c r="G4024" i="23"/>
  <c r="G4023" i="23"/>
  <c r="G4022" i="23"/>
  <c r="G4021" i="23"/>
  <c r="G4020" i="23"/>
  <c r="G4019" i="23"/>
  <c r="G4018" i="23"/>
  <c r="G4017" i="23"/>
  <c r="G4016" i="23"/>
  <c r="G4015" i="23"/>
  <c r="G4014" i="23"/>
  <c r="G4013" i="23"/>
  <c r="G4012" i="23"/>
  <c r="G4011" i="23"/>
  <c r="G4010" i="23"/>
  <c r="G4009" i="23"/>
  <c r="G4008" i="23"/>
  <c r="G4007" i="23"/>
  <c r="G4006" i="23"/>
  <c r="G4005" i="23"/>
  <c r="G4004" i="23"/>
  <c r="G4003" i="23"/>
  <c r="G4002" i="23"/>
  <c r="G4001" i="23"/>
  <c r="G4000" i="23"/>
  <c r="G3999" i="23"/>
  <c r="G3998" i="23"/>
  <c r="G3997" i="23"/>
  <c r="G3996" i="23"/>
  <c r="G3995" i="23"/>
  <c r="G3994" i="23"/>
  <c r="G3993" i="23"/>
  <c r="G3992" i="23"/>
  <c r="G3991" i="23"/>
  <c r="G3990" i="23"/>
  <c r="G3989" i="23"/>
  <c r="G3988" i="23"/>
  <c r="G3987" i="23"/>
  <c r="G3986" i="23"/>
  <c r="G3985" i="23"/>
  <c r="G3984" i="23"/>
  <c r="G3983" i="23"/>
  <c r="G3982" i="23"/>
  <c r="G3981" i="23"/>
  <c r="G3980" i="23"/>
  <c r="G3979" i="23"/>
  <c r="G3978" i="23"/>
  <c r="G3977" i="23"/>
  <c r="G3976" i="23"/>
  <c r="G3975" i="23"/>
  <c r="G3974" i="23"/>
  <c r="G3973" i="23"/>
  <c r="G3972" i="23"/>
  <c r="G3971" i="23"/>
  <c r="G3970" i="23"/>
  <c r="G3969" i="23"/>
  <c r="G3968" i="23"/>
  <c r="G3967" i="23"/>
  <c r="G3966" i="23"/>
  <c r="G3965" i="23"/>
  <c r="G3964" i="23"/>
  <c r="G3963" i="23"/>
  <c r="G3962" i="23"/>
  <c r="G3961" i="23"/>
  <c r="G3960" i="23"/>
  <c r="G3959" i="23"/>
  <c r="G3958" i="23"/>
  <c r="G3957" i="23"/>
  <c r="G3956" i="23"/>
  <c r="G3955" i="23"/>
  <c r="G3954" i="23"/>
  <c r="G3953" i="23"/>
  <c r="G3952" i="23"/>
  <c r="G3951" i="23"/>
  <c r="G3950" i="23"/>
  <c r="G3949" i="23"/>
  <c r="G3948" i="23"/>
  <c r="G3947" i="23"/>
  <c r="G3946" i="23"/>
  <c r="G3945" i="23"/>
  <c r="G3944" i="23"/>
  <c r="G3943" i="23"/>
  <c r="G3942" i="23"/>
  <c r="G3941" i="23"/>
  <c r="G3940" i="23"/>
  <c r="G3939" i="23"/>
  <c r="G3938" i="23"/>
  <c r="G3937" i="23"/>
  <c r="G3936" i="23"/>
  <c r="G3935" i="23"/>
  <c r="G3934" i="23"/>
  <c r="G3933" i="23"/>
  <c r="G3932" i="23"/>
  <c r="G3931" i="23"/>
  <c r="G3930" i="23"/>
  <c r="G3929" i="23"/>
  <c r="G3928" i="23"/>
  <c r="G3927" i="23"/>
  <c r="G3926" i="23"/>
  <c r="G3925" i="23"/>
  <c r="G3924" i="23"/>
  <c r="G3923" i="23"/>
  <c r="G3922" i="23"/>
  <c r="G3921" i="23"/>
  <c r="G3920" i="23"/>
  <c r="G3919" i="23"/>
  <c r="G3918" i="23"/>
  <c r="G3917" i="23"/>
  <c r="G3916" i="23"/>
  <c r="G3915" i="23"/>
  <c r="G3914" i="23"/>
  <c r="G3913" i="23"/>
  <c r="G3912" i="23"/>
  <c r="G3911" i="23"/>
  <c r="G3910" i="23"/>
  <c r="G3909" i="23"/>
  <c r="G3908" i="23"/>
  <c r="G3907" i="23"/>
  <c r="G3906" i="23"/>
  <c r="G3905" i="23"/>
  <c r="G3904" i="23"/>
  <c r="G3903" i="23"/>
  <c r="G3902" i="23"/>
  <c r="G3901" i="23"/>
  <c r="G3900" i="23"/>
  <c r="G3899" i="23"/>
  <c r="G3898" i="23"/>
  <c r="G3897" i="23"/>
  <c r="G3896" i="23"/>
  <c r="G3895" i="23"/>
  <c r="G3894" i="23"/>
  <c r="G3893" i="23"/>
  <c r="G3892" i="23"/>
  <c r="G3891" i="23"/>
  <c r="G3890" i="23"/>
  <c r="G3889" i="23"/>
  <c r="G3888" i="23"/>
  <c r="G3887" i="23"/>
  <c r="G3886" i="23"/>
  <c r="G3885" i="23"/>
  <c r="G3884" i="23"/>
  <c r="G3883" i="23"/>
  <c r="G3882" i="23"/>
  <c r="G3881" i="23"/>
  <c r="G3880" i="23"/>
  <c r="G3879" i="23"/>
  <c r="G3878" i="23"/>
  <c r="G3877" i="23"/>
  <c r="G3876" i="23"/>
  <c r="G3875" i="23"/>
  <c r="G3874" i="23"/>
  <c r="G3873" i="23"/>
  <c r="G3872" i="23"/>
  <c r="G3871" i="23"/>
  <c r="G3870" i="23"/>
  <c r="G3869" i="23"/>
  <c r="G3868" i="23"/>
  <c r="G3867" i="23"/>
  <c r="G3866" i="23"/>
  <c r="G3865" i="23"/>
  <c r="G3864" i="23"/>
  <c r="G3863" i="23"/>
  <c r="G3862" i="23"/>
  <c r="G3861" i="23"/>
  <c r="G3860" i="23"/>
  <c r="G3859" i="23"/>
  <c r="G3858" i="23"/>
  <c r="G3857" i="23"/>
  <c r="G3856" i="23"/>
  <c r="G3855" i="23"/>
  <c r="G3854" i="23"/>
  <c r="G3853" i="23"/>
  <c r="G3852" i="23"/>
  <c r="G3851" i="23"/>
  <c r="G3850" i="23"/>
  <c r="G3849" i="23"/>
  <c r="G3848" i="23"/>
  <c r="G3847" i="23"/>
  <c r="G3846" i="23"/>
  <c r="G3845" i="23"/>
  <c r="G3844" i="23"/>
  <c r="G3843" i="23"/>
  <c r="G3842" i="23"/>
  <c r="G3841" i="23"/>
  <c r="G3840" i="23"/>
  <c r="G3839" i="23"/>
  <c r="G3838" i="23"/>
  <c r="G3837" i="23"/>
  <c r="G3836" i="23"/>
  <c r="G3835" i="23"/>
  <c r="G3834" i="23"/>
  <c r="G3833" i="23"/>
  <c r="G3832" i="23"/>
  <c r="G3831" i="23"/>
  <c r="G3830" i="23"/>
  <c r="G3829" i="23"/>
  <c r="G3828" i="23"/>
  <c r="G3827" i="23"/>
  <c r="G3826" i="23"/>
  <c r="G3825" i="23"/>
  <c r="G3824" i="23"/>
  <c r="G3823" i="23"/>
  <c r="G3822" i="23"/>
  <c r="G3821" i="23"/>
  <c r="G3820" i="23"/>
  <c r="G3819" i="23"/>
  <c r="G3818" i="23"/>
  <c r="G3817" i="23"/>
  <c r="G3816" i="23"/>
  <c r="G3815" i="23"/>
  <c r="G3814" i="23"/>
  <c r="G3813" i="23"/>
  <c r="G3812" i="23"/>
  <c r="G3811" i="23"/>
  <c r="G3810" i="23"/>
  <c r="G3809" i="23"/>
  <c r="G3808" i="23"/>
  <c r="G3807" i="23"/>
  <c r="G3806" i="23"/>
  <c r="G3805" i="23"/>
  <c r="G3804" i="23"/>
  <c r="G3803" i="23"/>
  <c r="G3802" i="23"/>
  <c r="G3801" i="23"/>
  <c r="G3800" i="23"/>
  <c r="G3799" i="23"/>
  <c r="G3798" i="23"/>
  <c r="G3797" i="23"/>
  <c r="G3796" i="23"/>
  <c r="G3795" i="23"/>
  <c r="G3794" i="23"/>
  <c r="G3793" i="23"/>
  <c r="G3792" i="23"/>
  <c r="G3791" i="23"/>
  <c r="G3790" i="23"/>
  <c r="G3789" i="23"/>
  <c r="G3788" i="23"/>
  <c r="G3787" i="23"/>
  <c r="G3786" i="23"/>
  <c r="G3785" i="23"/>
  <c r="G3784" i="23"/>
  <c r="G3783" i="23"/>
  <c r="G3782" i="23"/>
  <c r="G3781" i="23"/>
  <c r="G3780" i="23"/>
  <c r="G3779" i="23"/>
  <c r="G3778" i="23"/>
  <c r="G3777" i="23"/>
  <c r="G3776" i="23"/>
  <c r="G3775" i="23"/>
  <c r="G3774" i="23"/>
  <c r="G3773" i="23"/>
  <c r="G3772" i="23"/>
  <c r="G3771" i="23"/>
  <c r="G3770" i="23"/>
  <c r="G3769" i="23"/>
  <c r="G3768" i="23"/>
  <c r="G3767" i="23"/>
  <c r="G3766" i="23"/>
  <c r="G3765" i="23"/>
  <c r="G3764" i="23"/>
  <c r="G3763" i="23"/>
  <c r="G3762" i="23"/>
  <c r="G3761" i="23"/>
  <c r="G3760" i="23"/>
  <c r="G3759" i="23"/>
  <c r="G3758" i="23"/>
  <c r="G3757" i="23"/>
  <c r="G3756" i="23"/>
  <c r="G3755" i="23"/>
  <c r="G3754" i="23"/>
  <c r="G3753" i="23"/>
  <c r="G3752" i="23"/>
  <c r="G3751" i="23"/>
  <c r="G3750" i="23"/>
  <c r="G3749" i="23"/>
  <c r="G3748" i="23"/>
  <c r="G3747" i="23"/>
  <c r="G3746" i="23"/>
  <c r="G3745" i="23"/>
  <c r="G3744" i="23"/>
  <c r="G3743" i="23"/>
  <c r="G3742" i="23"/>
  <c r="G3741" i="23"/>
  <c r="G3740" i="23"/>
  <c r="G3739" i="23"/>
  <c r="G3738" i="23"/>
  <c r="G3737" i="23"/>
  <c r="G3736" i="23"/>
  <c r="G3735" i="23"/>
  <c r="G3734" i="23"/>
  <c r="G3733" i="23"/>
  <c r="G3732" i="23"/>
  <c r="G3731" i="23"/>
  <c r="G3730" i="23"/>
  <c r="G3729" i="23"/>
  <c r="G3728" i="23"/>
  <c r="G3727" i="23"/>
  <c r="G3726" i="23"/>
  <c r="G3725" i="23"/>
  <c r="G3724" i="23"/>
  <c r="G3723" i="23"/>
  <c r="G3722" i="23"/>
  <c r="G3721" i="23"/>
  <c r="G3720" i="23"/>
  <c r="G3719" i="23"/>
  <c r="G3718" i="23"/>
  <c r="G3717" i="23"/>
  <c r="G3716" i="23"/>
  <c r="G3715" i="23"/>
  <c r="G3714" i="23"/>
  <c r="G3713" i="23"/>
  <c r="G3712" i="23"/>
  <c r="G3711" i="23"/>
  <c r="G3710" i="23"/>
  <c r="G3709" i="23"/>
  <c r="G3708" i="23"/>
  <c r="G3707" i="23"/>
  <c r="G3706" i="23"/>
  <c r="G3705" i="23"/>
  <c r="G3704" i="23"/>
  <c r="G3703" i="23"/>
  <c r="G3702" i="23"/>
  <c r="G3701" i="23"/>
  <c r="G3700" i="23"/>
  <c r="G3699" i="23"/>
  <c r="G3698" i="23"/>
  <c r="G3697" i="23"/>
  <c r="G3696" i="23"/>
  <c r="G3695" i="23"/>
  <c r="G3694" i="23"/>
  <c r="G3693" i="23"/>
  <c r="G3692" i="23"/>
  <c r="G3691" i="23"/>
  <c r="G3690" i="23"/>
  <c r="G3689" i="23"/>
  <c r="G3688" i="23"/>
  <c r="G3687" i="23"/>
  <c r="G3686" i="23"/>
  <c r="G3685" i="23"/>
  <c r="G3684" i="23"/>
  <c r="G3683" i="23"/>
  <c r="G3682" i="23"/>
  <c r="G3681" i="23"/>
  <c r="G3680" i="23"/>
  <c r="G3679" i="23"/>
  <c r="G3678" i="23"/>
  <c r="G3677" i="23"/>
  <c r="G3676" i="23"/>
  <c r="G3675" i="23"/>
  <c r="G3674" i="23"/>
  <c r="G3673" i="23"/>
  <c r="G3672" i="23"/>
  <c r="G3671" i="23"/>
  <c r="G3670" i="23"/>
  <c r="G3669" i="23"/>
  <c r="G3668" i="23"/>
  <c r="G3667" i="23"/>
  <c r="G3666" i="23"/>
  <c r="G3665" i="23"/>
  <c r="G3664" i="23"/>
  <c r="G3663" i="23"/>
  <c r="G3662" i="23"/>
  <c r="G3661" i="23"/>
  <c r="G3660" i="23"/>
  <c r="G3659" i="23"/>
  <c r="G3658" i="23"/>
  <c r="G3657" i="23"/>
  <c r="G3656" i="23"/>
  <c r="G3655" i="23"/>
  <c r="G3654" i="23"/>
  <c r="G3653" i="23"/>
  <c r="G3652" i="23"/>
  <c r="G3651" i="23"/>
  <c r="G3650" i="23"/>
  <c r="G3649" i="23"/>
  <c r="G3648" i="23"/>
  <c r="G3647" i="23"/>
  <c r="G3646" i="23"/>
  <c r="G3645" i="23"/>
  <c r="G3644" i="23"/>
  <c r="G3643" i="23"/>
  <c r="G3642" i="23"/>
  <c r="G3641" i="23"/>
  <c r="G3640" i="23"/>
  <c r="G3639" i="23"/>
  <c r="G3638" i="23"/>
  <c r="G3637" i="23"/>
  <c r="G3636" i="23"/>
  <c r="G3635" i="23"/>
  <c r="G3634" i="23"/>
  <c r="G3633" i="23"/>
  <c r="G3632" i="23"/>
  <c r="G3631" i="23"/>
  <c r="G3630" i="23"/>
  <c r="G3629" i="23"/>
  <c r="G3628" i="23"/>
  <c r="G3627" i="23"/>
  <c r="G3626" i="23"/>
  <c r="G3625" i="23"/>
  <c r="G3624" i="23"/>
  <c r="G3623" i="23"/>
  <c r="G3622" i="23"/>
  <c r="G3621" i="23"/>
  <c r="G3620" i="23"/>
  <c r="G3619" i="23"/>
  <c r="G3618" i="23"/>
  <c r="G3617" i="23"/>
  <c r="G3616" i="23"/>
  <c r="G3615" i="23"/>
  <c r="G3614" i="23"/>
  <c r="G3613" i="23"/>
  <c r="G3612" i="23"/>
  <c r="G3611" i="23"/>
  <c r="G3610" i="23"/>
  <c r="G3609" i="23"/>
  <c r="G3608" i="23"/>
  <c r="G3607" i="23"/>
  <c r="G3606" i="23"/>
  <c r="G3605" i="23"/>
  <c r="G3604" i="23"/>
  <c r="G3603" i="23"/>
  <c r="G3602" i="23"/>
  <c r="G3601" i="23"/>
  <c r="G3600" i="23"/>
  <c r="G3599" i="23"/>
  <c r="G3598" i="23"/>
  <c r="G3597" i="23"/>
  <c r="G3596" i="23"/>
  <c r="G3595" i="23"/>
  <c r="G3594" i="23"/>
  <c r="G3593" i="23"/>
  <c r="G3592" i="23"/>
  <c r="G3591" i="23"/>
  <c r="G3590" i="23"/>
  <c r="G3589" i="23"/>
  <c r="G3588" i="23"/>
  <c r="G3587" i="23"/>
  <c r="G3586" i="23"/>
  <c r="G3585" i="23"/>
  <c r="G3584" i="23"/>
  <c r="G3583" i="23"/>
  <c r="G3582" i="23"/>
  <c r="G3581" i="23"/>
  <c r="G3580" i="23"/>
  <c r="G3579" i="23"/>
  <c r="G3578" i="23"/>
  <c r="G3577" i="23"/>
  <c r="G3576" i="23"/>
  <c r="G3575" i="23"/>
  <c r="G3574" i="23"/>
  <c r="G3573" i="23"/>
  <c r="G3572" i="23"/>
  <c r="G3571" i="23"/>
  <c r="G3570" i="23"/>
  <c r="G3569" i="23"/>
  <c r="G3568" i="23"/>
  <c r="G3567" i="23"/>
  <c r="G3566" i="23"/>
  <c r="G3565" i="23"/>
  <c r="G3564" i="23"/>
  <c r="G3563" i="23"/>
  <c r="G3562" i="23"/>
  <c r="G3561" i="23"/>
  <c r="G3560" i="23"/>
  <c r="G3559" i="23"/>
  <c r="G3558" i="23"/>
  <c r="G3557" i="23"/>
  <c r="G3556" i="23"/>
  <c r="G3555" i="23"/>
  <c r="G3554" i="23"/>
  <c r="G3553" i="23"/>
  <c r="G3552" i="23"/>
  <c r="G3551" i="23"/>
  <c r="G3550" i="23"/>
  <c r="G3549" i="23"/>
  <c r="G3548" i="23"/>
  <c r="G3547" i="23"/>
  <c r="G3546" i="23"/>
  <c r="G3545" i="23"/>
  <c r="G3544" i="23"/>
  <c r="G3543" i="23"/>
  <c r="G3542" i="23"/>
  <c r="G3541" i="23"/>
  <c r="G3540" i="23"/>
  <c r="G3539" i="23"/>
  <c r="G3538" i="23"/>
  <c r="G3537" i="23"/>
  <c r="G3536" i="23"/>
  <c r="G3535" i="23"/>
  <c r="G3534" i="23"/>
  <c r="G3533" i="23"/>
  <c r="G3532" i="23"/>
  <c r="G3531" i="23"/>
  <c r="G3530" i="23"/>
  <c r="G3529" i="23"/>
  <c r="G3528" i="23"/>
  <c r="G3527" i="23"/>
  <c r="G3526" i="23"/>
  <c r="G3525" i="23"/>
  <c r="G3524" i="23"/>
  <c r="G3523" i="23"/>
  <c r="G3522" i="23"/>
  <c r="G3521" i="23"/>
  <c r="G3520" i="23"/>
  <c r="G3519" i="23"/>
  <c r="G3518" i="23"/>
  <c r="G3517" i="23"/>
  <c r="G3516" i="23"/>
  <c r="G3515" i="23"/>
  <c r="G3514" i="23"/>
  <c r="G3513" i="23"/>
  <c r="G3512" i="23"/>
  <c r="G3511" i="23"/>
  <c r="G3510" i="23"/>
  <c r="G3509" i="23"/>
  <c r="G3508" i="23"/>
  <c r="G3507" i="23"/>
  <c r="G3506" i="23"/>
  <c r="G3505" i="23"/>
  <c r="G3504" i="23"/>
  <c r="G3503" i="23"/>
  <c r="G3502" i="23"/>
  <c r="G3501" i="23"/>
  <c r="G3500" i="23"/>
  <c r="G3499" i="23"/>
  <c r="G3498" i="23"/>
  <c r="G3497" i="23"/>
  <c r="G3496" i="23"/>
  <c r="G3495" i="23"/>
  <c r="G3494" i="23"/>
  <c r="G3493" i="23"/>
  <c r="G3492" i="23"/>
  <c r="G3491" i="23"/>
  <c r="G3490" i="23"/>
  <c r="G3489" i="23"/>
  <c r="G3488" i="23"/>
  <c r="G3487" i="23"/>
  <c r="G3486" i="23"/>
  <c r="G3485" i="23"/>
  <c r="G3484" i="23"/>
  <c r="G3483" i="23"/>
  <c r="G3482" i="23"/>
  <c r="G3481" i="23"/>
  <c r="G3480" i="23"/>
  <c r="G3479" i="23"/>
  <c r="G3478" i="23"/>
  <c r="G3477" i="23"/>
  <c r="G3476" i="23"/>
  <c r="G3475" i="23"/>
  <c r="G3474" i="23"/>
  <c r="G3473" i="23"/>
  <c r="G3472" i="23"/>
  <c r="G3471" i="23"/>
  <c r="G3470" i="23"/>
  <c r="G3469" i="23"/>
  <c r="G3468" i="23"/>
  <c r="G3467" i="23"/>
  <c r="G3466" i="23"/>
  <c r="G3465" i="23"/>
  <c r="G3464" i="23"/>
  <c r="G3463" i="23"/>
  <c r="G3462" i="23"/>
  <c r="G3461" i="23"/>
  <c r="G3460" i="23"/>
  <c r="G3459" i="23"/>
  <c r="G3458" i="23"/>
  <c r="G3457" i="23"/>
  <c r="G3456" i="23"/>
  <c r="G3455" i="23"/>
  <c r="G3454" i="23"/>
  <c r="G3453" i="23"/>
  <c r="G3452" i="23"/>
  <c r="G3451" i="23"/>
  <c r="G3450" i="23"/>
  <c r="G3449" i="23"/>
  <c r="G3448" i="23"/>
  <c r="G3447" i="23"/>
  <c r="G3446" i="23"/>
  <c r="G3445" i="23"/>
  <c r="G3444" i="23"/>
  <c r="G3443" i="23"/>
  <c r="G3442" i="23"/>
  <c r="G3441" i="23"/>
  <c r="G3440" i="23"/>
  <c r="G3439" i="23"/>
  <c r="G3438" i="23"/>
  <c r="G3437" i="23"/>
  <c r="G3436" i="23"/>
  <c r="G3435" i="23"/>
  <c r="G3434" i="23"/>
  <c r="G3433" i="23"/>
  <c r="G3432" i="23"/>
  <c r="G3431" i="23"/>
  <c r="G3430" i="23"/>
  <c r="G3429" i="23"/>
  <c r="G3428" i="23"/>
  <c r="G3427" i="23"/>
  <c r="G3426" i="23"/>
  <c r="G3425" i="23"/>
  <c r="G3424" i="23"/>
  <c r="G3423" i="23"/>
  <c r="G3422" i="23"/>
  <c r="G3421" i="23"/>
  <c r="G3420" i="23"/>
  <c r="G3419" i="23"/>
  <c r="G3418" i="23"/>
  <c r="G3417" i="23"/>
  <c r="G3416" i="23"/>
  <c r="G3415" i="23"/>
  <c r="G3414" i="23"/>
  <c r="G3413" i="23"/>
  <c r="G3412" i="23"/>
  <c r="G3411" i="23"/>
  <c r="G3410" i="23"/>
  <c r="G3409" i="23"/>
  <c r="G3408" i="23"/>
  <c r="G3407" i="23"/>
  <c r="G3406" i="23"/>
  <c r="G3405" i="23"/>
  <c r="G3404" i="23"/>
  <c r="G3403" i="23"/>
  <c r="G3402" i="23"/>
  <c r="G3401" i="23"/>
  <c r="G3400" i="23"/>
  <c r="G3399" i="23"/>
  <c r="G3398" i="23"/>
  <c r="G3397" i="23"/>
  <c r="G3396" i="23"/>
  <c r="G3395" i="23"/>
  <c r="G3394" i="23"/>
  <c r="G3393" i="23"/>
  <c r="G3392" i="23"/>
  <c r="G3391" i="23"/>
  <c r="G3390" i="23"/>
  <c r="G3389" i="23"/>
  <c r="G3388" i="23"/>
  <c r="G3387" i="23"/>
  <c r="G3386" i="23"/>
  <c r="G3385" i="23"/>
  <c r="G3384" i="23"/>
  <c r="G3383" i="23"/>
  <c r="G3382" i="23"/>
  <c r="G3381" i="23"/>
  <c r="G3380" i="23"/>
  <c r="G3379" i="23"/>
  <c r="G3378" i="23"/>
  <c r="G3377" i="23"/>
  <c r="G3376" i="23"/>
  <c r="G3375" i="23"/>
  <c r="G3374" i="23"/>
  <c r="G3373" i="23"/>
  <c r="G3372" i="23"/>
  <c r="G3371" i="23"/>
  <c r="G3370" i="23"/>
  <c r="G3369" i="23"/>
  <c r="G3368" i="23"/>
  <c r="G3367" i="23"/>
  <c r="G3366" i="23"/>
  <c r="G3365" i="23"/>
  <c r="G3364" i="23"/>
  <c r="G3363" i="23"/>
  <c r="G3362" i="23"/>
  <c r="G3361" i="23"/>
  <c r="G3360" i="23"/>
  <c r="G3359" i="23"/>
  <c r="G3358" i="23"/>
  <c r="G3357" i="23"/>
  <c r="G3356" i="23"/>
  <c r="G3355" i="23"/>
  <c r="G3354" i="23"/>
  <c r="G3353" i="23"/>
  <c r="G3352" i="23"/>
  <c r="G3351" i="23"/>
  <c r="G3350" i="23"/>
  <c r="G3349" i="23"/>
  <c r="G3348" i="23"/>
  <c r="G3347" i="23"/>
  <c r="G3346" i="23"/>
  <c r="G3345" i="23"/>
  <c r="G3344" i="23"/>
  <c r="G3343" i="23"/>
  <c r="G3342" i="23"/>
  <c r="G3341" i="23"/>
  <c r="G3340" i="23"/>
  <c r="G3339" i="23"/>
  <c r="G3338" i="23"/>
  <c r="G3337" i="23"/>
  <c r="G3336" i="23"/>
  <c r="G3335" i="23"/>
  <c r="G3334" i="23"/>
  <c r="G3333" i="23"/>
  <c r="G3332" i="23"/>
  <c r="G3331" i="23"/>
  <c r="G3330" i="23"/>
  <c r="G3329" i="23"/>
  <c r="G3328" i="23"/>
  <c r="G3327" i="23"/>
  <c r="G3326" i="23"/>
  <c r="G3325" i="23"/>
  <c r="G3324" i="23"/>
  <c r="G3323" i="23"/>
  <c r="G3322" i="23"/>
  <c r="G3321" i="23"/>
  <c r="G3320" i="23"/>
  <c r="G3319" i="23"/>
  <c r="G3318" i="23"/>
  <c r="G3317" i="23"/>
  <c r="G3316" i="23"/>
  <c r="G3315" i="23"/>
  <c r="G3314" i="23"/>
  <c r="G3313" i="23"/>
  <c r="G3312" i="23"/>
  <c r="G3311" i="23"/>
  <c r="G3310" i="23"/>
  <c r="G3309" i="23"/>
  <c r="G3308" i="23"/>
  <c r="G3307" i="23"/>
  <c r="G3306" i="23"/>
  <c r="G3305" i="23"/>
  <c r="G3304" i="23"/>
  <c r="G3303" i="23"/>
  <c r="G3302" i="23"/>
  <c r="G3301" i="23"/>
  <c r="G3300" i="23"/>
  <c r="G3299" i="23"/>
  <c r="G3298" i="23"/>
  <c r="G3297" i="23"/>
  <c r="G3296" i="23"/>
  <c r="G3295" i="23"/>
  <c r="G3294" i="23"/>
  <c r="G3293" i="23"/>
  <c r="G3292" i="23"/>
  <c r="G3291" i="23"/>
  <c r="G3290" i="23"/>
  <c r="G3289" i="23"/>
  <c r="G3288" i="23"/>
  <c r="G3287" i="23"/>
  <c r="G3286" i="23"/>
  <c r="G3285" i="23"/>
  <c r="G3284" i="23"/>
  <c r="G3283" i="23"/>
  <c r="G3282" i="23"/>
  <c r="G3281" i="23"/>
  <c r="G3280" i="23"/>
  <c r="G3279" i="23"/>
  <c r="G3278" i="23"/>
  <c r="G3277" i="23"/>
  <c r="G3276" i="23"/>
  <c r="G3275" i="23"/>
  <c r="G3274" i="23"/>
  <c r="G3273" i="23"/>
  <c r="G3272" i="23"/>
  <c r="G3271" i="23"/>
  <c r="G3270" i="23"/>
  <c r="G3269" i="23"/>
  <c r="G3268" i="23"/>
  <c r="G3267" i="23"/>
  <c r="G3266" i="23"/>
  <c r="G3265" i="23"/>
  <c r="G3264" i="23"/>
  <c r="G3263" i="23"/>
  <c r="G3262" i="23"/>
  <c r="G3261" i="23"/>
  <c r="G3260" i="23"/>
  <c r="G3259" i="23"/>
  <c r="G3258" i="23"/>
  <c r="G3257" i="23"/>
  <c r="G3256" i="23"/>
  <c r="G3255" i="23"/>
  <c r="G3254" i="23"/>
  <c r="G3253" i="23"/>
  <c r="G3252" i="23"/>
  <c r="G3251" i="23"/>
  <c r="G3250" i="23"/>
  <c r="G3249" i="23"/>
  <c r="G3248" i="23"/>
  <c r="G3247" i="23"/>
  <c r="G3246" i="23"/>
  <c r="G3245" i="23"/>
  <c r="G3244" i="23"/>
  <c r="G3243" i="23"/>
  <c r="G3242" i="23"/>
  <c r="G3241" i="23"/>
  <c r="G3240" i="23"/>
  <c r="G3239" i="23"/>
  <c r="G3238" i="23"/>
  <c r="G3237" i="23"/>
  <c r="G3236" i="23"/>
  <c r="G3235" i="23"/>
  <c r="G3234" i="23"/>
  <c r="G3233" i="23"/>
  <c r="G3232" i="23"/>
  <c r="G3231" i="23"/>
  <c r="G3230" i="23"/>
  <c r="G3229" i="23"/>
  <c r="G3228" i="23"/>
  <c r="G3227" i="23"/>
  <c r="G3226" i="23"/>
  <c r="G3225" i="23"/>
  <c r="G3224" i="23"/>
  <c r="G3223" i="23"/>
  <c r="G3222" i="23"/>
  <c r="G3221" i="23"/>
  <c r="G3220" i="23"/>
  <c r="G3219" i="23"/>
  <c r="G3218" i="23"/>
  <c r="G3217" i="23"/>
  <c r="G3216" i="23"/>
  <c r="G3215" i="23"/>
  <c r="G3214" i="23"/>
  <c r="G3213" i="23"/>
  <c r="G3212" i="23"/>
  <c r="G3211" i="23"/>
  <c r="G3210" i="23"/>
  <c r="G3209" i="23"/>
  <c r="G3208" i="23"/>
  <c r="G3207" i="23"/>
  <c r="G3206" i="23"/>
  <c r="G3205" i="23"/>
  <c r="G3204" i="23"/>
  <c r="G3203" i="23"/>
  <c r="G3202" i="23"/>
  <c r="G3201" i="23"/>
  <c r="G3200" i="23"/>
  <c r="G3199" i="23"/>
  <c r="G3198" i="23"/>
  <c r="G3197" i="23"/>
  <c r="G3196" i="23"/>
  <c r="G3195" i="23"/>
  <c r="G3194" i="23"/>
  <c r="G3193" i="23"/>
  <c r="G3192" i="23"/>
  <c r="G3191" i="23"/>
  <c r="G3190" i="23"/>
  <c r="G3189" i="23"/>
  <c r="G3188" i="23"/>
  <c r="G3187" i="23"/>
  <c r="G3186" i="23"/>
  <c r="G3185" i="23"/>
  <c r="G3184" i="23"/>
  <c r="G3183" i="23"/>
  <c r="G3182" i="23"/>
  <c r="G3181" i="23"/>
  <c r="G3180" i="23"/>
  <c r="G3179" i="23"/>
  <c r="G3178" i="23"/>
  <c r="G3177" i="23"/>
  <c r="G3176" i="23"/>
  <c r="G3175" i="23"/>
  <c r="G3174" i="23"/>
  <c r="G3173" i="23"/>
  <c r="G3172" i="23"/>
  <c r="G3171" i="23"/>
  <c r="G3170" i="23"/>
  <c r="G3169" i="23"/>
  <c r="G3168" i="23"/>
  <c r="G3167" i="23"/>
  <c r="G3166" i="23"/>
  <c r="G3165" i="23"/>
  <c r="G3164" i="23"/>
  <c r="G3163" i="23"/>
  <c r="G3162" i="23"/>
  <c r="G3161" i="23"/>
  <c r="G3160" i="23"/>
  <c r="G3159" i="23"/>
  <c r="G3158" i="23"/>
  <c r="G3157" i="23"/>
  <c r="G3156" i="23"/>
  <c r="G3155" i="23"/>
  <c r="G3154" i="23"/>
  <c r="G3153" i="23"/>
  <c r="G3152" i="23"/>
  <c r="G3151" i="23"/>
  <c r="G3150" i="23"/>
  <c r="G3149" i="23"/>
  <c r="G3148" i="23"/>
  <c r="G3147" i="23"/>
  <c r="G3146" i="23"/>
  <c r="G3145" i="23"/>
  <c r="G3144" i="23"/>
  <c r="G3143" i="23"/>
  <c r="G3142" i="23"/>
  <c r="G3141" i="23"/>
  <c r="G3140" i="23"/>
  <c r="G3139" i="23"/>
  <c r="G3138" i="23"/>
  <c r="G3137" i="23"/>
  <c r="G3136" i="23"/>
  <c r="G3135" i="23"/>
  <c r="G3134" i="23"/>
  <c r="G3133" i="23"/>
  <c r="G3132" i="23"/>
  <c r="G3131" i="23"/>
  <c r="G3130" i="23"/>
  <c r="G3129" i="23"/>
  <c r="G3128" i="23"/>
  <c r="G3127" i="23"/>
  <c r="G3126" i="23"/>
  <c r="G3125" i="23"/>
  <c r="G3124" i="23"/>
  <c r="G3123" i="23"/>
  <c r="G3122" i="23"/>
  <c r="G3121" i="23"/>
  <c r="G3120" i="23"/>
  <c r="G3119" i="23"/>
  <c r="G3118" i="23"/>
  <c r="G3117" i="23"/>
  <c r="G3116" i="23"/>
  <c r="G3115" i="23"/>
  <c r="G3114" i="23"/>
  <c r="G3113" i="23"/>
  <c r="G3112" i="23"/>
  <c r="G3111" i="23"/>
  <c r="G3110" i="23"/>
  <c r="G3109" i="23"/>
  <c r="G3108" i="23"/>
  <c r="G3107" i="23"/>
  <c r="G3106" i="23"/>
  <c r="G3105" i="23"/>
  <c r="G3104" i="23"/>
  <c r="G3103" i="23"/>
  <c r="G3102" i="23"/>
  <c r="G3101" i="23"/>
  <c r="G3100" i="23"/>
  <c r="G3099" i="23"/>
  <c r="G3098" i="23"/>
  <c r="G3097" i="23"/>
  <c r="G3096" i="23"/>
  <c r="G3095" i="23"/>
  <c r="G3094" i="23"/>
  <c r="G3093" i="23"/>
  <c r="G3092" i="23"/>
  <c r="G3091" i="23"/>
  <c r="G3090" i="23"/>
  <c r="G3089" i="23"/>
  <c r="G3088" i="23"/>
  <c r="G3087" i="23"/>
  <c r="G3086" i="23"/>
  <c r="G3085" i="23"/>
  <c r="G3084" i="23"/>
  <c r="G3083" i="23"/>
  <c r="G3082" i="23"/>
  <c r="G3081" i="23"/>
  <c r="G3080" i="23"/>
  <c r="G3079" i="23"/>
  <c r="G3078" i="23"/>
  <c r="G3077" i="23"/>
  <c r="G3076" i="23"/>
  <c r="G3075" i="23"/>
  <c r="G3074" i="23"/>
  <c r="G3073" i="23"/>
  <c r="G3072" i="23"/>
  <c r="G3071" i="23"/>
  <c r="G3070" i="23"/>
  <c r="G3069" i="23"/>
  <c r="G3068" i="23"/>
  <c r="G3067" i="23"/>
  <c r="G3066" i="23"/>
  <c r="G3065" i="23"/>
  <c r="G3064" i="23"/>
  <c r="G3063" i="23"/>
  <c r="G3062" i="23"/>
  <c r="G3061" i="23"/>
  <c r="G3060" i="23"/>
  <c r="G3059" i="23"/>
  <c r="G3058" i="23"/>
  <c r="G3057" i="23"/>
  <c r="G3056" i="23"/>
  <c r="G3055" i="23"/>
  <c r="G3054" i="23"/>
  <c r="G3053" i="23"/>
  <c r="G3052" i="23"/>
  <c r="G3051" i="23"/>
  <c r="G3050" i="23"/>
  <c r="G3049" i="23"/>
  <c r="G3048" i="23"/>
  <c r="G3047" i="23"/>
  <c r="G3046" i="23"/>
  <c r="G3045" i="23"/>
  <c r="G3044" i="23"/>
  <c r="G3043" i="23"/>
  <c r="G3042" i="23"/>
  <c r="G3041" i="23"/>
  <c r="G3040" i="23"/>
  <c r="G3039" i="23"/>
  <c r="G3038" i="23"/>
  <c r="G3037" i="23"/>
  <c r="G3036" i="23"/>
  <c r="G3035" i="23"/>
  <c r="G3034" i="23"/>
  <c r="G3033" i="23"/>
  <c r="G3032" i="23"/>
  <c r="G3031" i="23"/>
  <c r="G3030" i="23"/>
  <c r="G3029" i="23"/>
  <c r="G3028" i="23"/>
  <c r="G3027" i="23"/>
  <c r="G3026" i="23"/>
  <c r="G3025" i="23"/>
  <c r="G3024" i="23"/>
  <c r="G3023" i="23"/>
  <c r="G3022" i="23"/>
  <c r="G3021" i="23"/>
  <c r="G3020" i="23"/>
  <c r="G3019" i="23"/>
  <c r="G3018" i="23"/>
  <c r="G3017" i="23"/>
  <c r="G3016" i="23"/>
  <c r="G3015" i="23"/>
  <c r="G3014" i="23"/>
  <c r="G3013" i="23"/>
  <c r="G3012" i="23"/>
  <c r="G3011" i="23"/>
  <c r="G3010" i="23"/>
  <c r="G3009" i="23"/>
  <c r="G3008" i="23"/>
  <c r="G3007" i="23"/>
  <c r="G3006" i="23"/>
  <c r="G3005" i="23"/>
  <c r="G3004" i="23"/>
  <c r="G3003" i="23"/>
  <c r="G3002" i="23"/>
  <c r="G3001" i="23"/>
  <c r="G3000" i="23"/>
  <c r="G2999" i="23"/>
  <c r="G2998" i="23"/>
  <c r="G2997" i="23"/>
  <c r="G2996" i="23"/>
  <c r="G2995" i="23"/>
  <c r="G2994" i="23"/>
  <c r="G2993" i="23"/>
  <c r="G2992" i="23"/>
  <c r="G2991" i="23"/>
  <c r="G2990" i="23"/>
  <c r="G2989" i="23"/>
  <c r="G2988" i="23"/>
  <c r="G2987" i="23"/>
  <c r="G2986" i="23"/>
  <c r="G2985" i="23"/>
  <c r="G2984" i="23"/>
  <c r="G2983" i="23"/>
  <c r="G2982" i="23"/>
  <c r="G2981" i="23"/>
  <c r="G2980" i="23"/>
  <c r="G2979" i="23"/>
  <c r="G2978" i="23"/>
  <c r="G2977" i="23"/>
  <c r="G2976" i="23"/>
  <c r="G2975" i="23"/>
  <c r="G2974" i="23"/>
  <c r="G2973" i="23"/>
  <c r="G2972" i="23"/>
  <c r="G2971" i="23"/>
  <c r="G2970" i="23"/>
  <c r="G2969" i="23"/>
  <c r="G2968" i="23"/>
  <c r="G2967" i="23"/>
  <c r="G2966" i="23"/>
  <c r="G2965" i="23"/>
  <c r="G2964" i="23"/>
  <c r="G2963" i="23"/>
  <c r="G2962" i="23"/>
  <c r="G2961" i="23"/>
  <c r="G2960" i="23"/>
  <c r="G2959" i="23"/>
  <c r="G2958" i="23"/>
  <c r="G2957" i="23"/>
  <c r="G2956" i="23"/>
  <c r="G2955" i="23"/>
  <c r="G2954" i="23"/>
  <c r="G2953" i="23"/>
  <c r="G2952" i="23"/>
  <c r="G2951" i="23"/>
  <c r="G2950" i="23"/>
  <c r="G2949" i="23"/>
  <c r="G2948" i="23"/>
  <c r="G2947" i="23"/>
  <c r="G2946" i="23"/>
  <c r="G2945" i="23"/>
  <c r="G2944" i="23"/>
  <c r="G2943" i="23"/>
  <c r="G2942" i="23"/>
  <c r="G2941" i="23"/>
  <c r="G2940" i="23"/>
  <c r="G2939" i="23"/>
  <c r="G2938" i="23"/>
  <c r="G2937" i="23"/>
  <c r="G2936" i="23"/>
  <c r="G2935" i="23"/>
  <c r="G2934" i="23"/>
  <c r="G2933" i="23"/>
  <c r="G2932" i="23"/>
  <c r="G2931" i="23"/>
  <c r="G2930" i="23"/>
  <c r="G2929" i="23"/>
  <c r="G2928" i="23"/>
  <c r="G2927" i="23"/>
  <c r="G2926" i="23"/>
  <c r="G2925" i="23"/>
  <c r="G2924" i="23"/>
  <c r="G2923" i="23"/>
  <c r="G2922" i="23"/>
  <c r="G2921" i="23"/>
  <c r="G2920" i="23"/>
  <c r="G2919" i="23"/>
  <c r="G2918" i="23"/>
  <c r="G2917" i="23"/>
  <c r="G2916" i="23"/>
  <c r="G2915" i="23"/>
  <c r="G2914" i="23"/>
  <c r="G2913" i="23"/>
  <c r="G2912" i="23"/>
  <c r="G2911" i="23"/>
  <c r="G2910" i="23"/>
  <c r="G2909" i="23"/>
  <c r="G2908" i="23"/>
  <c r="G2907" i="23"/>
  <c r="G2906" i="23"/>
  <c r="G2905" i="23"/>
  <c r="G2904" i="23"/>
  <c r="G2903" i="23"/>
  <c r="G2902" i="23"/>
  <c r="G2901" i="23"/>
  <c r="G2900" i="23"/>
  <c r="G2899" i="23"/>
  <c r="G2898" i="23"/>
  <c r="G2897" i="23"/>
  <c r="G2896" i="23"/>
  <c r="G2895" i="23"/>
  <c r="G2894" i="23"/>
  <c r="G2893" i="23"/>
  <c r="G2892" i="23"/>
  <c r="G2891" i="23"/>
  <c r="G2890" i="23"/>
  <c r="G2889" i="23"/>
  <c r="G2888" i="23"/>
  <c r="G2887" i="23"/>
  <c r="G2886" i="23"/>
  <c r="G2885" i="23"/>
  <c r="G2884" i="23"/>
  <c r="G2883" i="23"/>
  <c r="G2882" i="23"/>
  <c r="G2881" i="23"/>
  <c r="G2880" i="23"/>
  <c r="G2879" i="23"/>
  <c r="G2878" i="23"/>
  <c r="G2877" i="23"/>
  <c r="G2876" i="23"/>
  <c r="G2875" i="23"/>
  <c r="G2874" i="23"/>
  <c r="G2873" i="23"/>
  <c r="G2872" i="23"/>
  <c r="G2871" i="23"/>
  <c r="G2870" i="23"/>
  <c r="G2869" i="23"/>
  <c r="G2868" i="23"/>
  <c r="G2867" i="23"/>
  <c r="G2866" i="23"/>
  <c r="G2865" i="23"/>
  <c r="G2864" i="23"/>
  <c r="G2863" i="23"/>
  <c r="G2862" i="23"/>
  <c r="G2861" i="23"/>
  <c r="G2860" i="23"/>
  <c r="G2859" i="23"/>
  <c r="G2858" i="23"/>
  <c r="G2857" i="23"/>
  <c r="G2856" i="23"/>
  <c r="G2855" i="23"/>
  <c r="G2854" i="23"/>
  <c r="G2853" i="23"/>
  <c r="G2852" i="23"/>
  <c r="G2851" i="23"/>
  <c r="G2850" i="23"/>
  <c r="G2849" i="23"/>
  <c r="G2848" i="23"/>
  <c r="G2847" i="23"/>
  <c r="G2846" i="23"/>
  <c r="G2845" i="23"/>
  <c r="G2844" i="23"/>
  <c r="G2843" i="23"/>
  <c r="G2842" i="23"/>
  <c r="G2841" i="23"/>
  <c r="G2840" i="23"/>
  <c r="G2839" i="23"/>
  <c r="G2838" i="23"/>
  <c r="G2837" i="23"/>
  <c r="G2836" i="23"/>
  <c r="G2835" i="23"/>
  <c r="G2834" i="23"/>
  <c r="G2833" i="23"/>
  <c r="G2832" i="23"/>
  <c r="G2831" i="23"/>
  <c r="G2830" i="23"/>
  <c r="G2829" i="23"/>
  <c r="G2828" i="23"/>
  <c r="G2827" i="23"/>
  <c r="G2826" i="23"/>
  <c r="G2825" i="23"/>
  <c r="G2824" i="23"/>
  <c r="G2823" i="23"/>
  <c r="G2822" i="23"/>
  <c r="G2821" i="23"/>
  <c r="G2820" i="23"/>
  <c r="G2819" i="23"/>
  <c r="G2818" i="23"/>
  <c r="G2817" i="23"/>
  <c r="G2816" i="23"/>
  <c r="G2815" i="23"/>
  <c r="G2814" i="23"/>
  <c r="G2813" i="23"/>
  <c r="G2812" i="23"/>
  <c r="G2811" i="23"/>
  <c r="G2810" i="23"/>
  <c r="G2809" i="23"/>
  <c r="G2808" i="23"/>
  <c r="G2807" i="23"/>
  <c r="G2806" i="23"/>
  <c r="G2805" i="23"/>
  <c r="G2804" i="23"/>
  <c r="G2803" i="23"/>
  <c r="G2802" i="23"/>
  <c r="G2801" i="23"/>
  <c r="G2800" i="23"/>
  <c r="G2799" i="23"/>
  <c r="G2798" i="23"/>
  <c r="G2797" i="23"/>
  <c r="G2796" i="23"/>
  <c r="G2795" i="23"/>
  <c r="G2794" i="23"/>
  <c r="G2793" i="23"/>
  <c r="G2792" i="23"/>
  <c r="G2791" i="23"/>
  <c r="G2790" i="23"/>
  <c r="G2789" i="23"/>
  <c r="G2788" i="23"/>
  <c r="G2787" i="23"/>
  <c r="G2786" i="23"/>
  <c r="G2785" i="23"/>
  <c r="G2784" i="23"/>
  <c r="G2783" i="23"/>
  <c r="G2782" i="23"/>
  <c r="G2781" i="23"/>
  <c r="G2780" i="23"/>
  <c r="G2779" i="23"/>
  <c r="G2778" i="23"/>
  <c r="G2777" i="23"/>
  <c r="G2776" i="23"/>
  <c r="G2775" i="23"/>
  <c r="G2774" i="23"/>
  <c r="G2773" i="23"/>
  <c r="G2772" i="23"/>
  <c r="G2771" i="23"/>
  <c r="G2770" i="23"/>
  <c r="G2769" i="23"/>
  <c r="G2768" i="23"/>
  <c r="G2767" i="23"/>
  <c r="G2766" i="23"/>
  <c r="G2765" i="23"/>
  <c r="G2764" i="23"/>
  <c r="G2763" i="23"/>
  <c r="G2762" i="23"/>
  <c r="G2761" i="23"/>
  <c r="G2760" i="23"/>
  <c r="G2759" i="23"/>
  <c r="G2758" i="23"/>
  <c r="G2757" i="23"/>
  <c r="G2756" i="23"/>
  <c r="G2755" i="23"/>
  <c r="G2754" i="23"/>
  <c r="G2753" i="23"/>
  <c r="G2752" i="23"/>
  <c r="G2751" i="23"/>
  <c r="G2750" i="23"/>
  <c r="G2749" i="23"/>
  <c r="G2748" i="23"/>
  <c r="G2747" i="23"/>
  <c r="G2746" i="23"/>
  <c r="G2745" i="23"/>
  <c r="G2744" i="23"/>
  <c r="G2743" i="23"/>
  <c r="G2742" i="23"/>
  <c r="G2741" i="23"/>
  <c r="G2740" i="23"/>
  <c r="G2739" i="23"/>
  <c r="G2738" i="23"/>
  <c r="G2737" i="23"/>
  <c r="G2736" i="23"/>
  <c r="G2735" i="23"/>
  <c r="G2734" i="23"/>
  <c r="G2733" i="23"/>
  <c r="G2732" i="23"/>
  <c r="G2731" i="23"/>
  <c r="G2730" i="23"/>
  <c r="G2729" i="23"/>
  <c r="G2728" i="23"/>
  <c r="G2727" i="23"/>
  <c r="G2726" i="23"/>
  <c r="G2725" i="23"/>
  <c r="G2724" i="23"/>
  <c r="G2723" i="23"/>
  <c r="G2722" i="23"/>
  <c r="G2721" i="23"/>
  <c r="G2720" i="23"/>
  <c r="G2719" i="23"/>
  <c r="G2718" i="23"/>
  <c r="G2717" i="23"/>
  <c r="G2716" i="23"/>
  <c r="G2715" i="23"/>
  <c r="G2714" i="23"/>
  <c r="G2713" i="23"/>
  <c r="G2712" i="23"/>
  <c r="G2711" i="23"/>
  <c r="G2710" i="23"/>
  <c r="G2709" i="23"/>
  <c r="G2708" i="23"/>
  <c r="G2707" i="23"/>
  <c r="G2706" i="23"/>
  <c r="G2705" i="23"/>
  <c r="G2704" i="23"/>
  <c r="G2703" i="23"/>
  <c r="G2702" i="23"/>
  <c r="G2701" i="23"/>
  <c r="G2700" i="23"/>
  <c r="G2699" i="23"/>
  <c r="G2698" i="23"/>
  <c r="G2697" i="23"/>
  <c r="G2696" i="23"/>
  <c r="G2695" i="23"/>
  <c r="G2694" i="23"/>
  <c r="G2693" i="23"/>
  <c r="G2692" i="23"/>
  <c r="G2691" i="23"/>
  <c r="G2690" i="23"/>
  <c r="G2689" i="23"/>
  <c r="G2688" i="23"/>
  <c r="G2687" i="23"/>
  <c r="G2686" i="23"/>
  <c r="G2685" i="23"/>
  <c r="G2684" i="23"/>
  <c r="G2683" i="23"/>
  <c r="G2682" i="23"/>
  <c r="G2681" i="23"/>
  <c r="G2680" i="23"/>
  <c r="G2679" i="23"/>
  <c r="G2678" i="23"/>
  <c r="G2677" i="23"/>
  <c r="G2676" i="23"/>
  <c r="G2675" i="23"/>
  <c r="G2674" i="23"/>
  <c r="G2673" i="23"/>
  <c r="G2672" i="23"/>
  <c r="G2671" i="23"/>
  <c r="G2670" i="23"/>
  <c r="G2669" i="23"/>
  <c r="G2668" i="23"/>
  <c r="G2667" i="23"/>
  <c r="G2666" i="23"/>
  <c r="G2665" i="23"/>
  <c r="G2664" i="23"/>
  <c r="G2663" i="23"/>
  <c r="G2662" i="23"/>
  <c r="G2661" i="23"/>
  <c r="G2660" i="23"/>
  <c r="G2659" i="23"/>
  <c r="G2658" i="23"/>
  <c r="G2657" i="23"/>
  <c r="G2656" i="23"/>
  <c r="G2655" i="23"/>
  <c r="G2654" i="23"/>
  <c r="G2653" i="23"/>
  <c r="G2652" i="23"/>
  <c r="G2651" i="23"/>
  <c r="G2650" i="23"/>
  <c r="G2649" i="23"/>
  <c r="G2648" i="23"/>
  <c r="G2647" i="23"/>
  <c r="G2646" i="23"/>
  <c r="G2645" i="23"/>
  <c r="G2644" i="23"/>
  <c r="G2643" i="23"/>
  <c r="G2642" i="23"/>
  <c r="G2641" i="23"/>
  <c r="G2640" i="23"/>
  <c r="G2639" i="23"/>
  <c r="G2638" i="23"/>
  <c r="G2637" i="23"/>
  <c r="G2636" i="23"/>
  <c r="G2635" i="23"/>
  <c r="G2634" i="23"/>
  <c r="G2633" i="23"/>
  <c r="G2632" i="23"/>
  <c r="G2631" i="23"/>
  <c r="G2630" i="23"/>
  <c r="G2629" i="23"/>
  <c r="G2628" i="23"/>
  <c r="G2627" i="23"/>
  <c r="G2626" i="23"/>
  <c r="G2625" i="23"/>
  <c r="G2624" i="23"/>
  <c r="G2623" i="23"/>
  <c r="G2622" i="23"/>
  <c r="G2621" i="23"/>
  <c r="G2620" i="23"/>
  <c r="G2619" i="23"/>
  <c r="G2618" i="23"/>
  <c r="G2617" i="23"/>
  <c r="G2616" i="23"/>
  <c r="G2615" i="23"/>
  <c r="G2614" i="23"/>
  <c r="G2613" i="23"/>
  <c r="G2612" i="23"/>
  <c r="G2611" i="23"/>
  <c r="G2610" i="23"/>
  <c r="G2609" i="23"/>
  <c r="G2608" i="23"/>
  <c r="G2607" i="23"/>
  <c r="G2606" i="23"/>
  <c r="G2605" i="23"/>
  <c r="G2604" i="23"/>
  <c r="G2603" i="23"/>
  <c r="G2602" i="23"/>
  <c r="G2601" i="23"/>
  <c r="G2600" i="23"/>
  <c r="G2599" i="23"/>
  <c r="G2598" i="23"/>
  <c r="G2597" i="23"/>
  <c r="G2596" i="23"/>
  <c r="G2595" i="23"/>
  <c r="G2594" i="23"/>
  <c r="G2593" i="23"/>
  <c r="G2592" i="23"/>
  <c r="G2591" i="23"/>
  <c r="G2590" i="23"/>
  <c r="G2589" i="23"/>
  <c r="G2588" i="23"/>
  <c r="G2587" i="23"/>
  <c r="G2586" i="23"/>
  <c r="G2585" i="23"/>
  <c r="G2584" i="23"/>
  <c r="G2583" i="23"/>
  <c r="G2582" i="23"/>
  <c r="G2581" i="23"/>
  <c r="G2580" i="23"/>
  <c r="G2579" i="23"/>
  <c r="G2578" i="23"/>
  <c r="G2577" i="23"/>
  <c r="G2576" i="23"/>
  <c r="G2575" i="23"/>
  <c r="G2574" i="23"/>
  <c r="G2573" i="23"/>
  <c r="G2572" i="23"/>
  <c r="G2571" i="23"/>
  <c r="G2570" i="23"/>
  <c r="G2569" i="23"/>
  <c r="G2568" i="23"/>
  <c r="G2567" i="23"/>
  <c r="G2566" i="23"/>
  <c r="G2565" i="23"/>
  <c r="G2564" i="23"/>
  <c r="G2563" i="23"/>
  <c r="G2562" i="23"/>
  <c r="G2561" i="23"/>
  <c r="G2560" i="23"/>
  <c r="G2559" i="23"/>
  <c r="G2558" i="23"/>
  <c r="G2557" i="23"/>
  <c r="G2556" i="23"/>
  <c r="G2555" i="23"/>
  <c r="G2554" i="23"/>
  <c r="G2553" i="23"/>
  <c r="G2552" i="23"/>
  <c r="G2551" i="23"/>
  <c r="G2550" i="23"/>
  <c r="G2549" i="23"/>
  <c r="G2548" i="23"/>
  <c r="G2547" i="23"/>
  <c r="G2546" i="23"/>
  <c r="G2545" i="23"/>
  <c r="G2544" i="23"/>
  <c r="G2543" i="23"/>
  <c r="G2542" i="23"/>
  <c r="G2541" i="23"/>
  <c r="G2540" i="23"/>
  <c r="G2539" i="23"/>
  <c r="G2538" i="23"/>
  <c r="G2537" i="23"/>
  <c r="G2536" i="23"/>
  <c r="G2535" i="23"/>
  <c r="G2534" i="23"/>
  <c r="G2533" i="23"/>
  <c r="G2532" i="23"/>
  <c r="G2531" i="23"/>
  <c r="G2530" i="23"/>
  <c r="G2529" i="23"/>
  <c r="G2528" i="23"/>
  <c r="G2527" i="23"/>
  <c r="G2526" i="23"/>
  <c r="G2525" i="23"/>
  <c r="G2524" i="23"/>
  <c r="G2523" i="23"/>
  <c r="G2522" i="23"/>
  <c r="G2521" i="23"/>
  <c r="G2520" i="23"/>
  <c r="G2519" i="23"/>
  <c r="G2518" i="23"/>
  <c r="G2517" i="23"/>
  <c r="G2516" i="23"/>
  <c r="G2515" i="23"/>
  <c r="G2514" i="23"/>
  <c r="G2513" i="23"/>
  <c r="G2512" i="23"/>
  <c r="G2511" i="23"/>
  <c r="G2510" i="23"/>
  <c r="G2509" i="23"/>
  <c r="G2508" i="23"/>
  <c r="G2507" i="23"/>
  <c r="G2506" i="23"/>
  <c r="G2505" i="23"/>
  <c r="G2504" i="23"/>
  <c r="G2503" i="23"/>
  <c r="G2502" i="23"/>
  <c r="G2501" i="23"/>
  <c r="G2500" i="23"/>
  <c r="G2499" i="23"/>
  <c r="G2498" i="23"/>
  <c r="G2497" i="23"/>
  <c r="G2496" i="23"/>
  <c r="G2495" i="23"/>
  <c r="G2494" i="23"/>
  <c r="G2493" i="23"/>
  <c r="G2492" i="23"/>
  <c r="G2491" i="23"/>
  <c r="G2490" i="23"/>
  <c r="G2489" i="23"/>
  <c r="G2488" i="23"/>
  <c r="G2487" i="23"/>
  <c r="G2486" i="23"/>
  <c r="G2485" i="23"/>
  <c r="G2484" i="23"/>
  <c r="G2483" i="23"/>
  <c r="G2482" i="23"/>
  <c r="G2481" i="23"/>
  <c r="G2480" i="23"/>
  <c r="G2479" i="23"/>
  <c r="G2478" i="23"/>
  <c r="G2477" i="23"/>
  <c r="G2476" i="23"/>
  <c r="G2475" i="23"/>
  <c r="G2474" i="23"/>
  <c r="G2473" i="23"/>
  <c r="G2472" i="23"/>
  <c r="G2471" i="23"/>
  <c r="G2470" i="23"/>
  <c r="G2469" i="23"/>
  <c r="G2468" i="23"/>
  <c r="G2467" i="23"/>
  <c r="G2466" i="23"/>
  <c r="G2465" i="23"/>
  <c r="G2464" i="23"/>
  <c r="G2463" i="23"/>
  <c r="G2462" i="23"/>
  <c r="G2461" i="23"/>
  <c r="G2460" i="23"/>
  <c r="G2459" i="23"/>
  <c r="G2458" i="23"/>
  <c r="G2457" i="23"/>
  <c r="G2456" i="23"/>
  <c r="G2455" i="23"/>
  <c r="G2454" i="23"/>
  <c r="G2453" i="23"/>
  <c r="G2452" i="23"/>
  <c r="G2451" i="23"/>
  <c r="G2450" i="23"/>
  <c r="G2449" i="23"/>
  <c r="G2448" i="23"/>
  <c r="G2447" i="23"/>
  <c r="G2446" i="23"/>
  <c r="G2445" i="23"/>
  <c r="G2444" i="23"/>
  <c r="G2443" i="23"/>
  <c r="G2442" i="23"/>
  <c r="G2441" i="23"/>
  <c r="G2440" i="23"/>
  <c r="G2439" i="23"/>
  <c r="G2438" i="23"/>
  <c r="G2437" i="23"/>
  <c r="G2436" i="23"/>
  <c r="G2435" i="23"/>
  <c r="G2434" i="23"/>
  <c r="G2433" i="23"/>
  <c r="G2432" i="23"/>
  <c r="G2431" i="23"/>
  <c r="G2430" i="23"/>
  <c r="G2429" i="23"/>
  <c r="G2428" i="23"/>
  <c r="G2427" i="23"/>
  <c r="G2426" i="23"/>
  <c r="G2425" i="23"/>
  <c r="G2424" i="23"/>
  <c r="G2423" i="23"/>
  <c r="G2422" i="23"/>
  <c r="G2421" i="23"/>
  <c r="G2420" i="23"/>
  <c r="G2419" i="23"/>
  <c r="G2418" i="23"/>
  <c r="G2417" i="23"/>
  <c r="G2416" i="23"/>
  <c r="G2415" i="23"/>
  <c r="G2414" i="23"/>
  <c r="G2413" i="23"/>
  <c r="G2412" i="23"/>
  <c r="G2411" i="23"/>
  <c r="G2410" i="23"/>
  <c r="G2409" i="23"/>
  <c r="G2408" i="23"/>
  <c r="G2407" i="23"/>
  <c r="G2406" i="23"/>
  <c r="G2405" i="23"/>
  <c r="G2404" i="23"/>
  <c r="G2403" i="23"/>
  <c r="G2402" i="23"/>
  <c r="G2401" i="23"/>
  <c r="G2400" i="23"/>
  <c r="G2399" i="23"/>
  <c r="G2398" i="23"/>
  <c r="G2397" i="23"/>
  <c r="G2396" i="23"/>
  <c r="G2395" i="23"/>
  <c r="G2394" i="23"/>
  <c r="G2393" i="23"/>
  <c r="G2392" i="23"/>
  <c r="G2391" i="23"/>
  <c r="G2390" i="23"/>
  <c r="G2389" i="23"/>
  <c r="G2388" i="23"/>
  <c r="G2387" i="23"/>
  <c r="G2386" i="23"/>
  <c r="G2385" i="23"/>
  <c r="G2384" i="23"/>
  <c r="G2383" i="23"/>
  <c r="G2382" i="23"/>
  <c r="G2381" i="23"/>
  <c r="G2380" i="23"/>
  <c r="G2379" i="23"/>
  <c r="G2378" i="23"/>
  <c r="G2377" i="23"/>
  <c r="G2376" i="23"/>
  <c r="G2375" i="23"/>
  <c r="G2374" i="23"/>
  <c r="G2373" i="23"/>
  <c r="G2372" i="23"/>
  <c r="G2371" i="23"/>
  <c r="G2370" i="23"/>
  <c r="G2369" i="23"/>
  <c r="G2368" i="23"/>
  <c r="G2367" i="23"/>
  <c r="G2366" i="23"/>
  <c r="G2365" i="23"/>
  <c r="G2364" i="23"/>
  <c r="G2363" i="23"/>
  <c r="G2362" i="23"/>
  <c r="G2361" i="23"/>
  <c r="G2360" i="23"/>
  <c r="G2359" i="23"/>
  <c r="G2358" i="23"/>
  <c r="G2357" i="23"/>
  <c r="G2356" i="23"/>
  <c r="G2355" i="23"/>
  <c r="G2354" i="23"/>
  <c r="G2353" i="23"/>
  <c r="G2352" i="23"/>
  <c r="G2351" i="23"/>
  <c r="G2350" i="23"/>
  <c r="G2349" i="23"/>
  <c r="G2348" i="23"/>
  <c r="G2347" i="23"/>
  <c r="G2346" i="23"/>
  <c r="G2345" i="23"/>
  <c r="G2344" i="23"/>
  <c r="G2343" i="23"/>
  <c r="G2342" i="23"/>
  <c r="G2341" i="23"/>
  <c r="G2340" i="23"/>
  <c r="G2339" i="23"/>
  <c r="G2338" i="23"/>
  <c r="G2337" i="23"/>
  <c r="G2336" i="23"/>
  <c r="G2335" i="23"/>
  <c r="G2334" i="23"/>
  <c r="G2333" i="23"/>
  <c r="G2332" i="23"/>
  <c r="G2331" i="23"/>
  <c r="G2330" i="23"/>
  <c r="G2329" i="23"/>
  <c r="G2328" i="23"/>
  <c r="G2327" i="23"/>
  <c r="G2326" i="23"/>
  <c r="G2325" i="23"/>
  <c r="G2324" i="23"/>
  <c r="G2323" i="23"/>
  <c r="G2322" i="23"/>
  <c r="G2321" i="23"/>
  <c r="G2320" i="23"/>
  <c r="G2319" i="23"/>
  <c r="G2318" i="23"/>
  <c r="G2317" i="23"/>
  <c r="G2316" i="23"/>
  <c r="G2315" i="23"/>
  <c r="G2314" i="23"/>
  <c r="G2313" i="23"/>
  <c r="G2312" i="23"/>
  <c r="G2311" i="23"/>
  <c r="G2310" i="23"/>
  <c r="G2309" i="23"/>
  <c r="G2308" i="23"/>
  <c r="G2307" i="23"/>
  <c r="G2306" i="23"/>
  <c r="G2305" i="23"/>
  <c r="G2304" i="23"/>
  <c r="G2303" i="23"/>
  <c r="G2302" i="23"/>
  <c r="G2301" i="23"/>
  <c r="G2300" i="23"/>
  <c r="G2299" i="23"/>
  <c r="G2298" i="23"/>
  <c r="G2297" i="23"/>
  <c r="G2296" i="23"/>
  <c r="G2295" i="23"/>
  <c r="G2294" i="23"/>
  <c r="G2293" i="23"/>
  <c r="G2292" i="23"/>
  <c r="G2291" i="23"/>
  <c r="G2290" i="23"/>
  <c r="G2289" i="23"/>
  <c r="G2288" i="23"/>
  <c r="G2287" i="23"/>
  <c r="G2286" i="23"/>
  <c r="G2285" i="23"/>
  <c r="G2284" i="23"/>
  <c r="G2283" i="23"/>
  <c r="G2282" i="23"/>
  <c r="G2281" i="23"/>
  <c r="G2280" i="23"/>
  <c r="G2279" i="23"/>
  <c r="G2278" i="23"/>
  <c r="G2277" i="23"/>
  <c r="G2276" i="23"/>
  <c r="G2275" i="23"/>
  <c r="G2274" i="23"/>
  <c r="G2273" i="23"/>
  <c r="G2272" i="23"/>
  <c r="G2271" i="23"/>
  <c r="G2270" i="23"/>
  <c r="G2269" i="23"/>
  <c r="G2268" i="23"/>
  <c r="G2267" i="23"/>
  <c r="G2266" i="23"/>
  <c r="G2265" i="23"/>
  <c r="G2264" i="23"/>
  <c r="G2263" i="23"/>
  <c r="G2262" i="23"/>
  <c r="G2261" i="23"/>
  <c r="G2260" i="23"/>
  <c r="G2259" i="23"/>
  <c r="G2258" i="23"/>
  <c r="G2257" i="23"/>
  <c r="G2256" i="23"/>
  <c r="G2255" i="23"/>
  <c r="G2254" i="23"/>
  <c r="G2253" i="23"/>
  <c r="G2252" i="23"/>
  <c r="G2251" i="23"/>
  <c r="G2250" i="23"/>
  <c r="G2249" i="23"/>
  <c r="G2248" i="23"/>
  <c r="G2247" i="23"/>
  <c r="G2246" i="23"/>
  <c r="G2245" i="23"/>
  <c r="G2244" i="23"/>
  <c r="G2243" i="23"/>
  <c r="G2242" i="23"/>
  <c r="G2241" i="23"/>
  <c r="G2240" i="23"/>
  <c r="G2239" i="23"/>
  <c r="G2238" i="23"/>
  <c r="G2237" i="23"/>
  <c r="G2236" i="23"/>
  <c r="G2235" i="23"/>
  <c r="G2234" i="23"/>
  <c r="G2233" i="23"/>
  <c r="G2232" i="23"/>
  <c r="G2231" i="23"/>
  <c r="G2230" i="23"/>
  <c r="G2229" i="23"/>
  <c r="G2228" i="23"/>
  <c r="G2227" i="23"/>
  <c r="G2226" i="23"/>
  <c r="G2225" i="23"/>
  <c r="G2224" i="23"/>
  <c r="G2223" i="23"/>
  <c r="G2222" i="23"/>
  <c r="G2221" i="23"/>
  <c r="G2220" i="23"/>
  <c r="G2219" i="23"/>
  <c r="G2218" i="23"/>
  <c r="G2217" i="23"/>
  <c r="G2216" i="23"/>
  <c r="G2215" i="23"/>
  <c r="G2214" i="23"/>
  <c r="G2213" i="23"/>
  <c r="G2212" i="23"/>
  <c r="G2211" i="23"/>
  <c r="G2210" i="23"/>
  <c r="G2209" i="23"/>
  <c r="G2208" i="23"/>
  <c r="G2207" i="23"/>
  <c r="G2206" i="23"/>
  <c r="G2205" i="23"/>
  <c r="G2204" i="23"/>
  <c r="G2203" i="23"/>
  <c r="G2202" i="23"/>
  <c r="G2201" i="23"/>
  <c r="G2200" i="23"/>
  <c r="G2199" i="23"/>
  <c r="G2198" i="23"/>
  <c r="G2197" i="23"/>
  <c r="G2196" i="23"/>
  <c r="G2195" i="23"/>
  <c r="G2194" i="23"/>
  <c r="G2193" i="23"/>
  <c r="G2192" i="23"/>
  <c r="G2191" i="23"/>
  <c r="G2190" i="23"/>
  <c r="G2189" i="23"/>
  <c r="G2188" i="23"/>
  <c r="G2187" i="23"/>
  <c r="G2186" i="23"/>
  <c r="G2185" i="23"/>
  <c r="G2184" i="23"/>
  <c r="G2183" i="23"/>
  <c r="G2182" i="23"/>
  <c r="G2181" i="23"/>
  <c r="G2180" i="23"/>
  <c r="G2179" i="23"/>
  <c r="G2178" i="23"/>
  <c r="G2177" i="23"/>
  <c r="G2176" i="23"/>
  <c r="G2175" i="23"/>
  <c r="G2174" i="23"/>
  <c r="G2173" i="23"/>
  <c r="G2172" i="23"/>
  <c r="G2171" i="23"/>
  <c r="G2170" i="23"/>
  <c r="G2169" i="23"/>
  <c r="G2168" i="23"/>
  <c r="G2167" i="23"/>
  <c r="G2166" i="23"/>
  <c r="G2165" i="23"/>
  <c r="G2164" i="23"/>
  <c r="G2163" i="23"/>
  <c r="G2162" i="23"/>
  <c r="G2161" i="23"/>
  <c r="G2160" i="23"/>
  <c r="G2159" i="23"/>
  <c r="G2158" i="23"/>
  <c r="G2157" i="23"/>
  <c r="G2156" i="23"/>
  <c r="G2155" i="23"/>
  <c r="G2154" i="23"/>
  <c r="G2153" i="23"/>
  <c r="G2152" i="23"/>
  <c r="G2151" i="23"/>
  <c r="G2150" i="23"/>
  <c r="G2149" i="23"/>
  <c r="G2148" i="23"/>
  <c r="G2147" i="23"/>
  <c r="G2146" i="23"/>
  <c r="G2145" i="23"/>
  <c r="G2144" i="23"/>
  <c r="G2143" i="23"/>
  <c r="G2142" i="23"/>
  <c r="G2141" i="23"/>
  <c r="G2140" i="23"/>
  <c r="G2139" i="23"/>
  <c r="G2138" i="23"/>
  <c r="G2137" i="23"/>
  <c r="G2136" i="23"/>
  <c r="G2135" i="23"/>
  <c r="G2134" i="23"/>
  <c r="G2133" i="23"/>
  <c r="G2132" i="23"/>
  <c r="G2131" i="23"/>
  <c r="G2130" i="23"/>
  <c r="G2129" i="23"/>
  <c r="G2128" i="23"/>
  <c r="G2127" i="23"/>
  <c r="G2126" i="23"/>
  <c r="G2125" i="23"/>
  <c r="G2124" i="23"/>
  <c r="G2123" i="23"/>
  <c r="G2122" i="23"/>
  <c r="G2121" i="23"/>
  <c r="G2120" i="23"/>
  <c r="G2119" i="23"/>
  <c r="G2118" i="23"/>
  <c r="G2117" i="23"/>
  <c r="G2116" i="23"/>
  <c r="G2115" i="23"/>
  <c r="G2114" i="23"/>
  <c r="G2113" i="23"/>
  <c r="G2112" i="23"/>
  <c r="G2111" i="23"/>
  <c r="G2110" i="23"/>
  <c r="G2109" i="23"/>
  <c r="G2108" i="23"/>
  <c r="G2107" i="23"/>
  <c r="G2106" i="23"/>
  <c r="G2105" i="23"/>
  <c r="G2104" i="23"/>
  <c r="G2103" i="23"/>
  <c r="G2102" i="23"/>
  <c r="G2101" i="23"/>
  <c r="G2100" i="23"/>
  <c r="G2099" i="23"/>
  <c r="G2098" i="23"/>
  <c r="G2097" i="23"/>
  <c r="G2096" i="23"/>
  <c r="G2095" i="23"/>
  <c r="G2094" i="23"/>
  <c r="G2093" i="23"/>
  <c r="G2092" i="23"/>
  <c r="G2091" i="23"/>
  <c r="G2090" i="23"/>
  <c r="G2089" i="23"/>
  <c r="G2088" i="23"/>
  <c r="G2087" i="23"/>
  <c r="G2086" i="23"/>
  <c r="G2085" i="23"/>
  <c r="G2084" i="23"/>
  <c r="G2083" i="23"/>
  <c r="G2082" i="23"/>
  <c r="G2081" i="23"/>
  <c r="G2080" i="23"/>
  <c r="G2079" i="23"/>
  <c r="G2078" i="23"/>
  <c r="G2077" i="23"/>
  <c r="G2076" i="23"/>
  <c r="G2075" i="23"/>
  <c r="G2074" i="23"/>
  <c r="G2073" i="23"/>
  <c r="G2072" i="23"/>
  <c r="G2071" i="23"/>
  <c r="G2070" i="23"/>
  <c r="G2069" i="23"/>
  <c r="G2068" i="23"/>
  <c r="G2067" i="23"/>
  <c r="G2066" i="23"/>
  <c r="G2065" i="23"/>
  <c r="G2064" i="23"/>
  <c r="G2063" i="23"/>
  <c r="G2062" i="23"/>
  <c r="G2061" i="23"/>
  <c r="G2060" i="23"/>
  <c r="G2059" i="23"/>
  <c r="G2058" i="23"/>
  <c r="G2057" i="23"/>
  <c r="G2056" i="23"/>
  <c r="G2055" i="23"/>
  <c r="G2054" i="23"/>
  <c r="G2053" i="23"/>
  <c r="G2052" i="23"/>
  <c r="G2051" i="23"/>
  <c r="G2050" i="23"/>
  <c r="G2049" i="23"/>
  <c r="G2048" i="23"/>
  <c r="G2047" i="23"/>
  <c r="G2046" i="23"/>
  <c r="G2045" i="23"/>
  <c r="G2044" i="23"/>
  <c r="G2043" i="23"/>
  <c r="G2042" i="23"/>
  <c r="G2041" i="23"/>
  <c r="G2040" i="23"/>
  <c r="G2039" i="23"/>
  <c r="G2038" i="23"/>
  <c r="G2037" i="23"/>
  <c r="G2036" i="23"/>
  <c r="G2035" i="23"/>
  <c r="G2034" i="23"/>
  <c r="G2033" i="23"/>
  <c r="G2032" i="23"/>
  <c r="G2031" i="23"/>
  <c r="G2030" i="23"/>
  <c r="G2029" i="23"/>
  <c r="G2028" i="23"/>
  <c r="G2027" i="23"/>
  <c r="G2026" i="23"/>
  <c r="G2025" i="23"/>
  <c r="G2024" i="23"/>
  <c r="G2023" i="23"/>
  <c r="G2022" i="23"/>
  <c r="G2021" i="23"/>
  <c r="G2020" i="23"/>
  <c r="G2019" i="23"/>
  <c r="G2018" i="23"/>
  <c r="G2017" i="23"/>
  <c r="G2016" i="23"/>
  <c r="G2015" i="23"/>
  <c r="G2014" i="23"/>
  <c r="G2013" i="23"/>
  <c r="G2012" i="23"/>
  <c r="G2011" i="23"/>
  <c r="G2010" i="23"/>
  <c r="G2009" i="23"/>
  <c r="G2008" i="23"/>
  <c r="G2007" i="23"/>
  <c r="G2006" i="23"/>
  <c r="G2005" i="23"/>
  <c r="G2004" i="23"/>
  <c r="G2003" i="23"/>
  <c r="G2002" i="23"/>
  <c r="G2001" i="23"/>
  <c r="G2000" i="23"/>
  <c r="G1999" i="23"/>
  <c r="G1998" i="23"/>
  <c r="G1997" i="23"/>
  <c r="G1996" i="23"/>
  <c r="G1995" i="23"/>
  <c r="G1994" i="23"/>
  <c r="G1993" i="23"/>
  <c r="G1992" i="23"/>
  <c r="G1991" i="23"/>
  <c r="G1990" i="23"/>
  <c r="G1989" i="23"/>
  <c r="G1988" i="23"/>
  <c r="G1987" i="23"/>
  <c r="G1986" i="23"/>
  <c r="G1985" i="23"/>
  <c r="G1984" i="23"/>
  <c r="G1983" i="23"/>
  <c r="G1982" i="23"/>
  <c r="G1981" i="23"/>
  <c r="G1980" i="23"/>
  <c r="G1979" i="23"/>
  <c r="G1978" i="23"/>
  <c r="G1977" i="23"/>
  <c r="G1976" i="23"/>
  <c r="G1975" i="23"/>
  <c r="G1974" i="23"/>
  <c r="G1973" i="23"/>
  <c r="G1972" i="23"/>
  <c r="G1971" i="23"/>
  <c r="G1970" i="23"/>
  <c r="G1969" i="23"/>
  <c r="G1968" i="23"/>
  <c r="G1967" i="23"/>
  <c r="G1966" i="23"/>
  <c r="G1965" i="23"/>
  <c r="G1964" i="23"/>
  <c r="G1963" i="23"/>
  <c r="G1962" i="23"/>
  <c r="G1961" i="23"/>
  <c r="G1960" i="23"/>
  <c r="G1959" i="23"/>
  <c r="G1958" i="23"/>
  <c r="G1957" i="23"/>
  <c r="G1956" i="23"/>
  <c r="G1955" i="23"/>
  <c r="G1954" i="23"/>
  <c r="G1953" i="23"/>
  <c r="G1952" i="23"/>
  <c r="G1951" i="23"/>
  <c r="G1950" i="23"/>
  <c r="G1949" i="23"/>
  <c r="G1948" i="23"/>
  <c r="G1947" i="23"/>
  <c r="G1946" i="23"/>
  <c r="G1945" i="23"/>
  <c r="G1944" i="23"/>
  <c r="G1943" i="23"/>
  <c r="G1942" i="23"/>
  <c r="G1941" i="23"/>
  <c r="G1940" i="23"/>
  <c r="G1939" i="23"/>
  <c r="G1938" i="23"/>
  <c r="G1937" i="23"/>
  <c r="G1936" i="23"/>
  <c r="G1935" i="23"/>
  <c r="G1934" i="23"/>
  <c r="G1933" i="23"/>
  <c r="G1932" i="23"/>
  <c r="G1931" i="23"/>
  <c r="G1930" i="23"/>
  <c r="G1929" i="23"/>
  <c r="G1928" i="23"/>
  <c r="G1927" i="23"/>
  <c r="G1926" i="23"/>
  <c r="G1925" i="23"/>
  <c r="G1924" i="23"/>
  <c r="G1923" i="23"/>
  <c r="G1922" i="23"/>
  <c r="G1921" i="23"/>
  <c r="G1920" i="23"/>
  <c r="G1919" i="23"/>
  <c r="G1918" i="23"/>
  <c r="G1917" i="23"/>
  <c r="G1916" i="23"/>
  <c r="G1915" i="23"/>
  <c r="G1914" i="23"/>
  <c r="G1913" i="23"/>
  <c r="G1912" i="23"/>
  <c r="G1911" i="23"/>
  <c r="G1910" i="23"/>
  <c r="G1909" i="23"/>
  <c r="G1908" i="23"/>
  <c r="G1907" i="23"/>
  <c r="G1906" i="23"/>
  <c r="G1905" i="23"/>
  <c r="G1904" i="23"/>
  <c r="G1903" i="23"/>
  <c r="G1902" i="23"/>
  <c r="G1901" i="23"/>
  <c r="G1900" i="23"/>
  <c r="G1899" i="23"/>
  <c r="G1898" i="23"/>
  <c r="G1897" i="23"/>
  <c r="G1896" i="23"/>
  <c r="G1895" i="23"/>
  <c r="G1894" i="23"/>
  <c r="G1893" i="23"/>
  <c r="G1892" i="23"/>
  <c r="G1891" i="23"/>
  <c r="G1890" i="23"/>
  <c r="G1889" i="23"/>
  <c r="G1888" i="23"/>
  <c r="G1887" i="23"/>
  <c r="G1886" i="23"/>
  <c r="G1885" i="23"/>
  <c r="G1884" i="23"/>
  <c r="G1883" i="23"/>
  <c r="G1882" i="23"/>
  <c r="G1881" i="23"/>
  <c r="G1880" i="23"/>
  <c r="G1879" i="23"/>
  <c r="G1878" i="23"/>
  <c r="G1877" i="23"/>
  <c r="G1876" i="23"/>
  <c r="G1875" i="23"/>
  <c r="G1874" i="23"/>
  <c r="G1873" i="23"/>
  <c r="G1872" i="23"/>
  <c r="G1871" i="23"/>
  <c r="G1870" i="23"/>
  <c r="G1869" i="23"/>
  <c r="G1868" i="23"/>
  <c r="G1867" i="23"/>
  <c r="G1866" i="23"/>
  <c r="G1865" i="23"/>
  <c r="G1864" i="23"/>
  <c r="G1863" i="23"/>
  <c r="G1862" i="23"/>
  <c r="G1861" i="23"/>
  <c r="G1860" i="23"/>
  <c r="G1859" i="23"/>
  <c r="G1858" i="23"/>
  <c r="G1857" i="23"/>
  <c r="G1856" i="23"/>
  <c r="G1855" i="23"/>
  <c r="G1854" i="23"/>
  <c r="G1853" i="23"/>
  <c r="G1852" i="23"/>
  <c r="G1851" i="23"/>
  <c r="G1850" i="23"/>
  <c r="G1849" i="23"/>
  <c r="G1848" i="23"/>
  <c r="G1847" i="23"/>
  <c r="G1846" i="23"/>
  <c r="G1845" i="23"/>
  <c r="G1844" i="23"/>
  <c r="G1843" i="23"/>
  <c r="G1842" i="23"/>
  <c r="G1841" i="23"/>
  <c r="G1840" i="23"/>
  <c r="G1839" i="23"/>
  <c r="G1838" i="23"/>
  <c r="G1837" i="23"/>
  <c r="G1836" i="23"/>
  <c r="G1835" i="23"/>
  <c r="G1834" i="23"/>
  <c r="G1833" i="23"/>
  <c r="G1832" i="23"/>
  <c r="G1831" i="23"/>
  <c r="G1830" i="23"/>
  <c r="G1829" i="23"/>
  <c r="G1828" i="23"/>
  <c r="G1827" i="23"/>
  <c r="G1826" i="23"/>
  <c r="G1825" i="23"/>
  <c r="G1824" i="23"/>
  <c r="G1823" i="23"/>
  <c r="G1822" i="23"/>
  <c r="G1821" i="23"/>
  <c r="G1820" i="23"/>
  <c r="G1819" i="23"/>
  <c r="G1818" i="23"/>
  <c r="G1817" i="23"/>
  <c r="G1816" i="23"/>
  <c r="G1815" i="23"/>
  <c r="G1814" i="23"/>
  <c r="G1813" i="23"/>
  <c r="G1812" i="23"/>
  <c r="G1811" i="23"/>
  <c r="G1810" i="23"/>
  <c r="G1809" i="23"/>
  <c r="G1808" i="23"/>
  <c r="G1807" i="23"/>
  <c r="G1806" i="23"/>
  <c r="G1805" i="23"/>
  <c r="G1804" i="23"/>
  <c r="G1803" i="23"/>
  <c r="G1802" i="23"/>
  <c r="G1801" i="23"/>
  <c r="G1800" i="23"/>
  <c r="G1799" i="23"/>
  <c r="G1798" i="23"/>
  <c r="G1797" i="23"/>
  <c r="G1796" i="23"/>
  <c r="G1795" i="23"/>
  <c r="G1794" i="23"/>
  <c r="G1793" i="23"/>
  <c r="G1792" i="23"/>
  <c r="G1791" i="23"/>
  <c r="G1790" i="23"/>
  <c r="G1789" i="23"/>
  <c r="G1788" i="23"/>
  <c r="G1787" i="23"/>
  <c r="G1786" i="23"/>
  <c r="G1785" i="23"/>
  <c r="G1784" i="23"/>
  <c r="G1783" i="23"/>
  <c r="G1782" i="23"/>
  <c r="G1781" i="23"/>
  <c r="G1780" i="23"/>
  <c r="G1779" i="23"/>
  <c r="G1778" i="23"/>
  <c r="G1777" i="23"/>
  <c r="G1776" i="23"/>
  <c r="G1775" i="23"/>
  <c r="G1774" i="23"/>
  <c r="G1773" i="23"/>
  <c r="G1772" i="23"/>
  <c r="G1771" i="23"/>
  <c r="G1770" i="23"/>
  <c r="G1769" i="23"/>
  <c r="G1768" i="23"/>
  <c r="G1767" i="23"/>
  <c r="G1766" i="23"/>
  <c r="G1765" i="23"/>
  <c r="G1764" i="23"/>
  <c r="G1763" i="23"/>
  <c r="G1762" i="23"/>
  <c r="G1761" i="23"/>
  <c r="G1760" i="23"/>
  <c r="G1759" i="23"/>
  <c r="G1758" i="23"/>
  <c r="G1757" i="23"/>
  <c r="G1756" i="23"/>
  <c r="G1755" i="23"/>
  <c r="G1754" i="23"/>
  <c r="G1753" i="23"/>
  <c r="G1752" i="23"/>
  <c r="G1751" i="23"/>
  <c r="G1750" i="23"/>
  <c r="G1749" i="23"/>
  <c r="G1748" i="23"/>
  <c r="G1747" i="23"/>
  <c r="G1746" i="23"/>
  <c r="G1745" i="23"/>
  <c r="G1744" i="23"/>
  <c r="G1743" i="23"/>
  <c r="G1742" i="23"/>
  <c r="G1741" i="23"/>
  <c r="G1740" i="23"/>
  <c r="G1739" i="23"/>
  <c r="G1738" i="23"/>
  <c r="G1737" i="23"/>
  <c r="G1736" i="23"/>
  <c r="G1735" i="23"/>
  <c r="G1734" i="23"/>
  <c r="G1733" i="23"/>
  <c r="G1732" i="23"/>
  <c r="G1731" i="23"/>
  <c r="G1730" i="23"/>
  <c r="G1729" i="23"/>
  <c r="G1728" i="23"/>
  <c r="G1727" i="23"/>
  <c r="G1726" i="23"/>
  <c r="G1725" i="23"/>
  <c r="G1724" i="23"/>
  <c r="G1723" i="23"/>
  <c r="G1722" i="23"/>
  <c r="G1721" i="23"/>
  <c r="G1720" i="23"/>
  <c r="G1719" i="23"/>
  <c r="G1718" i="23"/>
  <c r="G1717" i="23"/>
  <c r="G1716" i="23"/>
  <c r="G1715" i="23"/>
  <c r="G1714" i="23"/>
  <c r="G1713" i="23"/>
  <c r="G1712" i="23"/>
  <c r="G1711" i="23"/>
  <c r="G1710" i="23"/>
  <c r="G1709" i="23"/>
  <c r="G1708" i="23"/>
  <c r="G1707" i="23"/>
  <c r="G1706" i="23"/>
  <c r="G1705" i="23"/>
  <c r="G1704" i="23"/>
  <c r="G1703" i="23"/>
  <c r="G1702" i="23"/>
  <c r="G1701" i="23"/>
  <c r="G1700" i="23"/>
  <c r="G1699" i="23"/>
  <c r="G1698" i="23"/>
  <c r="G1697" i="23"/>
  <c r="G1696" i="23"/>
  <c r="G1695" i="23"/>
  <c r="G1694" i="23"/>
  <c r="G1693" i="23"/>
  <c r="G1692" i="23"/>
  <c r="G1691" i="23"/>
  <c r="G1690" i="23"/>
  <c r="G1689" i="23"/>
  <c r="G1688" i="23"/>
  <c r="G1687" i="23"/>
  <c r="G1686" i="23"/>
  <c r="G1685" i="23"/>
  <c r="G1684" i="23"/>
  <c r="G1683" i="23"/>
  <c r="G1682" i="23"/>
  <c r="G1681" i="23"/>
  <c r="G1680" i="23"/>
  <c r="G1679" i="23"/>
  <c r="G1678" i="23"/>
  <c r="G1677" i="23"/>
  <c r="G1676" i="23"/>
  <c r="G1675" i="23"/>
  <c r="G1674" i="23"/>
  <c r="G1673" i="23"/>
  <c r="G1672" i="23"/>
  <c r="G1671" i="23"/>
  <c r="G1670" i="23"/>
  <c r="G1669" i="23"/>
  <c r="G1668" i="23"/>
  <c r="G1667" i="23"/>
  <c r="G1666" i="23"/>
  <c r="G1665" i="23"/>
  <c r="G1664" i="23"/>
  <c r="G1663" i="23"/>
  <c r="G1662" i="23"/>
  <c r="G1661" i="23"/>
  <c r="G1660" i="23"/>
  <c r="G1659" i="23"/>
  <c r="G1658" i="23"/>
  <c r="G1657" i="23"/>
  <c r="G1656" i="23"/>
  <c r="G1655" i="23"/>
  <c r="G1654" i="23"/>
  <c r="G1653" i="23"/>
  <c r="G1652" i="23"/>
  <c r="G1651" i="23"/>
  <c r="G1650" i="23"/>
  <c r="G1649" i="23"/>
  <c r="G1648" i="23"/>
  <c r="G1647" i="23"/>
  <c r="G1646" i="23"/>
  <c r="G1645" i="23"/>
  <c r="G1644" i="23"/>
  <c r="G1643" i="23"/>
  <c r="G1642" i="23"/>
  <c r="G1641" i="23"/>
  <c r="G1640" i="23"/>
  <c r="G1639" i="23"/>
  <c r="G1638" i="23"/>
  <c r="G1637" i="23"/>
  <c r="G1636" i="23"/>
  <c r="G1635" i="23"/>
  <c r="G1634" i="23"/>
  <c r="G1633" i="23"/>
  <c r="G1632" i="23"/>
  <c r="G1631" i="23"/>
  <c r="G1630" i="23"/>
  <c r="G1629" i="23"/>
  <c r="G1628" i="23"/>
  <c r="G1627" i="23"/>
  <c r="G1626" i="23"/>
  <c r="G1625" i="23"/>
  <c r="G1624" i="23"/>
  <c r="G1623" i="23"/>
  <c r="G1622" i="23"/>
  <c r="G1621" i="23"/>
  <c r="G1620" i="23"/>
  <c r="G1619" i="23"/>
  <c r="G1618" i="23"/>
  <c r="G1617" i="23"/>
  <c r="G1616" i="23"/>
  <c r="G1615" i="23"/>
  <c r="G1614" i="23"/>
  <c r="G1613" i="23"/>
  <c r="G1612" i="23"/>
  <c r="G1611" i="23"/>
  <c r="G1610" i="23"/>
  <c r="G1609" i="23"/>
  <c r="G1608" i="23"/>
  <c r="G1607" i="23"/>
  <c r="G1606" i="23"/>
  <c r="G1605" i="23"/>
  <c r="G1604" i="23"/>
  <c r="G1603" i="23"/>
  <c r="G1602" i="23"/>
  <c r="G1601" i="23"/>
  <c r="G1600" i="23"/>
  <c r="G1599" i="23"/>
  <c r="G1598" i="23"/>
  <c r="G1597" i="23"/>
  <c r="G1596" i="23"/>
  <c r="G1595" i="23"/>
  <c r="G1594" i="23"/>
  <c r="G1593" i="23"/>
  <c r="G1592" i="23"/>
  <c r="G1591" i="23"/>
  <c r="G1590" i="23"/>
  <c r="G1589" i="23"/>
  <c r="G1588" i="23"/>
  <c r="G1587" i="23"/>
  <c r="G1586" i="23"/>
  <c r="G1585" i="23"/>
  <c r="G1584" i="23"/>
  <c r="G1583" i="23"/>
  <c r="G1582" i="23"/>
  <c r="G1581" i="23"/>
  <c r="G1580" i="23"/>
  <c r="G1579" i="23"/>
  <c r="G1578" i="23"/>
  <c r="G1577" i="23"/>
  <c r="G1576" i="23"/>
  <c r="G1575" i="23"/>
  <c r="G1574" i="23"/>
  <c r="G1573" i="23"/>
  <c r="G1572" i="23"/>
  <c r="G1571" i="23"/>
  <c r="G1570" i="23"/>
  <c r="G1569" i="23"/>
  <c r="G1568" i="23"/>
  <c r="G1567" i="23"/>
  <c r="G1566" i="23"/>
  <c r="G1565" i="23"/>
  <c r="G1564" i="23"/>
  <c r="G1563" i="23"/>
  <c r="G1562" i="23"/>
  <c r="G1561" i="23"/>
  <c r="G1560" i="23"/>
  <c r="G1559" i="23"/>
  <c r="G1558" i="23"/>
  <c r="G1557" i="23"/>
  <c r="G1556" i="23"/>
  <c r="G1555" i="23"/>
  <c r="G1554" i="23"/>
  <c r="G1553" i="23"/>
  <c r="G1552" i="23"/>
  <c r="G1551" i="23"/>
  <c r="G1550" i="23"/>
  <c r="G1549" i="23"/>
  <c r="G1548" i="23"/>
  <c r="G1547" i="23"/>
  <c r="G1546" i="23"/>
  <c r="G1545" i="23"/>
  <c r="G1544" i="23"/>
  <c r="G1543" i="23"/>
  <c r="G1542" i="23"/>
  <c r="G1541" i="23"/>
  <c r="G1540" i="23"/>
  <c r="G1539" i="23"/>
  <c r="G1538" i="23"/>
  <c r="G1537" i="23"/>
  <c r="G1536" i="23"/>
  <c r="G1535" i="23"/>
  <c r="G1534" i="23"/>
  <c r="G1533" i="23"/>
  <c r="G1532" i="23"/>
  <c r="G1531" i="23"/>
  <c r="G1530" i="23"/>
  <c r="G1529" i="23"/>
  <c r="G1528" i="23"/>
  <c r="G1527" i="23"/>
  <c r="G1526" i="23"/>
  <c r="G1525" i="23"/>
  <c r="G1524" i="23"/>
  <c r="G1523" i="23"/>
  <c r="G1522" i="23"/>
  <c r="G1521" i="23"/>
  <c r="G1520" i="23"/>
  <c r="G1519" i="23"/>
  <c r="G1518" i="23"/>
  <c r="G1517" i="23"/>
  <c r="G1516" i="23"/>
  <c r="G1515" i="23"/>
  <c r="G1514" i="23"/>
  <c r="G1513" i="23"/>
  <c r="G1512" i="23"/>
  <c r="G1511" i="23"/>
  <c r="G1510" i="23"/>
  <c r="G1509" i="23"/>
  <c r="G1508" i="23"/>
  <c r="G1507" i="23"/>
  <c r="G1506" i="23"/>
  <c r="G1505" i="23"/>
  <c r="G1504" i="23"/>
  <c r="G1503" i="23"/>
  <c r="G1502" i="23"/>
  <c r="G1501" i="23"/>
  <c r="G1500" i="23"/>
  <c r="G1499" i="23"/>
  <c r="G1498" i="23"/>
  <c r="G1497" i="23"/>
  <c r="G1496" i="23"/>
  <c r="G1495" i="23"/>
  <c r="G1494" i="23"/>
  <c r="G1493" i="23"/>
  <c r="G1492" i="23"/>
  <c r="G1491" i="23"/>
  <c r="G1490" i="23"/>
  <c r="G1489" i="23"/>
  <c r="G1488" i="23"/>
  <c r="G1487" i="23"/>
  <c r="G1486" i="23"/>
  <c r="G1485" i="23"/>
  <c r="G1484" i="23"/>
  <c r="G1483" i="23"/>
  <c r="G1482" i="23"/>
  <c r="G1481" i="23"/>
  <c r="G1480" i="23"/>
  <c r="G1479" i="23"/>
  <c r="G1478" i="23"/>
  <c r="G1477" i="23"/>
  <c r="G1476" i="23"/>
  <c r="G1475" i="23"/>
  <c r="G1474" i="23"/>
  <c r="G1473" i="23"/>
  <c r="G1472" i="23"/>
  <c r="G1471" i="23"/>
  <c r="G1470" i="23"/>
  <c r="G1469" i="23"/>
  <c r="G1468" i="23"/>
  <c r="G1467" i="23"/>
  <c r="G1466" i="23"/>
  <c r="G1465" i="23"/>
  <c r="G1464" i="23"/>
  <c r="G1463" i="23"/>
  <c r="G1462" i="23"/>
  <c r="G1461" i="23"/>
  <c r="G1460" i="23"/>
  <c r="G1459" i="23"/>
  <c r="G1458" i="23"/>
  <c r="G1457" i="23"/>
  <c r="G1456" i="23"/>
  <c r="G1455" i="23"/>
  <c r="G1454" i="23"/>
  <c r="G1453" i="23"/>
  <c r="G1452" i="23"/>
  <c r="G1451" i="23"/>
  <c r="G1450" i="23"/>
  <c r="G1449" i="23"/>
  <c r="G1448" i="23"/>
  <c r="G1447" i="23"/>
  <c r="G1446" i="23"/>
  <c r="G1445" i="23"/>
  <c r="G1444" i="23"/>
  <c r="G1443" i="23"/>
  <c r="G1442" i="23"/>
  <c r="G1441" i="23"/>
  <c r="G1440" i="23"/>
  <c r="G1439" i="23"/>
  <c r="G1438" i="23"/>
  <c r="G1437" i="23"/>
  <c r="G1436" i="23"/>
  <c r="G1435" i="23"/>
  <c r="G1434" i="23"/>
  <c r="G1433" i="23"/>
  <c r="G1432" i="23"/>
  <c r="G1431" i="23"/>
  <c r="G1430" i="23"/>
  <c r="G1429" i="23"/>
  <c r="G1428" i="23"/>
  <c r="G1427" i="23"/>
  <c r="G1426" i="23"/>
  <c r="G1425" i="23"/>
  <c r="G1424" i="23"/>
  <c r="G1423" i="23"/>
  <c r="G1422" i="23"/>
  <c r="G1421" i="23"/>
  <c r="G1420" i="23"/>
  <c r="G1419" i="23"/>
  <c r="G1418" i="23"/>
  <c r="G1417" i="23"/>
  <c r="G1416" i="23"/>
  <c r="G1415" i="23"/>
  <c r="G1414" i="23"/>
  <c r="G1413" i="23"/>
  <c r="G1412" i="23"/>
  <c r="G1411" i="23"/>
  <c r="G1410" i="23"/>
  <c r="G1409" i="23"/>
  <c r="G1408" i="23"/>
  <c r="G1407" i="23"/>
  <c r="G1406" i="23"/>
  <c r="G1405" i="23"/>
  <c r="G1404" i="23"/>
  <c r="G1403" i="23"/>
  <c r="G1402" i="23"/>
  <c r="G1401" i="23"/>
  <c r="G1400" i="23"/>
  <c r="G1399" i="23"/>
  <c r="G1398" i="23"/>
  <c r="G1397" i="23"/>
  <c r="G1396" i="23"/>
  <c r="G1395" i="23"/>
  <c r="G1394" i="23"/>
  <c r="G1393" i="23"/>
  <c r="G1392" i="23"/>
  <c r="G1391" i="23"/>
  <c r="G1390" i="23"/>
  <c r="G1389" i="23"/>
  <c r="G1388" i="23"/>
  <c r="G1387" i="23"/>
  <c r="G1386" i="23"/>
  <c r="G1385" i="23"/>
  <c r="G1384" i="23"/>
  <c r="G1383" i="23"/>
  <c r="G1382" i="23"/>
  <c r="G1381" i="23"/>
  <c r="G1380" i="23"/>
  <c r="G1379" i="23"/>
  <c r="G1378" i="23"/>
  <c r="G1377" i="23"/>
  <c r="G1376" i="23"/>
  <c r="G1375" i="23"/>
  <c r="G1374" i="23"/>
  <c r="G1373" i="23"/>
  <c r="G1372" i="23"/>
  <c r="G1371" i="23"/>
  <c r="G1370" i="23"/>
  <c r="G1369" i="23"/>
  <c r="G1368" i="23"/>
  <c r="G1367" i="23"/>
  <c r="G1366" i="23"/>
  <c r="G1365" i="23"/>
  <c r="G1364" i="23"/>
  <c r="G1363" i="23"/>
  <c r="G1362" i="23"/>
  <c r="G1361" i="23"/>
  <c r="G1360" i="23"/>
  <c r="G1359" i="23"/>
  <c r="G1358" i="23"/>
  <c r="G1357" i="23"/>
  <c r="G1356" i="23"/>
  <c r="G1355" i="23"/>
  <c r="G1354" i="23"/>
  <c r="G1353" i="23"/>
  <c r="G1352" i="23"/>
  <c r="G1351" i="23"/>
  <c r="G1350" i="23"/>
  <c r="G1349" i="23"/>
  <c r="G1348" i="23"/>
  <c r="G1347" i="23"/>
  <c r="G1346" i="23"/>
  <c r="G1345" i="23"/>
  <c r="G1344" i="23"/>
  <c r="G1343" i="23"/>
  <c r="G1342" i="23"/>
  <c r="G1341" i="23"/>
  <c r="G1340" i="23"/>
  <c r="G1339" i="23"/>
  <c r="G1338" i="23"/>
  <c r="G1337" i="23"/>
  <c r="G1336" i="23"/>
  <c r="G1335" i="23"/>
  <c r="G1334" i="23"/>
  <c r="G1333" i="23"/>
  <c r="G1332" i="23"/>
  <c r="G1331" i="23"/>
  <c r="G1330" i="23"/>
  <c r="G1329" i="23"/>
  <c r="G1328" i="23"/>
  <c r="G1327" i="23"/>
  <c r="G1326" i="23"/>
  <c r="G1325" i="23"/>
  <c r="G1324" i="23"/>
  <c r="G1323" i="23"/>
  <c r="G1322" i="23"/>
  <c r="G1321" i="23"/>
  <c r="G1320" i="23"/>
  <c r="G1319" i="23"/>
  <c r="G1318" i="23"/>
  <c r="G1317" i="23"/>
  <c r="G1316" i="23"/>
  <c r="G1315" i="23"/>
  <c r="G1314" i="23"/>
  <c r="G1313" i="23"/>
  <c r="G1312" i="23"/>
  <c r="G1311" i="23"/>
  <c r="G1310" i="23"/>
  <c r="G1309" i="23"/>
  <c r="G1308" i="23"/>
  <c r="G1307" i="23"/>
  <c r="G1306" i="23"/>
  <c r="G1305" i="23"/>
  <c r="G1304" i="23"/>
  <c r="G1303" i="23"/>
  <c r="G1302" i="23"/>
  <c r="G1301" i="23"/>
  <c r="G1300" i="23"/>
  <c r="G1299" i="23"/>
  <c r="G1298" i="23"/>
  <c r="G1297" i="23"/>
  <c r="G1296" i="23"/>
  <c r="G1295" i="23"/>
  <c r="G1294" i="23"/>
  <c r="G1293" i="23"/>
  <c r="G1292" i="23"/>
  <c r="G1291" i="23"/>
  <c r="G1290" i="23"/>
  <c r="G1289" i="23"/>
  <c r="G1288" i="23"/>
  <c r="G1287" i="23"/>
  <c r="G1286" i="23"/>
  <c r="G1285" i="23"/>
  <c r="G1284" i="23"/>
  <c r="G1283" i="23"/>
  <c r="G1282" i="23"/>
  <c r="G1281" i="23"/>
  <c r="G1280" i="23"/>
  <c r="G1279" i="23"/>
  <c r="G1278" i="23"/>
  <c r="G1277" i="23"/>
  <c r="G1276" i="23"/>
  <c r="G1275" i="23"/>
  <c r="G1274" i="23"/>
  <c r="G1273" i="23"/>
  <c r="G1272" i="23"/>
  <c r="G1271" i="23"/>
  <c r="G1270" i="23"/>
  <c r="G1269" i="23"/>
  <c r="G1268" i="23"/>
  <c r="G1267" i="23"/>
  <c r="G1266" i="23"/>
  <c r="G1265" i="23"/>
  <c r="G1264" i="23"/>
  <c r="G1263" i="23"/>
  <c r="G1262" i="23"/>
  <c r="G1261" i="23"/>
  <c r="G1260" i="23"/>
  <c r="G1259" i="23"/>
  <c r="G1258" i="23"/>
  <c r="G1257" i="23"/>
  <c r="G1256" i="23"/>
  <c r="G1255" i="23"/>
  <c r="G1254" i="23"/>
  <c r="G1253" i="23"/>
  <c r="G1252" i="23"/>
  <c r="G1251" i="23"/>
  <c r="G1250" i="23"/>
  <c r="G1249" i="23"/>
  <c r="G1248" i="23"/>
  <c r="G1247" i="23"/>
  <c r="G1246" i="23"/>
  <c r="G1245" i="23"/>
  <c r="G1244" i="23"/>
  <c r="G1243" i="23"/>
  <c r="G1242" i="23"/>
  <c r="G1241" i="23"/>
  <c r="G1240" i="23"/>
  <c r="G1239" i="23"/>
  <c r="G1238" i="23"/>
  <c r="G1237" i="23"/>
  <c r="G1236" i="23"/>
  <c r="G1235" i="23"/>
  <c r="G1234" i="23"/>
  <c r="G1233" i="23"/>
  <c r="G1232" i="23"/>
  <c r="G1231" i="23"/>
  <c r="G1230" i="23"/>
  <c r="G1229" i="23"/>
  <c r="G1228" i="23"/>
  <c r="G1227" i="23"/>
  <c r="G1226" i="23"/>
  <c r="G1225" i="23"/>
  <c r="G1224" i="23"/>
  <c r="G1223" i="23"/>
  <c r="G1222" i="23"/>
  <c r="G1221" i="23"/>
  <c r="G1220" i="23"/>
  <c r="G1219" i="23"/>
  <c r="G1218" i="23"/>
  <c r="G1217" i="23"/>
  <c r="G1216" i="23"/>
  <c r="G1215" i="23"/>
  <c r="G1214" i="23"/>
  <c r="G1213" i="23"/>
  <c r="G1212" i="23"/>
  <c r="G1211" i="23"/>
  <c r="G1210" i="23"/>
  <c r="G1209" i="23"/>
  <c r="G1208" i="23"/>
  <c r="G1207" i="23"/>
  <c r="G1206" i="23"/>
  <c r="G1205" i="23"/>
  <c r="G1204" i="23"/>
  <c r="G1203" i="23"/>
  <c r="G1202" i="23"/>
  <c r="G1201" i="23"/>
  <c r="G1200" i="23"/>
  <c r="G1199" i="23"/>
  <c r="G1198" i="23"/>
  <c r="G1197" i="23"/>
  <c r="G1196" i="23"/>
  <c r="G1195" i="23"/>
  <c r="G1194" i="23"/>
  <c r="G1193" i="23"/>
  <c r="G1192" i="23"/>
  <c r="G1191" i="23"/>
  <c r="G1190" i="23"/>
  <c r="G1189" i="23"/>
  <c r="G1188" i="23"/>
  <c r="G1187" i="23"/>
  <c r="G1186" i="23"/>
  <c r="G1185" i="23"/>
  <c r="G1184" i="23"/>
  <c r="G1183" i="23"/>
  <c r="G1182" i="23"/>
  <c r="G1181" i="23"/>
  <c r="G1180" i="23"/>
  <c r="G1179" i="23"/>
  <c r="G1178" i="23"/>
  <c r="G1177" i="23"/>
  <c r="G1176" i="23"/>
  <c r="G1175" i="23"/>
  <c r="G1174" i="23"/>
  <c r="G1173" i="23"/>
  <c r="G1172" i="23"/>
  <c r="G1171" i="23"/>
  <c r="G1170" i="23"/>
  <c r="G1169" i="23"/>
  <c r="G1168" i="23"/>
  <c r="G1167" i="23"/>
  <c r="G1166" i="23"/>
  <c r="G1165" i="23"/>
  <c r="G1164" i="23"/>
  <c r="G1163" i="23"/>
  <c r="G1162" i="23"/>
  <c r="G1161" i="23"/>
  <c r="G1160" i="23"/>
  <c r="G1159" i="23"/>
  <c r="G1158" i="23"/>
  <c r="G1157" i="23"/>
  <c r="G1156" i="23"/>
  <c r="G1155" i="23"/>
  <c r="G1154" i="23"/>
  <c r="G1153" i="23"/>
  <c r="G1152" i="23"/>
  <c r="G1151" i="23"/>
  <c r="G1150" i="23"/>
  <c r="G1149" i="23"/>
  <c r="G1148" i="23"/>
  <c r="G1147" i="23"/>
  <c r="G1146" i="23"/>
  <c r="G1145" i="23"/>
  <c r="G1144" i="23"/>
  <c r="G1143" i="23"/>
  <c r="G1142" i="23"/>
  <c r="G1141" i="23"/>
  <c r="G1140" i="23"/>
  <c r="G1139" i="23"/>
  <c r="G1138" i="23"/>
  <c r="G1137" i="23"/>
  <c r="G1136" i="23"/>
  <c r="G1135" i="23"/>
  <c r="G1134" i="23"/>
  <c r="G1133" i="23"/>
  <c r="G1132" i="23"/>
  <c r="G1131" i="23"/>
  <c r="G1130" i="23"/>
  <c r="G1129" i="23"/>
  <c r="G1128" i="23"/>
  <c r="G1127" i="23"/>
  <c r="G1126" i="23"/>
  <c r="G1125" i="23"/>
  <c r="G1124" i="23"/>
  <c r="G1123" i="23"/>
  <c r="G1122" i="23"/>
  <c r="G1121" i="23"/>
  <c r="G1120" i="23"/>
  <c r="G1119" i="23"/>
  <c r="G1118" i="23"/>
  <c r="G1117" i="23"/>
  <c r="G1116" i="23"/>
  <c r="G1115" i="23"/>
  <c r="G1114" i="23"/>
  <c r="G1113" i="23"/>
  <c r="G1112" i="23"/>
  <c r="G1111" i="23"/>
  <c r="G1110" i="23"/>
  <c r="G1109" i="23"/>
  <c r="G1108" i="23"/>
  <c r="G1107" i="23"/>
  <c r="G1106" i="23"/>
  <c r="G1105" i="23"/>
  <c r="G1104" i="23"/>
  <c r="G1103" i="23"/>
  <c r="G1102" i="23"/>
  <c r="G1101" i="23"/>
  <c r="G1100" i="23"/>
  <c r="G1099" i="23"/>
  <c r="G1098" i="23"/>
  <c r="G1097" i="23"/>
  <c r="G1096" i="23"/>
  <c r="G1095" i="23"/>
  <c r="G1094" i="23"/>
  <c r="G1093" i="23"/>
  <c r="G1092" i="23"/>
  <c r="G1091" i="23"/>
  <c r="G1090" i="23"/>
  <c r="G1089" i="23"/>
  <c r="G1088" i="23"/>
  <c r="G1087" i="23"/>
  <c r="G1086" i="23"/>
  <c r="G1085" i="23"/>
  <c r="G1084" i="23"/>
  <c r="G1083" i="23"/>
  <c r="G1082" i="23"/>
  <c r="G1081" i="23"/>
  <c r="G1080" i="23"/>
  <c r="G1079" i="23"/>
  <c r="G1078" i="23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6" i="23"/>
  <c r="G985" i="23"/>
  <c r="G984" i="23"/>
  <c r="G983" i="23"/>
  <c r="G982" i="23"/>
  <c r="G981" i="23"/>
  <c r="G980" i="23"/>
  <c r="G979" i="23"/>
  <c r="G978" i="23"/>
  <c r="G977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2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9" i="23"/>
  <c r="G938" i="23"/>
  <c r="G937" i="23"/>
  <c r="G936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8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902" i="23"/>
  <c r="G901" i="23"/>
  <c r="G900" i="23"/>
  <c r="G899" i="23"/>
  <c r="G898" i="23"/>
  <c r="G897" i="23"/>
  <c r="G896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81" i="23"/>
  <c r="G880" i="23"/>
  <c r="G879" i="23"/>
  <c r="G878" i="23"/>
  <c r="G877" i="23"/>
  <c r="G876" i="23"/>
  <c r="G875" i="23"/>
  <c r="G874" i="23"/>
  <c r="G873" i="23"/>
  <c r="G872" i="23"/>
  <c r="G871" i="23"/>
  <c r="G870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7" i="23"/>
  <c r="G806" i="23"/>
  <c r="G805" i="23"/>
  <c r="G804" i="23"/>
  <c r="G803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4" i="23"/>
  <c r="G703" i="23"/>
  <c r="G702" i="23"/>
  <c r="G701" i="23"/>
  <c r="G700" i="23"/>
  <c r="G699" i="23"/>
  <c r="G698" i="23"/>
  <c r="G697" i="23"/>
  <c r="G696" i="23"/>
  <c r="G695" i="23"/>
  <c r="G694" i="23"/>
  <c r="G693" i="23"/>
  <c r="G692" i="23"/>
  <c r="G691" i="23"/>
  <c r="G690" i="23"/>
  <c r="G689" i="23"/>
  <c r="G688" i="23"/>
  <c r="G687" i="23"/>
  <c r="G686" i="23"/>
  <c r="G685" i="23"/>
  <c r="G684" i="23"/>
  <c r="G683" i="23"/>
  <c r="G682" i="23"/>
  <c r="G681" i="23"/>
  <c r="G680" i="23"/>
  <c r="G679" i="23"/>
  <c r="G678" i="23"/>
  <c r="G677" i="23"/>
  <c r="G676" i="23"/>
  <c r="G675" i="23"/>
  <c r="G674" i="23"/>
  <c r="G673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H2305" i="23" l="1"/>
  <c r="D246" i="26" l="1"/>
  <c r="D245" i="26"/>
  <c r="D244" i="26"/>
  <c r="D243" i="26"/>
  <c r="D242" i="26"/>
  <c r="D241" i="26"/>
  <c r="D240" i="26"/>
  <c r="D239" i="26"/>
  <c r="D238" i="26"/>
  <c r="D237" i="26"/>
  <c r="D236" i="26"/>
  <c r="D235" i="26"/>
  <c r="D234" i="26"/>
  <c r="D233" i="26"/>
  <c r="D232" i="26"/>
  <c r="D231" i="26"/>
  <c r="D230" i="26"/>
  <c r="D229" i="26"/>
  <c r="D228" i="26"/>
  <c r="D227" i="26"/>
  <c r="D226" i="26"/>
  <c r="D225" i="26"/>
  <c r="D224" i="26"/>
  <c r="D223" i="26"/>
  <c r="D222" i="26"/>
  <c r="D221" i="26"/>
  <c r="D220" i="26"/>
  <c r="D219" i="26"/>
  <c r="D218" i="26"/>
  <c r="D217" i="26"/>
  <c r="D216" i="26"/>
  <c r="D215" i="26"/>
  <c r="D214" i="26"/>
  <c r="D213" i="26"/>
  <c r="D212" i="26"/>
  <c r="D211" i="26"/>
  <c r="D210" i="26"/>
  <c r="D209" i="26"/>
  <c r="D208" i="26"/>
  <c r="D207" i="26"/>
  <c r="D206" i="26"/>
  <c r="D205" i="26"/>
  <c r="D204" i="26"/>
  <c r="D203" i="26"/>
  <c r="D202" i="26"/>
  <c r="D201" i="26"/>
  <c r="D200" i="26"/>
  <c r="D199" i="26"/>
  <c r="D198" i="26"/>
  <c r="D197" i="26"/>
  <c r="D196" i="26"/>
  <c r="D195" i="26"/>
  <c r="D194" i="26"/>
  <c r="D193" i="26"/>
  <c r="D192" i="26"/>
  <c r="D191" i="26"/>
  <c r="D190" i="26"/>
  <c r="D189" i="26"/>
  <c r="D188" i="26"/>
  <c r="D187" i="26"/>
  <c r="D186" i="26"/>
  <c r="D183" i="26"/>
  <c r="D182" i="26"/>
  <c r="D181" i="26"/>
  <c r="D180" i="26"/>
  <c r="D179" i="26"/>
  <c r="D178" i="26"/>
  <c r="D177" i="26"/>
  <c r="D176" i="26"/>
  <c r="D175" i="26"/>
  <c r="D174" i="26"/>
  <c r="D173" i="26"/>
  <c r="D172" i="26"/>
  <c r="D171" i="26"/>
  <c r="D170" i="26"/>
  <c r="D169" i="26"/>
  <c r="D168" i="26"/>
  <c r="D167" i="26"/>
  <c r="D166" i="26"/>
  <c r="D165" i="26"/>
  <c r="D164" i="26"/>
  <c r="D163" i="26"/>
  <c r="D162" i="26"/>
  <c r="D161" i="26"/>
  <c r="D160" i="26"/>
  <c r="D159" i="26"/>
  <c r="D158" i="26"/>
  <c r="D157" i="26"/>
  <c r="D156" i="26"/>
  <c r="D155" i="26"/>
  <c r="D154" i="26"/>
  <c r="D153" i="26"/>
  <c r="D152" i="26"/>
  <c r="D151" i="26"/>
  <c r="D150" i="26"/>
  <c r="D149" i="26"/>
  <c r="D148" i="26"/>
  <c r="D147" i="26"/>
  <c r="D146" i="26"/>
  <c r="D145" i="26"/>
  <c r="D144" i="26"/>
  <c r="D143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D129" i="26"/>
  <c r="D128" i="26"/>
  <c r="D127" i="26"/>
  <c r="D126" i="26"/>
  <c r="D125" i="26"/>
  <c r="D124" i="26"/>
  <c r="D123" i="26"/>
  <c r="D122" i="26"/>
  <c r="D121" i="26"/>
  <c r="D120" i="26"/>
  <c r="D119" i="26"/>
  <c r="D118" i="26"/>
  <c r="D117" i="26"/>
  <c r="D116" i="26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3" i="26"/>
  <c r="D330" i="19"/>
  <c r="B76" i="24"/>
  <c r="C75" i="24"/>
  <c r="D75" i="24" s="1"/>
  <c r="E75" i="24" s="1"/>
  <c r="F75" i="24" s="1"/>
  <c r="G75" i="24" s="1"/>
  <c r="C74" i="24"/>
  <c r="D74" i="24" s="1"/>
  <c r="E74" i="24" s="1"/>
  <c r="F74" i="24" s="1"/>
  <c r="G74" i="24" s="1"/>
  <c r="C73" i="24"/>
  <c r="D73" i="24" s="1"/>
  <c r="E73" i="24" s="1"/>
  <c r="F73" i="24" s="1"/>
  <c r="G73" i="24" s="1"/>
  <c r="C72" i="24"/>
  <c r="D72" i="24" s="1"/>
  <c r="E72" i="24" s="1"/>
  <c r="F72" i="24" s="1"/>
  <c r="C71" i="24"/>
  <c r="D71" i="24" s="1"/>
  <c r="E71" i="24" s="1"/>
  <c r="C70" i="24"/>
  <c r="D70" i="24" s="1"/>
  <c r="C69" i="24"/>
  <c r="A68" i="24"/>
  <c r="A69" i="24" s="1"/>
  <c r="A70" i="24" s="1"/>
  <c r="A71" i="24" s="1"/>
  <c r="A72" i="24" s="1"/>
  <c r="A73" i="24" s="1"/>
  <c r="A74" i="24" s="1"/>
  <c r="A75" i="24" s="1"/>
  <c r="B49" i="24"/>
  <c r="D46" i="24"/>
  <c r="A47" i="24"/>
  <c r="A48" i="24" s="1"/>
  <c r="B39" i="24"/>
  <c r="B38" i="24"/>
  <c r="B37" i="24"/>
  <c r="B36" i="24"/>
  <c r="B35" i="24"/>
  <c r="A35" i="24"/>
  <c r="A36" i="24" s="1"/>
  <c r="A37" i="24" s="1"/>
  <c r="A38" i="24" s="1"/>
  <c r="A39" i="24" s="1"/>
  <c r="B27" i="24"/>
  <c r="C27" i="24" s="1"/>
  <c r="D27" i="24" s="1"/>
  <c r="E27" i="24" s="1"/>
  <c r="F27" i="24" s="1"/>
  <c r="G27" i="24" s="1"/>
  <c r="B26" i="24"/>
  <c r="C26" i="24" s="1"/>
  <c r="D26" i="24" s="1"/>
  <c r="E26" i="24" s="1"/>
  <c r="F26" i="24" s="1"/>
  <c r="G26" i="24" s="1"/>
  <c r="B25" i="24"/>
  <c r="C25" i="24" s="1"/>
  <c r="D25" i="24" s="1"/>
  <c r="E25" i="24" s="1"/>
  <c r="F25" i="24" s="1"/>
  <c r="G25" i="24" s="1"/>
  <c r="B24" i="24"/>
  <c r="C24" i="24" s="1"/>
  <c r="D24" i="24" s="1"/>
  <c r="E24" i="24" s="1"/>
  <c r="F24" i="24" s="1"/>
  <c r="G24" i="24" s="1"/>
  <c r="B23" i="24"/>
  <c r="C23" i="24" s="1"/>
  <c r="D23" i="24" s="1"/>
  <c r="E23" i="24" s="1"/>
  <c r="F23" i="24" s="1"/>
  <c r="G23" i="24" s="1"/>
  <c r="B22" i="24"/>
  <c r="C22" i="24" s="1"/>
  <c r="D22" i="24" s="1"/>
  <c r="E22" i="24" s="1"/>
  <c r="F22" i="24" s="1"/>
  <c r="G22" i="24" s="1"/>
  <c r="B21" i="24"/>
  <c r="C21" i="24" s="1"/>
  <c r="D21" i="24" s="1"/>
  <c r="E21" i="24" s="1"/>
  <c r="F21" i="24" s="1"/>
  <c r="G21" i="24" s="1"/>
  <c r="B20" i="24"/>
  <c r="C20" i="24" s="1"/>
  <c r="D20" i="24" s="1"/>
  <c r="E20" i="24" s="1"/>
  <c r="F20" i="24" s="1"/>
  <c r="G20" i="24" s="1"/>
  <c r="B19" i="24"/>
  <c r="C19" i="24" s="1"/>
  <c r="D19" i="24" s="1"/>
  <c r="E19" i="24" s="1"/>
  <c r="F19" i="24" s="1"/>
  <c r="G19" i="24" s="1"/>
  <c r="B18" i="24"/>
  <c r="C18" i="24" s="1"/>
  <c r="D18" i="24" s="1"/>
  <c r="E18" i="24" s="1"/>
  <c r="F18" i="24" s="1"/>
  <c r="G18" i="24" s="1"/>
  <c r="B17" i="24"/>
  <c r="C17" i="24" s="1"/>
  <c r="D17" i="24" s="1"/>
  <c r="E17" i="24" s="1"/>
  <c r="F17" i="24" s="1"/>
  <c r="G17" i="24" s="1"/>
  <c r="B16" i="24"/>
  <c r="C16" i="24" s="1"/>
  <c r="D16" i="24" s="1"/>
  <c r="E16" i="24" s="1"/>
  <c r="F16" i="24" s="1"/>
  <c r="G16" i="24" s="1"/>
  <c r="B15" i="24"/>
  <c r="C15" i="24" s="1"/>
  <c r="D15" i="24" s="1"/>
  <c r="E15" i="24" s="1"/>
  <c r="F15" i="24" s="1"/>
  <c r="G15" i="24" s="1"/>
  <c r="B14" i="24"/>
  <c r="C14" i="24" s="1"/>
  <c r="D14" i="24" s="1"/>
  <c r="E14" i="24" s="1"/>
  <c r="F14" i="24" s="1"/>
  <c r="G14" i="24" s="1"/>
  <c r="B13" i="24"/>
  <c r="C13" i="24" s="1"/>
  <c r="D13" i="24" s="1"/>
  <c r="E13" i="24" s="1"/>
  <c r="F13" i="24" s="1"/>
  <c r="G13" i="24" s="1"/>
  <c r="B12" i="24"/>
  <c r="C12" i="24" s="1"/>
  <c r="D12" i="24" s="1"/>
  <c r="E12" i="24" s="1"/>
  <c r="F12" i="24" s="1"/>
  <c r="G12" i="24" s="1"/>
  <c r="B11" i="24"/>
  <c r="C11" i="24" s="1"/>
  <c r="D11" i="24" s="1"/>
  <c r="E11" i="24" s="1"/>
  <c r="F11" i="24" s="1"/>
  <c r="G11" i="24" s="1"/>
  <c r="B10" i="24"/>
  <c r="C10" i="24" s="1"/>
  <c r="D10" i="24" s="1"/>
  <c r="E10" i="24" s="1"/>
  <c r="F10" i="24" s="1"/>
  <c r="B9" i="24"/>
  <c r="B8" i="24"/>
  <c r="B7" i="24"/>
  <c r="B6" i="24"/>
  <c r="B5" i="24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C9" i="24" l="1"/>
  <c r="D9" i="24" s="1"/>
  <c r="E9" i="24" s="1"/>
  <c r="C36" i="24"/>
  <c r="E36" i="24" s="1"/>
  <c r="F36" i="24" s="1"/>
  <c r="G36" i="24" s="1"/>
  <c r="C37" i="24"/>
  <c r="D37" i="24" s="1"/>
  <c r="F37" i="24" s="1"/>
  <c r="G37" i="24" s="1"/>
  <c r="C38" i="24"/>
  <c r="D38" i="24" s="1"/>
  <c r="E38" i="24" s="1"/>
  <c r="G38" i="24" s="1"/>
  <c r="C39" i="24"/>
  <c r="D39" i="24" s="1"/>
  <c r="E39" i="24" s="1"/>
  <c r="F39" i="24" s="1"/>
  <c r="F40" i="24" s="1"/>
  <c r="B28" i="24"/>
  <c r="C6" i="24"/>
  <c r="C28" i="24" s="1"/>
  <c r="C7" i="24"/>
  <c r="D7" i="24" s="1"/>
  <c r="C8" i="24"/>
  <c r="D8" i="24" s="1"/>
  <c r="E8" i="24" s="1"/>
  <c r="C49" i="24"/>
  <c r="D28" i="24"/>
  <c r="G76" i="24"/>
  <c r="D76" i="24"/>
  <c r="B40" i="24"/>
  <c r="C76" i="24"/>
  <c r="E28" i="24"/>
  <c r="F28" i="24"/>
  <c r="E76" i="24"/>
  <c r="G28" i="24"/>
  <c r="F76" i="24"/>
  <c r="G40" i="24" l="1"/>
  <c r="C40" i="24"/>
  <c r="D40" i="24"/>
  <c r="E40" i="24"/>
  <c r="AQ29" i="19" l="1"/>
  <c r="AQ31" i="19" s="1"/>
  <c r="AQ33" i="19" s="1"/>
  <c r="AF21" i="19" l="1"/>
  <c r="D329" i="19"/>
  <c r="F329" i="19" s="1"/>
  <c r="D328" i="19"/>
  <c r="F328" i="19" s="1"/>
  <c r="D327" i="19"/>
  <c r="F327" i="19" s="1"/>
  <c r="D326" i="19"/>
  <c r="F326" i="19" s="1"/>
  <c r="D325" i="19"/>
  <c r="F325" i="19" s="1"/>
  <c r="D324" i="19"/>
  <c r="F324" i="19" s="1"/>
  <c r="D323" i="19"/>
  <c r="F323" i="19" s="1"/>
  <c r="D322" i="19"/>
  <c r="F322" i="19" s="1"/>
  <c r="D321" i="19"/>
  <c r="F321" i="19" s="1"/>
  <c r="D320" i="19"/>
  <c r="F320" i="19" s="1"/>
  <c r="D319" i="19"/>
  <c r="F319" i="19" s="1"/>
  <c r="D318" i="19"/>
  <c r="F318" i="19" s="1"/>
  <c r="D317" i="19"/>
  <c r="F317" i="19" s="1"/>
  <c r="D316" i="19"/>
  <c r="F316" i="19" s="1"/>
  <c r="D315" i="19"/>
  <c r="F315" i="19" s="1"/>
  <c r="D314" i="19"/>
  <c r="F314" i="19" s="1"/>
  <c r="D313" i="19"/>
  <c r="F313" i="19" s="1"/>
  <c r="D312" i="19"/>
  <c r="F312" i="19" s="1"/>
  <c r="D311" i="19"/>
  <c r="F311" i="19" s="1"/>
  <c r="D310" i="19"/>
  <c r="F310" i="19" s="1"/>
  <c r="D309" i="19"/>
  <c r="F309" i="19" s="1"/>
  <c r="D308" i="19"/>
  <c r="F308" i="19" s="1"/>
  <c r="D307" i="19"/>
  <c r="F307" i="19" s="1"/>
  <c r="D306" i="19"/>
  <c r="F306" i="19" s="1"/>
  <c r="D305" i="19"/>
  <c r="F305" i="19" s="1"/>
  <c r="D304" i="19"/>
  <c r="F304" i="19" s="1"/>
  <c r="D303" i="19"/>
  <c r="F303" i="19" s="1"/>
  <c r="D302" i="19"/>
  <c r="F302" i="19" s="1"/>
  <c r="D301" i="19"/>
  <c r="F301" i="19" s="1"/>
  <c r="D300" i="19"/>
  <c r="F300" i="19" s="1"/>
  <c r="D299" i="19"/>
  <c r="F299" i="19" s="1"/>
  <c r="D298" i="19"/>
  <c r="F298" i="19" s="1"/>
  <c r="D297" i="19"/>
  <c r="F297" i="19" s="1"/>
  <c r="D296" i="19"/>
  <c r="F296" i="19" s="1"/>
  <c r="D295" i="19"/>
  <c r="F295" i="19" s="1"/>
  <c r="D294" i="19"/>
  <c r="F294" i="19" s="1"/>
  <c r="D293" i="19"/>
  <c r="F293" i="19" s="1"/>
  <c r="D292" i="19"/>
  <c r="F292" i="19" s="1"/>
  <c r="D291" i="19"/>
  <c r="F291" i="19" s="1"/>
  <c r="D290" i="19"/>
  <c r="F290" i="19" s="1"/>
  <c r="D289" i="19"/>
  <c r="F289" i="19" s="1"/>
  <c r="D288" i="19"/>
  <c r="F288" i="19" s="1"/>
  <c r="D287" i="19"/>
  <c r="F287" i="19" s="1"/>
  <c r="D286" i="19"/>
  <c r="F286" i="19" s="1"/>
  <c r="D285" i="19"/>
  <c r="F285" i="19" s="1"/>
  <c r="D284" i="19"/>
  <c r="F284" i="19" s="1"/>
  <c r="D283" i="19"/>
  <c r="F283" i="19" s="1"/>
  <c r="D282" i="19"/>
  <c r="F282" i="19" s="1"/>
  <c r="D281" i="19"/>
  <c r="F281" i="19" s="1"/>
  <c r="D280" i="19"/>
  <c r="F280" i="19" s="1"/>
  <c r="D279" i="19"/>
  <c r="F279" i="19" s="1"/>
  <c r="D278" i="19"/>
  <c r="F278" i="19" s="1"/>
  <c r="D277" i="19"/>
  <c r="F277" i="19" s="1"/>
  <c r="D276" i="19"/>
  <c r="F276" i="19" s="1"/>
  <c r="D275" i="19"/>
  <c r="F275" i="19" s="1"/>
  <c r="D274" i="19"/>
  <c r="F274" i="19" s="1"/>
  <c r="D273" i="19"/>
  <c r="F273" i="19" s="1"/>
  <c r="D272" i="19"/>
  <c r="F272" i="19" s="1"/>
  <c r="D271" i="19"/>
  <c r="F271" i="19" s="1"/>
  <c r="D270" i="19"/>
  <c r="F270" i="19" s="1"/>
  <c r="D269" i="19"/>
  <c r="F269" i="19" s="1"/>
  <c r="D268" i="19"/>
  <c r="F268" i="19" s="1"/>
  <c r="D267" i="19"/>
  <c r="F267" i="19" s="1"/>
  <c r="D266" i="19"/>
  <c r="F266" i="19" s="1"/>
  <c r="D265" i="19"/>
  <c r="F265" i="19" s="1"/>
  <c r="D264" i="19"/>
  <c r="F264" i="19" s="1"/>
  <c r="D263" i="19"/>
  <c r="F263" i="19" s="1"/>
  <c r="D262" i="19"/>
  <c r="F262" i="19" s="1"/>
  <c r="D261" i="19"/>
  <c r="F261" i="19" s="1"/>
  <c r="D260" i="19"/>
  <c r="F260" i="19" s="1"/>
  <c r="D259" i="19"/>
  <c r="F259" i="19" s="1"/>
  <c r="D258" i="19"/>
  <c r="F258" i="19" s="1"/>
  <c r="D257" i="19"/>
  <c r="F257" i="19" s="1"/>
  <c r="D256" i="19"/>
  <c r="F256" i="19" s="1"/>
  <c r="D255" i="19"/>
  <c r="F255" i="19" s="1"/>
  <c r="D254" i="19"/>
  <c r="F254" i="19" s="1"/>
  <c r="D253" i="19"/>
  <c r="F253" i="19" s="1"/>
  <c r="D252" i="19"/>
  <c r="F252" i="19" s="1"/>
  <c r="D251" i="19"/>
  <c r="F251" i="19" s="1"/>
  <c r="D250" i="19"/>
  <c r="F250" i="19" s="1"/>
  <c r="D249" i="19"/>
  <c r="F249" i="19" s="1"/>
  <c r="D248" i="19"/>
  <c r="F248" i="19" s="1"/>
  <c r="D247" i="19"/>
  <c r="F247" i="19" s="1"/>
  <c r="D246" i="19"/>
  <c r="F246" i="19" s="1"/>
  <c r="D245" i="19"/>
  <c r="F245" i="19" s="1"/>
  <c r="D244" i="19"/>
  <c r="F244" i="19" s="1"/>
  <c r="D243" i="19"/>
  <c r="F243" i="19" s="1"/>
  <c r="D242" i="19"/>
  <c r="F242" i="19" s="1"/>
  <c r="D241" i="19"/>
  <c r="F241" i="19" s="1"/>
  <c r="D240" i="19"/>
  <c r="F240" i="19" s="1"/>
  <c r="D239" i="19"/>
  <c r="F239" i="19" s="1"/>
  <c r="D238" i="19"/>
  <c r="F238" i="19" s="1"/>
  <c r="D237" i="19"/>
  <c r="F237" i="19" s="1"/>
  <c r="D236" i="19"/>
  <c r="F236" i="19" s="1"/>
  <c r="D235" i="19"/>
  <c r="F235" i="19" s="1"/>
  <c r="D234" i="19"/>
  <c r="F234" i="19" s="1"/>
  <c r="D233" i="19"/>
  <c r="F233" i="19" s="1"/>
  <c r="D232" i="19"/>
  <c r="F232" i="19" s="1"/>
  <c r="D231" i="19"/>
  <c r="F231" i="19" s="1"/>
  <c r="D230" i="19"/>
  <c r="F230" i="19" s="1"/>
  <c r="D229" i="19"/>
  <c r="F229" i="19" s="1"/>
  <c r="D228" i="19"/>
  <c r="F228" i="19" s="1"/>
  <c r="D227" i="19"/>
  <c r="F227" i="19" s="1"/>
  <c r="D226" i="19"/>
  <c r="F226" i="19" s="1"/>
  <c r="D225" i="19"/>
  <c r="F225" i="19" s="1"/>
  <c r="D224" i="19"/>
  <c r="F224" i="19" s="1"/>
  <c r="D223" i="19"/>
  <c r="F223" i="19" s="1"/>
  <c r="D222" i="19"/>
  <c r="F222" i="19" s="1"/>
  <c r="D221" i="19"/>
  <c r="F221" i="19" s="1"/>
  <c r="D220" i="19"/>
  <c r="F220" i="19" s="1"/>
  <c r="D219" i="19"/>
  <c r="F219" i="19" s="1"/>
  <c r="D218" i="19"/>
  <c r="F218" i="19" s="1"/>
  <c r="D217" i="19"/>
  <c r="F217" i="19" s="1"/>
  <c r="D216" i="19"/>
  <c r="F216" i="19" s="1"/>
  <c r="D215" i="19"/>
  <c r="F215" i="19" s="1"/>
  <c r="D214" i="19"/>
  <c r="F214" i="19" s="1"/>
  <c r="D213" i="19"/>
  <c r="F213" i="19" s="1"/>
  <c r="D212" i="19"/>
  <c r="F212" i="19" s="1"/>
  <c r="D211" i="19"/>
  <c r="F211" i="19" s="1"/>
  <c r="D210" i="19"/>
  <c r="F210" i="19" s="1"/>
  <c r="D209" i="19"/>
  <c r="F209" i="19" s="1"/>
  <c r="D208" i="19"/>
  <c r="F208" i="19" s="1"/>
  <c r="D207" i="19"/>
  <c r="F207" i="19" s="1"/>
  <c r="D206" i="19"/>
  <c r="F206" i="19" s="1"/>
  <c r="D205" i="19"/>
  <c r="F205" i="19" s="1"/>
  <c r="D204" i="19"/>
  <c r="F204" i="19" s="1"/>
  <c r="D203" i="19"/>
  <c r="F203" i="19" s="1"/>
  <c r="D202" i="19"/>
  <c r="F202" i="19" s="1"/>
  <c r="D201" i="19"/>
  <c r="F201" i="19" s="1"/>
  <c r="D200" i="19"/>
  <c r="F200" i="19" s="1"/>
  <c r="D199" i="19"/>
  <c r="F199" i="19" s="1"/>
  <c r="D198" i="19"/>
  <c r="F198" i="19" s="1"/>
  <c r="D197" i="19"/>
  <c r="F197" i="19" s="1"/>
  <c r="D196" i="19"/>
  <c r="F196" i="19" s="1"/>
  <c r="D195" i="19"/>
  <c r="F195" i="19" s="1"/>
  <c r="D194" i="19"/>
  <c r="F194" i="19" s="1"/>
  <c r="D193" i="19"/>
  <c r="F193" i="19" s="1"/>
  <c r="D192" i="19"/>
  <c r="F192" i="19" s="1"/>
  <c r="D191" i="19"/>
  <c r="F191" i="19" s="1"/>
  <c r="D190" i="19"/>
  <c r="F190" i="19" s="1"/>
  <c r="D189" i="19"/>
  <c r="F189" i="19" s="1"/>
  <c r="D188" i="19"/>
  <c r="F188" i="19" s="1"/>
  <c r="D187" i="19"/>
  <c r="F187" i="19" s="1"/>
  <c r="D186" i="19"/>
  <c r="F186" i="19" s="1"/>
  <c r="D185" i="19"/>
  <c r="F185" i="19" s="1"/>
  <c r="D184" i="19"/>
  <c r="F184" i="19" s="1"/>
  <c r="D183" i="19"/>
  <c r="F183" i="19" s="1"/>
  <c r="D182" i="19"/>
  <c r="F182" i="19" s="1"/>
  <c r="D181" i="19"/>
  <c r="F181" i="19" s="1"/>
  <c r="D180" i="19"/>
  <c r="F180" i="19" s="1"/>
  <c r="D179" i="19"/>
  <c r="F179" i="19" s="1"/>
  <c r="D178" i="19"/>
  <c r="F178" i="19" s="1"/>
  <c r="D177" i="19"/>
  <c r="F177" i="19" s="1"/>
  <c r="D176" i="19"/>
  <c r="F176" i="19" s="1"/>
  <c r="D175" i="19"/>
  <c r="F175" i="19" s="1"/>
  <c r="D174" i="19"/>
  <c r="F174" i="19" s="1"/>
  <c r="D173" i="19"/>
  <c r="F173" i="19" s="1"/>
  <c r="D172" i="19"/>
  <c r="F172" i="19" s="1"/>
  <c r="D171" i="19"/>
  <c r="F171" i="19" s="1"/>
  <c r="D170" i="19"/>
  <c r="F170" i="19" s="1"/>
  <c r="D169" i="19"/>
  <c r="F169" i="19" s="1"/>
  <c r="D168" i="19"/>
  <c r="F168" i="19" s="1"/>
  <c r="D167" i="19"/>
  <c r="F167" i="19" s="1"/>
  <c r="D166" i="19"/>
  <c r="F166" i="19" s="1"/>
  <c r="D165" i="19"/>
  <c r="F165" i="19" s="1"/>
  <c r="D164" i="19"/>
  <c r="F164" i="19" s="1"/>
  <c r="D163" i="19"/>
  <c r="F163" i="19" s="1"/>
  <c r="D162" i="19"/>
  <c r="F162" i="19" s="1"/>
  <c r="D161" i="19"/>
  <c r="F161" i="19" s="1"/>
  <c r="D160" i="19"/>
  <c r="F160" i="19" s="1"/>
  <c r="D159" i="19"/>
  <c r="F159" i="19" s="1"/>
  <c r="D158" i="19"/>
  <c r="F158" i="19" s="1"/>
  <c r="D157" i="19"/>
  <c r="F157" i="19" s="1"/>
  <c r="D156" i="19"/>
  <c r="F156" i="19" s="1"/>
  <c r="D155" i="19"/>
  <c r="F155" i="19" s="1"/>
  <c r="D154" i="19"/>
  <c r="F154" i="19" s="1"/>
  <c r="D153" i="19"/>
  <c r="F153" i="19" s="1"/>
  <c r="D152" i="19"/>
  <c r="F152" i="19" s="1"/>
  <c r="D151" i="19"/>
  <c r="F151" i="19" s="1"/>
  <c r="D150" i="19"/>
  <c r="F150" i="19" s="1"/>
  <c r="D149" i="19"/>
  <c r="F149" i="19" s="1"/>
  <c r="D148" i="19"/>
  <c r="F148" i="19" s="1"/>
  <c r="D147" i="19"/>
  <c r="F147" i="19" s="1"/>
  <c r="D146" i="19"/>
  <c r="F146" i="19" s="1"/>
  <c r="D145" i="19"/>
  <c r="F145" i="19" s="1"/>
  <c r="D144" i="19"/>
  <c r="F144" i="19" s="1"/>
  <c r="D143" i="19"/>
  <c r="F143" i="19" s="1"/>
  <c r="D142" i="19"/>
  <c r="F142" i="19" s="1"/>
  <c r="D141" i="19"/>
  <c r="F141" i="19" s="1"/>
  <c r="D140" i="19"/>
  <c r="F140" i="19" s="1"/>
  <c r="D139" i="19"/>
  <c r="F139" i="19" s="1"/>
  <c r="D138" i="19"/>
  <c r="F138" i="19" s="1"/>
  <c r="D137" i="19"/>
  <c r="F137" i="19" s="1"/>
  <c r="D136" i="19"/>
  <c r="F136" i="19" s="1"/>
  <c r="D135" i="19"/>
  <c r="F135" i="19" s="1"/>
  <c r="D134" i="19"/>
  <c r="F134" i="19" s="1"/>
  <c r="D133" i="19"/>
  <c r="F133" i="19" s="1"/>
  <c r="D132" i="19"/>
  <c r="F132" i="19" s="1"/>
  <c r="D131" i="19"/>
  <c r="F131" i="19" s="1"/>
  <c r="D130" i="19"/>
  <c r="F130" i="19" s="1"/>
  <c r="D129" i="19"/>
  <c r="F129" i="19" s="1"/>
  <c r="D128" i="19"/>
  <c r="F128" i="19" s="1"/>
  <c r="D127" i="19"/>
  <c r="F127" i="19" s="1"/>
  <c r="D126" i="19"/>
  <c r="F126" i="19" s="1"/>
  <c r="D125" i="19"/>
  <c r="F125" i="19" s="1"/>
  <c r="D124" i="19"/>
  <c r="F124" i="19" s="1"/>
  <c r="D123" i="19"/>
  <c r="F123" i="19" s="1"/>
  <c r="D122" i="19"/>
  <c r="F122" i="19" s="1"/>
  <c r="D121" i="19"/>
  <c r="F121" i="19" s="1"/>
  <c r="D120" i="19"/>
  <c r="F120" i="19" s="1"/>
  <c r="D119" i="19"/>
  <c r="F119" i="19" s="1"/>
  <c r="D118" i="19"/>
  <c r="F118" i="19" s="1"/>
  <c r="D117" i="19"/>
  <c r="F117" i="19" s="1"/>
  <c r="D116" i="19"/>
  <c r="F116" i="19" s="1"/>
  <c r="D115" i="19"/>
  <c r="F115" i="19" s="1"/>
  <c r="D114" i="19"/>
  <c r="F114" i="19" s="1"/>
  <c r="D113" i="19"/>
  <c r="F113" i="19" s="1"/>
  <c r="D112" i="19"/>
  <c r="F112" i="19" s="1"/>
  <c r="D111" i="19"/>
  <c r="F111" i="19" s="1"/>
  <c r="D110" i="19"/>
  <c r="F110" i="19" s="1"/>
  <c r="D109" i="19"/>
  <c r="F109" i="19" s="1"/>
  <c r="D108" i="19"/>
  <c r="F108" i="19" s="1"/>
  <c r="D107" i="19"/>
  <c r="F107" i="19" s="1"/>
  <c r="D106" i="19"/>
  <c r="F106" i="19" s="1"/>
  <c r="D105" i="19"/>
  <c r="F105" i="19" s="1"/>
  <c r="D104" i="19"/>
  <c r="F104" i="19" s="1"/>
  <c r="D103" i="19"/>
  <c r="F103" i="19" s="1"/>
  <c r="D102" i="19"/>
  <c r="F102" i="19" s="1"/>
  <c r="D101" i="19"/>
  <c r="F101" i="19" s="1"/>
  <c r="D100" i="19"/>
  <c r="F100" i="19" s="1"/>
  <c r="D99" i="19"/>
  <c r="F99" i="19" s="1"/>
  <c r="D98" i="19"/>
  <c r="F98" i="19" s="1"/>
  <c r="D97" i="19"/>
  <c r="F97" i="19" s="1"/>
  <c r="D96" i="19"/>
  <c r="F96" i="19" s="1"/>
  <c r="D95" i="19"/>
  <c r="F95" i="19" s="1"/>
  <c r="D94" i="19"/>
  <c r="F94" i="19" s="1"/>
  <c r="D93" i="19"/>
  <c r="F93" i="19" s="1"/>
  <c r="D92" i="19"/>
  <c r="F92" i="19" s="1"/>
  <c r="D91" i="19"/>
  <c r="F91" i="19" s="1"/>
  <c r="D90" i="19"/>
  <c r="F90" i="19" s="1"/>
  <c r="D89" i="19"/>
  <c r="F89" i="19" s="1"/>
  <c r="D88" i="19"/>
  <c r="F88" i="19" s="1"/>
  <c r="D87" i="19"/>
  <c r="F87" i="19" s="1"/>
  <c r="D86" i="19"/>
  <c r="F86" i="19" s="1"/>
  <c r="D85" i="19"/>
  <c r="F85" i="19" s="1"/>
  <c r="D84" i="19"/>
  <c r="F84" i="19" s="1"/>
  <c r="D83" i="19"/>
  <c r="F83" i="19" s="1"/>
  <c r="D82" i="19"/>
  <c r="F82" i="19" s="1"/>
  <c r="D81" i="19"/>
  <c r="F81" i="19" s="1"/>
  <c r="D80" i="19"/>
  <c r="F80" i="19" s="1"/>
  <c r="D79" i="19"/>
  <c r="F79" i="19" s="1"/>
  <c r="D78" i="19"/>
  <c r="F78" i="19" s="1"/>
  <c r="G89" i="19" s="1"/>
  <c r="H89" i="19" s="1"/>
  <c r="I89" i="19" s="1"/>
  <c r="J89" i="19" s="1"/>
  <c r="K89" i="19" s="1"/>
  <c r="L89" i="19" s="1"/>
  <c r="M89" i="19" s="1"/>
  <c r="D77" i="19"/>
  <c r="F77" i="19" s="1"/>
  <c r="D76" i="19"/>
  <c r="F76" i="19" s="1"/>
  <c r="D75" i="19"/>
  <c r="F75" i="19" s="1"/>
  <c r="D74" i="19"/>
  <c r="F74" i="19" s="1"/>
  <c r="D73" i="19"/>
  <c r="F73" i="19" s="1"/>
  <c r="D72" i="19"/>
  <c r="F72" i="19" s="1"/>
  <c r="D71" i="19"/>
  <c r="F71" i="19" s="1"/>
  <c r="D70" i="19"/>
  <c r="F70" i="19" s="1"/>
  <c r="D69" i="19"/>
  <c r="F69" i="19" s="1"/>
  <c r="D68" i="19"/>
  <c r="F68" i="19" s="1"/>
  <c r="D67" i="19"/>
  <c r="F67" i="19" s="1"/>
  <c r="D66" i="19"/>
  <c r="F66" i="19" s="1"/>
  <c r="D65" i="19"/>
  <c r="F65" i="19" s="1"/>
  <c r="D64" i="19"/>
  <c r="F64" i="19" s="1"/>
  <c r="D63" i="19"/>
  <c r="F63" i="19" s="1"/>
  <c r="D62" i="19"/>
  <c r="F62" i="19" s="1"/>
  <c r="D61" i="19"/>
  <c r="F61" i="19" s="1"/>
  <c r="D60" i="19"/>
  <c r="F60" i="19" s="1"/>
  <c r="D59" i="19"/>
  <c r="F59" i="19" s="1"/>
  <c r="D58" i="19"/>
  <c r="F58" i="19" s="1"/>
  <c r="D57" i="19"/>
  <c r="F57" i="19" s="1"/>
  <c r="D56" i="19"/>
  <c r="F56" i="19" s="1"/>
  <c r="D55" i="19"/>
  <c r="F55" i="19" s="1"/>
  <c r="D54" i="19"/>
  <c r="F54" i="19" s="1"/>
  <c r="D53" i="19"/>
  <c r="D52" i="19"/>
  <c r="F52" i="19" s="1"/>
  <c r="D51" i="19"/>
  <c r="F51" i="19" s="1"/>
  <c r="D50" i="19"/>
  <c r="F50" i="19" s="1"/>
  <c r="D49" i="19"/>
  <c r="F49" i="19" s="1"/>
  <c r="D48" i="19"/>
  <c r="F48" i="19" s="1"/>
  <c r="D47" i="19"/>
  <c r="F47" i="19" s="1"/>
  <c r="D46" i="19"/>
  <c r="F46" i="19" s="1"/>
  <c r="D45" i="19"/>
  <c r="F45" i="19" s="1"/>
  <c r="D44" i="19"/>
  <c r="F44" i="19" s="1"/>
  <c r="D43" i="19"/>
  <c r="F43" i="19" s="1"/>
  <c r="D42" i="19"/>
  <c r="F42" i="19" s="1"/>
  <c r="D41" i="19"/>
  <c r="F41" i="19" s="1"/>
  <c r="D40" i="19"/>
  <c r="F40" i="19" s="1"/>
  <c r="D39" i="19"/>
  <c r="F39" i="19" s="1"/>
  <c r="D38" i="19"/>
  <c r="F38" i="19" s="1"/>
  <c r="D37" i="19"/>
  <c r="F37" i="19" s="1"/>
  <c r="D36" i="19"/>
  <c r="F36" i="19" s="1"/>
  <c r="D35" i="19"/>
  <c r="F35" i="19" s="1"/>
  <c r="D34" i="19"/>
  <c r="F34" i="19" s="1"/>
  <c r="D33" i="19"/>
  <c r="F33" i="19" s="1"/>
  <c r="D32" i="19"/>
  <c r="F32" i="19" s="1"/>
  <c r="D31" i="19"/>
  <c r="F31" i="19" s="1"/>
  <c r="D30" i="19"/>
  <c r="F30" i="19" s="1"/>
  <c r="D29" i="19"/>
  <c r="F29" i="19" s="1"/>
  <c r="D28" i="19"/>
  <c r="F28" i="19" s="1"/>
  <c r="D27" i="19"/>
  <c r="F27" i="19" s="1"/>
  <c r="D26" i="19"/>
  <c r="F26" i="19" s="1"/>
  <c r="D25" i="19"/>
  <c r="F25" i="19" s="1"/>
  <c r="D24" i="19"/>
  <c r="F24" i="19" s="1"/>
  <c r="D23" i="19"/>
  <c r="F23" i="19" s="1"/>
  <c r="D22" i="19"/>
  <c r="F22" i="19" s="1"/>
  <c r="D21" i="19"/>
  <c r="F21" i="19" s="1"/>
  <c r="D20" i="19"/>
  <c r="F20" i="19" s="1"/>
  <c r="D19" i="19"/>
  <c r="F19" i="19" s="1"/>
  <c r="D18" i="19"/>
  <c r="F18" i="19" s="1"/>
  <c r="D17" i="19"/>
  <c r="F17" i="19" s="1"/>
  <c r="D16" i="19"/>
  <c r="F16" i="19" s="1"/>
  <c r="D15" i="19"/>
  <c r="F15" i="19" s="1"/>
  <c r="D14" i="19"/>
  <c r="F14" i="19" s="1"/>
  <c r="D13" i="19"/>
  <c r="F13" i="19" s="1"/>
  <c r="F12" i="19"/>
  <c r="D11" i="19"/>
  <c r="F11" i="19" s="1"/>
  <c r="D10" i="19"/>
  <c r="F10" i="19" s="1"/>
  <c r="D9" i="19"/>
  <c r="F9" i="19" s="1"/>
  <c r="D8" i="19"/>
  <c r="F8" i="19" s="1"/>
  <c r="D7" i="19"/>
  <c r="F7" i="19" s="1"/>
  <c r="D6" i="19"/>
  <c r="F6" i="19" s="1"/>
  <c r="H65" i="19" l="1"/>
  <c r="I65" i="19" s="1"/>
  <c r="J65" i="19" s="1"/>
  <c r="K65" i="19" s="1"/>
  <c r="L65" i="19" s="1"/>
  <c r="G305" i="19"/>
  <c r="H305" i="19" s="1"/>
  <c r="I305" i="19" s="1"/>
  <c r="J305" i="19" s="1"/>
  <c r="K305" i="19" s="1"/>
  <c r="L305" i="19" s="1"/>
  <c r="M305" i="19" s="1"/>
  <c r="G185" i="19"/>
  <c r="H185" i="19" s="1"/>
  <c r="I185" i="19" s="1"/>
  <c r="J185" i="19" s="1"/>
  <c r="K185" i="19" s="1"/>
  <c r="L185" i="19" s="1"/>
  <c r="M185" i="19" s="1"/>
  <c r="G125" i="19"/>
  <c r="H125" i="19" s="1"/>
  <c r="I125" i="19" s="1"/>
  <c r="J125" i="19" s="1"/>
  <c r="K125" i="19" s="1"/>
  <c r="L125" i="19" s="1"/>
  <c r="M125" i="19" s="1"/>
  <c r="G329" i="19"/>
  <c r="H329" i="19" s="1"/>
  <c r="I329" i="19" s="1"/>
  <c r="J329" i="19" s="1"/>
  <c r="K329" i="19" s="1"/>
  <c r="L329" i="19" s="1"/>
  <c r="M329" i="19" s="1"/>
  <c r="G149" i="19"/>
  <c r="H149" i="19" s="1"/>
  <c r="I149" i="19" s="1"/>
  <c r="J149" i="19" s="1"/>
  <c r="K149" i="19" s="1"/>
  <c r="L149" i="19" s="1"/>
  <c r="M149" i="19" s="1"/>
  <c r="G269" i="19"/>
  <c r="H269" i="19" s="1"/>
  <c r="I269" i="19" s="1"/>
  <c r="J269" i="19" s="1"/>
  <c r="K269" i="19" s="1"/>
  <c r="L269" i="19" s="1"/>
  <c r="M269" i="19" s="1"/>
  <c r="G209" i="19"/>
  <c r="H209" i="19" s="1"/>
  <c r="I209" i="19" s="1"/>
  <c r="J209" i="19" s="1"/>
  <c r="K209" i="19" s="1"/>
  <c r="L209" i="19" s="1"/>
  <c r="M209" i="19" s="1"/>
  <c r="G293" i="19"/>
  <c r="H293" i="19" s="1"/>
  <c r="I293" i="19" s="1"/>
  <c r="J293" i="19" s="1"/>
  <c r="K293" i="19" s="1"/>
  <c r="L293" i="19" s="1"/>
  <c r="M293" i="19" s="1"/>
  <c r="G113" i="19"/>
  <c r="H113" i="19" s="1"/>
  <c r="I113" i="19" s="1"/>
  <c r="J113" i="19" s="1"/>
  <c r="K113" i="19" s="1"/>
  <c r="L113" i="19" s="1"/>
  <c r="M113" i="19" s="1"/>
  <c r="G245" i="19"/>
  <c r="H245" i="19" s="1"/>
  <c r="I245" i="19" s="1"/>
  <c r="J245" i="19" s="1"/>
  <c r="K245" i="19" s="1"/>
  <c r="L245" i="19" s="1"/>
  <c r="M245" i="19" s="1"/>
  <c r="G173" i="19"/>
  <c r="H173" i="19" s="1"/>
  <c r="I173" i="19" s="1"/>
  <c r="J173" i="19" s="1"/>
  <c r="K173" i="19" s="1"/>
  <c r="L173" i="19" s="1"/>
  <c r="M173" i="19" s="1"/>
  <c r="G257" i="19"/>
  <c r="H257" i="19" s="1"/>
  <c r="I257" i="19" s="1"/>
  <c r="J257" i="19" s="1"/>
  <c r="K257" i="19" s="1"/>
  <c r="L257" i="19" s="1"/>
  <c r="M257" i="19" s="1"/>
  <c r="G317" i="19"/>
  <c r="H317" i="19" s="1"/>
  <c r="I317" i="19" s="1"/>
  <c r="J317" i="19" s="1"/>
  <c r="K317" i="19" s="1"/>
  <c r="L317" i="19" s="1"/>
  <c r="M317" i="19" s="1"/>
  <c r="G137" i="19"/>
  <c r="H137" i="19" s="1"/>
  <c r="I137" i="19" s="1"/>
  <c r="J137" i="19" s="1"/>
  <c r="K137" i="19" s="1"/>
  <c r="L137" i="19" s="1"/>
  <c r="M137" i="19" s="1"/>
  <c r="J77" i="19"/>
  <c r="K77" i="19" s="1"/>
  <c r="L77" i="19" s="1"/>
  <c r="M77" i="19" s="1"/>
  <c r="G233" i="19"/>
  <c r="H233" i="19" s="1"/>
  <c r="I233" i="19" s="1"/>
  <c r="J233" i="19" s="1"/>
  <c r="K233" i="19" s="1"/>
  <c r="L233" i="19" s="1"/>
  <c r="M233" i="19" s="1"/>
  <c r="G197" i="19"/>
  <c r="H197" i="19" s="1"/>
  <c r="I197" i="19" s="1"/>
  <c r="J197" i="19" s="1"/>
  <c r="K197" i="19" s="1"/>
  <c r="L197" i="19" s="1"/>
  <c r="M197" i="19" s="1"/>
  <c r="G101" i="19"/>
  <c r="H101" i="19" s="1"/>
  <c r="I101" i="19" s="1"/>
  <c r="J101" i="19" s="1"/>
  <c r="K101" i="19" s="1"/>
  <c r="L101" i="19" s="1"/>
  <c r="M101" i="19" s="1"/>
  <c r="G161" i="19"/>
  <c r="H161" i="19" s="1"/>
  <c r="I161" i="19" s="1"/>
  <c r="J161" i="19" s="1"/>
  <c r="K161" i="19" s="1"/>
  <c r="L161" i="19" s="1"/>
  <c r="M161" i="19" s="1"/>
  <c r="G221" i="19"/>
  <c r="H221" i="19" s="1"/>
  <c r="I221" i="19" s="1"/>
  <c r="J221" i="19" s="1"/>
  <c r="K221" i="19" s="1"/>
  <c r="L221" i="19" s="1"/>
  <c r="M221" i="19" s="1"/>
  <c r="G281" i="19"/>
  <c r="H281" i="19" s="1"/>
  <c r="I281" i="19" s="1"/>
  <c r="J281" i="19" s="1"/>
  <c r="K281" i="19" s="1"/>
  <c r="L281" i="19" s="1"/>
  <c r="M281" i="19" s="1"/>
  <c r="H69" i="15"/>
  <c r="I69" i="15" s="1"/>
  <c r="J69" i="15" s="1"/>
  <c r="K69" i="15" s="1"/>
  <c r="L69" i="15" s="1"/>
  <c r="L73" i="15" s="1"/>
  <c r="H68" i="15"/>
  <c r="I68" i="15" s="1"/>
  <c r="J68" i="15" s="1"/>
  <c r="K68" i="15" s="1"/>
  <c r="K73" i="15" s="1"/>
  <c r="H67" i="15"/>
  <c r="I67" i="15" s="1"/>
  <c r="J67" i="15" s="1"/>
  <c r="H66" i="15"/>
  <c r="I66" i="15" s="1"/>
  <c r="H65" i="15"/>
  <c r="H72" i="15"/>
  <c r="I72" i="15" s="1"/>
  <c r="J72" i="15" s="1"/>
  <c r="K72" i="15" s="1"/>
  <c r="L72" i="15" s="1"/>
  <c r="G71" i="15"/>
  <c r="H71" i="15" s="1"/>
  <c r="I71" i="15" s="1"/>
  <c r="J71" i="15" s="1"/>
  <c r="K71" i="15" s="1"/>
  <c r="L71" i="15" s="1"/>
  <c r="G70" i="15"/>
  <c r="H70" i="15" s="1"/>
  <c r="I70" i="15" s="1"/>
  <c r="J70" i="15" s="1"/>
  <c r="K70" i="15" s="1"/>
  <c r="L70" i="15" s="1"/>
  <c r="G68" i="15"/>
  <c r="G67" i="15"/>
  <c r="G66" i="15"/>
  <c r="G65" i="15"/>
  <c r="F67" i="15"/>
  <c r="F68" i="15" s="1"/>
  <c r="F69" i="15" s="1"/>
  <c r="F70" i="15" s="1"/>
  <c r="F71" i="15" s="1"/>
  <c r="F72" i="15" s="1"/>
  <c r="F66" i="15"/>
  <c r="I73" i="15" l="1"/>
  <c r="L74" i="15"/>
  <c r="H73" i="15"/>
  <c r="J73" i="15"/>
  <c r="J74" i="15" s="1"/>
  <c r="G73" i="15"/>
  <c r="H74" i="15" s="1"/>
  <c r="J330" i="19"/>
  <c r="H330" i="19"/>
  <c r="G330" i="19"/>
  <c r="M330" i="19"/>
  <c r="K330" i="19"/>
  <c r="I330" i="19"/>
  <c r="J331" i="19" s="1"/>
  <c r="L330" i="19"/>
  <c r="M331" i="19" l="1"/>
  <c r="L331" i="19"/>
  <c r="I331" i="19"/>
  <c r="I74" i="15"/>
  <c r="K331" i="19"/>
  <c r="K74" i="15"/>
  <c r="B6" i="15" l="1"/>
  <c r="C6" i="15" s="1"/>
  <c r="E6" i="15" s="1"/>
  <c r="K261" i="14"/>
  <c r="H261" i="14"/>
  <c r="D248" i="14"/>
  <c r="D152" i="14"/>
  <c r="D145" i="14"/>
  <c r="K145" i="14" s="1"/>
  <c r="D142" i="14"/>
  <c r="D124" i="14"/>
  <c r="D113" i="14"/>
  <c r="D108" i="14"/>
  <c r="D82" i="14"/>
  <c r="D79" i="14"/>
  <c r="K79" i="14" s="1"/>
  <c r="D73" i="14"/>
  <c r="D65" i="14"/>
  <c r="D60" i="14"/>
  <c r="K60" i="14" s="1"/>
  <c r="D58" i="14"/>
  <c r="D57" i="14"/>
  <c r="K57" i="14" s="1"/>
  <c r="D53" i="14"/>
  <c r="D52" i="14"/>
  <c r="D45" i="14"/>
  <c r="D44" i="14"/>
  <c r="D39" i="14"/>
  <c r="K39" i="14" s="1"/>
  <c r="D32" i="14"/>
  <c r="K32" i="14" s="1"/>
  <c r="D28" i="14"/>
  <c r="K28" i="14" s="1"/>
  <c r="D23" i="14"/>
  <c r="K23" i="14" s="1"/>
  <c r="D21" i="14"/>
  <c r="K21" i="14" s="1"/>
  <c r="N20" i="14"/>
  <c r="K20" i="14"/>
  <c r="F20" i="14"/>
  <c r="N19" i="14"/>
  <c r="K19" i="14"/>
  <c r="N18" i="14"/>
  <c r="K18" i="14"/>
  <c r="N17" i="14"/>
  <c r="K17" i="14"/>
  <c r="B17" i="14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N16" i="14"/>
  <c r="K16" i="14"/>
  <c r="D9" i="14"/>
  <c r="D8" i="14"/>
  <c r="D167" i="14" s="1"/>
  <c r="K261" i="13"/>
  <c r="H261" i="13"/>
  <c r="D74" i="13"/>
  <c r="D33" i="13"/>
  <c r="K33" i="13" s="1"/>
  <c r="D28" i="13"/>
  <c r="B22" i="13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N20" i="13"/>
  <c r="K20" i="13"/>
  <c r="F20" i="13"/>
  <c r="N19" i="13"/>
  <c r="K19" i="13"/>
  <c r="N18" i="13"/>
  <c r="K18" i="13"/>
  <c r="N17" i="13"/>
  <c r="K17" i="13"/>
  <c r="B17" i="13"/>
  <c r="B18" i="13" s="1"/>
  <c r="B19" i="13" s="1"/>
  <c r="B20" i="13" s="1"/>
  <c r="B21" i="13" s="1"/>
  <c r="N16" i="13"/>
  <c r="K16" i="13"/>
  <c r="G16" i="13"/>
  <c r="G17" i="13" s="1"/>
  <c r="G18" i="13" s="1"/>
  <c r="G19" i="13" s="1"/>
  <c r="D8" i="13"/>
  <c r="D43" i="13" s="1"/>
  <c r="K261" i="12"/>
  <c r="H261" i="12"/>
  <c r="D260" i="12"/>
  <c r="D259" i="12"/>
  <c r="K259" i="12" s="1"/>
  <c r="D258" i="12"/>
  <c r="K258" i="12" s="1"/>
  <c r="D257" i="12"/>
  <c r="K257" i="12" s="1"/>
  <c r="D256" i="12"/>
  <c r="D255" i="12"/>
  <c r="K255" i="12" s="1"/>
  <c r="D254" i="12"/>
  <c r="K254" i="12" s="1"/>
  <c r="D253" i="12"/>
  <c r="K253" i="12" s="1"/>
  <c r="D252" i="12"/>
  <c r="K252" i="12" s="1"/>
  <c r="D251" i="12"/>
  <c r="K251" i="12" s="1"/>
  <c r="K250" i="12"/>
  <c r="D250" i="12"/>
  <c r="K249" i="12"/>
  <c r="D249" i="12"/>
  <c r="D248" i="12"/>
  <c r="D247" i="12"/>
  <c r="D246" i="12"/>
  <c r="K246" i="12" s="1"/>
  <c r="D245" i="12"/>
  <c r="K245" i="12" s="1"/>
  <c r="K244" i="12"/>
  <c r="D244" i="12"/>
  <c r="D243" i="12"/>
  <c r="K243" i="12" s="1"/>
  <c r="D242" i="12"/>
  <c r="K242" i="12" s="1"/>
  <c r="K241" i="12"/>
  <c r="D241" i="12"/>
  <c r="D240" i="12"/>
  <c r="D239" i="12"/>
  <c r="K238" i="12"/>
  <c r="D238" i="12"/>
  <c r="K237" i="12"/>
  <c r="D237" i="12"/>
  <c r="K236" i="12"/>
  <c r="D236" i="12"/>
  <c r="D235" i="12"/>
  <c r="K235" i="12" s="1"/>
  <c r="D234" i="12"/>
  <c r="K234" i="12" s="1"/>
  <c r="D233" i="12"/>
  <c r="K233" i="12" s="1"/>
  <c r="D232" i="12"/>
  <c r="D231" i="12"/>
  <c r="K230" i="12"/>
  <c r="D230" i="12"/>
  <c r="K229" i="12"/>
  <c r="D229" i="12"/>
  <c r="D228" i="12"/>
  <c r="K228" i="12" s="1"/>
  <c r="D227" i="12"/>
  <c r="K227" i="12" s="1"/>
  <c r="D226" i="12"/>
  <c r="K226" i="12" s="1"/>
  <c r="K225" i="12"/>
  <c r="D225" i="12"/>
  <c r="D224" i="12"/>
  <c r="D223" i="12"/>
  <c r="K222" i="12"/>
  <c r="D222" i="12"/>
  <c r="K221" i="12"/>
  <c r="D221" i="12"/>
  <c r="D220" i="12"/>
  <c r="K220" i="12" s="1"/>
  <c r="D219" i="12"/>
  <c r="K219" i="12" s="1"/>
  <c r="D218" i="12"/>
  <c r="K218" i="12" s="1"/>
  <c r="K217" i="12"/>
  <c r="D217" i="12"/>
  <c r="D216" i="12"/>
  <c r="D215" i="12"/>
  <c r="D214" i="12"/>
  <c r="K214" i="12" s="1"/>
  <c r="K213" i="12"/>
  <c r="D213" i="12"/>
  <c r="K212" i="12"/>
  <c r="D212" i="12"/>
  <c r="D211" i="12"/>
  <c r="K211" i="12" s="1"/>
  <c r="D210" i="12"/>
  <c r="K210" i="12" s="1"/>
  <c r="K209" i="12"/>
  <c r="D209" i="12"/>
  <c r="D208" i="12"/>
  <c r="D207" i="12"/>
  <c r="D206" i="12"/>
  <c r="K206" i="12" s="1"/>
  <c r="D205" i="12"/>
  <c r="K205" i="12" s="1"/>
  <c r="K204" i="12"/>
  <c r="D204" i="12"/>
  <c r="D203" i="12"/>
  <c r="K203" i="12" s="1"/>
  <c r="D202" i="12"/>
  <c r="K202" i="12" s="1"/>
  <c r="K201" i="12"/>
  <c r="D201" i="12"/>
  <c r="D200" i="12"/>
  <c r="D199" i="12"/>
  <c r="K198" i="12"/>
  <c r="D198" i="12"/>
  <c r="K197" i="12"/>
  <c r="D197" i="12"/>
  <c r="K196" i="12"/>
  <c r="D196" i="12"/>
  <c r="D195" i="12"/>
  <c r="D194" i="12"/>
  <c r="K194" i="12" s="1"/>
  <c r="D193" i="12"/>
  <c r="K193" i="12" s="1"/>
  <c r="D192" i="12"/>
  <c r="D191" i="12"/>
  <c r="K191" i="12" s="1"/>
  <c r="D190" i="12"/>
  <c r="K190" i="12" s="1"/>
  <c r="D189" i="12"/>
  <c r="D188" i="12"/>
  <c r="D187" i="12"/>
  <c r="K187" i="12" s="1"/>
  <c r="D186" i="12"/>
  <c r="K186" i="12" s="1"/>
  <c r="D185" i="12"/>
  <c r="D184" i="12"/>
  <c r="D183" i="12"/>
  <c r="K183" i="12" s="1"/>
  <c r="D182" i="12"/>
  <c r="K182" i="12" s="1"/>
  <c r="D181" i="12"/>
  <c r="D180" i="12"/>
  <c r="D179" i="12"/>
  <c r="K179" i="12" s="1"/>
  <c r="D178" i="12"/>
  <c r="K178" i="12" s="1"/>
  <c r="D177" i="12"/>
  <c r="D176" i="12"/>
  <c r="D175" i="12"/>
  <c r="K175" i="12" s="1"/>
  <c r="D174" i="12"/>
  <c r="K174" i="12" s="1"/>
  <c r="D173" i="12"/>
  <c r="D172" i="12"/>
  <c r="D171" i="12"/>
  <c r="K171" i="12" s="1"/>
  <c r="D170" i="12"/>
  <c r="K170" i="12" s="1"/>
  <c r="D169" i="12"/>
  <c r="D168" i="12"/>
  <c r="D167" i="12"/>
  <c r="K167" i="12" s="1"/>
  <c r="D166" i="12"/>
  <c r="K166" i="12" s="1"/>
  <c r="D165" i="12"/>
  <c r="D164" i="12"/>
  <c r="D163" i="12"/>
  <c r="K163" i="12" s="1"/>
  <c r="D162" i="12"/>
  <c r="K162" i="12" s="1"/>
  <c r="D161" i="12"/>
  <c r="D160" i="12"/>
  <c r="D159" i="12"/>
  <c r="K159" i="12" s="1"/>
  <c r="D158" i="12"/>
  <c r="K158" i="12" s="1"/>
  <c r="D157" i="12"/>
  <c r="D156" i="12"/>
  <c r="D155" i="12"/>
  <c r="K155" i="12" s="1"/>
  <c r="D154" i="12"/>
  <c r="K154" i="12" s="1"/>
  <c r="D153" i="12"/>
  <c r="D152" i="12"/>
  <c r="D151" i="12"/>
  <c r="K151" i="12" s="1"/>
  <c r="D150" i="12"/>
  <c r="K150" i="12" s="1"/>
  <c r="D149" i="12"/>
  <c r="D148" i="12"/>
  <c r="D147" i="12"/>
  <c r="K147" i="12" s="1"/>
  <c r="D146" i="12"/>
  <c r="K146" i="12" s="1"/>
  <c r="D145" i="12"/>
  <c r="D144" i="12"/>
  <c r="D143" i="12"/>
  <c r="K143" i="12" s="1"/>
  <c r="D142" i="12"/>
  <c r="K142" i="12" s="1"/>
  <c r="D141" i="12"/>
  <c r="K141" i="12" s="1"/>
  <c r="D140" i="12"/>
  <c r="K140" i="12" s="1"/>
  <c r="D139" i="12"/>
  <c r="K139" i="12" s="1"/>
  <c r="D138" i="12"/>
  <c r="K138" i="12" s="1"/>
  <c r="K137" i="12"/>
  <c r="D137" i="12"/>
  <c r="D136" i="12"/>
  <c r="D135" i="12"/>
  <c r="K135" i="12" s="1"/>
  <c r="D134" i="12"/>
  <c r="K134" i="12" s="1"/>
  <c r="D133" i="12"/>
  <c r="D132" i="12"/>
  <c r="D131" i="12"/>
  <c r="K131" i="12" s="1"/>
  <c r="D130" i="12"/>
  <c r="K130" i="12" s="1"/>
  <c r="D129" i="12"/>
  <c r="K129" i="12" s="1"/>
  <c r="D128" i="12"/>
  <c r="D127" i="12"/>
  <c r="K127" i="12" s="1"/>
  <c r="D126" i="12"/>
  <c r="K126" i="12" s="1"/>
  <c r="D125" i="12"/>
  <c r="D124" i="12"/>
  <c r="K123" i="12"/>
  <c r="D123" i="12"/>
  <c r="D122" i="12"/>
  <c r="K122" i="12" s="1"/>
  <c r="K121" i="12"/>
  <c r="D121" i="12"/>
  <c r="D120" i="12"/>
  <c r="D119" i="12"/>
  <c r="K119" i="12" s="1"/>
  <c r="D118" i="12"/>
  <c r="K118" i="12" s="1"/>
  <c r="D117" i="12"/>
  <c r="D116" i="12"/>
  <c r="D115" i="12"/>
  <c r="K115" i="12" s="1"/>
  <c r="D114" i="12"/>
  <c r="K114" i="12" s="1"/>
  <c r="D113" i="12"/>
  <c r="D112" i="12"/>
  <c r="D111" i="12"/>
  <c r="K111" i="12" s="1"/>
  <c r="D110" i="12"/>
  <c r="K110" i="12" s="1"/>
  <c r="D109" i="12"/>
  <c r="D108" i="12"/>
  <c r="D107" i="12"/>
  <c r="K107" i="12" s="1"/>
  <c r="D106" i="12"/>
  <c r="K106" i="12" s="1"/>
  <c r="D105" i="12"/>
  <c r="D104" i="12"/>
  <c r="D103" i="12"/>
  <c r="K103" i="12" s="1"/>
  <c r="D102" i="12"/>
  <c r="K102" i="12" s="1"/>
  <c r="D101" i="12"/>
  <c r="D100" i="12"/>
  <c r="D99" i="12"/>
  <c r="K99" i="12" s="1"/>
  <c r="D98" i="12"/>
  <c r="K98" i="12" s="1"/>
  <c r="D97" i="12"/>
  <c r="D96" i="12"/>
  <c r="D95" i="12"/>
  <c r="K95" i="12" s="1"/>
  <c r="D94" i="12"/>
  <c r="K94" i="12" s="1"/>
  <c r="D93" i="12"/>
  <c r="D92" i="12"/>
  <c r="D91" i="12"/>
  <c r="K90" i="12"/>
  <c r="D90" i="12"/>
  <c r="K89" i="12"/>
  <c r="D89" i="12"/>
  <c r="D88" i="12"/>
  <c r="D87" i="12"/>
  <c r="K87" i="12" s="1"/>
  <c r="D86" i="12"/>
  <c r="D85" i="12"/>
  <c r="D84" i="12"/>
  <c r="K84" i="12" s="1"/>
  <c r="D83" i="12"/>
  <c r="K83" i="12" s="1"/>
  <c r="D82" i="12"/>
  <c r="D81" i="12"/>
  <c r="D80" i="12"/>
  <c r="K80" i="12" s="1"/>
  <c r="D79" i="12"/>
  <c r="K79" i="12" s="1"/>
  <c r="D78" i="12"/>
  <c r="D77" i="12"/>
  <c r="D76" i="12"/>
  <c r="K76" i="12" s="1"/>
  <c r="D75" i="12"/>
  <c r="K75" i="12" s="1"/>
  <c r="D74" i="12"/>
  <c r="D73" i="12"/>
  <c r="D72" i="12"/>
  <c r="K72" i="12" s="1"/>
  <c r="D71" i="12"/>
  <c r="K71" i="12" s="1"/>
  <c r="D70" i="12"/>
  <c r="D69" i="12"/>
  <c r="D68" i="12"/>
  <c r="K68" i="12" s="1"/>
  <c r="D67" i="12"/>
  <c r="K67" i="12" s="1"/>
  <c r="D66" i="12"/>
  <c r="D65" i="12"/>
  <c r="D64" i="12"/>
  <c r="K64" i="12" s="1"/>
  <c r="D63" i="12"/>
  <c r="K63" i="12" s="1"/>
  <c r="D62" i="12"/>
  <c r="D61" i="12"/>
  <c r="D60" i="12"/>
  <c r="K60" i="12" s="1"/>
  <c r="D59" i="12"/>
  <c r="K59" i="12" s="1"/>
  <c r="D58" i="12"/>
  <c r="D57" i="12"/>
  <c r="D56" i="12"/>
  <c r="K56" i="12" s="1"/>
  <c r="D55" i="12"/>
  <c r="K55" i="12" s="1"/>
  <c r="D54" i="12"/>
  <c r="D53" i="12"/>
  <c r="D52" i="12"/>
  <c r="K52" i="12" s="1"/>
  <c r="D51" i="12"/>
  <c r="K51" i="12" s="1"/>
  <c r="D50" i="12"/>
  <c r="D49" i="12"/>
  <c r="D48" i="12"/>
  <c r="K48" i="12" s="1"/>
  <c r="D47" i="12"/>
  <c r="K47" i="12" s="1"/>
  <c r="D46" i="12"/>
  <c r="D45" i="12"/>
  <c r="D44" i="12"/>
  <c r="K44" i="12" s="1"/>
  <c r="D43" i="12"/>
  <c r="K43" i="12" s="1"/>
  <c r="D42" i="12"/>
  <c r="D41" i="12"/>
  <c r="D40" i="12"/>
  <c r="K40" i="12" s="1"/>
  <c r="K39" i="12"/>
  <c r="D39" i="12"/>
  <c r="K38" i="12"/>
  <c r="D38" i="12"/>
  <c r="D37" i="12"/>
  <c r="D36" i="12"/>
  <c r="K36" i="12" s="1"/>
  <c r="D35" i="12"/>
  <c r="K35" i="12" s="1"/>
  <c r="D34" i="12"/>
  <c r="K34" i="12" s="1"/>
  <c r="D33" i="12"/>
  <c r="K33" i="12" s="1"/>
  <c r="D32" i="12"/>
  <c r="K32" i="12" s="1"/>
  <c r="K31" i="12"/>
  <c r="D31" i="12"/>
  <c r="D30" i="12"/>
  <c r="K30" i="12" s="1"/>
  <c r="D29" i="12"/>
  <c r="K29" i="12" s="1"/>
  <c r="D28" i="12"/>
  <c r="K28" i="12" s="1"/>
  <c r="K27" i="12"/>
  <c r="D27" i="12"/>
  <c r="D26" i="12"/>
  <c r="K26" i="12" s="1"/>
  <c r="D25" i="12"/>
  <c r="K24" i="12"/>
  <c r="D24" i="12"/>
  <c r="K23" i="12"/>
  <c r="D23" i="12"/>
  <c r="D22" i="12"/>
  <c r="K22" i="12" s="1"/>
  <c r="D21" i="12"/>
  <c r="K21" i="12" s="1"/>
  <c r="N20" i="12"/>
  <c r="K20" i="12"/>
  <c r="F20" i="12"/>
  <c r="N19" i="12"/>
  <c r="K19" i="12"/>
  <c r="N18" i="12"/>
  <c r="K18" i="12"/>
  <c r="N17" i="12"/>
  <c r="K17" i="12"/>
  <c r="B17" i="12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N16" i="12"/>
  <c r="K16" i="12"/>
  <c r="G16" i="12"/>
  <c r="G17" i="12" s="1"/>
  <c r="G18" i="12" s="1"/>
  <c r="G19" i="12" s="1"/>
  <c r="G20" i="12" s="1"/>
  <c r="D9" i="12"/>
  <c r="D24" i="14" l="1"/>
  <c r="K24" i="14" s="1"/>
  <c r="D61" i="14"/>
  <c r="D26" i="14"/>
  <c r="K26" i="14" s="1"/>
  <c r="D66" i="14"/>
  <c r="G20" i="13"/>
  <c r="G16" i="14"/>
  <c r="G17" i="14" s="1"/>
  <c r="G18" i="14" s="1"/>
  <c r="G19" i="14" s="1"/>
  <c r="G20" i="14" s="1"/>
  <c r="D29" i="14"/>
  <c r="K29" i="14" s="1"/>
  <c r="D74" i="14"/>
  <c r="D31" i="14"/>
  <c r="K31" i="14" s="1"/>
  <c r="D81" i="14"/>
  <c r="K81" i="14" s="1"/>
  <c r="D34" i="14"/>
  <c r="K34" i="14" s="1"/>
  <c r="D87" i="14"/>
  <c r="K87" i="14" s="1"/>
  <c r="D36" i="14"/>
  <c r="K36" i="14" s="1"/>
  <c r="D95" i="14"/>
  <c r="K95" i="14" s="1"/>
  <c r="D37" i="14"/>
  <c r="D103" i="14"/>
  <c r="K103" i="14" s="1"/>
  <c r="D109" i="14"/>
  <c r="E21" i="14"/>
  <c r="N21" i="14" s="1"/>
  <c r="K66" i="14"/>
  <c r="K109" i="14"/>
  <c r="K52" i="14"/>
  <c r="K73" i="14"/>
  <c r="K82" i="14"/>
  <c r="K113" i="14"/>
  <c r="K124" i="14"/>
  <c r="K61" i="14"/>
  <c r="K45" i="14"/>
  <c r="K53" i="14"/>
  <c r="K74" i="14"/>
  <c r="K142" i="14"/>
  <c r="K248" i="14"/>
  <c r="K37" i="14"/>
  <c r="K44" i="14"/>
  <c r="K65" i="14"/>
  <c r="K108" i="14"/>
  <c r="K167" i="14"/>
  <c r="K152" i="14"/>
  <c r="D100" i="14"/>
  <c r="D101" i="14"/>
  <c r="D117" i="14"/>
  <c r="D121" i="14"/>
  <c r="D219" i="14"/>
  <c r="D27" i="14"/>
  <c r="D35" i="14"/>
  <c r="D49" i="14"/>
  <c r="D50" i="14"/>
  <c r="D71" i="14"/>
  <c r="D92" i="14"/>
  <c r="D93" i="14"/>
  <c r="D125" i="14"/>
  <c r="D131" i="14"/>
  <c r="D22" i="14"/>
  <c r="D30" i="14"/>
  <c r="D38" i="14"/>
  <c r="D41" i="14"/>
  <c r="D42" i="14"/>
  <c r="D63" i="14"/>
  <c r="D84" i="14"/>
  <c r="D85" i="14"/>
  <c r="D105" i="14"/>
  <c r="D106" i="14"/>
  <c r="D153" i="14"/>
  <c r="D253" i="14"/>
  <c r="D245" i="14"/>
  <c r="D237" i="14"/>
  <c r="D229" i="14"/>
  <c r="D221" i="14"/>
  <c r="D213" i="14"/>
  <c r="D205" i="14"/>
  <c r="D258" i="14"/>
  <c r="D250" i="14"/>
  <c r="D242" i="14"/>
  <c r="D234" i="14"/>
  <c r="D226" i="14"/>
  <c r="D218" i="14"/>
  <c r="D210" i="14"/>
  <c r="D202" i="14"/>
  <c r="D255" i="14"/>
  <c r="D247" i="14"/>
  <c r="D239" i="14"/>
  <c r="D231" i="14"/>
  <c r="D223" i="14"/>
  <c r="D215" i="14"/>
  <c r="D207" i="14"/>
  <c r="D260" i="14"/>
  <c r="D252" i="14"/>
  <c r="D244" i="14"/>
  <c r="D236" i="14"/>
  <c r="D228" i="14"/>
  <c r="D220" i="14"/>
  <c r="D212" i="14"/>
  <c r="D204" i="14"/>
  <c r="D257" i="14"/>
  <c r="D249" i="14"/>
  <c r="D241" i="14"/>
  <c r="D233" i="14"/>
  <c r="D225" i="14"/>
  <c r="D217" i="14"/>
  <c r="D209" i="14"/>
  <c r="D201" i="14"/>
  <c r="D254" i="14"/>
  <c r="D246" i="14"/>
  <c r="D238" i="14"/>
  <c r="D230" i="14"/>
  <c r="D222" i="14"/>
  <c r="D214" i="14"/>
  <c r="D206" i="14"/>
  <c r="D259" i="14"/>
  <c r="D227" i="14"/>
  <c r="D199" i="14"/>
  <c r="D191" i="14"/>
  <c r="D183" i="14"/>
  <c r="D175" i="14"/>
  <c r="D256" i="14"/>
  <c r="D224" i="14"/>
  <c r="D196" i="14"/>
  <c r="D188" i="14"/>
  <c r="D180" i="14"/>
  <c r="D172" i="14"/>
  <c r="D164" i="14"/>
  <c r="D235" i="14"/>
  <c r="D203" i="14"/>
  <c r="D193" i="14"/>
  <c r="D185" i="14"/>
  <c r="D177" i="14"/>
  <c r="D169" i="14"/>
  <c r="D161" i="14"/>
  <c r="D232" i="14"/>
  <c r="D198" i="14"/>
  <c r="D190" i="14"/>
  <c r="D182" i="14"/>
  <c r="D174" i="14"/>
  <c r="D166" i="14"/>
  <c r="D158" i="14"/>
  <c r="D251" i="14"/>
  <c r="D197" i="14"/>
  <c r="D216" i="14"/>
  <c r="D194" i="14"/>
  <c r="D178" i="14"/>
  <c r="D171" i="14"/>
  <c r="D170" i="14"/>
  <c r="D155" i="14"/>
  <c r="D149" i="14"/>
  <c r="D141" i="14"/>
  <c r="D133" i="14"/>
  <c r="D243" i="14"/>
  <c r="D195" i="14"/>
  <c r="D179" i="14"/>
  <c r="D157" i="14"/>
  <c r="D156" i="14"/>
  <c r="D154" i="14"/>
  <c r="D146" i="14"/>
  <c r="D138" i="14"/>
  <c r="D130" i="14"/>
  <c r="D208" i="14"/>
  <c r="D192" i="14"/>
  <c r="D176" i="14"/>
  <c r="D165" i="14"/>
  <c r="D151" i="14"/>
  <c r="D143" i="14"/>
  <c r="D135" i="14"/>
  <c r="D127" i="14"/>
  <c r="D187" i="14"/>
  <c r="D163" i="14"/>
  <c r="D140" i="14"/>
  <c r="D139" i="14"/>
  <c r="D118" i="14"/>
  <c r="D110" i="14"/>
  <c r="D102" i="14"/>
  <c r="D94" i="14"/>
  <c r="D86" i="14"/>
  <c r="D78" i="14"/>
  <c r="D70" i="14"/>
  <c r="D62" i="14"/>
  <c r="D54" i="14"/>
  <c r="D46" i="14"/>
  <c r="D240" i="14"/>
  <c r="D184" i="14"/>
  <c r="D159" i="14"/>
  <c r="D148" i="14"/>
  <c r="D147" i="14"/>
  <c r="D126" i="14"/>
  <c r="D123" i="14"/>
  <c r="D115" i="14"/>
  <c r="D107" i="14"/>
  <c r="D99" i="14"/>
  <c r="D91" i="14"/>
  <c r="D83" i="14"/>
  <c r="D75" i="14"/>
  <c r="D67" i="14"/>
  <c r="D59" i="14"/>
  <c r="D51" i="14"/>
  <c r="D43" i="14"/>
  <c r="D189" i="14"/>
  <c r="D181" i="14"/>
  <c r="D168" i="14"/>
  <c r="D134" i="14"/>
  <c r="D120" i="14"/>
  <c r="D112" i="14"/>
  <c r="D104" i="14"/>
  <c r="D96" i="14"/>
  <c r="D88" i="14"/>
  <c r="D80" i="14"/>
  <c r="D72" i="14"/>
  <c r="D64" i="14"/>
  <c r="D56" i="14"/>
  <c r="D48" i="14"/>
  <c r="D40" i="14"/>
  <c r="D211" i="14"/>
  <c r="D173" i="14"/>
  <c r="D160" i="14"/>
  <c r="D150" i="14"/>
  <c r="D129" i="14"/>
  <c r="D128" i="14"/>
  <c r="D122" i="14"/>
  <c r="D114" i="14"/>
  <c r="D200" i="14"/>
  <c r="D162" i="14"/>
  <c r="D137" i="14"/>
  <c r="D136" i="14"/>
  <c r="D119" i="14"/>
  <c r="D25" i="14"/>
  <c r="D33" i="14"/>
  <c r="D55" i="14"/>
  <c r="K58" i="14"/>
  <c r="D76" i="14"/>
  <c r="D77" i="14"/>
  <c r="D97" i="14"/>
  <c r="D98" i="14"/>
  <c r="D144" i="14"/>
  <c r="D47" i="14"/>
  <c r="D68" i="14"/>
  <c r="D69" i="14"/>
  <c r="D89" i="14"/>
  <c r="D90" i="14"/>
  <c r="D111" i="14"/>
  <c r="D116" i="14"/>
  <c r="D132" i="14"/>
  <c r="D186" i="14"/>
  <c r="K43" i="13"/>
  <c r="E21" i="13"/>
  <c r="N21" i="13" s="1"/>
  <c r="K28" i="13"/>
  <c r="D51" i="13"/>
  <c r="D60" i="13"/>
  <c r="D57" i="13"/>
  <c r="D253" i="13"/>
  <c r="D245" i="13"/>
  <c r="D237" i="13"/>
  <c r="D229" i="13"/>
  <c r="D221" i="13"/>
  <c r="D213" i="13"/>
  <c r="D205" i="13"/>
  <c r="D258" i="13"/>
  <c r="D250" i="13"/>
  <c r="D242" i="13"/>
  <c r="D234" i="13"/>
  <c r="D226" i="13"/>
  <c r="D218" i="13"/>
  <c r="D210" i="13"/>
  <c r="D202" i="13"/>
  <c r="D255" i="13"/>
  <c r="D247" i="13"/>
  <c r="D239" i="13"/>
  <c r="D231" i="13"/>
  <c r="D223" i="13"/>
  <c r="D215" i="13"/>
  <c r="D207" i="13"/>
  <c r="D260" i="13"/>
  <c r="D252" i="13"/>
  <c r="D244" i="13"/>
  <c r="D236" i="13"/>
  <c r="D228" i="13"/>
  <c r="D220" i="13"/>
  <c r="D212" i="13"/>
  <c r="D204" i="13"/>
  <c r="D257" i="13"/>
  <c r="D249" i="13"/>
  <c r="D241" i="13"/>
  <c r="D233" i="13"/>
  <c r="D225" i="13"/>
  <c r="D217" i="13"/>
  <c r="D209" i="13"/>
  <c r="D201" i="13"/>
  <c r="D254" i="13"/>
  <c r="D246" i="13"/>
  <c r="D238" i="13"/>
  <c r="D230" i="13"/>
  <c r="D222" i="13"/>
  <c r="D214" i="13"/>
  <c r="D206" i="13"/>
  <c r="D259" i="13"/>
  <c r="D251" i="13"/>
  <c r="D243" i="13"/>
  <c r="D235" i="13"/>
  <c r="D227" i="13"/>
  <c r="D219" i="13"/>
  <c r="D211" i="13"/>
  <c r="D203" i="13"/>
  <c r="D216" i="13"/>
  <c r="D195" i="13"/>
  <c r="D187" i="13"/>
  <c r="D179" i="13"/>
  <c r="D171" i="13"/>
  <c r="D163" i="13"/>
  <c r="D155" i="13"/>
  <c r="D147" i="13"/>
  <c r="D256" i="13"/>
  <c r="D200" i="13"/>
  <c r="D192" i="13"/>
  <c r="D184" i="13"/>
  <c r="D176" i="13"/>
  <c r="D168" i="13"/>
  <c r="D160" i="13"/>
  <c r="D152" i="13"/>
  <c r="D232" i="13"/>
  <c r="D197" i="13"/>
  <c r="D189" i="13"/>
  <c r="D181" i="13"/>
  <c r="D173" i="13"/>
  <c r="D165" i="13"/>
  <c r="D157" i="13"/>
  <c r="D208" i="13"/>
  <c r="D194" i="13"/>
  <c r="D186" i="13"/>
  <c r="D178" i="13"/>
  <c r="D170" i="13"/>
  <c r="D162" i="13"/>
  <c r="D154" i="13"/>
  <c r="D248" i="13"/>
  <c r="D199" i="13"/>
  <c r="D191" i="13"/>
  <c r="D183" i="13"/>
  <c r="D175" i="13"/>
  <c r="D167" i="13"/>
  <c r="D224" i="13"/>
  <c r="D196" i="13"/>
  <c r="D188" i="13"/>
  <c r="D180" i="13"/>
  <c r="D172" i="13"/>
  <c r="D164" i="13"/>
  <c r="D185" i="13"/>
  <c r="D156" i="13"/>
  <c r="D141" i="13"/>
  <c r="D133" i="13"/>
  <c r="D125" i="13"/>
  <c r="D117" i="13"/>
  <c r="D109" i="13"/>
  <c r="D240" i="13"/>
  <c r="D182" i="13"/>
  <c r="D153" i="13"/>
  <c r="D146" i="13"/>
  <c r="D138" i="13"/>
  <c r="D130" i="13"/>
  <c r="D122" i="13"/>
  <c r="D114" i="13"/>
  <c r="D106" i="13"/>
  <c r="D193" i="13"/>
  <c r="D161" i="13"/>
  <c r="D159" i="13"/>
  <c r="D143" i="13"/>
  <c r="D135" i="13"/>
  <c r="D127" i="13"/>
  <c r="D119" i="13"/>
  <c r="D111" i="13"/>
  <c r="D190" i="13"/>
  <c r="D140" i="13"/>
  <c r="D132" i="13"/>
  <c r="D124" i="13"/>
  <c r="D116" i="13"/>
  <c r="D169" i="13"/>
  <c r="D145" i="13"/>
  <c r="D137" i="13"/>
  <c r="D129" i="13"/>
  <c r="D121" i="13"/>
  <c r="D177" i="13"/>
  <c r="D151" i="13"/>
  <c r="D139" i="13"/>
  <c r="D131" i="13"/>
  <c r="D123" i="13"/>
  <c r="D115" i="13"/>
  <c r="D198" i="13"/>
  <c r="D126" i="13"/>
  <c r="D103" i="13"/>
  <c r="D95" i="13"/>
  <c r="D87" i="13"/>
  <c r="D79" i="13"/>
  <c r="D71" i="13"/>
  <c r="D63" i="13"/>
  <c r="D174" i="13"/>
  <c r="D150" i="13"/>
  <c r="D120" i="13"/>
  <c r="D100" i="13"/>
  <c r="D92" i="13"/>
  <c r="D84" i="13"/>
  <c r="D76" i="13"/>
  <c r="D68" i="13"/>
  <c r="D134" i="13"/>
  <c r="D97" i="13"/>
  <c r="D89" i="13"/>
  <c r="D81" i="13"/>
  <c r="D73" i="13"/>
  <c r="D65" i="13"/>
  <c r="D149" i="13"/>
  <c r="D128" i="13"/>
  <c r="D102" i="13"/>
  <c r="D94" i="13"/>
  <c r="D86" i="13"/>
  <c r="D78" i="13"/>
  <c r="D70" i="13"/>
  <c r="D142" i="13"/>
  <c r="D112" i="13"/>
  <c r="D108" i="13"/>
  <c r="D99" i="13"/>
  <c r="D91" i="13"/>
  <c r="D83" i="13"/>
  <c r="D158" i="13"/>
  <c r="D148" i="13"/>
  <c r="D136" i="13"/>
  <c r="D113" i="13"/>
  <c r="D107" i="13"/>
  <c r="D105" i="13"/>
  <c r="D96" i="13"/>
  <c r="D88" i="13"/>
  <c r="D80" i="13"/>
  <c r="D72" i="13"/>
  <c r="D166" i="13"/>
  <c r="D104" i="13"/>
  <c r="D101" i="13"/>
  <c r="D56" i="13"/>
  <c r="D48" i="13"/>
  <c r="D40" i="13"/>
  <c r="D32" i="13"/>
  <c r="D24" i="13"/>
  <c r="D144" i="13"/>
  <c r="D98" i="13"/>
  <c r="D59" i="13"/>
  <c r="D53" i="13"/>
  <c r="D45" i="13"/>
  <c r="D37" i="13"/>
  <c r="D29" i="13"/>
  <c r="D21" i="13"/>
  <c r="D77" i="13"/>
  <c r="D75" i="13"/>
  <c r="D50" i="13"/>
  <c r="D42" i="13"/>
  <c r="D34" i="13"/>
  <c r="D26" i="13"/>
  <c r="D118" i="13"/>
  <c r="D69" i="13"/>
  <c r="D64" i="13"/>
  <c r="D58" i="13"/>
  <c r="D55" i="13"/>
  <c r="D47" i="13"/>
  <c r="D39" i="13"/>
  <c r="D31" i="13"/>
  <c r="D23" i="13"/>
  <c r="D110" i="13"/>
  <c r="D85" i="13"/>
  <c r="D67" i="13"/>
  <c r="D66" i="13"/>
  <c r="D62" i="13"/>
  <c r="D52" i="13"/>
  <c r="D44" i="13"/>
  <c r="D36" i="13"/>
  <c r="D93" i="13"/>
  <c r="D82" i="13"/>
  <c r="D61" i="13"/>
  <c r="D54" i="13"/>
  <c r="D46" i="13"/>
  <c r="D38" i="13"/>
  <c r="D30" i="13"/>
  <c r="D22" i="13"/>
  <c r="D25" i="13"/>
  <c r="D27" i="13"/>
  <c r="D49" i="13"/>
  <c r="D9" i="13"/>
  <c r="D35" i="13"/>
  <c r="D90" i="13"/>
  <c r="K74" i="13"/>
  <c r="D41" i="13"/>
  <c r="E21" i="12"/>
  <c r="N21" i="12" s="1"/>
  <c r="K45" i="12"/>
  <c r="K49" i="12"/>
  <c r="K53" i="12"/>
  <c r="K58" i="12"/>
  <c r="K93" i="12"/>
  <c r="K81" i="12"/>
  <c r="K86" i="12"/>
  <c r="K96" i="12"/>
  <c r="K112" i="12"/>
  <c r="K173" i="12"/>
  <c r="K25" i="12"/>
  <c r="K73" i="12"/>
  <c r="K78" i="12"/>
  <c r="K88" i="12"/>
  <c r="K66" i="12"/>
  <c r="K65" i="12"/>
  <c r="K70" i="12"/>
  <c r="K91" i="12"/>
  <c r="K133" i="12"/>
  <c r="K57" i="12"/>
  <c r="K62" i="12"/>
  <c r="K46" i="12"/>
  <c r="K54" i="12"/>
  <c r="K82" i="12"/>
  <c r="K41" i="12"/>
  <c r="K42" i="12"/>
  <c r="K50" i="12"/>
  <c r="F12" i="12"/>
  <c r="K37" i="12"/>
  <c r="K74" i="12"/>
  <c r="K125" i="12"/>
  <c r="K61" i="12"/>
  <c r="K69" i="12"/>
  <c r="K77" i="12"/>
  <c r="K85" i="12"/>
  <c r="K92" i="12"/>
  <c r="K100" i="12"/>
  <c r="K117" i="12"/>
  <c r="K149" i="12"/>
  <c r="K109" i="12"/>
  <c r="K136" i="12"/>
  <c r="K160" i="12"/>
  <c r="K128" i="12"/>
  <c r="K101" i="12"/>
  <c r="K104" i="12"/>
  <c r="K120" i="12"/>
  <c r="K192" i="12"/>
  <c r="K97" i="12"/>
  <c r="K105" i="12"/>
  <c r="K113" i="12"/>
  <c r="K108" i="12"/>
  <c r="K116" i="12"/>
  <c r="K124" i="12"/>
  <c r="K132" i="12"/>
  <c r="K153" i="12"/>
  <c r="K165" i="12"/>
  <c r="K184" i="12"/>
  <c r="K145" i="12"/>
  <c r="K157" i="12"/>
  <c r="K176" i="12"/>
  <c r="K189" i="12"/>
  <c r="K199" i="12"/>
  <c r="K208" i="12"/>
  <c r="K248" i="12"/>
  <c r="K256" i="12"/>
  <c r="K144" i="12"/>
  <c r="K152" i="12"/>
  <c r="K168" i="12"/>
  <c r="K181" i="12"/>
  <c r="K161" i="12"/>
  <c r="K169" i="12"/>
  <c r="K177" i="12"/>
  <c r="K185" i="12"/>
  <c r="K224" i="12"/>
  <c r="K148" i="12"/>
  <c r="K156" i="12"/>
  <c r="K164" i="12"/>
  <c r="K172" i="12"/>
  <c r="K180" i="12"/>
  <c r="K188" i="12"/>
  <c r="K200" i="12"/>
  <c r="K240" i="12"/>
  <c r="K195" i="12"/>
  <c r="K216" i="12"/>
  <c r="K232" i="12"/>
  <c r="K260" i="12"/>
  <c r="K207" i="12"/>
  <c r="K215" i="12"/>
  <c r="K223" i="12"/>
  <c r="K231" i="12"/>
  <c r="K239" i="12"/>
  <c r="K247" i="12"/>
  <c r="F12" i="14" l="1"/>
  <c r="F21" i="12"/>
  <c r="K115" i="14"/>
  <c r="K230" i="14"/>
  <c r="K186" i="14"/>
  <c r="K47" i="14"/>
  <c r="K33" i="14"/>
  <c r="K122" i="14"/>
  <c r="K48" i="14"/>
  <c r="K112" i="14"/>
  <c r="K59" i="14"/>
  <c r="K123" i="14"/>
  <c r="K54" i="14"/>
  <c r="K118" i="14"/>
  <c r="K151" i="14"/>
  <c r="K154" i="14"/>
  <c r="K149" i="14"/>
  <c r="K251" i="14"/>
  <c r="K161" i="14"/>
  <c r="K172" i="14"/>
  <c r="K191" i="14"/>
  <c r="K238" i="14"/>
  <c r="K241" i="14"/>
  <c r="K244" i="14"/>
  <c r="K247" i="14"/>
  <c r="K250" i="14"/>
  <c r="K253" i="14"/>
  <c r="K93" i="14"/>
  <c r="K121" i="14"/>
  <c r="K114" i="14"/>
  <c r="K146" i="14"/>
  <c r="K183" i="14"/>
  <c r="K239" i="14"/>
  <c r="K245" i="14"/>
  <c r="K125" i="14"/>
  <c r="K132" i="14"/>
  <c r="K144" i="14"/>
  <c r="K25" i="14"/>
  <c r="K128" i="14"/>
  <c r="K56" i="14"/>
  <c r="K120" i="14"/>
  <c r="K67" i="14"/>
  <c r="K126" i="14"/>
  <c r="K62" i="14"/>
  <c r="K139" i="14"/>
  <c r="K165" i="14"/>
  <c r="K156" i="14"/>
  <c r="K155" i="14"/>
  <c r="K158" i="14"/>
  <c r="K169" i="14"/>
  <c r="K180" i="14"/>
  <c r="K199" i="14"/>
  <c r="K246" i="14"/>
  <c r="K249" i="14"/>
  <c r="K252" i="14"/>
  <c r="K255" i="14"/>
  <c r="K258" i="14"/>
  <c r="K153" i="14"/>
  <c r="K42" i="14"/>
  <c r="K92" i="14"/>
  <c r="K117" i="14"/>
  <c r="K55" i="14"/>
  <c r="K46" i="14"/>
  <c r="K197" i="14"/>
  <c r="K236" i="14"/>
  <c r="K63" i="14"/>
  <c r="K219" i="14"/>
  <c r="K116" i="14"/>
  <c r="K98" i="14"/>
  <c r="K119" i="14"/>
  <c r="K129" i="14"/>
  <c r="K64" i="14"/>
  <c r="K134" i="14"/>
  <c r="K75" i="14"/>
  <c r="K147" i="14"/>
  <c r="K70" i="14"/>
  <c r="K140" i="14"/>
  <c r="K176" i="14"/>
  <c r="K157" i="14"/>
  <c r="K170" i="14"/>
  <c r="K166" i="14"/>
  <c r="K177" i="14"/>
  <c r="K188" i="14"/>
  <c r="K227" i="14"/>
  <c r="K254" i="14"/>
  <c r="K257" i="14"/>
  <c r="K260" i="14"/>
  <c r="K202" i="14"/>
  <c r="K205" i="14"/>
  <c r="K106" i="14"/>
  <c r="K41" i="14"/>
  <c r="K71" i="14"/>
  <c r="K101" i="14"/>
  <c r="K68" i="14"/>
  <c r="K51" i="14"/>
  <c r="K232" i="14"/>
  <c r="K111" i="14"/>
  <c r="K97" i="14"/>
  <c r="K136" i="14"/>
  <c r="K150" i="14"/>
  <c r="K72" i="14"/>
  <c r="K168" i="14"/>
  <c r="K83" i="14"/>
  <c r="K148" i="14"/>
  <c r="K78" i="14"/>
  <c r="K163" i="14"/>
  <c r="K192" i="14"/>
  <c r="K179" i="14"/>
  <c r="K171" i="14"/>
  <c r="K174" i="14"/>
  <c r="K185" i="14"/>
  <c r="K196" i="14"/>
  <c r="K259" i="14"/>
  <c r="K201" i="14"/>
  <c r="K204" i="14"/>
  <c r="K207" i="14"/>
  <c r="K210" i="14"/>
  <c r="K213" i="14"/>
  <c r="K105" i="14"/>
  <c r="K38" i="14"/>
  <c r="K50" i="14"/>
  <c r="K100" i="14"/>
  <c r="K90" i="14"/>
  <c r="K77" i="14"/>
  <c r="K137" i="14"/>
  <c r="K160" i="14"/>
  <c r="K80" i="14"/>
  <c r="K181" i="14"/>
  <c r="K91" i="14"/>
  <c r="K159" i="14"/>
  <c r="K86" i="14"/>
  <c r="K187" i="14"/>
  <c r="K208" i="14"/>
  <c r="K195" i="14"/>
  <c r="K178" i="14"/>
  <c r="K182" i="14"/>
  <c r="K193" i="14"/>
  <c r="K224" i="14"/>
  <c r="K206" i="14"/>
  <c r="K209" i="14"/>
  <c r="K212" i="14"/>
  <c r="K215" i="14"/>
  <c r="K218" i="14"/>
  <c r="K221" i="14"/>
  <c r="K85" i="14"/>
  <c r="K30" i="14"/>
  <c r="K49" i="14"/>
  <c r="K104" i="14"/>
  <c r="K143" i="14"/>
  <c r="K164" i="14"/>
  <c r="K242" i="14"/>
  <c r="K89" i="14"/>
  <c r="K76" i="14"/>
  <c r="K162" i="14"/>
  <c r="K173" i="14"/>
  <c r="K88" i="14"/>
  <c r="K189" i="14"/>
  <c r="K99" i="14"/>
  <c r="K184" i="14"/>
  <c r="K94" i="14"/>
  <c r="K127" i="14"/>
  <c r="K130" i="14"/>
  <c r="K243" i="14"/>
  <c r="K194" i="14"/>
  <c r="K190" i="14"/>
  <c r="K203" i="14"/>
  <c r="K256" i="14"/>
  <c r="K214" i="14"/>
  <c r="K217" i="14"/>
  <c r="K220" i="14"/>
  <c r="K223" i="14"/>
  <c r="K226" i="14"/>
  <c r="K229" i="14"/>
  <c r="K84" i="14"/>
  <c r="K22" i="14"/>
  <c r="K35" i="14"/>
  <c r="F21" i="14"/>
  <c r="K40" i="14"/>
  <c r="K110" i="14"/>
  <c r="K141" i="14"/>
  <c r="K233" i="14"/>
  <c r="K69" i="14"/>
  <c r="K200" i="14"/>
  <c r="K211" i="14"/>
  <c r="K96" i="14"/>
  <c r="K43" i="14"/>
  <c r="K107" i="14"/>
  <c r="K240" i="14"/>
  <c r="K102" i="14"/>
  <c r="K135" i="14"/>
  <c r="K138" i="14"/>
  <c r="K133" i="14"/>
  <c r="K216" i="14"/>
  <c r="K198" i="14"/>
  <c r="K235" i="14"/>
  <c r="K175" i="14"/>
  <c r="K222" i="14"/>
  <c r="K225" i="14"/>
  <c r="K228" i="14"/>
  <c r="K231" i="14"/>
  <c r="K234" i="14"/>
  <c r="K237" i="14"/>
  <c r="K131" i="14"/>
  <c r="K27" i="14"/>
  <c r="K66" i="13"/>
  <c r="K55" i="13"/>
  <c r="K50" i="13"/>
  <c r="K59" i="13"/>
  <c r="K107" i="13"/>
  <c r="K63" i="13"/>
  <c r="K115" i="13"/>
  <c r="K137" i="13"/>
  <c r="K111" i="13"/>
  <c r="K106" i="13"/>
  <c r="K240" i="13"/>
  <c r="K164" i="13"/>
  <c r="K183" i="13"/>
  <c r="K186" i="13"/>
  <c r="K197" i="13"/>
  <c r="K200" i="13"/>
  <c r="K195" i="13"/>
  <c r="K251" i="13"/>
  <c r="K254" i="13"/>
  <c r="K257" i="13"/>
  <c r="K260" i="13"/>
  <c r="K202" i="13"/>
  <c r="K205" i="13"/>
  <c r="K60" i="13"/>
  <c r="K41" i="13"/>
  <c r="K49" i="13"/>
  <c r="K61" i="13"/>
  <c r="K67" i="13"/>
  <c r="K58" i="13"/>
  <c r="K75" i="13"/>
  <c r="K98" i="13"/>
  <c r="K104" i="13"/>
  <c r="K113" i="13"/>
  <c r="K112" i="13"/>
  <c r="K149" i="13"/>
  <c r="K76" i="13"/>
  <c r="K71" i="13"/>
  <c r="K123" i="13"/>
  <c r="K145" i="13"/>
  <c r="K119" i="13"/>
  <c r="K114" i="13"/>
  <c r="K109" i="13"/>
  <c r="K172" i="13"/>
  <c r="K191" i="13"/>
  <c r="K194" i="13"/>
  <c r="K232" i="13"/>
  <c r="K256" i="13"/>
  <c r="K216" i="13"/>
  <c r="K259" i="13"/>
  <c r="K201" i="13"/>
  <c r="K204" i="13"/>
  <c r="K207" i="13"/>
  <c r="K210" i="13"/>
  <c r="K213" i="13"/>
  <c r="K51" i="13"/>
  <c r="K152" i="13"/>
  <c r="K25" i="13"/>
  <c r="K93" i="13"/>
  <c r="K110" i="13"/>
  <c r="K69" i="13"/>
  <c r="K21" i="13"/>
  <c r="F12" i="13"/>
  <c r="F21" i="13"/>
  <c r="K24" i="13"/>
  <c r="K72" i="13"/>
  <c r="K148" i="13"/>
  <c r="K70" i="13"/>
  <c r="K73" i="13"/>
  <c r="K92" i="13"/>
  <c r="K87" i="13"/>
  <c r="K139" i="13"/>
  <c r="K116" i="13"/>
  <c r="K135" i="13"/>
  <c r="K130" i="13"/>
  <c r="K125" i="13"/>
  <c r="K188" i="13"/>
  <c r="K248" i="13"/>
  <c r="K157" i="13"/>
  <c r="K160" i="13"/>
  <c r="K155" i="13"/>
  <c r="K211" i="13"/>
  <c r="K214" i="13"/>
  <c r="K217" i="13"/>
  <c r="K220" i="13"/>
  <c r="K223" i="13"/>
  <c r="K226" i="13"/>
  <c r="K229" i="13"/>
  <c r="K68" i="13"/>
  <c r="K27" i="13"/>
  <c r="K77" i="13"/>
  <c r="K142" i="13"/>
  <c r="K131" i="13"/>
  <c r="K117" i="13"/>
  <c r="K208" i="13"/>
  <c r="K209" i="13"/>
  <c r="K212" i="13"/>
  <c r="K22" i="13"/>
  <c r="K36" i="13"/>
  <c r="K23" i="13"/>
  <c r="K118" i="13"/>
  <c r="K29" i="13"/>
  <c r="K32" i="13"/>
  <c r="K80" i="13"/>
  <c r="K158" i="13"/>
  <c r="K78" i="13"/>
  <c r="K81" i="13"/>
  <c r="K100" i="13"/>
  <c r="K95" i="13"/>
  <c r="K151" i="13"/>
  <c r="K124" i="13"/>
  <c r="K143" i="13"/>
  <c r="K138" i="13"/>
  <c r="K133" i="13"/>
  <c r="K196" i="13"/>
  <c r="K154" i="13"/>
  <c r="K165" i="13"/>
  <c r="K168" i="13"/>
  <c r="K163" i="13"/>
  <c r="K219" i="13"/>
  <c r="K222" i="13"/>
  <c r="K225" i="13"/>
  <c r="K228" i="13"/>
  <c r="K231" i="13"/>
  <c r="K234" i="13"/>
  <c r="K237" i="13"/>
  <c r="K101" i="13"/>
  <c r="K64" i="13"/>
  <c r="K136" i="13"/>
  <c r="K79" i="13"/>
  <c r="K122" i="13"/>
  <c r="K147" i="13"/>
  <c r="K218" i="13"/>
  <c r="K90" i="13"/>
  <c r="K30" i="13"/>
  <c r="K44" i="13"/>
  <c r="K31" i="13"/>
  <c r="K26" i="13"/>
  <c r="K37" i="13"/>
  <c r="K40" i="13"/>
  <c r="K88" i="13"/>
  <c r="K83" i="13"/>
  <c r="K86" i="13"/>
  <c r="K89" i="13"/>
  <c r="K120" i="13"/>
  <c r="K103" i="13"/>
  <c r="K177" i="13"/>
  <c r="K132" i="13"/>
  <c r="K159" i="13"/>
  <c r="K146" i="13"/>
  <c r="K141" i="13"/>
  <c r="K224" i="13"/>
  <c r="K162" i="13"/>
  <c r="K173" i="13"/>
  <c r="K176" i="13"/>
  <c r="K171" i="13"/>
  <c r="K227" i="13"/>
  <c r="K230" i="13"/>
  <c r="K233" i="13"/>
  <c r="K236" i="13"/>
  <c r="K239" i="13"/>
  <c r="K242" i="13"/>
  <c r="K245" i="13"/>
  <c r="K108" i="13"/>
  <c r="K82" i="13"/>
  <c r="K144" i="13"/>
  <c r="K65" i="13"/>
  <c r="K169" i="13"/>
  <c r="K180" i="13"/>
  <c r="K203" i="13"/>
  <c r="K221" i="13"/>
  <c r="K35" i="13"/>
  <c r="K38" i="13"/>
  <c r="K52" i="13"/>
  <c r="K39" i="13"/>
  <c r="K34" i="13"/>
  <c r="K45" i="13"/>
  <c r="K48" i="13"/>
  <c r="K96" i="13"/>
  <c r="K91" i="13"/>
  <c r="K94" i="13"/>
  <c r="K97" i="13"/>
  <c r="K150" i="13"/>
  <c r="K126" i="13"/>
  <c r="K121" i="13"/>
  <c r="K140" i="13"/>
  <c r="K161" i="13"/>
  <c r="K153" i="13"/>
  <c r="K156" i="13"/>
  <c r="K167" i="13"/>
  <c r="K170" i="13"/>
  <c r="K181" i="13"/>
  <c r="K184" i="13"/>
  <c r="K179" i="13"/>
  <c r="K235" i="13"/>
  <c r="K238" i="13"/>
  <c r="K241" i="13"/>
  <c r="K244" i="13"/>
  <c r="K247" i="13"/>
  <c r="K250" i="13"/>
  <c r="K253" i="13"/>
  <c r="K54" i="13"/>
  <c r="K128" i="13"/>
  <c r="K85" i="13"/>
  <c r="K166" i="13"/>
  <c r="K84" i="13"/>
  <c r="K127" i="13"/>
  <c r="K199" i="13"/>
  <c r="K206" i="13"/>
  <c r="K215" i="13"/>
  <c r="K46" i="13"/>
  <c r="K62" i="13"/>
  <c r="K47" i="13"/>
  <c r="K42" i="13"/>
  <c r="K53" i="13"/>
  <c r="K56" i="13"/>
  <c r="K105" i="13"/>
  <c r="K99" i="13"/>
  <c r="K102" i="13"/>
  <c r="K134" i="13"/>
  <c r="K174" i="13"/>
  <c r="K198" i="13"/>
  <c r="K129" i="13"/>
  <c r="K190" i="13"/>
  <c r="K193" i="13"/>
  <c r="K182" i="13"/>
  <c r="K185" i="13"/>
  <c r="K175" i="13"/>
  <c r="K178" i="13"/>
  <c r="K189" i="13"/>
  <c r="K192" i="13"/>
  <c r="K187" i="13"/>
  <c r="K243" i="13"/>
  <c r="K246" i="13"/>
  <c r="K249" i="13"/>
  <c r="K252" i="13"/>
  <c r="K255" i="13"/>
  <c r="K258" i="13"/>
  <c r="K57" i="13"/>
  <c r="G21" i="12"/>
  <c r="G21" i="14" l="1"/>
  <c r="G21" i="13"/>
  <c r="E22" i="12"/>
  <c r="E22" i="14" l="1"/>
  <c r="E22" i="13"/>
  <c r="F22" i="12"/>
  <c r="N22" i="12"/>
  <c r="N22" i="14" l="1"/>
  <c r="F22" i="14"/>
  <c r="N22" i="13"/>
  <c r="F22" i="13"/>
  <c r="G22" i="12"/>
  <c r="G22" i="14" l="1"/>
  <c r="G22" i="13"/>
  <c r="E23" i="12"/>
  <c r="E23" i="14" l="1"/>
  <c r="E23" i="13"/>
  <c r="F23" i="12"/>
  <c r="N23" i="12"/>
  <c r="N23" i="14" l="1"/>
  <c r="F23" i="14"/>
  <c r="N23" i="13"/>
  <c r="F23" i="13"/>
  <c r="G23" i="12"/>
  <c r="G23" i="14" l="1"/>
  <c r="G23" i="13"/>
  <c r="E24" i="12"/>
  <c r="E24" i="14" l="1"/>
  <c r="E24" i="13"/>
  <c r="N24" i="12"/>
  <c r="F24" i="12"/>
  <c r="N24" i="14" l="1"/>
  <c r="F24" i="14"/>
  <c r="N24" i="13"/>
  <c r="F24" i="13"/>
  <c r="G24" i="12"/>
  <c r="G24" i="14" l="1"/>
  <c r="G24" i="13"/>
  <c r="E25" i="12"/>
  <c r="E25" i="14" l="1"/>
  <c r="E25" i="13"/>
  <c r="N25" i="12"/>
  <c r="F25" i="12"/>
  <c r="N25" i="14" l="1"/>
  <c r="F25" i="14"/>
  <c r="N25" i="13"/>
  <c r="F25" i="13"/>
  <c r="G25" i="12"/>
  <c r="G25" i="14" l="1"/>
  <c r="G25" i="13"/>
  <c r="E26" i="12"/>
  <c r="E26" i="14" l="1"/>
  <c r="E26" i="13"/>
  <c r="N26" i="12"/>
  <c r="F26" i="12"/>
  <c r="N26" i="14" l="1"/>
  <c r="F26" i="14"/>
  <c r="N26" i="13"/>
  <c r="F26" i="13"/>
  <c r="G26" i="12"/>
  <c r="G26" i="14" l="1"/>
  <c r="G26" i="13"/>
  <c r="E27" i="12"/>
  <c r="E27" i="14" l="1"/>
  <c r="E27" i="13"/>
  <c r="N27" i="12"/>
  <c r="F27" i="12"/>
  <c r="N27" i="14" l="1"/>
  <c r="F27" i="14"/>
  <c r="N27" i="13"/>
  <c r="F27" i="13"/>
  <c r="G27" i="12"/>
  <c r="G27" i="14" l="1"/>
  <c r="G27" i="13"/>
  <c r="E28" i="12"/>
  <c r="E28" i="14" l="1"/>
  <c r="E28" i="13"/>
  <c r="N28" i="12"/>
  <c r="F28" i="12"/>
  <c r="N28" i="14" l="1"/>
  <c r="F28" i="14"/>
  <c r="N28" i="13"/>
  <c r="F28" i="13"/>
  <c r="H16" i="12"/>
  <c r="G28" i="12"/>
  <c r="H16" i="14" l="1"/>
  <c r="G28" i="14"/>
  <c r="H16" i="13"/>
  <c r="G28" i="13"/>
  <c r="L16" i="12"/>
  <c r="E29" i="12"/>
  <c r="E29" i="14" l="1"/>
  <c r="L16" i="14"/>
  <c r="L16" i="13"/>
  <c r="E29" i="13"/>
  <c r="N29" i="12"/>
  <c r="F29" i="12"/>
  <c r="N29" i="14" l="1"/>
  <c r="F29" i="14"/>
  <c r="N29" i="13"/>
  <c r="F29" i="13"/>
  <c r="H17" i="12"/>
  <c r="G29" i="12"/>
  <c r="H17" i="14" l="1"/>
  <c r="G29" i="14"/>
  <c r="H17" i="13"/>
  <c r="G29" i="13"/>
  <c r="E30" i="12"/>
  <c r="L17" i="12"/>
  <c r="L17" i="14" l="1"/>
  <c r="E30" i="14"/>
  <c r="L17" i="13"/>
  <c r="E30" i="13"/>
  <c r="F30" i="12"/>
  <c r="N30" i="12"/>
  <c r="N30" i="14" l="1"/>
  <c r="F30" i="14"/>
  <c r="N30" i="13"/>
  <c r="F30" i="13"/>
  <c r="H18" i="12"/>
  <c r="G30" i="12"/>
  <c r="H18" i="14" l="1"/>
  <c r="G30" i="14"/>
  <c r="H18" i="13"/>
  <c r="G30" i="13"/>
  <c r="L18" i="12"/>
  <c r="E31" i="12"/>
  <c r="L18" i="14" l="1"/>
  <c r="E31" i="14"/>
  <c r="L18" i="13"/>
  <c r="E31" i="13"/>
  <c r="F31" i="12"/>
  <c r="N31" i="12"/>
  <c r="N31" i="14" l="1"/>
  <c r="F31" i="14"/>
  <c r="N31" i="13"/>
  <c r="F31" i="13"/>
  <c r="H19" i="12"/>
  <c r="G31" i="12"/>
  <c r="H19" i="14" l="1"/>
  <c r="G31" i="14"/>
  <c r="H19" i="13"/>
  <c r="G31" i="13"/>
  <c r="L19" i="12"/>
  <c r="E32" i="12"/>
  <c r="L19" i="14" l="1"/>
  <c r="E32" i="14"/>
  <c r="L19" i="13"/>
  <c r="E32" i="13"/>
  <c r="N32" i="12"/>
  <c r="F32" i="12"/>
  <c r="N32" i="14" l="1"/>
  <c r="F32" i="14"/>
  <c r="N32" i="13"/>
  <c r="F32" i="13"/>
  <c r="H20" i="12"/>
  <c r="G32" i="12"/>
  <c r="H20" i="14" l="1"/>
  <c r="G32" i="14"/>
  <c r="H20" i="13"/>
  <c r="G32" i="13"/>
  <c r="L20" i="12"/>
  <c r="E33" i="12"/>
  <c r="E33" i="14" l="1"/>
  <c r="L20" i="14"/>
  <c r="L20" i="13"/>
  <c r="E33" i="13"/>
  <c r="N33" i="12"/>
  <c r="F33" i="12"/>
  <c r="N33" i="14" l="1"/>
  <c r="F33" i="14"/>
  <c r="N33" i="13"/>
  <c r="F33" i="13"/>
  <c r="H21" i="12"/>
  <c r="G33" i="12"/>
  <c r="H21" i="14" l="1"/>
  <c r="G33" i="14"/>
  <c r="H21" i="13"/>
  <c r="G33" i="13"/>
  <c r="E34" i="12"/>
  <c r="L21" i="12"/>
  <c r="L21" i="14" l="1"/>
  <c r="E34" i="14"/>
  <c r="E34" i="13"/>
  <c r="L21" i="13"/>
  <c r="N34" i="12"/>
  <c r="F34" i="12"/>
  <c r="N34" i="14" l="1"/>
  <c r="F34" i="14"/>
  <c r="N34" i="13"/>
  <c r="F34" i="13"/>
  <c r="H22" i="12"/>
  <c r="G34" i="12"/>
  <c r="H22" i="14" l="1"/>
  <c r="G34" i="14"/>
  <c r="H22" i="13"/>
  <c r="G34" i="13"/>
  <c r="L22" i="12"/>
  <c r="E35" i="12"/>
  <c r="E35" i="14" l="1"/>
  <c r="L22" i="14"/>
  <c r="E35" i="13"/>
  <c r="L22" i="13"/>
  <c r="F35" i="12"/>
  <c r="N35" i="12"/>
  <c r="N35" i="14" l="1"/>
  <c r="F35" i="14"/>
  <c r="N35" i="13"/>
  <c r="F35" i="13"/>
  <c r="H23" i="12"/>
  <c r="G35" i="12"/>
  <c r="H23" i="14" l="1"/>
  <c r="G35" i="14"/>
  <c r="H23" i="13"/>
  <c r="G35" i="13"/>
  <c r="L23" i="12"/>
  <c r="E36" i="12"/>
  <c r="L23" i="14" l="1"/>
  <c r="E36" i="14"/>
  <c r="L23" i="13"/>
  <c r="E36" i="13"/>
  <c r="N36" i="12"/>
  <c r="F36" i="12"/>
  <c r="F36" i="14" l="1"/>
  <c r="N36" i="14"/>
  <c r="N36" i="13"/>
  <c r="F36" i="13"/>
  <c r="H24" i="12"/>
  <c r="G36" i="12"/>
  <c r="H24" i="14" l="1"/>
  <c r="G36" i="14"/>
  <c r="H24" i="13"/>
  <c r="G36" i="13"/>
  <c r="E37" i="12"/>
  <c r="L24" i="12"/>
  <c r="E37" i="14" l="1"/>
  <c r="L24" i="14"/>
  <c r="L24" i="13"/>
  <c r="E37" i="13"/>
  <c r="N37" i="12"/>
  <c r="F37" i="12"/>
  <c r="N37" i="14" l="1"/>
  <c r="F37" i="14"/>
  <c r="N37" i="13"/>
  <c r="F37" i="13"/>
  <c r="H25" i="12"/>
  <c r="G37" i="12"/>
  <c r="H25" i="14" l="1"/>
  <c r="G37" i="14"/>
  <c r="H25" i="13"/>
  <c r="G37" i="13"/>
  <c r="L25" i="12"/>
  <c r="E38" i="12"/>
  <c r="E38" i="14" l="1"/>
  <c r="L25" i="14"/>
  <c r="E38" i="13"/>
  <c r="L25" i="13"/>
  <c r="N38" i="12"/>
  <c r="F38" i="12"/>
  <c r="N38" i="14" l="1"/>
  <c r="F38" i="14"/>
  <c r="N38" i="13"/>
  <c r="F38" i="13"/>
  <c r="H26" i="12"/>
  <c r="G38" i="12"/>
  <c r="H26" i="14" l="1"/>
  <c r="G38" i="14"/>
  <c r="H26" i="13"/>
  <c r="G38" i="13"/>
  <c r="L26" i="12"/>
  <c r="E39" i="12"/>
  <c r="E39" i="14" l="1"/>
  <c r="L26" i="14"/>
  <c r="E39" i="13"/>
  <c r="L26" i="13"/>
  <c r="N39" i="12"/>
  <c r="F39" i="12"/>
  <c r="N39" i="14" l="1"/>
  <c r="F39" i="14"/>
  <c r="N39" i="13"/>
  <c r="F39" i="13"/>
  <c r="H27" i="12"/>
  <c r="G39" i="12"/>
  <c r="H27" i="14" l="1"/>
  <c r="G39" i="14"/>
  <c r="H27" i="13"/>
  <c r="G39" i="13"/>
  <c r="L27" i="12"/>
  <c r="E40" i="12"/>
  <c r="E40" i="14" l="1"/>
  <c r="L27" i="14"/>
  <c r="E40" i="13"/>
  <c r="L27" i="13"/>
  <c r="N40" i="12"/>
  <c r="F40" i="12"/>
  <c r="N40" i="14" l="1"/>
  <c r="F40" i="14"/>
  <c r="N40" i="13"/>
  <c r="F40" i="13"/>
  <c r="H28" i="12"/>
  <c r="G40" i="12"/>
  <c r="H28" i="14" l="1"/>
  <c r="G40" i="14"/>
  <c r="H28" i="13"/>
  <c r="G40" i="13"/>
  <c r="L28" i="12"/>
  <c r="E41" i="12"/>
  <c r="L28" i="14" l="1"/>
  <c r="E41" i="14"/>
  <c r="L28" i="13"/>
  <c r="E41" i="13"/>
  <c r="N41" i="12"/>
  <c r="F41" i="12"/>
  <c r="N41" i="14" l="1"/>
  <c r="F41" i="14"/>
  <c r="N41" i="13"/>
  <c r="F41" i="13"/>
  <c r="H29" i="12"/>
  <c r="G41" i="12"/>
  <c r="H29" i="14" l="1"/>
  <c r="G41" i="14"/>
  <c r="H29" i="13"/>
  <c r="G41" i="13"/>
  <c r="E42" i="12"/>
  <c r="L29" i="12"/>
  <c r="L29" i="14" l="1"/>
  <c r="E42" i="14"/>
  <c r="E42" i="13"/>
  <c r="L29" i="13"/>
  <c r="N42" i="12"/>
  <c r="F42" i="12"/>
  <c r="N42" i="14" l="1"/>
  <c r="F42" i="14"/>
  <c r="N42" i="13"/>
  <c r="F42" i="13"/>
  <c r="H30" i="12"/>
  <c r="G42" i="12"/>
  <c r="H30" i="14" l="1"/>
  <c r="G42" i="14"/>
  <c r="H30" i="13"/>
  <c r="G42" i="13"/>
  <c r="E43" i="12"/>
  <c r="L30" i="12"/>
  <c r="L30" i="14" l="1"/>
  <c r="E43" i="14"/>
  <c r="E43" i="13"/>
  <c r="L30" i="13"/>
  <c r="F43" i="12"/>
  <c r="N43" i="12"/>
  <c r="N43" i="14" l="1"/>
  <c r="F43" i="14"/>
  <c r="N43" i="13"/>
  <c r="F43" i="13"/>
  <c r="H31" i="12"/>
  <c r="G43" i="12"/>
  <c r="H31" i="14" l="1"/>
  <c r="G43" i="14"/>
  <c r="H31" i="13"/>
  <c r="G43" i="13"/>
  <c r="L31" i="12"/>
  <c r="E44" i="12"/>
  <c r="L31" i="14" l="1"/>
  <c r="E44" i="14"/>
  <c r="E44" i="13"/>
  <c r="L31" i="13"/>
  <c r="N44" i="12"/>
  <c r="F44" i="12"/>
  <c r="N44" i="14" l="1"/>
  <c r="F44" i="14"/>
  <c r="N44" i="13"/>
  <c r="F44" i="13"/>
  <c r="H32" i="12"/>
  <c r="G44" i="12"/>
  <c r="H32" i="14" l="1"/>
  <c r="G44" i="14"/>
  <c r="H32" i="13"/>
  <c r="G44" i="13"/>
  <c r="E45" i="12"/>
  <c r="L32" i="12"/>
  <c r="E45" i="14" l="1"/>
  <c r="L32" i="14"/>
  <c r="E45" i="13"/>
  <c r="L32" i="13"/>
  <c r="N45" i="12"/>
  <c r="F45" i="12"/>
  <c r="N45" i="14" l="1"/>
  <c r="F45" i="14"/>
  <c r="N45" i="13"/>
  <c r="F45" i="13"/>
  <c r="H33" i="12"/>
  <c r="G45" i="12"/>
  <c r="H33" i="14" l="1"/>
  <c r="G45" i="14"/>
  <c r="H33" i="13"/>
  <c r="G45" i="13"/>
  <c r="E46" i="12"/>
  <c r="L33" i="12"/>
  <c r="E46" i="14" l="1"/>
  <c r="L33" i="14"/>
  <c r="L33" i="13"/>
  <c r="E46" i="13"/>
  <c r="N46" i="12"/>
  <c r="F46" i="12"/>
  <c r="N46" i="14" l="1"/>
  <c r="F46" i="14"/>
  <c r="N46" i="13"/>
  <c r="F46" i="13"/>
  <c r="H34" i="12"/>
  <c r="G46" i="12"/>
  <c r="H34" i="14" l="1"/>
  <c r="G46" i="14"/>
  <c r="H34" i="13"/>
  <c r="G46" i="13"/>
  <c r="E47" i="12"/>
  <c r="L34" i="12"/>
  <c r="E47" i="14" l="1"/>
  <c r="L34" i="14"/>
  <c r="L34" i="13"/>
  <c r="E47" i="13"/>
  <c r="F47" i="12"/>
  <c r="N47" i="12"/>
  <c r="N47" i="14" l="1"/>
  <c r="F47" i="14"/>
  <c r="N47" i="13"/>
  <c r="F47" i="13"/>
  <c r="H35" i="12"/>
  <c r="G47" i="12"/>
  <c r="H35" i="14" l="1"/>
  <c r="G47" i="14"/>
  <c r="H35" i="13"/>
  <c r="G47" i="13"/>
  <c r="L35" i="12"/>
  <c r="E48" i="12"/>
  <c r="L35" i="14" l="1"/>
  <c r="E48" i="14"/>
  <c r="E48" i="13"/>
  <c r="L35" i="13"/>
  <c r="N48" i="12"/>
  <c r="F48" i="12"/>
  <c r="N48" i="14" l="1"/>
  <c r="F48" i="14"/>
  <c r="N48" i="13"/>
  <c r="F48" i="13"/>
  <c r="H36" i="12"/>
  <c r="G48" i="12"/>
  <c r="H36" i="14" l="1"/>
  <c r="G48" i="14"/>
  <c r="H36" i="13"/>
  <c r="G48" i="13"/>
  <c r="E49" i="12"/>
  <c r="L36" i="12"/>
  <c r="L36" i="14" l="1"/>
  <c r="E49" i="14"/>
  <c r="L36" i="13"/>
  <c r="E49" i="13"/>
  <c r="N49" i="12"/>
  <c r="F49" i="12"/>
  <c r="N49" i="14" l="1"/>
  <c r="F49" i="14"/>
  <c r="N49" i="13"/>
  <c r="F49" i="13"/>
  <c r="H37" i="12"/>
  <c r="G49" i="12"/>
  <c r="H37" i="14" l="1"/>
  <c r="G49" i="14"/>
  <c r="H37" i="13"/>
  <c r="G49" i="13"/>
  <c r="L37" i="12"/>
  <c r="E50" i="12"/>
  <c r="L37" i="14" l="1"/>
  <c r="E50" i="14"/>
  <c r="L37" i="13"/>
  <c r="E50" i="13"/>
  <c r="N50" i="12"/>
  <c r="F50" i="12"/>
  <c r="N50" i="14" l="1"/>
  <c r="F50" i="14"/>
  <c r="N50" i="13"/>
  <c r="F50" i="13"/>
  <c r="H38" i="12"/>
  <c r="G50" i="12"/>
  <c r="H38" i="14" l="1"/>
  <c r="G50" i="14"/>
  <c r="H38" i="13"/>
  <c r="G50" i="13"/>
  <c r="L38" i="12"/>
  <c r="E51" i="12"/>
  <c r="E51" i="14" l="1"/>
  <c r="L38" i="14"/>
  <c r="L38" i="13"/>
  <c r="E51" i="13"/>
  <c r="F51" i="12"/>
  <c r="N51" i="12"/>
  <c r="N51" i="14" l="1"/>
  <c r="F51" i="14"/>
  <c r="N51" i="13"/>
  <c r="F51" i="13"/>
  <c r="H39" i="12"/>
  <c r="G51" i="12"/>
  <c r="H39" i="14" l="1"/>
  <c r="G51" i="14"/>
  <c r="H39" i="13"/>
  <c r="G51" i="13"/>
  <c r="E52" i="12"/>
  <c r="L39" i="12"/>
  <c r="E52" i="14" l="1"/>
  <c r="L39" i="14"/>
  <c r="E52" i="13"/>
  <c r="L39" i="13"/>
  <c r="N52" i="12"/>
  <c r="F52" i="12"/>
  <c r="N52" i="14" l="1"/>
  <c r="F52" i="14"/>
  <c r="N52" i="13"/>
  <c r="F52" i="13"/>
  <c r="H40" i="12"/>
  <c r="G52" i="12"/>
  <c r="H40" i="14" l="1"/>
  <c r="G52" i="14"/>
  <c r="H40" i="13"/>
  <c r="G52" i="13"/>
  <c r="E53" i="12"/>
  <c r="L40" i="12"/>
  <c r="E53" i="14" l="1"/>
  <c r="L40" i="14"/>
  <c r="E53" i="13"/>
  <c r="L40" i="13"/>
  <c r="N53" i="12"/>
  <c r="F53" i="12"/>
  <c r="N53" i="14" l="1"/>
  <c r="F53" i="14"/>
  <c r="N53" i="13"/>
  <c r="F53" i="13"/>
  <c r="H41" i="12"/>
  <c r="G53" i="12"/>
  <c r="H41" i="14" l="1"/>
  <c r="G53" i="14"/>
  <c r="H41" i="13"/>
  <c r="G53" i="13"/>
  <c r="L41" i="12"/>
  <c r="E54" i="12"/>
  <c r="E54" i="14" l="1"/>
  <c r="L41" i="14"/>
  <c r="E54" i="13"/>
  <c r="L41" i="13"/>
  <c r="N54" i="12"/>
  <c r="F54" i="12"/>
  <c r="N54" i="14" l="1"/>
  <c r="F54" i="14"/>
  <c r="N54" i="13"/>
  <c r="F54" i="13"/>
  <c r="H42" i="12"/>
  <c r="G54" i="12"/>
  <c r="H42" i="14" l="1"/>
  <c r="G54" i="14"/>
  <c r="H42" i="13"/>
  <c r="G54" i="13"/>
  <c r="L42" i="12"/>
  <c r="E55" i="12"/>
  <c r="E55" i="14" l="1"/>
  <c r="L42" i="14"/>
  <c r="L42" i="13"/>
  <c r="E55" i="13"/>
  <c r="F55" i="12"/>
  <c r="N55" i="12"/>
  <c r="N55" i="14" l="1"/>
  <c r="F55" i="14"/>
  <c r="N55" i="13"/>
  <c r="F55" i="13"/>
  <c r="H43" i="12"/>
  <c r="G55" i="12"/>
  <c r="H43" i="14" l="1"/>
  <c r="G55" i="14"/>
  <c r="H43" i="13"/>
  <c r="G55" i="13"/>
  <c r="E56" i="12"/>
  <c r="L43" i="12"/>
  <c r="L43" i="14" l="1"/>
  <c r="E56" i="14"/>
  <c r="E56" i="13"/>
  <c r="L43" i="13"/>
  <c r="N56" i="12"/>
  <c r="F56" i="12"/>
  <c r="N56" i="14" l="1"/>
  <c r="F56" i="14"/>
  <c r="N56" i="13"/>
  <c r="F56" i="13"/>
  <c r="H44" i="12"/>
  <c r="G56" i="12"/>
  <c r="H44" i="14" l="1"/>
  <c r="G56" i="14"/>
  <c r="H44" i="13"/>
  <c r="G56" i="13"/>
  <c r="L44" i="12"/>
  <c r="E57" i="12"/>
  <c r="E57" i="14" l="1"/>
  <c r="L44" i="14"/>
  <c r="E57" i="13"/>
  <c r="L44" i="13"/>
  <c r="N57" i="12"/>
  <c r="F57" i="12"/>
  <c r="N57" i="14" l="1"/>
  <c r="F57" i="14"/>
  <c r="N57" i="13"/>
  <c r="F57" i="13"/>
  <c r="H45" i="12"/>
  <c r="G57" i="12"/>
  <c r="H45" i="14" l="1"/>
  <c r="G57" i="14"/>
  <c r="H45" i="13"/>
  <c r="G57" i="13"/>
  <c r="E58" i="12"/>
  <c r="L45" i="12"/>
  <c r="L45" i="14" l="1"/>
  <c r="E58" i="14"/>
  <c r="E58" i="13"/>
  <c r="L45" i="13"/>
  <c r="N58" i="12"/>
  <c r="F58" i="12"/>
  <c r="N58" i="14" l="1"/>
  <c r="F58" i="14"/>
  <c r="N58" i="13"/>
  <c r="F58" i="13"/>
  <c r="H46" i="12"/>
  <c r="G58" i="12"/>
  <c r="H46" i="14" l="1"/>
  <c r="G58" i="14"/>
  <c r="H46" i="13"/>
  <c r="G58" i="13"/>
  <c r="L46" i="12"/>
  <c r="E59" i="12"/>
  <c r="E59" i="14" l="1"/>
  <c r="L46" i="14"/>
  <c r="L46" i="13"/>
  <c r="E59" i="13"/>
  <c r="F59" i="12"/>
  <c r="N59" i="12"/>
  <c r="N59" i="14" l="1"/>
  <c r="F59" i="14"/>
  <c r="N59" i="13"/>
  <c r="F59" i="13"/>
  <c r="H47" i="12"/>
  <c r="G59" i="12"/>
  <c r="H47" i="14" l="1"/>
  <c r="G59" i="14"/>
  <c r="H47" i="13"/>
  <c r="G59" i="13"/>
  <c r="E60" i="12"/>
  <c r="L47" i="12"/>
  <c r="E60" i="14" l="1"/>
  <c r="L47" i="14"/>
  <c r="E60" i="13"/>
  <c r="L47" i="13"/>
  <c r="N60" i="12"/>
  <c r="F60" i="12"/>
  <c r="N60" i="14" l="1"/>
  <c r="F60" i="14"/>
  <c r="N60" i="13"/>
  <c r="F60" i="13"/>
  <c r="H48" i="12"/>
  <c r="G60" i="12"/>
  <c r="H48" i="14" l="1"/>
  <c r="G60" i="14"/>
  <c r="H48" i="13"/>
  <c r="G60" i="13"/>
  <c r="L48" i="12"/>
  <c r="E61" i="12"/>
  <c r="E61" i="14" l="1"/>
  <c r="L48" i="14"/>
  <c r="E61" i="13"/>
  <c r="L48" i="13"/>
  <c r="N61" i="12"/>
  <c r="F61" i="12"/>
  <c r="N61" i="14" l="1"/>
  <c r="F61" i="14"/>
  <c r="N61" i="13"/>
  <c r="F61" i="13"/>
  <c r="H49" i="12"/>
  <c r="G61" i="12"/>
  <c r="H49" i="14" l="1"/>
  <c r="G61" i="14"/>
  <c r="H49" i="13"/>
  <c r="G61" i="13"/>
  <c r="E62" i="12"/>
  <c r="L49" i="12"/>
  <c r="E62" i="14" l="1"/>
  <c r="L49" i="14"/>
  <c r="E62" i="13"/>
  <c r="L49" i="13"/>
  <c r="N62" i="12"/>
  <c r="F62" i="12"/>
  <c r="N62" i="14" l="1"/>
  <c r="F62" i="14"/>
  <c r="N62" i="13"/>
  <c r="F62" i="13"/>
  <c r="H50" i="12"/>
  <c r="G62" i="12"/>
  <c r="H50" i="14" l="1"/>
  <c r="G62" i="14"/>
  <c r="H50" i="13"/>
  <c r="G62" i="13"/>
  <c r="E63" i="12"/>
  <c r="L50" i="12"/>
  <c r="E63" i="14" l="1"/>
  <c r="L50" i="14"/>
  <c r="E63" i="13"/>
  <c r="L50" i="13"/>
  <c r="F63" i="12"/>
  <c r="N63" i="12"/>
  <c r="N63" i="14" l="1"/>
  <c r="F63" i="14"/>
  <c r="N63" i="13"/>
  <c r="F63" i="13"/>
  <c r="H51" i="12"/>
  <c r="G63" i="12"/>
  <c r="H51" i="14" l="1"/>
  <c r="G63" i="14"/>
  <c r="H51" i="13"/>
  <c r="G63" i="13"/>
  <c r="L51" i="12"/>
  <c r="E64" i="12"/>
  <c r="E64" i="14" l="1"/>
  <c r="L51" i="14"/>
  <c r="L51" i="13"/>
  <c r="E64" i="13"/>
  <c r="N64" i="12"/>
  <c r="F64" i="12"/>
  <c r="N64" i="14" l="1"/>
  <c r="F64" i="14"/>
  <c r="N64" i="13"/>
  <c r="F64" i="13"/>
  <c r="H52" i="12"/>
  <c r="G64" i="12"/>
  <c r="H52" i="14" l="1"/>
  <c r="G64" i="14"/>
  <c r="H52" i="13"/>
  <c r="G64" i="13"/>
  <c r="L52" i="12"/>
  <c r="E65" i="12"/>
  <c r="L52" i="14" l="1"/>
  <c r="E65" i="14"/>
  <c r="E65" i="13"/>
  <c r="L52" i="13"/>
  <c r="N65" i="12"/>
  <c r="F65" i="12"/>
  <c r="N65" i="14" l="1"/>
  <c r="F65" i="14"/>
  <c r="N65" i="13"/>
  <c r="F65" i="13"/>
  <c r="H53" i="12"/>
  <c r="G65" i="12"/>
  <c r="H53" i="14" l="1"/>
  <c r="G65" i="14"/>
  <c r="H53" i="13"/>
  <c r="G65" i="13"/>
  <c r="E66" i="12"/>
  <c r="L53" i="12"/>
  <c r="E66" i="14" l="1"/>
  <c r="L53" i="14"/>
  <c r="L53" i="13"/>
  <c r="E66" i="13"/>
  <c r="N66" i="12"/>
  <c r="F66" i="12"/>
  <c r="N66" i="14" l="1"/>
  <c r="F66" i="14"/>
  <c r="N66" i="13"/>
  <c r="F66" i="13"/>
  <c r="H54" i="12"/>
  <c r="G66" i="12"/>
  <c r="H54" i="14" l="1"/>
  <c r="G66" i="14"/>
  <c r="H54" i="13"/>
  <c r="G66" i="13"/>
  <c r="E67" i="12"/>
  <c r="L54" i="12"/>
  <c r="E67" i="14" l="1"/>
  <c r="L54" i="14"/>
  <c r="L54" i="13"/>
  <c r="E67" i="13"/>
  <c r="F67" i="12"/>
  <c r="N67" i="12"/>
  <c r="N67" i="14" l="1"/>
  <c r="F67" i="14"/>
  <c r="N67" i="13"/>
  <c r="F67" i="13"/>
  <c r="H55" i="12"/>
  <c r="G67" i="12"/>
  <c r="H55" i="14" l="1"/>
  <c r="G67" i="14"/>
  <c r="H55" i="13"/>
  <c r="G67" i="13"/>
  <c r="E68" i="12"/>
  <c r="L55" i="12"/>
  <c r="L55" i="14" l="1"/>
  <c r="E68" i="14"/>
  <c r="L55" i="13"/>
  <c r="E68" i="13"/>
  <c r="N68" i="12"/>
  <c r="F68" i="12"/>
  <c r="N68" i="14" l="1"/>
  <c r="F68" i="14"/>
  <c r="N68" i="13"/>
  <c r="F68" i="13"/>
  <c r="H56" i="12"/>
  <c r="G68" i="12"/>
  <c r="H56" i="14" l="1"/>
  <c r="G68" i="14"/>
  <c r="H56" i="13"/>
  <c r="G68" i="13"/>
  <c r="E69" i="12"/>
  <c r="L56" i="12"/>
  <c r="E69" i="14" l="1"/>
  <c r="L56" i="14"/>
  <c r="L56" i="13"/>
  <c r="E69" i="13"/>
  <c r="N69" i="12"/>
  <c r="F69" i="12"/>
  <c r="N69" i="14" l="1"/>
  <c r="F69" i="14"/>
  <c r="N69" i="13"/>
  <c r="F69" i="13"/>
  <c r="H57" i="12"/>
  <c r="G69" i="12"/>
  <c r="H57" i="14" l="1"/>
  <c r="G69" i="14"/>
  <c r="H57" i="13"/>
  <c r="G69" i="13"/>
  <c r="L57" i="12"/>
  <c r="E70" i="12"/>
  <c r="L57" i="14" l="1"/>
  <c r="E70" i="14"/>
  <c r="E70" i="13"/>
  <c r="L57" i="13"/>
  <c r="N70" i="12"/>
  <c r="F70" i="12"/>
  <c r="N70" i="14" l="1"/>
  <c r="F70" i="14"/>
  <c r="N70" i="13"/>
  <c r="F70" i="13"/>
  <c r="H58" i="12"/>
  <c r="G70" i="12"/>
  <c r="H58" i="14" l="1"/>
  <c r="G70" i="14"/>
  <c r="H58" i="13"/>
  <c r="G70" i="13"/>
  <c r="E71" i="12"/>
  <c r="L58" i="12"/>
  <c r="E71" i="14" l="1"/>
  <c r="L58" i="14"/>
  <c r="L58" i="13"/>
  <c r="E71" i="13"/>
  <c r="F71" i="12"/>
  <c r="N71" i="12"/>
  <c r="N71" i="14" l="1"/>
  <c r="F71" i="14"/>
  <c r="N71" i="13"/>
  <c r="F71" i="13"/>
  <c r="H59" i="12"/>
  <c r="G71" i="12"/>
  <c r="H59" i="14" l="1"/>
  <c r="G71" i="14"/>
  <c r="H59" i="13"/>
  <c r="G71" i="13"/>
  <c r="L59" i="12"/>
  <c r="E72" i="12"/>
  <c r="L59" i="14" l="1"/>
  <c r="E72" i="14"/>
  <c r="L59" i="13"/>
  <c r="E72" i="13"/>
  <c r="N72" i="12"/>
  <c r="F72" i="12"/>
  <c r="N72" i="14" l="1"/>
  <c r="F72" i="14"/>
  <c r="N72" i="13"/>
  <c r="F72" i="13"/>
  <c r="H60" i="12"/>
  <c r="G72" i="12"/>
  <c r="H60" i="14" l="1"/>
  <c r="G72" i="14"/>
  <c r="H60" i="13"/>
  <c r="G72" i="13"/>
  <c r="L60" i="12"/>
  <c r="E73" i="12"/>
  <c r="L60" i="14" l="1"/>
  <c r="E73" i="14"/>
  <c r="L60" i="13"/>
  <c r="E73" i="13"/>
  <c r="N73" i="12"/>
  <c r="F73" i="12"/>
  <c r="N73" i="14" l="1"/>
  <c r="F73" i="14"/>
  <c r="N73" i="13"/>
  <c r="F73" i="13"/>
  <c r="H61" i="12"/>
  <c r="G73" i="12"/>
  <c r="H61" i="14" l="1"/>
  <c r="G73" i="14"/>
  <c r="H61" i="13"/>
  <c r="G73" i="13"/>
  <c r="E74" i="12"/>
  <c r="L61" i="12"/>
  <c r="E74" i="14" l="1"/>
  <c r="L61" i="14"/>
  <c r="L61" i="13"/>
  <c r="E74" i="13"/>
  <c r="N74" i="12"/>
  <c r="F74" i="12"/>
  <c r="N74" i="14" l="1"/>
  <c r="F74" i="14"/>
  <c r="N74" i="13"/>
  <c r="F74" i="13"/>
  <c r="H62" i="12"/>
  <c r="G74" i="12"/>
  <c r="H62" i="14" l="1"/>
  <c r="G74" i="14"/>
  <c r="H62" i="13"/>
  <c r="G74" i="13"/>
  <c r="E75" i="12"/>
  <c r="L62" i="12"/>
  <c r="E75" i="14" l="1"/>
  <c r="L62" i="14"/>
  <c r="E75" i="13"/>
  <c r="L62" i="13"/>
  <c r="F75" i="12"/>
  <c r="N75" i="12"/>
  <c r="N75" i="14" l="1"/>
  <c r="F75" i="14"/>
  <c r="N75" i="13"/>
  <c r="F75" i="13"/>
  <c r="H63" i="12"/>
  <c r="G75" i="12"/>
  <c r="H63" i="14" l="1"/>
  <c r="G75" i="14"/>
  <c r="H63" i="13"/>
  <c r="G75" i="13"/>
  <c r="E76" i="12"/>
  <c r="L63" i="12"/>
  <c r="E76" i="14" l="1"/>
  <c r="L63" i="14"/>
  <c r="L63" i="13"/>
  <c r="E76" i="13"/>
  <c r="N76" i="12"/>
  <c r="F76" i="12"/>
  <c r="N76" i="14" l="1"/>
  <c r="F76" i="14"/>
  <c r="N76" i="13"/>
  <c r="F76" i="13"/>
  <c r="H64" i="12"/>
  <c r="G76" i="12"/>
  <c r="H64" i="14" l="1"/>
  <c r="G76" i="14"/>
  <c r="H64" i="13"/>
  <c r="G76" i="13"/>
  <c r="E77" i="12"/>
  <c r="L64" i="12"/>
  <c r="E77" i="14" l="1"/>
  <c r="L64" i="14"/>
  <c r="L64" i="13"/>
  <c r="E77" i="13"/>
  <c r="N77" i="12"/>
  <c r="F77" i="12"/>
  <c r="N77" i="14" l="1"/>
  <c r="F77" i="14"/>
  <c r="N77" i="13"/>
  <c r="F77" i="13"/>
  <c r="H65" i="12"/>
  <c r="G77" i="12"/>
  <c r="H65" i="14" l="1"/>
  <c r="G77" i="14"/>
  <c r="H65" i="13"/>
  <c r="G77" i="13"/>
  <c r="E78" i="12"/>
  <c r="L65" i="12"/>
  <c r="E78" i="14" l="1"/>
  <c r="L65" i="14"/>
  <c r="E78" i="13"/>
  <c r="L65" i="13"/>
  <c r="N78" i="12"/>
  <c r="F78" i="12"/>
  <c r="N78" i="14" l="1"/>
  <c r="F78" i="14"/>
  <c r="N78" i="13"/>
  <c r="F78" i="13"/>
  <c r="H66" i="12"/>
  <c r="G78" i="12"/>
  <c r="H66" i="14" l="1"/>
  <c r="G78" i="14"/>
  <c r="H66" i="13"/>
  <c r="G78" i="13"/>
  <c r="L66" i="12"/>
  <c r="E79" i="12"/>
  <c r="E79" i="14" l="1"/>
  <c r="L66" i="14"/>
  <c r="E79" i="13"/>
  <c r="L66" i="13"/>
  <c r="F79" i="12"/>
  <c r="N79" i="12"/>
  <c r="N79" i="14" l="1"/>
  <c r="F79" i="14"/>
  <c r="N79" i="13"/>
  <c r="F79" i="13"/>
  <c r="H67" i="12"/>
  <c r="G79" i="12"/>
  <c r="H67" i="14" l="1"/>
  <c r="G79" i="14"/>
  <c r="H67" i="13"/>
  <c r="G79" i="13"/>
  <c r="E80" i="12"/>
  <c r="L67" i="12"/>
  <c r="E80" i="14" l="1"/>
  <c r="L67" i="14"/>
  <c r="E80" i="13"/>
  <c r="L67" i="13"/>
  <c r="N80" i="12"/>
  <c r="F80" i="12"/>
  <c r="N80" i="14" l="1"/>
  <c r="F80" i="14"/>
  <c r="N80" i="13"/>
  <c r="F80" i="13"/>
  <c r="H68" i="12"/>
  <c r="G80" i="12"/>
  <c r="H68" i="14" l="1"/>
  <c r="G80" i="14"/>
  <c r="H68" i="13"/>
  <c r="G80" i="13"/>
  <c r="E81" i="12"/>
  <c r="L68" i="12"/>
  <c r="L68" i="14" l="1"/>
  <c r="E81" i="14"/>
  <c r="L68" i="13"/>
  <c r="E81" i="13"/>
  <c r="N81" i="12"/>
  <c r="F81" i="12"/>
  <c r="N81" i="14" l="1"/>
  <c r="F81" i="14"/>
  <c r="N81" i="13"/>
  <c r="F81" i="13"/>
  <c r="H69" i="12"/>
  <c r="G81" i="12"/>
  <c r="H69" i="14" l="1"/>
  <c r="G81" i="14"/>
  <c r="H69" i="13"/>
  <c r="G81" i="13"/>
  <c r="L69" i="12"/>
  <c r="E82" i="12"/>
  <c r="L69" i="14" l="1"/>
  <c r="E82" i="14"/>
  <c r="E82" i="13"/>
  <c r="L69" i="13"/>
  <c r="N82" i="12"/>
  <c r="F82" i="12"/>
  <c r="N82" i="14" l="1"/>
  <c r="F82" i="14"/>
  <c r="N82" i="13"/>
  <c r="F82" i="13"/>
  <c r="H70" i="12"/>
  <c r="G82" i="12"/>
  <c r="H70" i="14" l="1"/>
  <c r="G82" i="14"/>
  <c r="H70" i="13"/>
  <c r="G82" i="13"/>
  <c r="L70" i="12"/>
  <c r="E83" i="12"/>
  <c r="L70" i="14" l="1"/>
  <c r="E83" i="14"/>
  <c r="E83" i="13"/>
  <c r="L70" i="13"/>
  <c r="N83" i="12"/>
  <c r="F83" i="12"/>
  <c r="N83" i="14" l="1"/>
  <c r="F83" i="14"/>
  <c r="N83" i="13"/>
  <c r="F83" i="13"/>
  <c r="H71" i="12"/>
  <c r="G83" i="12"/>
  <c r="H71" i="14" l="1"/>
  <c r="G83" i="14"/>
  <c r="H71" i="13"/>
  <c r="G83" i="13"/>
  <c r="E84" i="12"/>
  <c r="L71" i="12"/>
  <c r="L71" i="14" l="1"/>
  <c r="E84" i="14"/>
  <c r="L71" i="13"/>
  <c r="E84" i="13"/>
  <c r="N84" i="12"/>
  <c r="F84" i="12"/>
  <c r="N84" i="14" l="1"/>
  <c r="F84" i="14"/>
  <c r="N84" i="13"/>
  <c r="F84" i="13"/>
  <c r="H72" i="12"/>
  <c r="G84" i="12"/>
  <c r="H72" i="14" l="1"/>
  <c r="G84" i="14"/>
  <c r="H72" i="13"/>
  <c r="G84" i="13"/>
  <c r="L72" i="12"/>
  <c r="E85" i="12"/>
  <c r="E85" i="14" l="1"/>
  <c r="L72" i="14"/>
  <c r="L72" i="13"/>
  <c r="E85" i="13"/>
  <c r="N85" i="12"/>
  <c r="F85" i="12"/>
  <c r="N85" i="14" l="1"/>
  <c r="F85" i="14"/>
  <c r="N85" i="13"/>
  <c r="F85" i="13"/>
  <c r="H73" i="12"/>
  <c r="G85" i="12"/>
  <c r="H73" i="14" l="1"/>
  <c r="G85" i="14"/>
  <c r="H73" i="13"/>
  <c r="G85" i="13"/>
  <c r="E86" i="12"/>
  <c r="L73" i="12"/>
  <c r="L73" i="14" l="1"/>
  <c r="E86" i="14"/>
  <c r="E86" i="13"/>
  <c r="L73" i="13"/>
  <c r="N86" i="12"/>
  <c r="F86" i="12"/>
  <c r="N86" i="14" l="1"/>
  <c r="F86" i="14"/>
  <c r="N86" i="13"/>
  <c r="F86" i="13"/>
  <c r="H74" i="12"/>
  <c r="G86" i="12"/>
  <c r="H74" i="14" l="1"/>
  <c r="G86" i="14"/>
  <c r="H74" i="13"/>
  <c r="G86" i="13"/>
  <c r="E87" i="12"/>
  <c r="L74" i="12"/>
  <c r="L74" i="14" l="1"/>
  <c r="E87" i="14"/>
  <c r="E87" i="13"/>
  <c r="L74" i="13"/>
  <c r="N87" i="12"/>
  <c r="F87" i="12"/>
  <c r="N87" i="14" l="1"/>
  <c r="F87" i="14"/>
  <c r="N87" i="13"/>
  <c r="F87" i="13"/>
  <c r="H75" i="12"/>
  <c r="G87" i="12"/>
  <c r="H75" i="14" l="1"/>
  <c r="G87" i="14"/>
  <c r="H75" i="13"/>
  <c r="G87" i="13"/>
  <c r="L75" i="12"/>
  <c r="E88" i="12"/>
  <c r="L75" i="14" l="1"/>
  <c r="E88" i="14"/>
  <c r="E88" i="13"/>
  <c r="L75" i="13"/>
  <c r="N88" i="12"/>
  <c r="F88" i="12"/>
  <c r="N88" i="14" l="1"/>
  <c r="F88" i="14"/>
  <c r="N88" i="13"/>
  <c r="F88" i="13"/>
  <c r="H76" i="12"/>
  <c r="G88" i="12"/>
  <c r="H76" i="14" l="1"/>
  <c r="G88" i="14"/>
  <c r="H76" i="13"/>
  <c r="G88" i="13"/>
  <c r="E89" i="12"/>
  <c r="L76" i="12"/>
  <c r="E89" i="14" l="1"/>
  <c r="L76" i="14"/>
  <c r="E89" i="13"/>
  <c r="L76" i="13"/>
  <c r="N89" i="12"/>
  <c r="F89" i="12"/>
  <c r="N89" i="14" l="1"/>
  <c r="F89" i="14"/>
  <c r="N89" i="13"/>
  <c r="F89" i="13"/>
  <c r="H77" i="12"/>
  <c r="G89" i="12"/>
  <c r="H77" i="14" l="1"/>
  <c r="G89" i="14"/>
  <c r="H77" i="13"/>
  <c r="G89" i="13"/>
  <c r="L77" i="12"/>
  <c r="E90" i="12"/>
  <c r="E90" i="14" l="1"/>
  <c r="L77" i="14"/>
  <c r="L77" i="13"/>
  <c r="E90" i="13"/>
  <c r="F90" i="12"/>
  <c r="N90" i="12"/>
  <c r="N90" i="14" l="1"/>
  <c r="F90" i="14"/>
  <c r="N90" i="13"/>
  <c r="F90" i="13"/>
  <c r="H78" i="12"/>
  <c r="G90" i="12"/>
  <c r="H78" i="14" l="1"/>
  <c r="G90" i="14"/>
  <c r="H78" i="13"/>
  <c r="G90" i="13"/>
  <c r="E91" i="12"/>
  <c r="L78" i="12"/>
  <c r="L78" i="14" l="1"/>
  <c r="E91" i="14"/>
  <c r="E91" i="13"/>
  <c r="L78" i="13"/>
  <c r="N91" i="12"/>
  <c r="F91" i="12"/>
  <c r="N91" i="14" l="1"/>
  <c r="F91" i="14"/>
  <c r="N91" i="13"/>
  <c r="F91" i="13"/>
  <c r="H79" i="12"/>
  <c r="G91" i="12"/>
  <c r="H79" i="14" l="1"/>
  <c r="G91" i="14"/>
  <c r="H79" i="13"/>
  <c r="G91" i="13"/>
  <c r="L79" i="12"/>
  <c r="E92" i="12"/>
  <c r="E92" i="14" l="1"/>
  <c r="L79" i="14"/>
  <c r="E92" i="13"/>
  <c r="L79" i="13"/>
  <c r="N92" i="12"/>
  <c r="F92" i="12"/>
  <c r="N92" i="14" l="1"/>
  <c r="F92" i="14"/>
  <c r="N92" i="13"/>
  <c r="F92" i="13"/>
  <c r="H80" i="12"/>
  <c r="G92" i="12"/>
  <c r="H80" i="14" l="1"/>
  <c r="G92" i="14"/>
  <c r="H80" i="13"/>
  <c r="G92" i="13"/>
  <c r="L80" i="12"/>
  <c r="E93" i="12"/>
  <c r="E93" i="14" l="1"/>
  <c r="L80" i="14"/>
  <c r="L80" i="13"/>
  <c r="E93" i="13"/>
  <c r="N93" i="12"/>
  <c r="F93" i="12"/>
  <c r="N93" i="14" l="1"/>
  <c r="F93" i="14"/>
  <c r="N93" i="13"/>
  <c r="F93" i="13"/>
  <c r="H81" i="12"/>
  <c r="G93" i="12"/>
  <c r="H81" i="14" l="1"/>
  <c r="G93" i="14"/>
  <c r="H81" i="13"/>
  <c r="G93" i="13"/>
  <c r="E94" i="12"/>
  <c r="L81" i="12"/>
  <c r="E94" i="14" l="1"/>
  <c r="L81" i="14"/>
  <c r="E94" i="13"/>
  <c r="L81" i="13"/>
  <c r="N94" i="12"/>
  <c r="F94" i="12"/>
  <c r="N94" i="14" l="1"/>
  <c r="F94" i="14"/>
  <c r="N94" i="13"/>
  <c r="F94" i="13"/>
  <c r="H82" i="12"/>
  <c r="G94" i="12"/>
  <c r="H82" i="14" l="1"/>
  <c r="G94" i="14"/>
  <c r="H82" i="13"/>
  <c r="G94" i="13"/>
  <c r="L82" i="12"/>
  <c r="E95" i="12"/>
  <c r="E95" i="14" l="1"/>
  <c r="L82" i="14"/>
  <c r="E95" i="13"/>
  <c r="L82" i="13"/>
  <c r="N95" i="12"/>
  <c r="F95" i="12"/>
  <c r="N95" i="14" l="1"/>
  <c r="F95" i="14"/>
  <c r="N95" i="13"/>
  <c r="F95" i="13"/>
  <c r="H83" i="12"/>
  <c r="G95" i="12"/>
  <c r="H83" i="14" l="1"/>
  <c r="G95" i="14"/>
  <c r="H83" i="13"/>
  <c r="G95" i="13"/>
  <c r="L83" i="12"/>
  <c r="E96" i="12"/>
  <c r="E96" i="14" l="1"/>
  <c r="L83" i="14"/>
  <c r="L83" i="13"/>
  <c r="E96" i="13"/>
  <c r="N96" i="12"/>
  <c r="F96" i="12"/>
  <c r="N96" i="14" l="1"/>
  <c r="F96" i="14"/>
  <c r="N96" i="13"/>
  <c r="F96" i="13"/>
  <c r="H84" i="12"/>
  <c r="G96" i="12"/>
  <c r="H84" i="14" l="1"/>
  <c r="G96" i="14"/>
  <c r="H84" i="13"/>
  <c r="G96" i="13"/>
  <c r="E97" i="12"/>
  <c r="L84" i="12"/>
  <c r="L84" i="14" l="1"/>
  <c r="E97" i="14"/>
  <c r="E97" i="13"/>
  <c r="L84" i="13"/>
  <c r="N97" i="12"/>
  <c r="F97" i="12"/>
  <c r="N97" i="14" l="1"/>
  <c r="F97" i="14"/>
  <c r="N97" i="13"/>
  <c r="F97" i="13"/>
  <c r="H85" i="12"/>
  <c r="G97" i="12"/>
  <c r="H85" i="14" l="1"/>
  <c r="G97" i="14"/>
  <c r="H85" i="13"/>
  <c r="G97" i="13"/>
  <c r="L85" i="12"/>
  <c r="E98" i="12"/>
  <c r="E98" i="14" l="1"/>
  <c r="L85" i="14"/>
  <c r="L85" i="13"/>
  <c r="E98" i="13"/>
  <c r="N98" i="12"/>
  <c r="F98" i="12"/>
  <c r="N98" i="14" l="1"/>
  <c r="F98" i="14"/>
  <c r="N98" i="13"/>
  <c r="F98" i="13"/>
  <c r="H86" i="12"/>
  <c r="G98" i="12"/>
  <c r="H86" i="14" l="1"/>
  <c r="G98" i="14"/>
  <c r="H86" i="13"/>
  <c r="G98" i="13"/>
  <c r="E99" i="12"/>
  <c r="L86" i="12"/>
  <c r="L86" i="14" l="1"/>
  <c r="E99" i="14"/>
  <c r="E99" i="13"/>
  <c r="L86" i="13"/>
  <c r="N99" i="12"/>
  <c r="F99" i="12"/>
  <c r="N99" i="14" l="1"/>
  <c r="F99" i="14"/>
  <c r="N99" i="13"/>
  <c r="F99" i="13"/>
  <c r="H87" i="12"/>
  <c r="G99" i="12"/>
  <c r="H87" i="14" l="1"/>
  <c r="G99" i="14"/>
  <c r="H87" i="13"/>
  <c r="G99" i="13"/>
  <c r="L87" i="12"/>
  <c r="E100" i="12"/>
  <c r="L87" i="14" l="1"/>
  <c r="E100" i="14"/>
  <c r="E100" i="13"/>
  <c r="L87" i="13"/>
  <c r="N100" i="12"/>
  <c r="F100" i="12"/>
  <c r="N100" i="14" l="1"/>
  <c r="F100" i="14"/>
  <c r="N100" i="13"/>
  <c r="F100" i="13"/>
  <c r="H88" i="12"/>
  <c r="G100" i="12"/>
  <c r="H88" i="14" l="1"/>
  <c r="G100" i="14"/>
  <c r="H88" i="13"/>
  <c r="G100" i="13"/>
  <c r="E101" i="12"/>
  <c r="L88" i="12"/>
  <c r="L88" i="14" l="1"/>
  <c r="E101" i="14"/>
  <c r="L88" i="13"/>
  <c r="E101" i="13"/>
  <c r="N101" i="12"/>
  <c r="F101" i="12"/>
  <c r="N101" i="14" l="1"/>
  <c r="F101" i="14"/>
  <c r="N101" i="13"/>
  <c r="F101" i="13"/>
  <c r="H89" i="12"/>
  <c r="G101" i="12"/>
  <c r="H89" i="14" l="1"/>
  <c r="G101" i="14"/>
  <c r="H89" i="13"/>
  <c r="G101" i="13"/>
  <c r="E102" i="12"/>
  <c r="L89" i="12"/>
  <c r="E102" i="14" l="1"/>
  <c r="L89" i="14"/>
  <c r="L89" i="13"/>
  <c r="E102" i="13"/>
  <c r="N102" i="12"/>
  <c r="F102" i="12"/>
  <c r="N102" i="14" l="1"/>
  <c r="F102" i="14"/>
  <c r="N102" i="13"/>
  <c r="F102" i="13"/>
  <c r="H90" i="12"/>
  <c r="G102" i="12"/>
  <c r="H90" i="14" l="1"/>
  <c r="G102" i="14"/>
  <c r="H90" i="13"/>
  <c r="G102" i="13"/>
  <c r="L90" i="12"/>
  <c r="E103" i="12"/>
  <c r="E103" i="14" l="1"/>
  <c r="L90" i="14"/>
  <c r="E103" i="13"/>
  <c r="L90" i="13"/>
  <c r="N103" i="12"/>
  <c r="F103" i="12"/>
  <c r="N103" i="14" l="1"/>
  <c r="F103" i="14"/>
  <c r="N103" i="13"/>
  <c r="F103" i="13"/>
  <c r="H91" i="12"/>
  <c r="G103" i="12"/>
  <c r="H91" i="14" l="1"/>
  <c r="G103" i="14"/>
  <c r="H91" i="13"/>
  <c r="G103" i="13"/>
  <c r="E104" i="12"/>
  <c r="L91" i="12"/>
  <c r="E104" i="14" l="1"/>
  <c r="L91" i="14"/>
  <c r="E104" i="13"/>
  <c r="L91" i="13"/>
  <c r="N104" i="12"/>
  <c r="F104" i="12"/>
  <c r="N104" i="14" l="1"/>
  <c r="F104" i="14"/>
  <c r="N104" i="13"/>
  <c r="F104" i="13"/>
  <c r="H92" i="12"/>
  <c r="G104" i="12"/>
  <c r="H92" i="14" l="1"/>
  <c r="G104" i="14"/>
  <c r="H92" i="13"/>
  <c r="G104" i="13"/>
  <c r="E105" i="12"/>
  <c r="L92" i="12"/>
  <c r="L92" i="14" l="1"/>
  <c r="E105" i="14"/>
  <c r="E105" i="13"/>
  <c r="L92" i="13"/>
  <c r="N105" i="12"/>
  <c r="F105" i="12"/>
  <c r="N105" i="14" l="1"/>
  <c r="F105" i="14"/>
  <c r="N105" i="13"/>
  <c r="F105" i="13"/>
  <c r="H93" i="12"/>
  <c r="G105" i="12"/>
  <c r="H93" i="14" l="1"/>
  <c r="G105" i="14"/>
  <c r="H93" i="13"/>
  <c r="G105" i="13"/>
  <c r="L93" i="12"/>
  <c r="E106" i="12"/>
  <c r="L93" i="14" l="1"/>
  <c r="E106" i="14"/>
  <c r="L93" i="13"/>
  <c r="E106" i="13"/>
  <c r="F106" i="12"/>
  <c r="N106" i="12"/>
  <c r="N106" i="14" l="1"/>
  <c r="F106" i="14"/>
  <c r="N106" i="13"/>
  <c r="F106" i="13"/>
  <c r="H94" i="12"/>
  <c r="G106" i="12"/>
  <c r="H94" i="14" l="1"/>
  <c r="G106" i="14"/>
  <c r="H94" i="13"/>
  <c r="G106" i="13"/>
  <c r="E107" i="12"/>
  <c r="L94" i="12"/>
  <c r="E107" i="14" l="1"/>
  <c r="L94" i="14"/>
  <c r="L94" i="13"/>
  <c r="E107" i="13"/>
  <c r="N107" i="12"/>
  <c r="F107" i="12"/>
  <c r="N107" i="14" l="1"/>
  <c r="F107" i="14"/>
  <c r="N107" i="13"/>
  <c r="F107" i="13"/>
  <c r="H95" i="12"/>
  <c r="G107" i="12"/>
  <c r="H95" i="14" l="1"/>
  <c r="G107" i="14"/>
  <c r="H95" i="13"/>
  <c r="G107" i="13"/>
  <c r="L95" i="12"/>
  <c r="E108" i="12"/>
  <c r="E108" i="14" l="1"/>
  <c r="L95" i="14"/>
  <c r="L95" i="13"/>
  <c r="E108" i="13"/>
  <c r="N108" i="12"/>
  <c r="F108" i="12"/>
  <c r="N108" i="14" l="1"/>
  <c r="F108" i="14"/>
  <c r="N108" i="13"/>
  <c r="F108" i="13"/>
  <c r="H96" i="12"/>
  <c r="G108" i="12"/>
  <c r="H96" i="14" l="1"/>
  <c r="G108" i="14"/>
  <c r="H96" i="13"/>
  <c r="G108" i="13"/>
  <c r="E109" i="12"/>
  <c r="L96" i="12"/>
  <c r="L96" i="14" l="1"/>
  <c r="E109" i="14"/>
  <c r="L96" i="13"/>
  <c r="E109" i="13"/>
  <c r="N109" i="12"/>
  <c r="F109" i="12"/>
  <c r="N109" i="14" l="1"/>
  <c r="F109" i="14"/>
  <c r="N109" i="13"/>
  <c r="F109" i="13"/>
  <c r="H97" i="12"/>
  <c r="G109" i="12"/>
  <c r="H97" i="14" l="1"/>
  <c r="G109" i="14"/>
  <c r="H97" i="13"/>
  <c r="G109" i="13"/>
  <c r="E110" i="12"/>
  <c r="L97" i="12"/>
  <c r="L97" i="14" l="1"/>
  <c r="E110" i="14"/>
  <c r="E110" i="13"/>
  <c r="L97" i="13"/>
  <c r="F110" i="12"/>
  <c r="N110" i="12"/>
  <c r="N110" i="14" l="1"/>
  <c r="F110" i="14"/>
  <c r="N110" i="13"/>
  <c r="F110" i="13"/>
  <c r="H98" i="12"/>
  <c r="G110" i="12"/>
  <c r="H98" i="14" l="1"/>
  <c r="G110" i="14"/>
  <c r="H98" i="13"/>
  <c r="G110" i="13"/>
  <c r="E111" i="12"/>
  <c r="L98" i="12"/>
  <c r="L98" i="14" l="1"/>
  <c r="E111" i="14"/>
  <c r="E111" i="13"/>
  <c r="L98" i="13"/>
  <c r="N111" i="12"/>
  <c r="F111" i="12"/>
  <c r="N111" i="14" l="1"/>
  <c r="F111" i="14"/>
  <c r="N111" i="13"/>
  <c r="F111" i="13"/>
  <c r="H99" i="12"/>
  <c r="G111" i="12"/>
  <c r="H99" i="14" l="1"/>
  <c r="G111" i="14"/>
  <c r="H99" i="13"/>
  <c r="G111" i="13"/>
  <c r="L99" i="12"/>
  <c r="E112" i="12"/>
  <c r="L99" i="14" l="1"/>
  <c r="E112" i="14"/>
  <c r="L99" i="13"/>
  <c r="E112" i="13"/>
  <c r="N112" i="12"/>
  <c r="F112" i="12"/>
  <c r="N112" i="14" l="1"/>
  <c r="F112" i="14"/>
  <c r="N112" i="13"/>
  <c r="F112" i="13"/>
  <c r="H100" i="12"/>
  <c r="G112" i="12"/>
  <c r="H100" i="14" l="1"/>
  <c r="G112" i="14"/>
  <c r="H100" i="13"/>
  <c r="G112" i="13"/>
  <c r="E113" i="12"/>
  <c r="L100" i="12"/>
  <c r="E113" i="14" l="1"/>
  <c r="L100" i="14"/>
  <c r="E113" i="13"/>
  <c r="L100" i="13"/>
  <c r="N113" i="12"/>
  <c r="F113" i="12"/>
  <c r="N113" i="14" l="1"/>
  <c r="F113" i="14"/>
  <c r="N113" i="13"/>
  <c r="F113" i="13"/>
  <c r="H101" i="12"/>
  <c r="G113" i="12"/>
  <c r="H101" i="14" l="1"/>
  <c r="G113" i="14"/>
  <c r="H101" i="13"/>
  <c r="G113" i="13"/>
  <c r="L101" i="12"/>
  <c r="E114" i="12"/>
  <c r="E114" i="14" l="1"/>
  <c r="L101" i="14"/>
  <c r="L101" i="13"/>
  <c r="E114" i="13"/>
  <c r="N114" i="12"/>
  <c r="F114" i="12"/>
  <c r="N114" i="14" l="1"/>
  <c r="F114" i="14"/>
  <c r="N114" i="13"/>
  <c r="F114" i="13"/>
  <c r="H102" i="12"/>
  <c r="G114" i="12"/>
  <c r="H102" i="14" l="1"/>
  <c r="G114" i="14"/>
  <c r="H102" i="13"/>
  <c r="G114" i="13"/>
  <c r="E115" i="12"/>
  <c r="L102" i="12"/>
  <c r="E115" i="14" l="1"/>
  <c r="L102" i="14"/>
  <c r="E115" i="13"/>
  <c r="L102" i="13"/>
  <c r="N115" i="12"/>
  <c r="F115" i="12"/>
  <c r="N115" i="14" l="1"/>
  <c r="F115" i="14"/>
  <c r="N115" i="13"/>
  <c r="F115" i="13"/>
  <c r="H103" i="12"/>
  <c r="G115" i="12"/>
  <c r="H103" i="14" l="1"/>
  <c r="G115" i="14"/>
  <c r="H103" i="13"/>
  <c r="G115" i="13"/>
  <c r="L103" i="12"/>
  <c r="E116" i="12"/>
  <c r="L103" i="14" l="1"/>
  <c r="E116" i="14"/>
  <c r="L103" i="13"/>
  <c r="E116" i="13"/>
  <c r="N116" i="12"/>
  <c r="F116" i="12"/>
  <c r="N116" i="14" l="1"/>
  <c r="F116" i="14"/>
  <c r="N116" i="13"/>
  <c r="F116" i="13"/>
  <c r="H104" i="12"/>
  <c r="G116" i="12"/>
  <c r="H104" i="14" l="1"/>
  <c r="G116" i="14"/>
  <c r="H104" i="13"/>
  <c r="G116" i="13"/>
  <c r="E117" i="12"/>
  <c r="L104" i="12"/>
  <c r="E117" i="14" l="1"/>
  <c r="L104" i="14"/>
  <c r="L104" i="13"/>
  <c r="E117" i="13"/>
  <c r="N117" i="12"/>
  <c r="F117" i="12"/>
  <c r="N117" i="14" l="1"/>
  <c r="F117" i="14"/>
  <c r="N117" i="13"/>
  <c r="F117" i="13"/>
  <c r="H105" i="12"/>
  <c r="G117" i="12"/>
  <c r="H105" i="14" l="1"/>
  <c r="G117" i="14"/>
  <c r="H105" i="13"/>
  <c r="G117" i="13"/>
  <c r="E118" i="12"/>
  <c r="L105" i="12"/>
  <c r="L105" i="14" l="1"/>
  <c r="E118" i="14"/>
  <c r="L105" i="13"/>
  <c r="E118" i="13"/>
  <c r="F118" i="12"/>
  <c r="N118" i="12"/>
  <c r="N118" i="14" l="1"/>
  <c r="F118" i="14"/>
  <c r="N118" i="13"/>
  <c r="F118" i="13"/>
  <c r="H106" i="12"/>
  <c r="G118" i="12"/>
  <c r="H106" i="14" l="1"/>
  <c r="G118" i="14"/>
  <c r="H106" i="13"/>
  <c r="G118" i="13"/>
  <c r="L106" i="12"/>
  <c r="E119" i="12"/>
  <c r="L106" i="14" l="1"/>
  <c r="E119" i="14"/>
  <c r="L106" i="13"/>
  <c r="E119" i="13"/>
  <c r="N119" i="12"/>
  <c r="F119" i="12"/>
  <c r="N119" i="14" l="1"/>
  <c r="F119" i="14"/>
  <c r="N119" i="13"/>
  <c r="F119" i="13"/>
  <c r="H107" i="12"/>
  <c r="G119" i="12"/>
  <c r="H107" i="14" l="1"/>
  <c r="G119" i="14"/>
  <c r="H107" i="13"/>
  <c r="G119" i="13"/>
  <c r="L107" i="12"/>
  <c r="E120" i="12"/>
  <c r="E120" i="14" l="1"/>
  <c r="L107" i="14"/>
  <c r="E120" i="13"/>
  <c r="L107" i="13"/>
  <c r="N120" i="12"/>
  <c r="F120" i="12"/>
  <c r="N120" i="14" l="1"/>
  <c r="F120" i="14"/>
  <c r="N120" i="13"/>
  <c r="F120" i="13"/>
  <c r="H108" i="12"/>
  <c r="G120" i="12"/>
  <c r="H108" i="14" l="1"/>
  <c r="G120" i="14"/>
  <c r="H108" i="13"/>
  <c r="G120" i="13"/>
  <c r="E121" i="12"/>
  <c r="L108" i="12"/>
  <c r="E121" i="14" l="1"/>
  <c r="L108" i="14"/>
  <c r="L108" i="13"/>
  <c r="E121" i="13"/>
  <c r="N121" i="12"/>
  <c r="F121" i="12"/>
  <c r="N121" i="14" l="1"/>
  <c r="F121" i="14"/>
  <c r="N121" i="13"/>
  <c r="F121" i="13"/>
  <c r="H109" i="12"/>
  <c r="G121" i="12"/>
  <c r="H109" i="14" l="1"/>
  <c r="G121" i="14"/>
  <c r="H109" i="13"/>
  <c r="G121" i="13"/>
  <c r="E122" i="12"/>
  <c r="L109" i="12"/>
  <c r="L109" i="14" l="1"/>
  <c r="E122" i="14"/>
  <c r="E122" i="13"/>
  <c r="L109" i="13"/>
  <c r="N122" i="12"/>
  <c r="F122" i="12"/>
  <c r="N122" i="14" l="1"/>
  <c r="F122" i="14"/>
  <c r="N122" i="13"/>
  <c r="F122" i="13"/>
  <c r="H110" i="12"/>
  <c r="G122" i="12"/>
  <c r="H110" i="14" l="1"/>
  <c r="G122" i="14"/>
  <c r="H110" i="13"/>
  <c r="G122" i="13"/>
  <c r="L110" i="12"/>
  <c r="E123" i="12"/>
  <c r="E123" i="14" l="1"/>
  <c r="L110" i="14"/>
  <c r="E123" i="13"/>
  <c r="L110" i="13"/>
  <c r="N123" i="12"/>
  <c r="F123" i="12"/>
  <c r="N123" i="14" l="1"/>
  <c r="F123" i="14"/>
  <c r="N123" i="13"/>
  <c r="F123" i="13"/>
  <c r="H111" i="12"/>
  <c r="G123" i="12"/>
  <c r="H111" i="14" l="1"/>
  <c r="G123" i="14"/>
  <c r="H111" i="13"/>
  <c r="G123" i="13"/>
  <c r="L111" i="12"/>
  <c r="E124" i="12"/>
  <c r="E124" i="14" l="1"/>
  <c r="L111" i="14"/>
  <c r="E124" i="13"/>
  <c r="L111" i="13"/>
  <c r="N124" i="12"/>
  <c r="F124" i="12"/>
  <c r="N124" i="14" l="1"/>
  <c r="F124" i="14"/>
  <c r="N124" i="13"/>
  <c r="F124" i="13"/>
  <c r="H112" i="12"/>
  <c r="G124" i="12"/>
  <c r="H112" i="14" l="1"/>
  <c r="G124" i="14"/>
  <c r="H112" i="13"/>
  <c r="G124" i="13"/>
  <c r="L112" i="12"/>
  <c r="E125" i="12"/>
  <c r="E125" i="14" l="1"/>
  <c r="L112" i="14"/>
  <c r="E125" i="13"/>
  <c r="L112" i="13"/>
  <c r="N125" i="12"/>
  <c r="F125" i="12"/>
  <c r="N125" i="14" l="1"/>
  <c r="F125" i="14"/>
  <c r="N125" i="13"/>
  <c r="F125" i="13"/>
  <c r="H113" i="12"/>
  <c r="G125" i="12"/>
  <c r="H113" i="14" l="1"/>
  <c r="G125" i="14"/>
  <c r="H113" i="13"/>
  <c r="G125" i="13"/>
  <c r="E126" i="12"/>
  <c r="L113" i="12"/>
  <c r="E126" i="14" l="1"/>
  <c r="L113" i="14"/>
  <c r="E126" i="13"/>
  <c r="L113" i="13"/>
  <c r="F126" i="12"/>
  <c r="N126" i="12"/>
  <c r="N126" i="14" l="1"/>
  <c r="F126" i="14"/>
  <c r="N126" i="13"/>
  <c r="F126" i="13"/>
  <c r="H114" i="12"/>
  <c r="G126" i="12"/>
  <c r="H114" i="14" l="1"/>
  <c r="G126" i="14"/>
  <c r="H114" i="13"/>
  <c r="G126" i="13"/>
  <c r="L114" i="12"/>
  <c r="E127" i="12"/>
  <c r="E127" i="14" l="1"/>
  <c r="L114" i="14"/>
  <c r="L114" i="13"/>
  <c r="E127" i="13"/>
  <c r="N127" i="12"/>
  <c r="F127" i="12"/>
  <c r="N127" i="14" l="1"/>
  <c r="F127" i="14"/>
  <c r="N127" i="13"/>
  <c r="F127" i="13"/>
  <c r="H115" i="12"/>
  <c r="G127" i="12"/>
  <c r="H115" i="14" l="1"/>
  <c r="G127" i="14"/>
  <c r="H115" i="13"/>
  <c r="G127" i="13"/>
  <c r="E128" i="12"/>
  <c r="L115" i="12"/>
  <c r="E128" i="14" l="1"/>
  <c r="L115" i="14"/>
  <c r="L115" i="13"/>
  <c r="E128" i="13"/>
  <c r="N128" i="12"/>
  <c r="F128" i="12"/>
  <c r="N128" i="14" l="1"/>
  <c r="F128" i="14"/>
  <c r="N128" i="13"/>
  <c r="F128" i="13"/>
  <c r="H116" i="12"/>
  <c r="G128" i="12"/>
  <c r="H116" i="14" l="1"/>
  <c r="G128" i="14"/>
  <c r="H116" i="13"/>
  <c r="G128" i="13"/>
  <c r="L116" i="12"/>
  <c r="E129" i="12"/>
  <c r="L116" i="14" l="1"/>
  <c r="E129" i="14"/>
  <c r="L116" i="13"/>
  <c r="E129" i="13"/>
  <c r="N129" i="12"/>
  <c r="F129" i="12"/>
  <c r="N129" i="14" l="1"/>
  <c r="F129" i="14"/>
  <c r="N129" i="13"/>
  <c r="F129" i="13"/>
  <c r="H117" i="12"/>
  <c r="G129" i="12"/>
  <c r="H117" i="14" l="1"/>
  <c r="G129" i="14"/>
  <c r="H117" i="13"/>
  <c r="G129" i="13"/>
  <c r="L117" i="12"/>
  <c r="E130" i="12"/>
  <c r="E130" i="14" l="1"/>
  <c r="L117" i="14"/>
  <c r="E130" i="13"/>
  <c r="L117" i="13"/>
  <c r="F130" i="12"/>
  <c r="N130" i="12"/>
  <c r="N130" i="14" l="1"/>
  <c r="F130" i="14"/>
  <c r="N130" i="13"/>
  <c r="F130" i="13"/>
  <c r="H118" i="12"/>
  <c r="G130" i="12"/>
  <c r="H118" i="14" l="1"/>
  <c r="G130" i="14"/>
  <c r="H118" i="13"/>
  <c r="G130" i="13"/>
  <c r="E131" i="12"/>
  <c r="L118" i="12"/>
  <c r="E131" i="14" l="1"/>
  <c r="L118" i="14"/>
  <c r="L118" i="13"/>
  <c r="E131" i="13"/>
  <c r="N131" i="12"/>
  <c r="F131" i="12"/>
  <c r="N131" i="14" l="1"/>
  <c r="F131" i="14"/>
  <c r="N131" i="13"/>
  <c r="F131" i="13"/>
  <c r="H119" i="12"/>
  <c r="G131" i="12"/>
  <c r="H119" i="14" l="1"/>
  <c r="G131" i="14"/>
  <c r="H119" i="13"/>
  <c r="G131" i="13"/>
  <c r="E132" i="12"/>
  <c r="L119" i="12"/>
  <c r="L119" i="14" l="1"/>
  <c r="E132" i="14"/>
  <c r="E132" i="13"/>
  <c r="L119" i="13"/>
  <c r="N132" i="12"/>
  <c r="F132" i="12"/>
  <c r="N132" i="14" l="1"/>
  <c r="F132" i="14"/>
  <c r="N132" i="13"/>
  <c r="F132" i="13"/>
  <c r="H120" i="12"/>
  <c r="G132" i="12"/>
  <c r="H120" i="14" l="1"/>
  <c r="G132" i="14"/>
  <c r="H120" i="13"/>
  <c r="G132" i="13"/>
  <c r="L120" i="12"/>
  <c r="E133" i="12"/>
  <c r="E133" i="14" l="1"/>
  <c r="L120" i="14"/>
  <c r="L120" i="13"/>
  <c r="E133" i="13"/>
  <c r="N133" i="12"/>
  <c r="F133" i="12"/>
  <c r="N133" i="14" l="1"/>
  <c r="F133" i="14"/>
  <c r="N133" i="13"/>
  <c r="F133" i="13"/>
  <c r="H121" i="12"/>
  <c r="G133" i="12"/>
  <c r="H121" i="14" l="1"/>
  <c r="G133" i="14"/>
  <c r="H121" i="13"/>
  <c r="G133" i="13"/>
  <c r="E134" i="12"/>
  <c r="L121" i="12"/>
  <c r="E134" i="14" l="1"/>
  <c r="L121" i="14"/>
  <c r="L121" i="13"/>
  <c r="E134" i="13"/>
  <c r="F134" i="12"/>
  <c r="N134" i="12"/>
  <c r="N134" i="14" l="1"/>
  <c r="F134" i="14"/>
  <c r="N134" i="13"/>
  <c r="F134" i="13"/>
  <c r="H122" i="12"/>
  <c r="G134" i="12"/>
  <c r="H122" i="14" l="1"/>
  <c r="G134" i="14"/>
  <c r="H122" i="13"/>
  <c r="G134" i="13"/>
  <c r="E135" i="12"/>
  <c r="L122" i="12"/>
  <c r="E135" i="14" l="1"/>
  <c r="L122" i="14"/>
  <c r="L122" i="13"/>
  <c r="E135" i="13"/>
  <c r="N135" i="12"/>
  <c r="F135" i="12"/>
  <c r="N135" i="14" l="1"/>
  <c r="F135" i="14"/>
  <c r="N135" i="13"/>
  <c r="F135" i="13"/>
  <c r="H123" i="12"/>
  <c r="G135" i="12"/>
  <c r="H123" i="14" l="1"/>
  <c r="G135" i="14"/>
  <c r="H123" i="13"/>
  <c r="G135" i="13"/>
  <c r="L123" i="12"/>
  <c r="E136" i="12"/>
  <c r="E136" i="14" l="1"/>
  <c r="L123" i="14"/>
  <c r="L123" i="13"/>
  <c r="E136" i="13"/>
  <c r="N136" i="12"/>
  <c r="F136" i="12"/>
  <c r="N136" i="14" l="1"/>
  <c r="F136" i="14"/>
  <c r="N136" i="13"/>
  <c r="F136" i="13"/>
  <c r="H124" i="12"/>
  <c r="G136" i="12"/>
  <c r="H124" i="14" l="1"/>
  <c r="G136" i="14"/>
  <c r="H124" i="13"/>
  <c r="G136" i="13"/>
  <c r="L124" i="12"/>
  <c r="E137" i="12"/>
  <c r="L124" i="14" l="1"/>
  <c r="E137" i="14"/>
  <c r="L124" i="13"/>
  <c r="E137" i="13"/>
  <c r="N137" i="12"/>
  <c r="F137" i="12"/>
  <c r="N137" i="14" l="1"/>
  <c r="F137" i="14"/>
  <c r="N137" i="13"/>
  <c r="F137" i="13"/>
  <c r="H125" i="12"/>
  <c r="G137" i="12"/>
  <c r="H125" i="14" l="1"/>
  <c r="G137" i="14"/>
  <c r="H125" i="13"/>
  <c r="G137" i="13"/>
  <c r="L125" i="12"/>
  <c r="E138" i="12"/>
  <c r="L125" i="14" l="1"/>
  <c r="E138" i="14"/>
  <c r="E138" i="13"/>
  <c r="L125" i="13"/>
  <c r="F138" i="12"/>
  <c r="N138" i="12"/>
  <c r="N138" i="14" l="1"/>
  <c r="F138" i="14"/>
  <c r="N138" i="13"/>
  <c r="F138" i="13"/>
  <c r="H126" i="12"/>
  <c r="G138" i="12"/>
  <c r="H126" i="14" l="1"/>
  <c r="G138" i="14"/>
  <c r="H126" i="13"/>
  <c r="G138" i="13"/>
  <c r="L126" i="12"/>
  <c r="E139" i="12"/>
  <c r="L126" i="14" l="1"/>
  <c r="E139" i="14"/>
  <c r="E139" i="13"/>
  <c r="L126" i="13"/>
  <c r="N139" i="12"/>
  <c r="F139" i="12"/>
  <c r="N139" i="14" l="1"/>
  <c r="F139" i="14"/>
  <c r="N139" i="13"/>
  <c r="F139" i="13"/>
  <c r="H127" i="12"/>
  <c r="G139" i="12"/>
  <c r="H127" i="14" l="1"/>
  <c r="G139" i="14"/>
  <c r="H127" i="13"/>
  <c r="G139" i="13"/>
  <c r="L127" i="12"/>
  <c r="E140" i="12"/>
  <c r="E140" i="14" l="1"/>
  <c r="L127" i="14"/>
  <c r="L127" i="13"/>
  <c r="E140" i="13"/>
  <c r="N140" i="12"/>
  <c r="F140" i="12"/>
  <c r="N140" i="14" l="1"/>
  <c r="F140" i="14"/>
  <c r="N140" i="13"/>
  <c r="F140" i="13"/>
  <c r="H128" i="12"/>
  <c r="G140" i="12"/>
  <c r="H128" i="14" l="1"/>
  <c r="G140" i="14"/>
  <c r="H128" i="13"/>
  <c r="G140" i="13"/>
  <c r="L128" i="12"/>
  <c r="E141" i="12"/>
  <c r="E141" i="14" l="1"/>
  <c r="L128" i="14"/>
  <c r="E141" i="13"/>
  <c r="L128" i="13"/>
  <c r="N141" i="12"/>
  <c r="F141" i="12"/>
  <c r="N141" i="14" l="1"/>
  <c r="F141" i="14"/>
  <c r="N141" i="13"/>
  <c r="F141" i="13"/>
  <c r="H129" i="12"/>
  <c r="G141" i="12"/>
  <c r="H129" i="14" l="1"/>
  <c r="G141" i="14"/>
  <c r="H129" i="13"/>
  <c r="G141" i="13"/>
  <c r="E142" i="12"/>
  <c r="L129" i="12"/>
  <c r="L129" i="14" l="1"/>
  <c r="E142" i="14"/>
  <c r="L129" i="13"/>
  <c r="E142" i="13"/>
  <c r="F142" i="12"/>
  <c r="N142" i="12"/>
  <c r="N142" i="14" l="1"/>
  <c r="F142" i="14"/>
  <c r="N142" i="13"/>
  <c r="F142" i="13"/>
  <c r="H130" i="12"/>
  <c r="G142" i="12"/>
  <c r="H130" i="14" l="1"/>
  <c r="G142" i="14"/>
  <c r="H130" i="13"/>
  <c r="G142" i="13"/>
  <c r="E143" i="12"/>
  <c r="L130" i="12"/>
  <c r="E143" i="14" l="1"/>
  <c r="L130" i="14"/>
  <c r="E143" i="13"/>
  <c r="L130" i="13"/>
  <c r="N143" i="12"/>
  <c r="F143" i="12"/>
  <c r="N143" i="14" l="1"/>
  <c r="F143" i="14"/>
  <c r="N143" i="13"/>
  <c r="F143" i="13"/>
  <c r="H131" i="12"/>
  <c r="G143" i="12"/>
  <c r="H131" i="14" l="1"/>
  <c r="G143" i="14"/>
  <c r="H131" i="13"/>
  <c r="G143" i="13"/>
  <c r="L131" i="12"/>
  <c r="E144" i="12"/>
  <c r="E144" i="14" l="1"/>
  <c r="L131" i="14"/>
  <c r="L131" i="13"/>
  <c r="E144" i="13"/>
  <c r="N144" i="12"/>
  <c r="F144" i="12"/>
  <c r="N144" i="14" l="1"/>
  <c r="F144" i="14"/>
  <c r="N144" i="13"/>
  <c r="F144" i="13"/>
  <c r="H132" i="12"/>
  <c r="G144" i="12"/>
  <c r="H132" i="14" l="1"/>
  <c r="G144" i="14"/>
  <c r="H132" i="13"/>
  <c r="G144" i="13"/>
  <c r="L132" i="12"/>
  <c r="E145" i="12"/>
  <c r="L132" i="14" l="1"/>
  <c r="E145" i="14"/>
  <c r="L132" i="13"/>
  <c r="E145" i="13"/>
  <c r="N145" i="12"/>
  <c r="F145" i="12"/>
  <c r="N145" i="14" l="1"/>
  <c r="F145" i="14"/>
  <c r="N145" i="13"/>
  <c r="F145" i="13"/>
  <c r="H133" i="12"/>
  <c r="G145" i="12"/>
  <c r="H133" i="14" l="1"/>
  <c r="G145" i="14"/>
  <c r="H133" i="13"/>
  <c r="G145" i="13"/>
  <c r="L133" i="12"/>
  <c r="E146" i="12"/>
  <c r="E146" i="14" l="1"/>
  <c r="L133" i="14"/>
  <c r="E146" i="13"/>
  <c r="L133" i="13"/>
  <c r="N146" i="12"/>
  <c r="F146" i="12"/>
  <c r="N146" i="14" l="1"/>
  <c r="F146" i="14"/>
  <c r="N146" i="13"/>
  <c r="F146" i="13"/>
  <c r="H134" i="12"/>
  <c r="G146" i="12"/>
  <c r="H134" i="14" l="1"/>
  <c r="G146" i="14"/>
  <c r="H134" i="13"/>
  <c r="G146" i="13"/>
  <c r="E147" i="12"/>
  <c r="L134" i="12"/>
  <c r="L134" i="14" l="1"/>
  <c r="E147" i="14"/>
  <c r="E147" i="13"/>
  <c r="L134" i="13"/>
  <c r="N147" i="12"/>
  <c r="F147" i="12"/>
  <c r="N147" i="14" l="1"/>
  <c r="F147" i="14"/>
  <c r="N147" i="13"/>
  <c r="F147" i="13"/>
  <c r="H135" i="12"/>
  <c r="G147" i="12"/>
  <c r="H135" i="14" l="1"/>
  <c r="G147" i="14"/>
  <c r="H135" i="13"/>
  <c r="G147" i="13"/>
  <c r="E148" i="12"/>
  <c r="L135" i="12"/>
  <c r="E148" i="14" l="1"/>
  <c r="L135" i="14"/>
  <c r="E148" i="13"/>
  <c r="L135" i="13"/>
  <c r="N148" i="12"/>
  <c r="F148" i="12"/>
  <c r="N148" i="14" l="1"/>
  <c r="F148" i="14"/>
  <c r="N148" i="13"/>
  <c r="F148" i="13"/>
  <c r="H136" i="12"/>
  <c r="G148" i="12"/>
  <c r="H136" i="14" l="1"/>
  <c r="G148" i="14"/>
  <c r="H136" i="13"/>
  <c r="G148" i="13"/>
  <c r="E149" i="12"/>
  <c r="L136" i="12"/>
  <c r="L136" i="14" l="1"/>
  <c r="E149" i="14"/>
  <c r="L136" i="13"/>
  <c r="E149" i="13"/>
  <c r="N149" i="12"/>
  <c r="F149" i="12"/>
  <c r="N149" i="14" l="1"/>
  <c r="F149" i="14"/>
  <c r="N149" i="13"/>
  <c r="F149" i="13"/>
  <c r="H137" i="12"/>
  <c r="G149" i="12"/>
  <c r="H137" i="14" l="1"/>
  <c r="G149" i="14"/>
  <c r="H137" i="13"/>
  <c r="G149" i="13"/>
  <c r="L137" i="12"/>
  <c r="E150" i="12"/>
  <c r="E150" i="14" l="1"/>
  <c r="L137" i="14"/>
  <c r="L137" i="13"/>
  <c r="E150" i="13"/>
  <c r="F150" i="12"/>
  <c r="N150" i="12"/>
  <c r="N150" i="14" l="1"/>
  <c r="F150" i="14"/>
  <c r="N150" i="13"/>
  <c r="F150" i="13"/>
  <c r="H138" i="12"/>
  <c r="G150" i="12"/>
  <c r="H138" i="14" l="1"/>
  <c r="G150" i="14"/>
  <c r="H138" i="13"/>
  <c r="G150" i="13"/>
  <c r="L138" i="12"/>
  <c r="E151" i="12"/>
  <c r="E151" i="14" l="1"/>
  <c r="L138" i="14"/>
  <c r="E151" i="13"/>
  <c r="L138" i="13"/>
  <c r="N151" i="12"/>
  <c r="F151" i="12"/>
  <c r="N151" i="14" l="1"/>
  <c r="F151" i="14"/>
  <c r="N151" i="13"/>
  <c r="F151" i="13"/>
  <c r="H139" i="12"/>
  <c r="G151" i="12"/>
  <c r="H139" i="14" l="1"/>
  <c r="G151" i="14"/>
  <c r="H139" i="13"/>
  <c r="G151" i="13"/>
  <c r="E152" i="12"/>
  <c r="L139" i="12"/>
  <c r="L139" i="14" l="1"/>
  <c r="E152" i="14"/>
  <c r="E152" i="13"/>
  <c r="L139" i="13"/>
  <c r="N152" i="12"/>
  <c r="F152" i="12"/>
  <c r="N152" i="14" l="1"/>
  <c r="F152" i="14"/>
  <c r="N152" i="13"/>
  <c r="F152" i="13"/>
  <c r="H140" i="12"/>
  <c r="G152" i="12"/>
  <c r="H140" i="14" l="1"/>
  <c r="G152" i="14"/>
  <c r="H140" i="13"/>
  <c r="G152" i="13"/>
  <c r="E153" i="12"/>
  <c r="L140" i="12"/>
  <c r="E153" i="14" l="1"/>
  <c r="L140" i="14"/>
  <c r="L140" i="13"/>
  <c r="E153" i="13"/>
  <c r="N153" i="12"/>
  <c r="F153" i="12"/>
  <c r="N153" i="14" l="1"/>
  <c r="F153" i="14"/>
  <c r="N153" i="13"/>
  <c r="F153" i="13"/>
  <c r="H141" i="12"/>
  <c r="G153" i="12"/>
  <c r="H141" i="14" l="1"/>
  <c r="G153" i="14"/>
  <c r="H141" i="13"/>
  <c r="G153" i="13"/>
  <c r="E154" i="12"/>
  <c r="L141" i="12"/>
  <c r="E154" i="14" l="1"/>
  <c r="L141" i="14"/>
  <c r="E154" i="13"/>
  <c r="L141" i="13"/>
  <c r="N154" i="12"/>
  <c r="F154" i="12"/>
  <c r="N154" i="14" l="1"/>
  <c r="F154" i="14"/>
  <c r="N154" i="13"/>
  <c r="F154" i="13"/>
  <c r="H142" i="12"/>
  <c r="G154" i="12"/>
  <c r="H142" i="14" l="1"/>
  <c r="G154" i="14"/>
  <c r="H142" i="13"/>
  <c r="G154" i="13"/>
  <c r="E155" i="12"/>
  <c r="L142" i="12"/>
  <c r="E155" i="14" l="1"/>
  <c r="L142" i="14"/>
  <c r="L142" i="13"/>
  <c r="E155" i="13"/>
  <c r="N155" i="12"/>
  <c r="F155" i="12"/>
  <c r="N155" i="14" l="1"/>
  <c r="F155" i="14"/>
  <c r="N155" i="13"/>
  <c r="F155" i="13"/>
  <c r="H143" i="12"/>
  <c r="G155" i="12"/>
  <c r="H143" i="14" l="1"/>
  <c r="G155" i="14"/>
  <c r="H143" i="13"/>
  <c r="G155" i="13"/>
  <c r="E156" i="12"/>
  <c r="L143" i="12"/>
  <c r="E156" i="14" l="1"/>
  <c r="L143" i="14"/>
  <c r="L143" i="13"/>
  <c r="E156" i="13"/>
  <c r="N156" i="12"/>
  <c r="F156" i="12"/>
  <c r="N156" i="14" l="1"/>
  <c r="F156" i="14"/>
  <c r="N156" i="13"/>
  <c r="F156" i="13"/>
  <c r="H144" i="12"/>
  <c r="G156" i="12"/>
  <c r="H144" i="14" l="1"/>
  <c r="G156" i="14"/>
  <c r="H144" i="13"/>
  <c r="G156" i="13"/>
  <c r="E157" i="12"/>
  <c r="L144" i="12"/>
  <c r="E157" i="14" l="1"/>
  <c r="L144" i="14"/>
  <c r="E157" i="13"/>
  <c r="L144" i="13"/>
  <c r="N157" i="12"/>
  <c r="F157" i="12"/>
  <c r="N157" i="14" l="1"/>
  <c r="F157" i="14"/>
  <c r="N157" i="13"/>
  <c r="F157" i="13"/>
  <c r="H145" i="12"/>
  <c r="G157" i="12"/>
  <c r="H145" i="14" l="1"/>
  <c r="G157" i="14"/>
  <c r="H145" i="13"/>
  <c r="G157" i="13"/>
  <c r="L145" i="12"/>
  <c r="E158" i="12"/>
  <c r="E158" i="14" l="1"/>
  <c r="L145" i="14"/>
  <c r="L145" i="13"/>
  <c r="E158" i="13"/>
  <c r="F158" i="12"/>
  <c r="N158" i="12"/>
  <c r="N158" i="14" l="1"/>
  <c r="F158" i="14"/>
  <c r="N158" i="13"/>
  <c r="F158" i="13"/>
  <c r="H146" i="12"/>
  <c r="G158" i="12"/>
  <c r="H146" i="14" l="1"/>
  <c r="G158" i="14"/>
  <c r="H146" i="13"/>
  <c r="G158" i="13"/>
  <c r="L146" i="12"/>
  <c r="E159" i="12"/>
  <c r="L146" i="14" l="1"/>
  <c r="E159" i="14"/>
  <c r="E159" i="13"/>
  <c r="L146" i="13"/>
  <c r="N159" i="12"/>
  <c r="F159" i="12"/>
  <c r="N159" i="14" l="1"/>
  <c r="F159" i="14"/>
  <c r="N159" i="13"/>
  <c r="F159" i="13"/>
  <c r="H147" i="12"/>
  <c r="G159" i="12"/>
  <c r="H147" i="14" l="1"/>
  <c r="G159" i="14"/>
  <c r="H147" i="13"/>
  <c r="G159" i="13"/>
  <c r="L147" i="12"/>
  <c r="E160" i="12"/>
  <c r="E160" i="14" l="1"/>
  <c r="L147" i="14"/>
  <c r="L147" i="13"/>
  <c r="E160" i="13"/>
  <c r="N160" i="12"/>
  <c r="F160" i="12"/>
  <c r="N160" i="14" l="1"/>
  <c r="F160" i="14"/>
  <c r="N160" i="13"/>
  <c r="F160" i="13"/>
  <c r="H148" i="12"/>
  <c r="G160" i="12"/>
  <c r="H148" i="14" l="1"/>
  <c r="G160" i="14"/>
  <c r="H148" i="13"/>
  <c r="G160" i="13"/>
  <c r="L148" i="12"/>
  <c r="E161" i="12"/>
  <c r="E161" i="14" l="1"/>
  <c r="L148" i="14"/>
  <c r="L148" i="13"/>
  <c r="E161" i="13"/>
  <c r="N161" i="12"/>
  <c r="F161" i="12"/>
  <c r="N161" i="14" l="1"/>
  <c r="F161" i="14"/>
  <c r="N161" i="13"/>
  <c r="F161" i="13"/>
  <c r="H149" i="12"/>
  <c r="G161" i="12"/>
  <c r="H149" i="14" l="1"/>
  <c r="G161" i="14"/>
  <c r="H149" i="13"/>
  <c r="G161" i="13"/>
  <c r="L149" i="12"/>
  <c r="E162" i="12"/>
  <c r="L149" i="14" l="1"/>
  <c r="E162" i="14"/>
  <c r="L149" i="13"/>
  <c r="E162" i="13"/>
  <c r="N162" i="12"/>
  <c r="F162" i="12"/>
  <c r="N162" i="14" l="1"/>
  <c r="F162" i="14"/>
  <c r="N162" i="13"/>
  <c r="F162" i="13"/>
  <c r="H150" i="12"/>
  <c r="G162" i="12"/>
  <c r="H150" i="14" l="1"/>
  <c r="G162" i="14"/>
  <c r="H150" i="13"/>
  <c r="G162" i="13"/>
  <c r="L150" i="12"/>
  <c r="E163" i="12"/>
  <c r="L150" i="14" l="1"/>
  <c r="E163" i="14"/>
  <c r="L150" i="13"/>
  <c r="E163" i="13"/>
  <c r="F163" i="12"/>
  <c r="N163" i="12"/>
  <c r="N163" i="14" l="1"/>
  <c r="F163" i="14"/>
  <c r="N163" i="13"/>
  <c r="F163" i="13"/>
  <c r="H151" i="12"/>
  <c r="G163" i="12"/>
  <c r="H151" i="14" l="1"/>
  <c r="G163" i="14"/>
  <c r="H151" i="13"/>
  <c r="G163" i="13"/>
  <c r="E164" i="12"/>
  <c r="L151" i="12"/>
  <c r="L151" i="14" l="1"/>
  <c r="E164" i="14"/>
  <c r="E164" i="13"/>
  <c r="L151" i="13"/>
  <c r="N164" i="12"/>
  <c r="F164" i="12"/>
  <c r="N164" i="14" l="1"/>
  <c r="F164" i="14"/>
  <c r="N164" i="13"/>
  <c r="F164" i="13"/>
  <c r="H152" i="12"/>
  <c r="G164" i="12"/>
  <c r="H152" i="14" l="1"/>
  <c r="G164" i="14"/>
  <c r="H152" i="13"/>
  <c r="G164" i="13"/>
  <c r="L152" i="12"/>
  <c r="E165" i="12"/>
  <c r="L152" i="14" l="1"/>
  <c r="E165" i="14"/>
  <c r="L152" i="13"/>
  <c r="E165" i="13"/>
  <c r="N165" i="12"/>
  <c r="F165" i="12"/>
  <c r="N165" i="14" l="1"/>
  <c r="F165" i="14"/>
  <c r="N165" i="13"/>
  <c r="F165" i="13"/>
  <c r="H153" i="12"/>
  <c r="G165" i="12"/>
  <c r="H153" i="14" l="1"/>
  <c r="G165" i="14"/>
  <c r="H153" i="13"/>
  <c r="G165" i="13"/>
  <c r="L153" i="12"/>
  <c r="E166" i="12"/>
  <c r="L153" i="14" l="1"/>
  <c r="E166" i="14"/>
  <c r="L153" i="13"/>
  <c r="E166" i="13"/>
  <c r="F166" i="12"/>
  <c r="N166" i="12"/>
  <c r="N166" i="14" l="1"/>
  <c r="F166" i="14"/>
  <c r="N166" i="13"/>
  <c r="F166" i="13"/>
  <c r="H154" i="12"/>
  <c r="G166" i="12"/>
  <c r="H154" i="14" l="1"/>
  <c r="G166" i="14"/>
  <c r="H154" i="13"/>
  <c r="G166" i="13"/>
  <c r="L154" i="12"/>
  <c r="E167" i="12"/>
  <c r="E167" i="14" l="1"/>
  <c r="L154" i="14"/>
  <c r="E167" i="13"/>
  <c r="L154" i="13"/>
  <c r="N167" i="12"/>
  <c r="F167" i="12"/>
  <c r="N167" i="14" l="1"/>
  <c r="F167" i="14"/>
  <c r="N167" i="13"/>
  <c r="F167" i="13"/>
  <c r="H155" i="12"/>
  <c r="G167" i="12"/>
  <c r="H155" i="14" l="1"/>
  <c r="G167" i="14"/>
  <c r="H155" i="13"/>
  <c r="G167" i="13"/>
  <c r="E168" i="12"/>
  <c r="L155" i="12"/>
  <c r="E168" i="14" l="1"/>
  <c r="L155" i="14"/>
  <c r="E168" i="13"/>
  <c r="L155" i="13"/>
  <c r="N168" i="12"/>
  <c r="F168" i="12"/>
  <c r="N168" i="14" l="1"/>
  <c r="F168" i="14"/>
  <c r="N168" i="13"/>
  <c r="F168" i="13"/>
  <c r="H156" i="12"/>
  <c r="G168" i="12"/>
  <c r="H156" i="14" l="1"/>
  <c r="G168" i="14"/>
  <c r="H156" i="13"/>
  <c r="G168" i="13"/>
  <c r="L156" i="12"/>
  <c r="E169" i="12"/>
  <c r="L156" i="14" l="1"/>
  <c r="E169" i="14"/>
  <c r="E169" i="13"/>
  <c r="L156" i="13"/>
  <c r="N169" i="12"/>
  <c r="F169" i="12"/>
  <c r="N169" i="14" l="1"/>
  <c r="F169" i="14"/>
  <c r="N169" i="13"/>
  <c r="F169" i="13"/>
  <c r="H157" i="12"/>
  <c r="G169" i="12"/>
  <c r="H157" i="14" l="1"/>
  <c r="G169" i="14"/>
  <c r="H157" i="13"/>
  <c r="G169" i="13"/>
  <c r="E170" i="12"/>
  <c r="L157" i="12"/>
  <c r="L157" i="14" l="1"/>
  <c r="E170" i="14"/>
  <c r="E170" i="13"/>
  <c r="L157" i="13"/>
  <c r="F170" i="12"/>
  <c r="N170" i="12"/>
  <c r="N170" i="14" l="1"/>
  <c r="F170" i="14"/>
  <c r="N170" i="13"/>
  <c r="F170" i="13"/>
  <c r="H158" i="12"/>
  <c r="G170" i="12"/>
  <c r="H158" i="14" l="1"/>
  <c r="G170" i="14"/>
  <c r="H158" i="13"/>
  <c r="G170" i="13"/>
  <c r="E171" i="12"/>
  <c r="L158" i="12"/>
  <c r="L158" i="14" l="1"/>
  <c r="E171" i="14"/>
  <c r="L158" i="13"/>
  <c r="E171" i="13"/>
  <c r="F171" i="12"/>
  <c r="N171" i="12"/>
  <c r="N171" i="14" l="1"/>
  <c r="F171" i="14"/>
  <c r="N171" i="13"/>
  <c r="F171" i="13"/>
  <c r="H159" i="12"/>
  <c r="G171" i="12"/>
  <c r="H159" i="14" l="1"/>
  <c r="G171" i="14"/>
  <c r="H159" i="13"/>
  <c r="G171" i="13"/>
  <c r="E172" i="12"/>
  <c r="L159" i="12"/>
  <c r="E172" i="14" l="1"/>
  <c r="L159" i="14"/>
  <c r="E172" i="13"/>
  <c r="L159" i="13"/>
  <c r="N172" i="12"/>
  <c r="F172" i="12"/>
  <c r="N172" i="14" l="1"/>
  <c r="F172" i="14"/>
  <c r="N172" i="13"/>
  <c r="F172" i="13"/>
  <c r="H160" i="12"/>
  <c r="G172" i="12"/>
  <c r="H160" i="14" l="1"/>
  <c r="G172" i="14"/>
  <c r="H160" i="13"/>
  <c r="G172" i="13"/>
  <c r="E173" i="12"/>
  <c r="L160" i="12"/>
  <c r="E173" i="14" l="1"/>
  <c r="L160" i="14"/>
  <c r="L160" i="13"/>
  <c r="E173" i="13"/>
  <c r="N173" i="12"/>
  <c r="F173" i="12"/>
  <c r="N173" i="14" l="1"/>
  <c r="F173" i="14"/>
  <c r="N173" i="13"/>
  <c r="F173" i="13"/>
  <c r="H161" i="12"/>
  <c r="G173" i="12"/>
  <c r="H161" i="14" l="1"/>
  <c r="G173" i="14"/>
  <c r="H161" i="13"/>
  <c r="G173" i="13"/>
  <c r="E174" i="12"/>
  <c r="L161" i="12"/>
  <c r="E174" i="14" l="1"/>
  <c r="L161" i="14"/>
  <c r="L161" i="13"/>
  <c r="E174" i="13"/>
  <c r="F174" i="12"/>
  <c r="N174" i="12"/>
  <c r="N174" i="14" l="1"/>
  <c r="F174" i="14"/>
  <c r="N174" i="13"/>
  <c r="F174" i="13"/>
  <c r="H162" i="12"/>
  <c r="G174" i="12"/>
  <c r="H162" i="14" l="1"/>
  <c r="G174" i="14"/>
  <c r="H162" i="13"/>
  <c r="G174" i="13"/>
  <c r="L162" i="12"/>
  <c r="E175" i="12"/>
  <c r="L162" i="14" l="1"/>
  <c r="E175" i="14"/>
  <c r="L162" i="13"/>
  <c r="E175" i="13"/>
  <c r="N175" i="12"/>
  <c r="F175" i="12"/>
  <c r="N175" i="14" l="1"/>
  <c r="F175" i="14"/>
  <c r="N175" i="13"/>
  <c r="F175" i="13"/>
  <c r="H163" i="12"/>
  <c r="G175" i="12"/>
  <c r="H163" i="14" l="1"/>
  <c r="G175" i="14"/>
  <c r="H163" i="13"/>
  <c r="G175" i="13"/>
  <c r="L163" i="12"/>
  <c r="E176" i="12"/>
  <c r="L163" i="14" l="1"/>
  <c r="E176" i="14"/>
  <c r="E176" i="13"/>
  <c r="L163" i="13"/>
  <c r="N176" i="12"/>
  <c r="F176" i="12"/>
  <c r="N176" i="14" l="1"/>
  <c r="F176" i="14"/>
  <c r="N176" i="13"/>
  <c r="F176" i="13"/>
  <c r="H164" i="12"/>
  <c r="G176" i="12"/>
  <c r="H164" i="14" l="1"/>
  <c r="G176" i="14"/>
  <c r="H164" i="13"/>
  <c r="G176" i="13"/>
  <c r="L164" i="12"/>
  <c r="E177" i="12"/>
  <c r="L164" i="14" l="1"/>
  <c r="E177" i="14"/>
  <c r="E177" i="13"/>
  <c r="L164" i="13"/>
  <c r="N177" i="12"/>
  <c r="F177" i="12"/>
  <c r="N177" i="14" l="1"/>
  <c r="F177" i="14"/>
  <c r="N177" i="13"/>
  <c r="F177" i="13"/>
  <c r="H165" i="12"/>
  <c r="G177" i="12"/>
  <c r="H165" i="14" l="1"/>
  <c r="G177" i="14"/>
  <c r="H165" i="13"/>
  <c r="G177" i="13"/>
  <c r="E178" i="12"/>
  <c r="L165" i="12"/>
  <c r="L165" i="14" l="1"/>
  <c r="E178" i="14"/>
  <c r="E178" i="13"/>
  <c r="L165" i="13"/>
  <c r="N178" i="12"/>
  <c r="F178" i="12"/>
  <c r="N178" i="14" l="1"/>
  <c r="F178" i="14"/>
  <c r="N178" i="13"/>
  <c r="F178" i="13"/>
  <c r="H166" i="12"/>
  <c r="G178" i="12"/>
  <c r="H166" i="14" l="1"/>
  <c r="G178" i="14"/>
  <c r="H166" i="13"/>
  <c r="G178" i="13"/>
  <c r="L166" i="12"/>
  <c r="E179" i="12"/>
  <c r="E179" i="14" l="1"/>
  <c r="L166" i="14"/>
  <c r="E179" i="13"/>
  <c r="L166" i="13"/>
  <c r="F179" i="12"/>
  <c r="N179" i="12"/>
  <c r="N179" i="14" l="1"/>
  <c r="F179" i="14"/>
  <c r="N179" i="13"/>
  <c r="F179" i="13"/>
  <c r="H167" i="12"/>
  <c r="G179" i="12"/>
  <c r="H167" i="14" l="1"/>
  <c r="G179" i="14"/>
  <c r="H167" i="13"/>
  <c r="G179" i="13"/>
  <c r="L167" i="12"/>
  <c r="E180" i="12"/>
  <c r="E180" i="14" l="1"/>
  <c r="L167" i="14"/>
  <c r="L167" i="13"/>
  <c r="E180" i="13"/>
  <c r="N180" i="12"/>
  <c r="F180" i="12"/>
  <c r="N180" i="14" l="1"/>
  <c r="F180" i="14"/>
  <c r="N180" i="13"/>
  <c r="F180" i="13"/>
  <c r="H168" i="12"/>
  <c r="G180" i="12"/>
  <c r="H168" i="14" l="1"/>
  <c r="G180" i="14"/>
  <c r="H168" i="13"/>
  <c r="G180" i="13"/>
  <c r="E181" i="12"/>
  <c r="L168" i="12"/>
  <c r="E181" i="14" l="1"/>
  <c r="L168" i="14"/>
  <c r="E181" i="13"/>
  <c r="L168" i="13"/>
  <c r="N181" i="12"/>
  <c r="F181" i="12"/>
  <c r="N181" i="14" l="1"/>
  <c r="F181" i="14"/>
  <c r="N181" i="13"/>
  <c r="F181" i="13"/>
  <c r="H169" i="12"/>
  <c r="G181" i="12"/>
  <c r="H169" i="14" l="1"/>
  <c r="G181" i="14"/>
  <c r="H169" i="13"/>
  <c r="G181" i="13"/>
  <c r="E182" i="12"/>
  <c r="L169" i="12"/>
  <c r="L169" i="14" l="1"/>
  <c r="E182" i="14"/>
  <c r="L169" i="13"/>
  <c r="E182" i="13"/>
  <c r="F182" i="12"/>
  <c r="N182" i="12"/>
  <c r="N182" i="14" l="1"/>
  <c r="F182" i="14"/>
  <c r="N182" i="13"/>
  <c r="F182" i="13"/>
  <c r="H170" i="12"/>
  <c r="G182" i="12"/>
  <c r="H170" i="14" l="1"/>
  <c r="G182" i="14"/>
  <c r="H170" i="13"/>
  <c r="G182" i="13"/>
  <c r="E183" i="12"/>
  <c r="L170" i="12"/>
  <c r="E183" i="14" l="1"/>
  <c r="L170" i="14"/>
  <c r="E183" i="13"/>
  <c r="L170" i="13"/>
  <c r="N183" i="12"/>
  <c r="F183" i="12"/>
  <c r="N183" i="14" l="1"/>
  <c r="F183" i="14"/>
  <c r="N183" i="13"/>
  <c r="F183" i="13"/>
  <c r="H171" i="12"/>
  <c r="G183" i="12"/>
  <c r="H171" i="14" l="1"/>
  <c r="G183" i="14"/>
  <c r="H171" i="13"/>
  <c r="G183" i="13"/>
  <c r="L171" i="12"/>
  <c r="E184" i="12"/>
  <c r="E184" i="14" l="1"/>
  <c r="L171" i="14"/>
  <c r="E184" i="13"/>
  <c r="L171" i="13"/>
  <c r="N184" i="12"/>
  <c r="F184" i="12"/>
  <c r="N184" i="14" l="1"/>
  <c r="F184" i="14"/>
  <c r="N184" i="13"/>
  <c r="F184" i="13"/>
  <c r="H172" i="12"/>
  <c r="G184" i="12"/>
  <c r="H172" i="14" l="1"/>
  <c r="G184" i="14"/>
  <c r="H172" i="13"/>
  <c r="G184" i="13"/>
  <c r="E185" i="12"/>
  <c r="L172" i="12"/>
  <c r="L172" i="14" l="1"/>
  <c r="E185" i="14"/>
  <c r="E185" i="13"/>
  <c r="L172" i="13"/>
  <c r="N185" i="12"/>
  <c r="F185" i="12"/>
  <c r="N185" i="14" l="1"/>
  <c r="F185" i="14"/>
  <c r="N185" i="13"/>
  <c r="F185" i="13"/>
  <c r="H173" i="12"/>
  <c r="G185" i="12"/>
  <c r="H173" i="14" l="1"/>
  <c r="G185" i="14"/>
  <c r="H173" i="13"/>
  <c r="G185" i="13"/>
  <c r="E186" i="12"/>
  <c r="L173" i="12"/>
  <c r="E186" i="14" l="1"/>
  <c r="L173" i="14"/>
  <c r="L173" i="13"/>
  <c r="E186" i="13"/>
  <c r="N186" i="12"/>
  <c r="F186" i="12"/>
  <c r="N186" i="14" l="1"/>
  <c r="F186" i="14"/>
  <c r="N186" i="13"/>
  <c r="F186" i="13"/>
  <c r="H174" i="12"/>
  <c r="G186" i="12"/>
  <c r="H174" i="14" l="1"/>
  <c r="G186" i="14"/>
  <c r="H174" i="13"/>
  <c r="G186" i="13"/>
  <c r="L174" i="12"/>
  <c r="E187" i="12"/>
  <c r="E187" i="14" l="1"/>
  <c r="L174" i="14"/>
  <c r="E187" i="13"/>
  <c r="L174" i="13"/>
  <c r="N187" i="12"/>
  <c r="F187" i="12"/>
  <c r="N187" i="14" l="1"/>
  <c r="F187" i="14"/>
  <c r="N187" i="13"/>
  <c r="F187" i="13"/>
  <c r="H175" i="12"/>
  <c r="G187" i="12"/>
  <c r="H175" i="14" l="1"/>
  <c r="G187" i="14"/>
  <c r="H175" i="13"/>
  <c r="G187" i="13"/>
  <c r="E188" i="12"/>
  <c r="L175" i="12"/>
  <c r="L175" i="14" l="1"/>
  <c r="E188" i="14"/>
  <c r="E188" i="13"/>
  <c r="L175" i="13"/>
  <c r="N188" i="12"/>
  <c r="F188" i="12"/>
  <c r="N188" i="14" l="1"/>
  <c r="F188" i="14"/>
  <c r="N188" i="13"/>
  <c r="F188" i="13"/>
  <c r="H176" i="12"/>
  <c r="G188" i="12"/>
  <c r="H176" i="14" l="1"/>
  <c r="G188" i="14"/>
  <c r="H176" i="13"/>
  <c r="G188" i="13"/>
  <c r="E189" i="12"/>
  <c r="L176" i="12"/>
  <c r="E189" i="14" l="1"/>
  <c r="L176" i="14"/>
  <c r="E189" i="13"/>
  <c r="L176" i="13"/>
  <c r="N189" i="12"/>
  <c r="F189" i="12"/>
  <c r="N189" i="14" l="1"/>
  <c r="F189" i="14"/>
  <c r="N189" i="13"/>
  <c r="F189" i="13"/>
  <c r="H177" i="12"/>
  <c r="G189" i="12"/>
  <c r="H177" i="14" l="1"/>
  <c r="G189" i="14"/>
  <c r="H177" i="13"/>
  <c r="G189" i="13"/>
  <c r="E190" i="12"/>
  <c r="L177" i="12"/>
  <c r="L177" i="14" l="1"/>
  <c r="E190" i="14"/>
  <c r="E190" i="13"/>
  <c r="L177" i="13"/>
  <c r="F190" i="12"/>
  <c r="N190" i="12"/>
  <c r="N190" i="14" l="1"/>
  <c r="F190" i="14"/>
  <c r="N190" i="13"/>
  <c r="F190" i="13"/>
  <c r="H178" i="12"/>
  <c r="G190" i="12"/>
  <c r="H178" i="14" l="1"/>
  <c r="G190" i="14"/>
  <c r="H178" i="13"/>
  <c r="G190" i="13"/>
  <c r="L178" i="12"/>
  <c r="E191" i="12"/>
  <c r="L178" i="14" l="1"/>
  <c r="E191" i="14"/>
  <c r="L178" i="13"/>
  <c r="E191" i="13"/>
  <c r="N191" i="12"/>
  <c r="F191" i="12"/>
  <c r="N191" i="14" l="1"/>
  <c r="F191" i="14"/>
  <c r="N191" i="13"/>
  <c r="F191" i="13"/>
  <c r="H179" i="12"/>
  <c r="G191" i="12"/>
  <c r="H179" i="14" l="1"/>
  <c r="G191" i="14"/>
  <c r="H179" i="13"/>
  <c r="G191" i="13"/>
  <c r="L179" i="12"/>
  <c r="E192" i="12"/>
  <c r="L179" i="14" l="1"/>
  <c r="E192" i="14"/>
  <c r="E192" i="13"/>
  <c r="L179" i="13"/>
  <c r="N192" i="12"/>
  <c r="F192" i="12"/>
  <c r="N192" i="14" l="1"/>
  <c r="F192" i="14"/>
  <c r="N192" i="13"/>
  <c r="F192" i="13"/>
  <c r="H180" i="12"/>
  <c r="G192" i="12"/>
  <c r="H180" i="14" l="1"/>
  <c r="G192" i="14"/>
  <c r="H180" i="13"/>
  <c r="G192" i="13"/>
  <c r="E193" i="12"/>
  <c r="L180" i="12"/>
  <c r="L180" i="14" l="1"/>
  <c r="E193" i="14"/>
  <c r="E193" i="13"/>
  <c r="L180" i="13"/>
  <c r="N193" i="12"/>
  <c r="F193" i="12"/>
  <c r="N193" i="14" l="1"/>
  <c r="F193" i="14"/>
  <c r="N193" i="13"/>
  <c r="F193" i="13"/>
  <c r="H181" i="12"/>
  <c r="G193" i="12"/>
  <c r="H181" i="14" l="1"/>
  <c r="G193" i="14"/>
  <c r="H181" i="13"/>
  <c r="G193" i="13"/>
  <c r="L181" i="12"/>
  <c r="E194" i="12"/>
  <c r="E194" i="14" l="1"/>
  <c r="L181" i="14"/>
  <c r="E194" i="13"/>
  <c r="L181" i="13"/>
  <c r="N194" i="12"/>
  <c r="F194" i="12"/>
  <c r="N194" i="14" l="1"/>
  <c r="F194" i="14"/>
  <c r="N194" i="13"/>
  <c r="F194" i="13"/>
  <c r="H182" i="12"/>
  <c r="G194" i="12"/>
  <c r="H182" i="14" l="1"/>
  <c r="G194" i="14"/>
  <c r="H182" i="13"/>
  <c r="G194" i="13"/>
  <c r="E195" i="12"/>
  <c r="L182" i="12"/>
  <c r="E195" i="14" l="1"/>
  <c r="L182" i="14"/>
  <c r="E195" i="13"/>
  <c r="L182" i="13"/>
  <c r="N195" i="12"/>
  <c r="F195" i="12"/>
  <c r="N195" i="14" l="1"/>
  <c r="F195" i="14"/>
  <c r="N195" i="13"/>
  <c r="F195" i="13"/>
  <c r="H183" i="12"/>
  <c r="G195" i="12"/>
  <c r="H183" i="14" l="1"/>
  <c r="G195" i="14"/>
  <c r="H183" i="13"/>
  <c r="G195" i="13"/>
  <c r="L183" i="12"/>
  <c r="E196" i="12"/>
  <c r="E196" i="14" l="1"/>
  <c r="L183" i="14"/>
  <c r="L183" i="13"/>
  <c r="E196" i="13"/>
  <c r="N196" i="12"/>
  <c r="F196" i="12"/>
  <c r="N196" i="14" l="1"/>
  <c r="F196" i="14"/>
  <c r="N196" i="13"/>
  <c r="F196" i="13"/>
  <c r="H184" i="12"/>
  <c r="G196" i="12"/>
  <c r="H184" i="14" l="1"/>
  <c r="G196" i="14"/>
  <c r="H184" i="13"/>
  <c r="G196" i="13"/>
  <c r="E197" i="12"/>
  <c r="L184" i="12"/>
  <c r="E197" i="14" l="1"/>
  <c r="L184" i="14"/>
  <c r="E197" i="13"/>
  <c r="L184" i="13"/>
  <c r="F197" i="12"/>
  <c r="N197" i="12"/>
  <c r="N197" i="14" l="1"/>
  <c r="F197" i="14"/>
  <c r="N197" i="13"/>
  <c r="F197" i="13"/>
  <c r="H185" i="12"/>
  <c r="G197" i="12"/>
  <c r="H185" i="14" l="1"/>
  <c r="G197" i="14"/>
  <c r="H185" i="13"/>
  <c r="G197" i="13"/>
  <c r="L185" i="12"/>
  <c r="E198" i="12"/>
  <c r="E198" i="14" l="1"/>
  <c r="L185" i="14"/>
  <c r="L185" i="13"/>
  <c r="E198" i="13"/>
  <c r="N198" i="12"/>
  <c r="F198" i="12"/>
  <c r="N198" i="14" l="1"/>
  <c r="F198" i="14"/>
  <c r="N198" i="13"/>
  <c r="F198" i="13"/>
  <c r="H186" i="12"/>
  <c r="G198" i="12"/>
  <c r="H186" i="14" l="1"/>
  <c r="G198" i="14"/>
  <c r="H186" i="13"/>
  <c r="G198" i="13"/>
  <c r="L186" i="12"/>
  <c r="E199" i="12"/>
  <c r="E199" i="14" l="1"/>
  <c r="L186" i="14"/>
  <c r="L186" i="13"/>
  <c r="E199" i="13"/>
  <c r="N199" i="12"/>
  <c r="F199" i="12"/>
  <c r="N199" i="14" l="1"/>
  <c r="F199" i="14"/>
  <c r="N199" i="13"/>
  <c r="F199" i="13"/>
  <c r="H187" i="12"/>
  <c r="G199" i="12"/>
  <c r="H187" i="14" l="1"/>
  <c r="G199" i="14"/>
  <c r="H187" i="13"/>
  <c r="G199" i="13"/>
  <c r="L187" i="12"/>
  <c r="E200" i="12"/>
  <c r="E200" i="14" l="1"/>
  <c r="L187" i="14"/>
  <c r="L187" i="13"/>
  <c r="E200" i="13"/>
  <c r="N200" i="12"/>
  <c r="F200" i="12"/>
  <c r="N200" i="14" l="1"/>
  <c r="F200" i="14"/>
  <c r="N200" i="13"/>
  <c r="F200" i="13"/>
  <c r="H188" i="12"/>
  <c r="G200" i="12"/>
  <c r="H188" i="14" l="1"/>
  <c r="G200" i="14"/>
  <c r="H188" i="13"/>
  <c r="G200" i="13"/>
  <c r="E201" i="12"/>
  <c r="L188" i="12"/>
  <c r="E201" i="14" l="1"/>
  <c r="L188" i="14"/>
  <c r="E201" i="13"/>
  <c r="L188" i="13"/>
  <c r="F201" i="12"/>
  <c r="N201" i="12"/>
  <c r="N201" i="14" l="1"/>
  <c r="F201" i="14"/>
  <c r="N201" i="13"/>
  <c r="F201" i="13"/>
  <c r="H189" i="12"/>
  <c r="G201" i="12"/>
  <c r="H189" i="14" l="1"/>
  <c r="G201" i="14"/>
  <c r="H189" i="13"/>
  <c r="G201" i="13"/>
  <c r="E202" i="12"/>
  <c r="L189" i="12"/>
  <c r="E202" i="14" l="1"/>
  <c r="L189" i="14"/>
  <c r="E202" i="13"/>
  <c r="L189" i="13"/>
  <c r="N202" i="12"/>
  <c r="F202" i="12"/>
  <c r="N202" i="14" l="1"/>
  <c r="F202" i="14"/>
  <c r="N202" i="13"/>
  <c r="F202" i="13"/>
  <c r="H190" i="12"/>
  <c r="G202" i="12"/>
  <c r="H190" i="14" l="1"/>
  <c r="G202" i="14"/>
  <c r="H190" i="13"/>
  <c r="G202" i="13"/>
  <c r="L190" i="12"/>
  <c r="E203" i="12"/>
  <c r="E203" i="14" l="1"/>
  <c r="L190" i="14"/>
  <c r="E203" i="13"/>
  <c r="L190" i="13"/>
  <c r="N203" i="12"/>
  <c r="F203" i="12"/>
  <c r="N203" i="14" l="1"/>
  <c r="F203" i="14"/>
  <c r="N203" i="13"/>
  <c r="F203" i="13"/>
  <c r="H191" i="12"/>
  <c r="G203" i="12"/>
  <c r="H191" i="14" l="1"/>
  <c r="G203" i="14"/>
  <c r="H191" i="13"/>
  <c r="G203" i="13"/>
  <c r="E204" i="12"/>
  <c r="L191" i="12"/>
  <c r="E204" i="14" l="1"/>
  <c r="L191" i="14"/>
  <c r="E204" i="13"/>
  <c r="L191" i="13"/>
  <c r="N204" i="12"/>
  <c r="F204" i="12"/>
  <c r="N204" i="14" l="1"/>
  <c r="F204" i="14"/>
  <c r="N204" i="13"/>
  <c r="F204" i="13"/>
  <c r="H192" i="12"/>
  <c r="G204" i="12"/>
  <c r="H192" i="14" l="1"/>
  <c r="G204" i="14"/>
  <c r="H192" i="13"/>
  <c r="G204" i="13"/>
  <c r="E205" i="12"/>
  <c r="L192" i="12"/>
  <c r="E205" i="14" l="1"/>
  <c r="L192" i="14"/>
  <c r="E205" i="13"/>
  <c r="L192" i="13"/>
  <c r="F205" i="12"/>
  <c r="N205" i="12"/>
  <c r="N205" i="14" l="1"/>
  <c r="F205" i="14"/>
  <c r="N205" i="13"/>
  <c r="F205" i="13"/>
  <c r="H193" i="12"/>
  <c r="G205" i="12"/>
  <c r="H193" i="14" l="1"/>
  <c r="G205" i="14"/>
  <c r="H193" i="13"/>
  <c r="G205" i="13"/>
  <c r="E206" i="12"/>
  <c r="L193" i="12"/>
  <c r="E206" i="14" l="1"/>
  <c r="L193" i="14"/>
  <c r="E206" i="13"/>
  <c r="L193" i="13"/>
  <c r="N206" i="12"/>
  <c r="F206" i="12"/>
  <c r="N206" i="14" l="1"/>
  <c r="F206" i="14"/>
  <c r="N206" i="13"/>
  <c r="F206" i="13"/>
  <c r="H194" i="12"/>
  <c r="G206" i="12"/>
  <c r="H194" i="14" l="1"/>
  <c r="G206" i="14"/>
  <c r="H194" i="13"/>
  <c r="G206" i="13"/>
  <c r="E207" i="12"/>
  <c r="L194" i="12"/>
  <c r="L194" i="14" l="1"/>
  <c r="E207" i="14"/>
  <c r="E207" i="13"/>
  <c r="L194" i="13"/>
  <c r="N207" i="12"/>
  <c r="F207" i="12"/>
  <c r="N207" i="14" l="1"/>
  <c r="F207" i="14"/>
  <c r="N207" i="13"/>
  <c r="F207" i="13"/>
  <c r="H195" i="12"/>
  <c r="G207" i="12"/>
  <c r="H195" i="14" l="1"/>
  <c r="G207" i="14"/>
  <c r="H195" i="13"/>
  <c r="G207" i="13"/>
  <c r="L195" i="12"/>
  <c r="E208" i="12"/>
  <c r="E208" i="14" l="1"/>
  <c r="L195" i="14"/>
  <c r="E208" i="13"/>
  <c r="L195" i="13"/>
  <c r="N208" i="12"/>
  <c r="F208" i="12"/>
  <c r="N208" i="14" l="1"/>
  <c r="F208" i="14"/>
  <c r="N208" i="13"/>
  <c r="F208" i="13"/>
  <c r="H196" i="12"/>
  <c r="G208" i="12"/>
  <c r="H196" i="14" l="1"/>
  <c r="G208" i="14"/>
  <c r="H196" i="13"/>
  <c r="G208" i="13"/>
  <c r="E209" i="12"/>
  <c r="L196" i="12"/>
  <c r="E209" i="14" l="1"/>
  <c r="L196" i="14"/>
  <c r="L196" i="13"/>
  <c r="E209" i="13"/>
  <c r="F209" i="12"/>
  <c r="N209" i="12"/>
  <c r="N209" i="14" l="1"/>
  <c r="F209" i="14"/>
  <c r="N209" i="13"/>
  <c r="F209" i="13"/>
  <c r="H197" i="12"/>
  <c r="G209" i="12"/>
  <c r="H197" i="14" l="1"/>
  <c r="G209" i="14"/>
  <c r="H197" i="13"/>
  <c r="G209" i="13"/>
  <c r="E210" i="12"/>
  <c r="L197" i="12"/>
  <c r="L197" i="14" l="1"/>
  <c r="E210" i="14"/>
  <c r="E210" i="13"/>
  <c r="L197" i="13"/>
  <c r="N210" i="12"/>
  <c r="F210" i="12"/>
  <c r="N210" i="14" l="1"/>
  <c r="F210" i="14"/>
  <c r="N210" i="13"/>
  <c r="F210" i="13"/>
  <c r="H198" i="12"/>
  <c r="G210" i="12"/>
  <c r="H198" i="14" l="1"/>
  <c r="G210" i="14"/>
  <c r="H198" i="13"/>
  <c r="G210" i="13"/>
  <c r="E211" i="12"/>
  <c r="L198" i="12"/>
  <c r="E211" i="14" l="1"/>
  <c r="L198" i="14"/>
  <c r="E211" i="13"/>
  <c r="L198" i="13"/>
  <c r="N211" i="12"/>
  <c r="F211" i="12"/>
  <c r="N211" i="14" l="1"/>
  <c r="F211" i="14"/>
  <c r="N211" i="13"/>
  <c r="F211" i="13"/>
  <c r="H199" i="12"/>
  <c r="G211" i="12"/>
  <c r="H199" i="14" l="1"/>
  <c r="G211" i="14"/>
  <c r="H199" i="13"/>
  <c r="G211" i="13"/>
  <c r="E212" i="12"/>
  <c r="L199" i="12"/>
  <c r="E212" i="14" l="1"/>
  <c r="L199" i="14"/>
  <c r="L199" i="13"/>
  <c r="E212" i="13"/>
  <c r="N212" i="12"/>
  <c r="F212" i="12"/>
  <c r="N212" i="14" l="1"/>
  <c r="F212" i="14"/>
  <c r="N212" i="13"/>
  <c r="F212" i="13"/>
  <c r="H200" i="12"/>
  <c r="G212" i="12"/>
  <c r="H200" i="14" l="1"/>
  <c r="G212" i="14"/>
  <c r="H200" i="13"/>
  <c r="G212" i="13"/>
  <c r="L200" i="12"/>
  <c r="E213" i="12"/>
  <c r="L200" i="14" l="1"/>
  <c r="E213" i="14"/>
  <c r="E213" i="13"/>
  <c r="L200" i="13"/>
  <c r="F213" i="12"/>
  <c r="N213" i="12"/>
  <c r="N213" i="14" l="1"/>
  <c r="F213" i="14"/>
  <c r="N213" i="13"/>
  <c r="F213" i="13"/>
  <c r="H201" i="12"/>
  <c r="G213" i="12"/>
  <c r="H201" i="14" l="1"/>
  <c r="G213" i="14"/>
  <c r="H201" i="13"/>
  <c r="G213" i="13"/>
  <c r="E214" i="12"/>
  <c r="L201" i="12"/>
  <c r="E214" i="14" l="1"/>
  <c r="L201" i="14"/>
  <c r="L201" i="13"/>
  <c r="E214" i="13"/>
  <c r="N214" i="12"/>
  <c r="F214" i="12"/>
  <c r="N214" i="14" l="1"/>
  <c r="F214" i="14"/>
  <c r="N214" i="13"/>
  <c r="F214" i="13"/>
  <c r="H202" i="12"/>
  <c r="G214" i="12"/>
  <c r="H202" i="14" l="1"/>
  <c r="G214" i="14"/>
  <c r="H202" i="13"/>
  <c r="G214" i="13"/>
  <c r="E215" i="12"/>
  <c r="L202" i="12"/>
  <c r="E215" i="14" l="1"/>
  <c r="L202" i="14"/>
  <c r="L202" i="13"/>
  <c r="E215" i="13"/>
  <c r="N215" i="12"/>
  <c r="F215" i="12"/>
  <c r="N215" i="14" l="1"/>
  <c r="F215" i="14"/>
  <c r="N215" i="13"/>
  <c r="F215" i="13"/>
  <c r="H203" i="12"/>
  <c r="G215" i="12"/>
  <c r="H203" i="14" l="1"/>
  <c r="G215" i="14"/>
  <c r="H203" i="13"/>
  <c r="G215" i="13"/>
  <c r="E216" i="12"/>
  <c r="L203" i="12"/>
  <c r="E216" i="14" l="1"/>
  <c r="L203" i="14"/>
  <c r="E216" i="13"/>
  <c r="L203" i="13"/>
  <c r="N216" i="12"/>
  <c r="F216" i="12"/>
  <c r="N216" i="14" l="1"/>
  <c r="F216" i="14"/>
  <c r="N216" i="13"/>
  <c r="F216" i="13"/>
  <c r="H204" i="12"/>
  <c r="G216" i="12"/>
  <c r="H204" i="14" l="1"/>
  <c r="G216" i="14"/>
  <c r="H204" i="13"/>
  <c r="G216" i="13"/>
  <c r="E217" i="12"/>
  <c r="L204" i="12"/>
  <c r="L204" i="14" l="1"/>
  <c r="E217" i="14"/>
  <c r="E217" i="13"/>
  <c r="L204" i="13"/>
  <c r="F217" i="12"/>
  <c r="N217" i="12"/>
  <c r="N217" i="14" l="1"/>
  <c r="F217" i="14"/>
  <c r="N217" i="13"/>
  <c r="F217" i="13"/>
  <c r="H205" i="12"/>
  <c r="G217" i="12"/>
  <c r="H205" i="14" l="1"/>
  <c r="G217" i="14"/>
  <c r="H205" i="13"/>
  <c r="G217" i="13"/>
  <c r="E218" i="12"/>
  <c r="L205" i="12"/>
  <c r="E218" i="14" l="1"/>
  <c r="L205" i="14"/>
  <c r="E218" i="13"/>
  <c r="L205" i="13"/>
  <c r="N218" i="12"/>
  <c r="F218" i="12"/>
  <c r="N218" i="14" l="1"/>
  <c r="F218" i="14"/>
  <c r="N218" i="13"/>
  <c r="F218" i="13"/>
  <c r="H206" i="12"/>
  <c r="G218" i="12"/>
  <c r="H206" i="14" l="1"/>
  <c r="G218" i="14"/>
  <c r="H206" i="13"/>
  <c r="G218" i="13"/>
  <c r="E219" i="12"/>
  <c r="L206" i="12"/>
  <c r="L206" i="14" l="1"/>
  <c r="E219" i="14"/>
  <c r="E219" i="13"/>
  <c r="L206" i="13"/>
  <c r="N219" i="12"/>
  <c r="F219" i="12"/>
  <c r="N219" i="14" l="1"/>
  <c r="F219" i="14"/>
  <c r="N219" i="13"/>
  <c r="F219" i="13"/>
  <c r="H207" i="12"/>
  <c r="G219" i="12"/>
  <c r="H207" i="14" l="1"/>
  <c r="G219" i="14"/>
  <c r="H207" i="13"/>
  <c r="G219" i="13"/>
  <c r="E220" i="12"/>
  <c r="L207" i="12"/>
  <c r="E220" i="14" l="1"/>
  <c r="L207" i="14"/>
  <c r="E220" i="13"/>
  <c r="L207" i="13"/>
  <c r="N220" i="12"/>
  <c r="F220" i="12"/>
  <c r="N220" i="14" l="1"/>
  <c r="F220" i="14"/>
  <c r="N220" i="13"/>
  <c r="F220" i="13"/>
  <c r="H208" i="12"/>
  <c r="G220" i="12"/>
  <c r="H208" i="14" l="1"/>
  <c r="G220" i="14"/>
  <c r="H208" i="13"/>
  <c r="G220" i="13"/>
  <c r="L208" i="12"/>
  <c r="E221" i="12"/>
  <c r="E221" i="14" l="1"/>
  <c r="L208" i="14"/>
  <c r="L208" i="13"/>
  <c r="E221" i="13"/>
  <c r="F221" i="12"/>
  <c r="N221" i="12"/>
  <c r="N221" i="14" l="1"/>
  <c r="F221" i="14"/>
  <c r="N221" i="13"/>
  <c r="F221" i="13"/>
  <c r="H209" i="12"/>
  <c r="G221" i="12"/>
  <c r="H209" i="14" l="1"/>
  <c r="G221" i="14"/>
  <c r="H209" i="13"/>
  <c r="G221" i="13"/>
  <c r="E222" i="12"/>
  <c r="L209" i="12"/>
  <c r="L209" i="14" l="1"/>
  <c r="E222" i="14"/>
  <c r="E222" i="13"/>
  <c r="L209" i="13"/>
  <c r="N222" i="12"/>
  <c r="F222" i="12"/>
  <c r="N222" i="14" l="1"/>
  <c r="F222" i="14"/>
  <c r="N222" i="13"/>
  <c r="F222" i="13"/>
  <c r="H210" i="12"/>
  <c r="G222" i="12"/>
  <c r="H210" i="14" l="1"/>
  <c r="G222" i="14"/>
  <c r="H210" i="13"/>
  <c r="G222" i="13"/>
  <c r="L210" i="12"/>
  <c r="E223" i="12"/>
  <c r="L210" i="14" l="1"/>
  <c r="E223" i="14"/>
  <c r="L210" i="13"/>
  <c r="E223" i="13"/>
  <c r="N223" i="12"/>
  <c r="F223" i="12"/>
  <c r="N223" i="14" l="1"/>
  <c r="F223" i="14"/>
  <c r="N223" i="13"/>
  <c r="F223" i="13"/>
  <c r="H211" i="12"/>
  <c r="G223" i="12"/>
  <c r="H211" i="14" l="1"/>
  <c r="G223" i="14"/>
  <c r="H211" i="13"/>
  <c r="G223" i="13"/>
  <c r="L211" i="12"/>
  <c r="E224" i="12"/>
  <c r="E224" i="14" l="1"/>
  <c r="L211" i="14"/>
  <c r="L211" i="13"/>
  <c r="E224" i="13"/>
  <c r="N224" i="12"/>
  <c r="F224" i="12"/>
  <c r="N224" i="14" l="1"/>
  <c r="F224" i="14"/>
  <c r="N224" i="13"/>
  <c r="F224" i="13"/>
  <c r="H212" i="12"/>
  <c r="G224" i="12"/>
  <c r="H212" i="14" l="1"/>
  <c r="G224" i="14"/>
  <c r="H212" i="13"/>
  <c r="G224" i="13"/>
  <c r="L212" i="12"/>
  <c r="E225" i="12"/>
  <c r="E225" i="14" l="1"/>
  <c r="L212" i="14"/>
  <c r="E225" i="13"/>
  <c r="L212" i="13"/>
  <c r="F225" i="12"/>
  <c r="N225" i="12"/>
  <c r="N225" i="14" l="1"/>
  <c r="F225" i="14"/>
  <c r="N225" i="13"/>
  <c r="F225" i="13"/>
  <c r="H213" i="12"/>
  <c r="G225" i="12"/>
  <c r="H213" i="14" l="1"/>
  <c r="G225" i="14"/>
  <c r="H213" i="13"/>
  <c r="G225" i="13"/>
  <c r="L213" i="12"/>
  <c r="E226" i="12"/>
  <c r="E226" i="14" l="1"/>
  <c r="L213" i="14"/>
  <c r="L213" i="13"/>
  <c r="E226" i="13"/>
  <c r="N226" i="12"/>
  <c r="F226" i="12"/>
  <c r="N226" i="14" l="1"/>
  <c r="F226" i="14"/>
  <c r="N226" i="13"/>
  <c r="F226" i="13"/>
  <c r="H214" i="12"/>
  <c r="G226" i="12"/>
  <c r="H214" i="14" l="1"/>
  <c r="G226" i="14"/>
  <c r="H214" i="13"/>
  <c r="G226" i="13"/>
  <c r="L214" i="12"/>
  <c r="E227" i="12"/>
  <c r="L214" i="14" l="1"/>
  <c r="E227" i="14"/>
  <c r="E227" i="13"/>
  <c r="L214" i="13"/>
  <c r="N227" i="12"/>
  <c r="F227" i="12"/>
  <c r="N227" i="14" l="1"/>
  <c r="F227" i="14"/>
  <c r="N227" i="13"/>
  <c r="F227" i="13"/>
  <c r="H215" i="12"/>
  <c r="G227" i="12"/>
  <c r="H215" i="14" l="1"/>
  <c r="G227" i="14"/>
  <c r="H215" i="13"/>
  <c r="G227" i="13"/>
  <c r="L215" i="12"/>
  <c r="E228" i="12"/>
  <c r="L215" i="14" l="1"/>
  <c r="E228" i="14"/>
  <c r="L215" i="13"/>
  <c r="E228" i="13"/>
  <c r="N228" i="12"/>
  <c r="F228" i="12"/>
  <c r="N228" i="14" l="1"/>
  <c r="F228" i="14"/>
  <c r="N228" i="13"/>
  <c r="F228" i="13"/>
  <c r="H216" i="12"/>
  <c r="G228" i="12"/>
  <c r="H216" i="14" l="1"/>
  <c r="G228" i="14"/>
  <c r="H216" i="13"/>
  <c r="G228" i="13"/>
  <c r="L216" i="12"/>
  <c r="E229" i="12"/>
  <c r="E229" i="14" l="1"/>
  <c r="L216" i="14"/>
  <c r="E229" i="13"/>
  <c r="L216" i="13"/>
  <c r="F229" i="12"/>
  <c r="N229" i="12"/>
  <c r="N229" i="14" l="1"/>
  <c r="F229" i="14"/>
  <c r="N229" i="13"/>
  <c r="F229" i="13"/>
  <c r="H217" i="12"/>
  <c r="G229" i="12"/>
  <c r="H217" i="14" l="1"/>
  <c r="G229" i="14"/>
  <c r="H217" i="13"/>
  <c r="G229" i="13"/>
  <c r="E230" i="12"/>
  <c r="L217" i="12"/>
  <c r="E230" i="14" l="1"/>
  <c r="L217" i="14"/>
  <c r="L217" i="13"/>
  <c r="E230" i="13"/>
  <c r="N230" i="12"/>
  <c r="F230" i="12"/>
  <c r="N230" i="14" l="1"/>
  <c r="F230" i="14"/>
  <c r="N230" i="13"/>
  <c r="F230" i="13"/>
  <c r="H218" i="12"/>
  <c r="G230" i="12"/>
  <c r="H218" i="14" l="1"/>
  <c r="G230" i="14"/>
  <c r="H218" i="13"/>
  <c r="G230" i="13"/>
  <c r="L218" i="12"/>
  <c r="E231" i="12"/>
  <c r="E231" i="14" l="1"/>
  <c r="L218" i="14"/>
  <c r="L218" i="13"/>
  <c r="E231" i="13"/>
  <c r="N231" i="12"/>
  <c r="F231" i="12"/>
  <c r="N231" i="14" l="1"/>
  <c r="F231" i="14"/>
  <c r="N231" i="13"/>
  <c r="F231" i="13"/>
  <c r="H219" i="12"/>
  <c r="G231" i="12"/>
  <c r="H219" i="14" l="1"/>
  <c r="G231" i="14"/>
  <c r="H219" i="13"/>
  <c r="G231" i="13"/>
  <c r="L219" i="12"/>
  <c r="E232" i="12"/>
  <c r="E232" i="14" l="1"/>
  <c r="L219" i="14"/>
  <c r="L219" i="13"/>
  <c r="E232" i="13"/>
  <c r="N232" i="12"/>
  <c r="F232" i="12"/>
  <c r="N232" i="14" l="1"/>
  <c r="F232" i="14"/>
  <c r="N232" i="13"/>
  <c r="F232" i="13"/>
  <c r="H220" i="12"/>
  <c r="G232" i="12"/>
  <c r="H220" i="14" l="1"/>
  <c r="G232" i="14"/>
  <c r="H220" i="13"/>
  <c r="G232" i="13"/>
  <c r="L220" i="12"/>
  <c r="E233" i="12"/>
  <c r="E233" i="14" l="1"/>
  <c r="L220" i="14"/>
  <c r="L220" i="13"/>
  <c r="E233" i="13"/>
  <c r="F233" i="12"/>
  <c r="N233" i="12"/>
  <c r="N233" i="14" l="1"/>
  <c r="F233" i="14"/>
  <c r="N233" i="13"/>
  <c r="F233" i="13"/>
  <c r="H221" i="12"/>
  <c r="G233" i="12"/>
  <c r="H221" i="14" l="1"/>
  <c r="G233" i="14"/>
  <c r="H221" i="13"/>
  <c r="G233" i="13"/>
  <c r="L221" i="12"/>
  <c r="E234" i="12"/>
  <c r="L221" i="14" l="1"/>
  <c r="E234" i="14"/>
  <c r="L221" i="13"/>
  <c r="E234" i="13"/>
  <c r="N234" i="12"/>
  <c r="F234" i="12"/>
  <c r="N234" i="14" l="1"/>
  <c r="F234" i="14"/>
  <c r="N234" i="13"/>
  <c r="F234" i="13"/>
  <c r="H222" i="12"/>
  <c r="G234" i="12"/>
  <c r="H222" i="14" l="1"/>
  <c r="G234" i="14"/>
  <c r="H222" i="13"/>
  <c r="G234" i="13"/>
  <c r="E235" i="12"/>
  <c r="L222" i="12"/>
  <c r="E235" i="14" l="1"/>
  <c r="L222" i="14"/>
  <c r="L222" i="13"/>
  <c r="E235" i="13"/>
  <c r="N235" i="12"/>
  <c r="F235" i="12"/>
  <c r="N235" i="14" l="1"/>
  <c r="F235" i="14"/>
  <c r="N235" i="13"/>
  <c r="F235" i="13"/>
  <c r="H223" i="12"/>
  <c r="G235" i="12"/>
  <c r="H223" i="14" l="1"/>
  <c r="G235" i="14"/>
  <c r="H223" i="13"/>
  <c r="G235" i="13"/>
  <c r="L223" i="12"/>
  <c r="E236" i="12"/>
  <c r="E236" i="14" l="1"/>
  <c r="L223" i="14"/>
  <c r="L223" i="13"/>
  <c r="E236" i="13"/>
  <c r="N236" i="12"/>
  <c r="F236" i="12"/>
  <c r="N236" i="14" l="1"/>
  <c r="F236" i="14"/>
  <c r="N236" i="13"/>
  <c r="F236" i="13"/>
  <c r="H224" i="12"/>
  <c r="G236" i="12"/>
  <c r="H224" i="14" l="1"/>
  <c r="G236" i="14"/>
  <c r="H224" i="13"/>
  <c r="G236" i="13"/>
  <c r="L224" i="12"/>
  <c r="E237" i="12"/>
  <c r="E237" i="14" l="1"/>
  <c r="L224" i="14"/>
  <c r="L224" i="13"/>
  <c r="E237" i="13"/>
  <c r="F237" i="12"/>
  <c r="N237" i="12"/>
  <c r="N237" i="14" l="1"/>
  <c r="F237" i="14"/>
  <c r="N237" i="13"/>
  <c r="F237" i="13"/>
  <c r="H225" i="12"/>
  <c r="G237" i="12"/>
  <c r="H225" i="14" l="1"/>
  <c r="G237" i="14"/>
  <c r="H225" i="13"/>
  <c r="G237" i="13"/>
  <c r="L225" i="12"/>
  <c r="E238" i="12"/>
  <c r="L225" i="14" l="1"/>
  <c r="E238" i="14"/>
  <c r="L225" i="13"/>
  <c r="E238" i="13"/>
  <c r="N238" i="12"/>
  <c r="F238" i="12"/>
  <c r="N238" i="14" l="1"/>
  <c r="F238" i="14"/>
  <c r="N238" i="13"/>
  <c r="F238" i="13"/>
  <c r="H226" i="12"/>
  <c r="G238" i="12"/>
  <c r="H226" i="14" l="1"/>
  <c r="G238" i="14"/>
  <c r="H226" i="13"/>
  <c r="G238" i="13"/>
  <c r="L226" i="12"/>
  <c r="E239" i="12"/>
  <c r="E239" i="14" l="1"/>
  <c r="L226" i="14"/>
  <c r="E239" i="13"/>
  <c r="L226" i="13"/>
  <c r="N239" i="12"/>
  <c r="F239" i="12"/>
  <c r="N239" i="14" l="1"/>
  <c r="F239" i="14"/>
  <c r="N239" i="13"/>
  <c r="F239" i="13"/>
  <c r="H227" i="12"/>
  <c r="G239" i="12"/>
  <c r="H227" i="14" l="1"/>
  <c r="G239" i="14"/>
  <c r="H227" i="13"/>
  <c r="G239" i="13"/>
  <c r="E240" i="12"/>
  <c r="L227" i="12"/>
  <c r="L227" i="14" l="1"/>
  <c r="E240" i="14"/>
  <c r="E240" i="13"/>
  <c r="L227" i="13"/>
  <c r="N240" i="12"/>
  <c r="F240" i="12"/>
  <c r="N240" i="14" l="1"/>
  <c r="F240" i="14"/>
  <c r="N240" i="13"/>
  <c r="F240" i="13"/>
  <c r="H228" i="12"/>
  <c r="G240" i="12"/>
  <c r="H228" i="14" l="1"/>
  <c r="G240" i="14"/>
  <c r="H228" i="13"/>
  <c r="G240" i="13"/>
  <c r="E241" i="12"/>
  <c r="L228" i="12"/>
  <c r="E241" i="14" l="1"/>
  <c r="L228" i="14"/>
  <c r="L228" i="13"/>
  <c r="E241" i="13"/>
  <c r="F241" i="12"/>
  <c r="N241" i="12"/>
  <c r="N241" i="14" l="1"/>
  <c r="F241" i="14"/>
  <c r="N241" i="13"/>
  <c r="F241" i="13"/>
  <c r="H229" i="12"/>
  <c r="G241" i="12"/>
  <c r="H229" i="14" l="1"/>
  <c r="G241" i="14"/>
  <c r="H229" i="13"/>
  <c r="G241" i="13"/>
  <c r="E242" i="12"/>
  <c r="L229" i="12"/>
  <c r="L229" i="14" l="1"/>
  <c r="E242" i="14"/>
  <c r="L229" i="13"/>
  <c r="E242" i="13"/>
  <c r="N242" i="12"/>
  <c r="F242" i="12"/>
  <c r="N242" i="14" l="1"/>
  <c r="F242" i="14"/>
  <c r="N242" i="13"/>
  <c r="F242" i="13"/>
  <c r="H230" i="12"/>
  <c r="G242" i="12"/>
  <c r="H230" i="14" l="1"/>
  <c r="G242" i="14"/>
  <c r="H230" i="13"/>
  <c r="G242" i="13"/>
  <c r="L230" i="12"/>
  <c r="E243" i="12"/>
  <c r="L230" i="14" l="1"/>
  <c r="E243" i="14"/>
  <c r="L230" i="13"/>
  <c r="E243" i="13"/>
  <c r="N243" i="12"/>
  <c r="F243" i="12"/>
  <c r="N243" i="14" l="1"/>
  <c r="F243" i="14"/>
  <c r="N243" i="13"/>
  <c r="F243" i="13"/>
  <c r="H231" i="12"/>
  <c r="G243" i="12"/>
  <c r="H231" i="14" l="1"/>
  <c r="G243" i="14"/>
  <c r="H231" i="13"/>
  <c r="G243" i="13"/>
  <c r="E244" i="12"/>
  <c r="L231" i="12"/>
  <c r="L231" i="14" l="1"/>
  <c r="E244" i="14"/>
  <c r="L231" i="13"/>
  <c r="E244" i="13"/>
  <c r="N244" i="12"/>
  <c r="F244" i="12"/>
  <c r="N244" i="14" l="1"/>
  <c r="F244" i="14"/>
  <c r="N244" i="13"/>
  <c r="F244" i="13"/>
  <c r="H232" i="12"/>
  <c r="G244" i="12"/>
  <c r="H232" i="14" l="1"/>
  <c r="G244" i="14"/>
  <c r="H232" i="13"/>
  <c r="G244" i="13"/>
  <c r="E245" i="12"/>
  <c r="L232" i="12"/>
  <c r="L232" i="14" l="1"/>
  <c r="E245" i="14"/>
  <c r="E245" i="13"/>
  <c r="L232" i="13"/>
  <c r="F245" i="12"/>
  <c r="N245" i="12"/>
  <c r="N245" i="14" l="1"/>
  <c r="F245" i="14"/>
  <c r="N245" i="13"/>
  <c r="F245" i="13"/>
  <c r="H233" i="12"/>
  <c r="G245" i="12"/>
  <c r="H233" i="14" l="1"/>
  <c r="G245" i="14"/>
  <c r="H233" i="13"/>
  <c r="G245" i="13"/>
  <c r="L233" i="12"/>
  <c r="E246" i="12"/>
  <c r="E246" i="14" l="1"/>
  <c r="L233" i="14"/>
  <c r="E246" i="13"/>
  <c r="L233" i="13"/>
  <c r="N246" i="12"/>
  <c r="F246" i="12"/>
  <c r="N246" i="14" l="1"/>
  <c r="F246" i="14"/>
  <c r="N246" i="13"/>
  <c r="F246" i="13"/>
  <c r="H234" i="12"/>
  <c r="G246" i="12"/>
  <c r="H234" i="14" l="1"/>
  <c r="G246" i="14"/>
  <c r="H234" i="13"/>
  <c r="G246" i="13"/>
  <c r="E247" i="12"/>
  <c r="L234" i="12"/>
  <c r="E247" i="14" l="1"/>
  <c r="L234" i="14"/>
  <c r="E247" i="13"/>
  <c r="L234" i="13"/>
  <c r="N247" i="12"/>
  <c r="F247" i="12"/>
  <c r="N247" i="14" l="1"/>
  <c r="F247" i="14"/>
  <c r="N247" i="13"/>
  <c r="F247" i="13"/>
  <c r="H235" i="12"/>
  <c r="G247" i="12"/>
  <c r="H235" i="14" l="1"/>
  <c r="G247" i="14"/>
  <c r="H235" i="13"/>
  <c r="G247" i="13"/>
  <c r="L235" i="12"/>
  <c r="E248" i="12"/>
  <c r="E248" i="14" l="1"/>
  <c r="L235" i="14"/>
  <c r="L235" i="13"/>
  <c r="E248" i="13"/>
  <c r="N248" i="12"/>
  <c r="F248" i="12"/>
  <c r="N248" i="14" l="1"/>
  <c r="F248" i="14"/>
  <c r="N248" i="13"/>
  <c r="F248" i="13"/>
  <c r="H236" i="12"/>
  <c r="G248" i="12"/>
  <c r="H236" i="14" l="1"/>
  <c r="G248" i="14"/>
  <c r="H236" i="13"/>
  <c r="G248" i="13"/>
  <c r="L236" i="12"/>
  <c r="E249" i="12"/>
  <c r="E249" i="14" l="1"/>
  <c r="L236" i="14"/>
  <c r="L236" i="13"/>
  <c r="E249" i="13"/>
  <c r="F249" i="12"/>
  <c r="N249" i="12"/>
  <c r="N249" i="14" l="1"/>
  <c r="F249" i="14"/>
  <c r="N249" i="13"/>
  <c r="F249" i="13"/>
  <c r="H237" i="12"/>
  <c r="G249" i="12"/>
  <c r="H237" i="14" l="1"/>
  <c r="G249" i="14"/>
  <c r="H237" i="13"/>
  <c r="G249" i="13"/>
  <c r="E250" i="12"/>
  <c r="L237" i="12"/>
  <c r="E250" i="14" l="1"/>
  <c r="L237" i="14"/>
  <c r="L237" i="13"/>
  <c r="E250" i="13"/>
  <c r="N250" i="12"/>
  <c r="F250" i="12"/>
  <c r="N250" i="14" l="1"/>
  <c r="F250" i="14"/>
  <c r="N250" i="13"/>
  <c r="F250" i="13"/>
  <c r="H238" i="12"/>
  <c r="G250" i="12"/>
  <c r="H238" i="14" l="1"/>
  <c r="G250" i="14"/>
  <c r="H238" i="13"/>
  <c r="G250" i="13"/>
  <c r="E251" i="12"/>
  <c r="L238" i="12"/>
  <c r="L238" i="14" l="1"/>
  <c r="E251" i="14"/>
  <c r="E251" i="13"/>
  <c r="L238" i="13"/>
  <c r="N251" i="12"/>
  <c r="F251" i="12"/>
  <c r="N251" i="14" l="1"/>
  <c r="F251" i="14"/>
  <c r="N251" i="13"/>
  <c r="F251" i="13"/>
  <c r="H239" i="12"/>
  <c r="G251" i="12"/>
  <c r="H239" i="14" l="1"/>
  <c r="G251" i="14"/>
  <c r="H239" i="13"/>
  <c r="G251" i="13"/>
  <c r="E252" i="12"/>
  <c r="L239" i="12"/>
  <c r="E252" i="14" l="1"/>
  <c r="L239" i="14"/>
  <c r="L239" i="13"/>
  <c r="E252" i="13"/>
  <c r="N252" i="12"/>
  <c r="F252" i="12"/>
  <c r="N252" i="14" l="1"/>
  <c r="F252" i="14"/>
  <c r="N252" i="13"/>
  <c r="F252" i="13"/>
  <c r="H240" i="12"/>
  <c r="G252" i="12"/>
  <c r="H240" i="14" l="1"/>
  <c r="G252" i="14"/>
  <c r="H240" i="13"/>
  <c r="G252" i="13"/>
  <c r="L240" i="12"/>
  <c r="E253" i="12"/>
  <c r="E253" i="14" l="1"/>
  <c r="L240" i="14"/>
  <c r="E253" i="13"/>
  <c r="L240" i="13"/>
  <c r="F253" i="12"/>
  <c r="N253" i="12"/>
  <c r="N253" i="14" l="1"/>
  <c r="F253" i="14"/>
  <c r="N253" i="13"/>
  <c r="F253" i="13"/>
  <c r="H241" i="12"/>
  <c r="G253" i="12"/>
  <c r="H241" i="14" l="1"/>
  <c r="G253" i="14"/>
  <c r="H241" i="13"/>
  <c r="G253" i="13"/>
  <c r="L241" i="12"/>
  <c r="E254" i="12"/>
  <c r="L241" i="14" l="1"/>
  <c r="E254" i="14"/>
  <c r="E254" i="13"/>
  <c r="L241" i="13"/>
  <c r="N254" i="12"/>
  <c r="F254" i="12"/>
  <c r="N254" i="14" l="1"/>
  <c r="F254" i="14"/>
  <c r="N254" i="13"/>
  <c r="F254" i="13"/>
  <c r="H242" i="12"/>
  <c r="G254" i="12"/>
  <c r="H242" i="14" l="1"/>
  <c r="G254" i="14"/>
  <c r="H242" i="13"/>
  <c r="G254" i="13"/>
  <c r="L242" i="12"/>
  <c r="E255" i="12"/>
  <c r="L242" i="14" l="1"/>
  <c r="E255" i="14"/>
  <c r="E255" i="13"/>
  <c r="L242" i="13"/>
  <c r="N255" i="12"/>
  <c r="F255" i="12"/>
  <c r="N255" i="14" l="1"/>
  <c r="F255" i="14"/>
  <c r="N255" i="13"/>
  <c r="F255" i="13"/>
  <c r="H243" i="12"/>
  <c r="G255" i="12"/>
  <c r="H243" i="14" l="1"/>
  <c r="G255" i="14"/>
  <c r="H243" i="13"/>
  <c r="G255" i="13"/>
  <c r="L243" i="12"/>
  <c r="E256" i="12"/>
  <c r="L243" i="14" l="1"/>
  <c r="E256" i="14"/>
  <c r="E256" i="13"/>
  <c r="L243" i="13"/>
  <c r="N256" i="12"/>
  <c r="F256" i="12"/>
  <c r="N256" i="14" l="1"/>
  <c r="F256" i="14"/>
  <c r="N256" i="13"/>
  <c r="F256" i="13"/>
  <c r="H244" i="12"/>
  <c r="G256" i="12"/>
  <c r="H244" i="14" l="1"/>
  <c r="G256" i="14"/>
  <c r="H244" i="13"/>
  <c r="G256" i="13"/>
  <c r="L244" i="12"/>
  <c r="E257" i="12"/>
  <c r="L244" i="14" l="1"/>
  <c r="E257" i="14"/>
  <c r="L244" i="13"/>
  <c r="E257" i="13"/>
  <c r="N257" i="12"/>
  <c r="F257" i="12"/>
  <c r="N257" i="14" l="1"/>
  <c r="F257" i="14"/>
  <c r="N257" i="13"/>
  <c r="F257" i="13"/>
  <c r="H245" i="12"/>
  <c r="G257" i="12"/>
  <c r="H245" i="14" l="1"/>
  <c r="G257" i="14"/>
  <c r="H245" i="13"/>
  <c r="G257" i="13"/>
  <c r="E258" i="12"/>
  <c r="L245" i="12"/>
  <c r="E258" i="14" l="1"/>
  <c r="L245" i="14"/>
  <c r="E258" i="13"/>
  <c r="L245" i="13"/>
  <c r="N258" i="12"/>
  <c r="F258" i="12"/>
  <c r="N258" i="14" l="1"/>
  <c r="F258" i="14"/>
  <c r="N258" i="13"/>
  <c r="F258" i="13"/>
  <c r="H246" i="12"/>
  <c r="G258" i="12"/>
  <c r="H246" i="14" l="1"/>
  <c r="G258" i="14"/>
  <c r="H246" i="13"/>
  <c r="G258" i="13"/>
  <c r="L246" i="12"/>
  <c r="E259" i="12"/>
  <c r="L246" i="14" l="1"/>
  <c r="E259" i="14"/>
  <c r="L246" i="13"/>
  <c r="E259" i="13"/>
  <c r="N259" i="12"/>
  <c r="F259" i="12"/>
  <c r="N259" i="14" l="1"/>
  <c r="F259" i="14"/>
  <c r="N259" i="13"/>
  <c r="F259" i="13"/>
  <c r="H247" i="12"/>
  <c r="G259" i="12"/>
  <c r="H247" i="14" l="1"/>
  <c r="G259" i="14"/>
  <c r="H247" i="13"/>
  <c r="G259" i="13"/>
  <c r="E260" i="12"/>
  <c r="L247" i="12"/>
  <c r="L247" i="14" l="1"/>
  <c r="E260" i="14"/>
  <c r="L247" i="13"/>
  <c r="E260" i="13"/>
  <c r="N260" i="12"/>
  <c r="F260" i="12"/>
  <c r="N260" i="14" l="1"/>
  <c r="F260" i="14"/>
  <c r="N260" i="13"/>
  <c r="F260" i="13"/>
  <c r="H248" i="12"/>
  <c r="G260" i="12"/>
  <c r="H248" i="14" l="1"/>
  <c r="G260" i="14"/>
  <c r="H248" i="13"/>
  <c r="G260" i="13"/>
  <c r="L248" i="12"/>
  <c r="E261" i="12"/>
  <c r="L248" i="14" l="1"/>
  <c r="E261" i="14"/>
  <c r="L248" i="13"/>
  <c r="E261" i="13"/>
  <c r="N261" i="12"/>
  <c r="F261" i="12"/>
  <c r="N261" i="14" l="1"/>
  <c r="F261" i="14"/>
  <c r="N261" i="13"/>
  <c r="F261" i="13"/>
  <c r="I254" i="12"/>
  <c r="I259" i="12"/>
  <c r="I251" i="12"/>
  <c r="I256" i="12"/>
  <c r="I248" i="12"/>
  <c r="I253" i="12"/>
  <c r="M254" i="12" s="1"/>
  <c r="I261" i="12"/>
  <c r="I258" i="12"/>
  <c r="M259" i="12" s="1"/>
  <c r="I250" i="12"/>
  <c r="I255" i="12"/>
  <c r="I260" i="12"/>
  <c r="I252" i="12"/>
  <c r="H260" i="12"/>
  <c r="L261" i="12" s="1"/>
  <c r="I249" i="12"/>
  <c r="M250" i="12" s="1"/>
  <c r="I257" i="12"/>
  <c r="I16" i="12"/>
  <c r="I17" i="12"/>
  <c r="M18" i="12" s="1"/>
  <c r="I18" i="12"/>
  <c r="M19" i="12" s="1"/>
  <c r="I19" i="12"/>
  <c r="I20" i="12"/>
  <c r="I21" i="12"/>
  <c r="I22" i="12"/>
  <c r="I23" i="12"/>
  <c r="I24" i="12"/>
  <c r="M25" i="12" s="1"/>
  <c r="I25" i="12"/>
  <c r="I26" i="12"/>
  <c r="M27" i="12" s="1"/>
  <c r="I27" i="12"/>
  <c r="I28" i="12"/>
  <c r="M29" i="12" s="1"/>
  <c r="I29" i="12"/>
  <c r="I30" i="12"/>
  <c r="I31" i="12"/>
  <c r="I32" i="12"/>
  <c r="I33" i="12"/>
  <c r="I34" i="12"/>
  <c r="I35" i="12"/>
  <c r="I36" i="12"/>
  <c r="M37" i="12" s="1"/>
  <c r="I37" i="12"/>
  <c r="I38" i="12"/>
  <c r="I39" i="12"/>
  <c r="I40" i="12"/>
  <c r="I41" i="12"/>
  <c r="I42" i="12"/>
  <c r="I43" i="12"/>
  <c r="I44" i="12"/>
  <c r="I45" i="12"/>
  <c r="I46" i="12"/>
  <c r="M47" i="12" s="1"/>
  <c r="I47" i="12"/>
  <c r="I48" i="12"/>
  <c r="M49" i="12" s="1"/>
  <c r="I49" i="12"/>
  <c r="I50" i="12"/>
  <c r="I51" i="12"/>
  <c r="I52" i="12"/>
  <c r="I53" i="12"/>
  <c r="I54" i="12"/>
  <c r="I55" i="12"/>
  <c r="I56" i="12"/>
  <c r="M57" i="12" s="1"/>
  <c r="I57" i="12"/>
  <c r="I58" i="12"/>
  <c r="I59" i="12"/>
  <c r="I60" i="12"/>
  <c r="I61" i="12"/>
  <c r="I62" i="12"/>
  <c r="I63" i="12"/>
  <c r="I64" i="12"/>
  <c r="M65" i="12" s="1"/>
  <c r="I65" i="12"/>
  <c r="I66" i="12"/>
  <c r="M67" i="12" s="1"/>
  <c r="I67" i="12"/>
  <c r="I68" i="12"/>
  <c r="M69" i="12" s="1"/>
  <c r="I69" i="12"/>
  <c r="I70" i="12"/>
  <c r="I71" i="12"/>
  <c r="I72" i="12"/>
  <c r="I73" i="12"/>
  <c r="I74" i="12"/>
  <c r="I75" i="12"/>
  <c r="I76" i="12"/>
  <c r="M77" i="12" s="1"/>
  <c r="I77" i="12"/>
  <c r="I78" i="12"/>
  <c r="M79" i="12" s="1"/>
  <c r="I79" i="12"/>
  <c r="I80" i="12"/>
  <c r="I81" i="12"/>
  <c r="I82" i="12"/>
  <c r="I83" i="12"/>
  <c r="I84" i="12"/>
  <c r="M85" i="12" s="1"/>
  <c r="I85" i="12"/>
  <c r="I86" i="12"/>
  <c r="M87" i="12" s="1"/>
  <c r="I87" i="12"/>
  <c r="I88" i="12"/>
  <c r="M89" i="12" s="1"/>
  <c r="I89" i="12"/>
  <c r="I90" i="12"/>
  <c r="I91" i="12"/>
  <c r="I92" i="12"/>
  <c r="I93" i="12"/>
  <c r="I94" i="12"/>
  <c r="I95" i="12"/>
  <c r="I96" i="12"/>
  <c r="M97" i="12" s="1"/>
  <c r="I97" i="12"/>
  <c r="M98" i="12" s="1"/>
  <c r="I98" i="12"/>
  <c r="I99" i="12"/>
  <c r="I100" i="12"/>
  <c r="I101" i="12"/>
  <c r="I102" i="12"/>
  <c r="I103" i="12"/>
  <c r="I104" i="12"/>
  <c r="I105" i="12"/>
  <c r="I106" i="12"/>
  <c r="I107" i="12"/>
  <c r="I108" i="12"/>
  <c r="M109" i="12" s="1"/>
  <c r="I109" i="12"/>
  <c r="I110" i="12"/>
  <c r="I111" i="12"/>
  <c r="I112" i="12"/>
  <c r="I113" i="12"/>
  <c r="I114" i="12"/>
  <c r="I115" i="12"/>
  <c r="I116" i="12"/>
  <c r="M117" i="12" s="1"/>
  <c r="I117" i="12"/>
  <c r="I118" i="12"/>
  <c r="I119" i="12"/>
  <c r="I120" i="12"/>
  <c r="I121" i="12"/>
  <c r="I122" i="12"/>
  <c r="I123" i="12"/>
  <c r="I124" i="12"/>
  <c r="I125" i="12"/>
  <c r="I126" i="12"/>
  <c r="M127" i="12" s="1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M149" i="12" s="1"/>
  <c r="I149" i="12"/>
  <c r="I150" i="12"/>
  <c r="I151" i="12"/>
  <c r="I152" i="12"/>
  <c r="I153" i="12"/>
  <c r="I154" i="12"/>
  <c r="I155" i="12"/>
  <c r="I156" i="12"/>
  <c r="M157" i="12" s="1"/>
  <c r="I157" i="12"/>
  <c r="I158" i="12"/>
  <c r="M159" i="12" s="1"/>
  <c r="I159" i="12"/>
  <c r="I160" i="12"/>
  <c r="I161" i="12"/>
  <c r="I162" i="12"/>
  <c r="I163" i="12"/>
  <c r="I164" i="12"/>
  <c r="I165" i="12"/>
  <c r="I166" i="12"/>
  <c r="M167" i="12" s="1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M189" i="12" s="1"/>
  <c r="I189" i="12"/>
  <c r="I190" i="12"/>
  <c r="I191" i="12"/>
  <c r="I192" i="12"/>
  <c r="I193" i="12"/>
  <c r="I194" i="12"/>
  <c r="I195" i="12"/>
  <c r="I196" i="12"/>
  <c r="M197" i="12" s="1"/>
  <c r="I197" i="12"/>
  <c r="I198" i="12"/>
  <c r="M199" i="12" s="1"/>
  <c r="I199" i="12"/>
  <c r="I200" i="12"/>
  <c r="I201" i="12"/>
  <c r="I202" i="12"/>
  <c r="I203" i="12"/>
  <c r="I204" i="12"/>
  <c r="I205" i="12"/>
  <c r="I206" i="12"/>
  <c r="M207" i="12" s="1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M237" i="12" s="1"/>
  <c r="I237" i="12"/>
  <c r="H249" i="12"/>
  <c r="H250" i="12"/>
  <c r="I238" i="12"/>
  <c r="I239" i="12"/>
  <c r="H251" i="12"/>
  <c r="I240" i="12"/>
  <c r="H252" i="12"/>
  <c r="I241" i="12"/>
  <c r="M242" i="12" s="1"/>
  <c r="H253" i="12"/>
  <c r="I242" i="12"/>
  <c r="H254" i="12"/>
  <c r="H259" i="12"/>
  <c r="L260" i="12" s="1"/>
  <c r="I245" i="12"/>
  <c r="I246" i="12"/>
  <c r="H257" i="12"/>
  <c r="L258" i="12" s="1"/>
  <c r="I244" i="12"/>
  <c r="M245" i="12" s="1"/>
  <c r="I247" i="12"/>
  <c r="M248" i="12" s="1"/>
  <c r="H255" i="12"/>
  <c r="I243" i="12"/>
  <c r="M244" i="12" s="1"/>
  <c r="H256" i="12"/>
  <c r="H258" i="12"/>
  <c r="G261" i="12"/>
  <c r="M74" i="12" l="1"/>
  <c r="M34" i="12"/>
  <c r="M175" i="12"/>
  <c r="M234" i="12"/>
  <c r="M133" i="12"/>
  <c r="M93" i="12"/>
  <c r="M73" i="12"/>
  <c r="M53" i="12"/>
  <c r="M33" i="12"/>
  <c r="M55" i="12"/>
  <c r="M191" i="12"/>
  <c r="M151" i="12"/>
  <c r="M111" i="12"/>
  <c r="M71" i="12"/>
  <c r="M51" i="12"/>
  <c r="M31" i="12"/>
  <c r="M210" i="12"/>
  <c r="M170" i="12"/>
  <c r="M130" i="12"/>
  <c r="M90" i="12"/>
  <c r="M50" i="12"/>
  <c r="L255" i="12"/>
  <c r="M194" i="12"/>
  <c r="M215" i="12"/>
  <c r="M35" i="12"/>
  <c r="M106" i="12"/>
  <c r="M66" i="12"/>
  <c r="M26" i="12"/>
  <c r="M45" i="12"/>
  <c r="M186" i="12"/>
  <c r="M95" i="12"/>
  <c r="M105" i="12"/>
  <c r="M63" i="12"/>
  <c r="M43" i="12"/>
  <c r="M23" i="12"/>
  <c r="M114" i="12"/>
  <c r="M162" i="12"/>
  <c r="M42" i="12"/>
  <c r="M231" i="12"/>
  <c r="L254" i="12"/>
  <c r="M205" i="12"/>
  <c r="M183" i="12"/>
  <c r="M240" i="12"/>
  <c r="M82" i="12"/>
  <c r="M221" i="12"/>
  <c r="M181" i="12"/>
  <c r="M141" i="12"/>
  <c r="M101" i="12"/>
  <c r="M81" i="12"/>
  <c r="M61" i="12"/>
  <c r="M41" i="12"/>
  <c r="M21" i="12"/>
  <c r="M213" i="12"/>
  <c r="M146" i="12"/>
  <c r="M165" i="12"/>
  <c r="M143" i="12"/>
  <c r="M202" i="12"/>
  <c r="L251" i="12"/>
  <c r="M20" i="12"/>
  <c r="M135" i="12"/>
  <c r="M173" i="12"/>
  <c r="M226" i="12"/>
  <c r="M223" i="12"/>
  <c r="M119" i="12"/>
  <c r="M39" i="12"/>
  <c r="M154" i="12"/>
  <c r="M229" i="12"/>
  <c r="M125" i="12"/>
  <c r="M103" i="12"/>
  <c r="M122" i="12"/>
  <c r="L257" i="12"/>
  <c r="M218" i="12"/>
  <c r="M178" i="12"/>
  <c r="M138" i="12"/>
  <c r="M58" i="12"/>
  <c r="I254" i="14"/>
  <c r="I259" i="14"/>
  <c r="I251" i="14"/>
  <c r="I256" i="14"/>
  <c r="I248" i="14"/>
  <c r="I253" i="14"/>
  <c r="I261" i="14"/>
  <c r="I258" i="14"/>
  <c r="I250" i="14"/>
  <c r="I255" i="14"/>
  <c r="I252" i="14"/>
  <c r="I249" i="14"/>
  <c r="M250" i="14" s="1"/>
  <c r="I260" i="14"/>
  <c r="H260" i="14"/>
  <c r="L261" i="14" s="1"/>
  <c r="I257" i="14"/>
  <c r="I16" i="14"/>
  <c r="I17" i="14"/>
  <c r="M18" i="14" s="1"/>
  <c r="I18" i="14"/>
  <c r="I19" i="14"/>
  <c r="I20" i="14"/>
  <c r="I21" i="14"/>
  <c r="I22" i="14"/>
  <c r="I23" i="14"/>
  <c r="I24" i="14"/>
  <c r="I25" i="14"/>
  <c r="M26" i="14" s="1"/>
  <c r="I26" i="14"/>
  <c r="M27" i="14" s="1"/>
  <c r="I27" i="14"/>
  <c r="M28" i="14" s="1"/>
  <c r="I28" i="14"/>
  <c r="M29" i="14" s="1"/>
  <c r="I29" i="14"/>
  <c r="I30" i="14"/>
  <c r="M31" i="14" s="1"/>
  <c r="I31" i="14"/>
  <c r="I32" i="14"/>
  <c r="M33" i="14" s="1"/>
  <c r="I33" i="14"/>
  <c r="I34" i="14"/>
  <c r="I35" i="14"/>
  <c r="M36" i="14" s="1"/>
  <c r="I36" i="14"/>
  <c r="I37" i="14"/>
  <c r="I38" i="14"/>
  <c r="I39" i="14"/>
  <c r="I40" i="14"/>
  <c r="I41" i="14"/>
  <c r="I42" i="14"/>
  <c r="I43" i="14"/>
  <c r="I44" i="14"/>
  <c r="I45" i="14"/>
  <c r="I46" i="14"/>
  <c r="M47" i="14" s="1"/>
  <c r="I47" i="14"/>
  <c r="I48" i="14"/>
  <c r="M49" i="14" s="1"/>
  <c r="I49" i="14"/>
  <c r="I50" i="14"/>
  <c r="M51" i="14" s="1"/>
  <c r="I51" i="14"/>
  <c r="I52" i="14"/>
  <c r="M53" i="14" s="1"/>
  <c r="I53" i="14"/>
  <c r="I54" i="14"/>
  <c r="M55" i="14" s="1"/>
  <c r="I55" i="14"/>
  <c r="I56" i="14"/>
  <c r="I57" i="14"/>
  <c r="M58" i="14" s="1"/>
  <c r="I58" i="14"/>
  <c r="I59" i="14"/>
  <c r="I60" i="14"/>
  <c r="I61" i="14"/>
  <c r="I62" i="14"/>
  <c r="I63" i="14"/>
  <c r="I64" i="14"/>
  <c r="I65" i="14"/>
  <c r="M66" i="14" s="1"/>
  <c r="I66" i="14"/>
  <c r="M67" i="14" s="1"/>
  <c r="I67" i="14"/>
  <c r="I68" i="14"/>
  <c r="M69" i="14" s="1"/>
  <c r="I69" i="14"/>
  <c r="I70" i="14"/>
  <c r="M71" i="14" s="1"/>
  <c r="I71" i="14"/>
  <c r="I72" i="14"/>
  <c r="M73" i="14" s="1"/>
  <c r="I73" i="14"/>
  <c r="I74" i="14"/>
  <c r="M75" i="14" s="1"/>
  <c r="I75" i="14"/>
  <c r="I76" i="14"/>
  <c r="I77" i="14"/>
  <c r="I78" i="14"/>
  <c r="I79" i="14"/>
  <c r="I80" i="14"/>
  <c r="I81" i="14"/>
  <c r="I82" i="14"/>
  <c r="I83" i="14"/>
  <c r="I84" i="14"/>
  <c r="I85" i="14"/>
  <c r="I86" i="14"/>
  <c r="M87" i="14" s="1"/>
  <c r="I87" i="14"/>
  <c r="I88" i="14"/>
  <c r="M89" i="14" s="1"/>
  <c r="I89" i="14"/>
  <c r="I90" i="14"/>
  <c r="M91" i="14" s="1"/>
  <c r="I91" i="14"/>
  <c r="I92" i="14"/>
  <c r="M93" i="14" s="1"/>
  <c r="I93" i="14"/>
  <c r="I94" i="14"/>
  <c r="M95" i="14" s="1"/>
  <c r="I95" i="14"/>
  <c r="I96" i="14"/>
  <c r="I97" i="14"/>
  <c r="M98" i="14" s="1"/>
  <c r="I98" i="14"/>
  <c r="I99" i="14"/>
  <c r="I100" i="14"/>
  <c r="M101" i="14" s="1"/>
  <c r="I101" i="14"/>
  <c r="I102" i="14"/>
  <c r="I103" i="14"/>
  <c r="I104" i="14"/>
  <c r="I105" i="14"/>
  <c r="M106" i="14" s="1"/>
  <c r="I106" i="14"/>
  <c r="M107" i="14" s="1"/>
  <c r="I107" i="14"/>
  <c r="I108" i="14"/>
  <c r="M109" i="14" s="1"/>
  <c r="I109" i="14"/>
  <c r="I110" i="14"/>
  <c r="M111" i="14" s="1"/>
  <c r="I111" i="14"/>
  <c r="I112" i="14"/>
  <c r="M113" i="14" s="1"/>
  <c r="I113" i="14"/>
  <c r="I114" i="14"/>
  <c r="M115" i="14" s="1"/>
  <c r="I115" i="14"/>
  <c r="I116" i="14"/>
  <c r="I117" i="14"/>
  <c r="I118" i="14"/>
  <c r="I119" i="14"/>
  <c r="I120" i="14"/>
  <c r="M121" i="14" s="1"/>
  <c r="I121" i="14"/>
  <c r="I122" i="14"/>
  <c r="I123" i="14"/>
  <c r="I124" i="14"/>
  <c r="I125" i="14"/>
  <c r="I126" i="14"/>
  <c r="M127" i="14" s="1"/>
  <c r="I127" i="14"/>
  <c r="I128" i="14"/>
  <c r="M129" i="14" s="1"/>
  <c r="I129" i="14"/>
  <c r="I130" i="14"/>
  <c r="M131" i="14" s="1"/>
  <c r="I131" i="14"/>
  <c r="I132" i="14"/>
  <c r="M133" i="14" s="1"/>
  <c r="I133" i="14"/>
  <c r="I134" i="14"/>
  <c r="M135" i="14" s="1"/>
  <c r="I135" i="14"/>
  <c r="I136" i="14"/>
  <c r="I137" i="14"/>
  <c r="M138" i="14" s="1"/>
  <c r="I138" i="14"/>
  <c r="I139" i="14"/>
  <c r="I140" i="14"/>
  <c r="M141" i="14" s="1"/>
  <c r="I141" i="14"/>
  <c r="I142" i="14"/>
  <c r="I143" i="14"/>
  <c r="I144" i="14"/>
  <c r="I145" i="14"/>
  <c r="M146" i="14" s="1"/>
  <c r="I146" i="14"/>
  <c r="M147" i="14" s="1"/>
  <c r="I147" i="14"/>
  <c r="I148" i="14"/>
  <c r="M149" i="14" s="1"/>
  <c r="I149" i="14"/>
  <c r="I150" i="14"/>
  <c r="M151" i="14" s="1"/>
  <c r="I151" i="14"/>
  <c r="I152" i="14"/>
  <c r="M153" i="14" s="1"/>
  <c r="I153" i="14"/>
  <c r="I154" i="14"/>
  <c r="M155" i="14" s="1"/>
  <c r="I155" i="14"/>
  <c r="I156" i="14"/>
  <c r="I157" i="14"/>
  <c r="I158" i="14"/>
  <c r="I159" i="14"/>
  <c r="I160" i="14"/>
  <c r="M161" i="14" s="1"/>
  <c r="I161" i="14"/>
  <c r="I162" i="14"/>
  <c r="I163" i="14"/>
  <c r="I164" i="14"/>
  <c r="I165" i="14"/>
  <c r="I166" i="14"/>
  <c r="M167" i="14" s="1"/>
  <c r="I167" i="14"/>
  <c r="I168" i="14"/>
  <c r="M169" i="14" s="1"/>
  <c r="I169" i="14"/>
  <c r="I170" i="14"/>
  <c r="M171" i="14" s="1"/>
  <c r="I171" i="14"/>
  <c r="I172" i="14"/>
  <c r="M173" i="14" s="1"/>
  <c r="I173" i="14"/>
  <c r="I174" i="14"/>
  <c r="M175" i="14" s="1"/>
  <c r="I175" i="14"/>
  <c r="I176" i="14"/>
  <c r="I177" i="14"/>
  <c r="M178" i="14" s="1"/>
  <c r="I178" i="14"/>
  <c r="I179" i="14"/>
  <c r="I180" i="14"/>
  <c r="M181" i="14" s="1"/>
  <c r="I181" i="14"/>
  <c r="I182" i="14"/>
  <c r="I183" i="14"/>
  <c r="I184" i="14"/>
  <c r="I185" i="14"/>
  <c r="M186" i="14" s="1"/>
  <c r="I186" i="14"/>
  <c r="M187" i="14" s="1"/>
  <c r="I187" i="14"/>
  <c r="I188" i="14"/>
  <c r="M189" i="14" s="1"/>
  <c r="I189" i="14"/>
  <c r="I190" i="14"/>
  <c r="M191" i="14" s="1"/>
  <c r="I191" i="14"/>
  <c r="I192" i="14"/>
  <c r="M193" i="14" s="1"/>
  <c r="I193" i="14"/>
  <c r="I194" i="14"/>
  <c r="M195" i="14" s="1"/>
  <c r="I195" i="14"/>
  <c r="I196" i="14"/>
  <c r="I197" i="14"/>
  <c r="I198" i="14"/>
  <c r="M199" i="14" s="1"/>
  <c r="I199" i="14"/>
  <c r="I200" i="14"/>
  <c r="M201" i="14" s="1"/>
  <c r="I201" i="14"/>
  <c r="I202" i="14"/>
  <c r="I203" i="14"/>
  <c r="I204" i="14"/>
  <c r="I205" i="14"/>
  <c r="I206" i="14"/>
  <c r="M207" i="14" s="1"/>
  <c r="I207" i="14"/>
  <c r="I208" i="14"/>
  <c r="M209" i="14" s="1"/>
  <c r="I209" i="14"/>
  <c r="I210" i="14"/>
  <c r="M211" i="14" s="1"/>
  <c r="I211" i="14"/>
  <c r="I212" i="14"/>
  <c r="M213" i="14" s="1"/>
  <c r="I213" i="14"/>
  <c r="I214" i="14"/>
  <c r="M215" i="14" s="1"/>
  <c r="I215" i="14"/>
  <c r="I216" i="14"/>
  <c r="I217" i="14"/>
  <c r="M218" i="14" s="1"/>
  <c r="I218" i="14"/>
  <c r="M219" i="14" s="1"/>
  <c r="I219" i="14"/>
  <c r="I220" i="14"/>
  <c r="M221" i="14" s="1"/>
  <c r="I221" i="14"/>
  <c r="I222" i="14"/>
  <c r="I223" i="14"/>
  <c r="I224" i="14"/>
  <c r="I225" i="14"/>
  <c r="M226" i="14" s="1"/>
  <c r="I226" i="14"/>
  <c r="M227" i="14" s="1"/>
  <c r="I227" i="14"/>
  <c r="I228" i="14"/>
  <c r="M229" i="14" s="1"/>
  <c r="I229" i="14"/>
  <c r="I230" i="14"/>
  <c r="M231" i="14" s="1"/>
  <c r="I231" i="14"/>
  <c r="I232" i="14"/>
  <c r="M233" i="14" s="1"/>
  <c r="I233" i="14"/>
  <c r="I234" i="14"/>
  <c r="M235" i="14" s="1"/>
  <c r="I235" i="14"/>
  <c r="I236" i="14"/>
  <c r="H249" i="14"/>
  <c r="I237" i="14"/>
  <c r="H250" i="14"/>
  <c r="I238" i="14"/>
  <c r="M239" i="14" s="1"/>
  <c r="I239" i="14"/>
  <c r="H251" i="14"/>
  <c r="H252" i="14"/>
  <c r="I240" i="14"/>
  <c r="H253" i="14"/>
  <c r="I241" i="14"/>
  <c r="M242" i="14" s="1"/>
  <c r="I242" i="14"/>
  <c r="H254" i="14"/>
  <c r="H259" i="14"/>
  <c r="L260" i="14" s="1"/>
  <c r="H257" i="14"/>
  <c r="H255" i="14"/>
  <c r="I247" i="14"/>
  <c r="I245" i="14"/>
  <c r="I246" i="14"/>
  <c r="M247" i="14" s="1"/>
  <c r="H256" i="14"/>
  <c r="I243" i="14"/>
  <c r="I244" i="14"/>
  <c r="H258" i="14"/>
  <c r="G261" i="14"/>
  <c r="I254" i="13"/>
  <c r="I259" i="13"/>
  <c r="I251" i="13"/>
  <c r="I256" i="13"/>
  <c r="I248" i="13"/>
  <c r="I253" i="13"/>
  <c r="M254" i="13" s="1"/>
  <c r="I261" i="13"/>
  <c r="I258" i="13"/>
  <c r="I250" i="13"/>
  <c r="I255" i="13"/>
  <c r="I260" i="13"/>
  <c r="I252" i="13"/>
  <c r="I249" i="13"/>
  <c r="M250" i="13" s="1"/>
  <c r="H260" i="13"/>
  <c r="L261" i="13" s="1"/>
  <c r="I257" i="13"/>
  <c r="I16" i="13"/>
  <c r="I17" i="13"/>
  <c r="I18" i="13"/>
  <c r="M19" i="13" s="1"/>
  <c r="I19" i="13"/>
  <c r="M20" i="13" s="1"/>
  <c r="I20" i="13"/>
  <c r="I21" i="13"/>
  <c r="I22" i="13"/>
  <c r="I23" i="13"/>
  <c r="I24" i="13"/>
  <c r="I25" i="13"/>
  <c r="I26" i="13"/>
  <c r="M27" i="13" s="1"/>
  <c r="I27" i="13"/>
  <c r="M28" i="13" s="1"/>
  <c r="I28" i="13"/>
  <c r="M29" i="13" s="1"/>
  <c r="I29" i="13"/>
  <c r="I30" i="13"/>
  <c r="I31" i="13"/>
  <c r="I32" i="13"/>
  <c r="I33" i="13"/>
  <c r="I34" i="13"/>
  <c r="I35" i="13"/>
  <c r="M36" i="13" s="1"/>
  <c r="I36" i="13"/>
  <c r="M37" i="13" s="1"/>
  <c r="I37" i="13"/>
  <c r="I38" i="13"/>
  <c r="M39" i="13" s="1"/>
  <c r="I39" i="13"/>
  <c r="I40" i="13"/>
  <c r="I41" i="13"/>
  <c r="I42" i="13"/>
  <c r="I43" i="13"/>
  <c r="I44" i="13"/>
  <c r="I45" i="13"/>
  <c r="I46" i="13"/>
  <c r="M47" i="13" s="1"/>
  <c r="I47" i="13"/>
  <c r="I48" i="13"/>
  <c r="M49" i="13" s="1"/>
  <c r="I49" i="13"/>
  <c r="I50" i="13"/>
  <c r="I51" i="13"/>
  <c r="M52" i="13" s="1"/>
  <c r="I52" i="13"/>
  <c r="I53" i="13"/>
  <c r="I54" i="13"/>
  <c r="I55" i="13"/>
  <c r="I56" i="13"/>
  <c r="M57" i="13" s="1"/>
  <c r="I57" i="13"/>
  <c r="I58" i="13"/>
  <c r="I59" i="13"/>
  <c r="M60" i="13" s="1"/>
  <c r="I60" i="13"/>
  <c r="I61" i="13"/>
  <c r="I62" i="13"/>
  <c r="I63" i="13"/>
  <c r="I64" i="13"/>
  <c r="I65" i="13"/>
  <c r="I66" i="13"/>
  <c r="M67" i="13" s="1"/>
  <c r="I67" i="13"/>
  <c r="I68" i="13"/>
  <c r="M69" i="13" s="1"/>
  <c r="I69" i="13"/>
  <c r="I70" i="13"/>
  <c r="I71" i="13"/>
  <c r="I72" i="13"/>
  <c r="I73" i="13"/>
  <c r="I74" i="13"/>
  <c r="I75" i="13"/>
  <c r="M76" i="13" s="1"/>
  <c r="I76" i="13"/>
  <c r="M77" i="13" s="1"/>
  <c r="I77" i="13"/>
  <c r="I78" i="13"/>
  <c r="M79" i="13" s="1"/>
  <c r="I79" i="13"/>
  <c r="I80" i="13"/>
  <c r="I81" i="13"/>
  <c r="I82" i="13"/>
  <c r="I83" i="13"/>
  <c r="I84" i="13"/>
  <c r="I85" i="13"/>
  <c r="I86" i="13"/>
  <c r="M87" i="13" s="1"/>
  <c r="I87" i="13"/>
  <c r="I88" i="13"/>
  <c r="M89" i="13" s="1"/>
  <c r="I89" i="13"/>
  <c r="I90" i="13"/>
  <c r="I91" i="13"/>
  <c r="I92" i="13"/>
  <c r="I93" i="13"/>
  <c r="I94" i="13"/>
  <c r="I95" i="13"/>
  <c r="I96" i="13"/>
  <c r="M97" i="13" s="1"/>
  <c r="I97" i="13"/>
  <c r="I98" i="13"/>
  <c r="M99" i="13" s="1"/>
  <c r="I99" i="13"/>
  <c r="M100" i="13" s="1"/>
  <c r="I100" i="13"/>
  <c r="I101" i="13"/>
  <c r="I102" i="13"/>
  <c r="I103" i="13"/>
  <c r="I104" i="13"/>
  <c r="I105" i="13"/>
  <c r="I106" i="13"/>
  <c r="M107" i="13" s="1"/>
  <c r="I107" i="13"/>
  <c r="I108" i="13"/>
  <c r="M109" i="13" s="1"/>
  <c r="I109" i="13"/>
  <c r="I110" i="13"/>
  <c r="I111" i="13"/>
  <c r="I112" i="13"/>
  <c r="I113" i="13"/>
  <c r="I114" i="13"/>
  <c r="I115" i="13"/>
  <c r="M116" i="13" s="1"/>
  <c r="I116" i="13"/>
  <c r="M117" i="13" s="1"/>
  <c r="I117" i="13"/>
  <c r="I118" i="13"/>
  <c r="M119" i="13" s="1"/>
  <c r="I119" i="13"/>
  <c r="I120" i="13"/>
  <c r="I121" i="13"/>
  <c r="I122" i="13"/>
  <c r="I123" i="13"/>
  <c r="I124" i="13"/>
  <c r="I125" i="13"/>
  <c r="I126" i="13"/>
  <c r="M127" i="13" s="1"/>
  <c r="I127" i="13"/>
  <c r="I128" i="13"/>
  <c r="M129" i="13" s="1"/>
  <c r="I129" i="13"/>
  <c r="I130" i="13"/>
  <c r="I131" i="13"/>
  <c r="I132" i="13"/>
  <c r="I133" i="13"/>
  <c r="I134" i="13"/>
  <c r="I135" i="13"/>
  <c r="I136" i="13"/>
  <c r="M137" i="13" s="1"/>
  <c r="I137" i="13"/>
  <c r="I138" i="13"/>
  <c r="M139" i="13" s="1"/>
  <c r="I139" i="13"/>
  <c r="M140" i="13" s="1"/>
  <c r="I140" i="13"/>
  <c r="I141" i="13"/>
  <c r="I142" i="13"/>
  <c r="I143" i="13"/>
  <c r="I144" i="13"/>
  <c r="I145" i="13"/>
  <c r="I146" i="13"/>
  <c r="M147" i="13" s="1"/>
  <c r="I147" i="13"/>
  <c r="I148" i="13"/>
  <c r="M149" i="13" s="1"/>
  <c r="I149" i="13"/>
  <c r="I150" i="13"/>
  <c r="I151" i="13"/>
  <c r="I152" i="13"/>
  <c r="I153" i="13"/>
  <c r="I154" i="13"/>
  <c r="I155" i="13"/>
  <c r="I156" i="13"/>
  <c r="M157" i="13" s="1"/>
  <c r="I157" i="13"/>
  <c r="I158" i="13"/>
  <c r="M159" i="13" s="1"/>
  <c r="I159" i="13"/>
  <c r="I160" i="13"/>
  <c r="I161" i="13"/>
  <c r="I162" i="13"/>
  <c r="I163" i="13"/>
  <c r="I164" i="13"/>
  <c r="I165" i="13"/>
  <c r="I166" i="13"/>
  <c r="M167" i="13" s="1"/>
  <c r="I167" i="13"/>
  <c r="I168" i="13"/>
  <c r="M169" i="13" s="1"/>
  <c r="I169" i="13"/>
  <c r="I170" i="13"/>
  <c r="I171" i="13"/>
  <c r="I172" i="13"/>
  <c r="I173" i="13"/>
  <c r="I174" i="13"/>
  <c r="I175" i="13"/>
  <c r="I176" i="13"/>
  <c r="M177" i="13" s="1"/>
  <c r="I177" i="13"/>
  <c r="I178" i="13"/>
  <c r="M179" i="13" s="1"/>
  <c r="I179" i="13"/>
  <c r="I180" i="13"/>
  <c r="I181" i="13"/>
  <c r="I182" i="13"/>
  <c r="I183" i="13"/>
  <c r="I184" i="13"/>
  <c r="I185" i="13"/>
  <c r="I186" i="13"/>
  <c r="M187" i="13" s="1"/>
  <c r="I187" i="13"/>
  <c r="I188" i="13"/>
  <c r="M189" i="13" s="1"/>
  <c r="I189" i="13"/>
  <c r="I190" i="13"/>
  <c r="I191" i="13"/>
  <c r="I192" i="13"/>
  <c r="I193" i="13"/>
  <c r="I194" i="13"/>
  <c r="I195" i="13"/>
  <c r="I196" i="13"/>
  <c r="M197" i="13" s="1"/>
  <c r="I197" i="13"/>
  <c r="I198" i="13"/>
  <c r="M199" i="13" s="1"/>
  <c r="I199" i="13"/>
  <c r="I200" i="13"/>
  <c r="I201" i="13"/>
  <c r="I202" i="13"/>
  <c r="I203" i="13"/>
  <c r="I204" i="13"/>
  <c r="I205" i="13"/>
  <c r="I206" i="13"/>
  <c r="M207" i="13" s="1"/>
  <c r="I207" i="13"/>
  <c r="I208" i="13"/>
  <c r="M209" i="13" s="1"/>
  <c r="I209" i="13"/>
  <c r="I210" i="13"/>
  <c r="I211" i="13"/>
  <c r="I212" i="13"/>
  <c r="I213" i="13"/>
  <c r="I214" i="13"/>
  <c r="I215" i="13"/>
  <c r="I216" i="13"/>
  <c r="M217" i="13" s="1"/>
  <c r="I217" i="13"/>
  <c r="I218" i="13"/>
  <c r="M219" i="13" s="1"/>
  <c r="I219" i="13"/>
  <c r="I220" i="13"/>
  <c r="I221" i="13"/>
  <c r="I222" i="13"/>
  <c r="I223" i="13"/>
  <c r="I224" i="13"/>
  <c r="I225" i="13"/>
  <c r="I226" i="13"/>
  <c r="M227" i="13" s="1"/>
  <c r="I227" i="13"/>
  <c r="I228" i="13"/>
  <c r="M229" i="13" s="1"/>
  <c r="I229" i="13"/>
  <c r="I230" i="13"/>
  <c r="I231" i="13"/>
  <c r="I232" i="13"/>
  <c r="I233" i="13"/>
  <c r="I234" i="13"/>
  <c r="I235" i="13"/>
  <c r="I236" i="13"/>
  <c r="M237" i="13" s="1"/>
  <c r="H249" i="13"/>
  <c r="I237" i="13"/>
  <c r="H250" i="13"/>
  <c r="I238" i="13"/>
  <c r="I239" i="13"/>
  <c r="H251" i="13"/>
  <c r="L252" i="13" s="1"/>
  <c r="H252" i="13"/>
  <c r="I240" i="13"/>
  <c r="H253" i="13"/>
  <c r="L254" i="13" s="1"/>
  <c r="I241" i="13"/>
  <c r="H254" i="13"/>
  <c r="I242" i="13"/>
  <c r="M243" i="13" s="1"/>
  <c r="H259" i="13"/>
  <c r="I243" i="13"/>
  <c r="H257" i="13"/>
  <c r="I247" i="13"/>
  <c r="I245" i="13"/>
  <c r="H256" i="13"/>
  <c r="L257" i="13" s="1"/>
  <c r="I244" i="13"/>
  <c r="H255" i="13"/>
  <c r="L256" i="13" s="1"/>
  <c r="I246" i="13"/>
  <c r="H258" i="13"/>
  <c r="L259" i="13" s="1"/>
  <c r="G261" i="13"/>
  <c r="M233" i="12"/>
  <c r="M225" i="12"/>
  <c r="M217" i="12"/>
  <c r="M209" i="12"/>
  <c r="M201" i="12"/>
  <c r="M193" i="12"/>
  <c r="M185" i="12"/>
  <c r="M177" i="12"/>
  <c r="M169" i="12"/>
  <c r="M161" i="12"/>
  <c r="M153" i="12"/>
  <c r="M145" i="12"/>
  <c r="M137" i="12"/>
  <c r="M129" i="12"/>
  <c r="M121" i="12"/>
  <c r="M113" i="12"/>
  <c r="M17" i="12"/>
  <c r="M16" i="12"/>
  <c r="L250" i="12"/>
  <c r="L249" i="12"/>
  <c r="M239" i="12"/>
  <c r="L256" i="12"/>
  <c r="M243" i="12"/>
  <c r="M232" i="12"/>
  <c r="M224" i="12"/>
  <c r="M216" i="12"/>
  <c r="M208" i="12"/>
  <c r="M200" i="12"/>
  <c r="M192" i="12"/>
  <c r="M184" i="12"/>
  <c r="M176" i="12"/>
  <c r="M168" i="12"/>
  <c r="M160" i="12"/>
  <c r="M152" i="12"/>
  <c r="M144" i="12"/>
  <c r="M136" i="12"/>
  <c r="M128" i="12"/>
  <c r="M120" i="12"/>
  <c r="M112" i="12"/>
  <c r="M104" i="12"/>
  <c r="M96" i="12"/>
  <c r="M88" i="12"/>
  <c r="M80" i="12"/>
  <c r="M72" i="12"/>
  <c r="M64" i="12"/>
  <c r="M56" i="12"/>
  <c r="M48" i="12"/>
  <c r="M40" i="12"/>
  <c r="M32" i="12"/>
  <c r="M24" i="12"/>
  <c r="M258" i="12"/>
  <c r="M238" i="12"/>
  <c r="M230" i="12"/>
  <c r="M222" i="12"/>
  <c r="M214" i="12"/>
  <c r="M206" i="12"/>
  <c r="M198" i="12"/>
  <c r="M190" i="12"/>
  <c r="M182" i="12"/>
  <c r="M174" i="12"/>
  <c r="M166" i="12"/>
  <c r="M158" i="12"/>
  <c r="M150" i="12"/>
  <c r="M142" i="12"/>
  <c r="M134" i="12"/>
  <c r="M126" i="12"/>
  <c r="M118" i="12"/>
  <c r="M110" i="12"/>
  <c r="M102" i="12"/>
  <c r="M94" i="12"/>
  <c r="M86" i="12"/>
  <c r="M78" i="12"/>
  <c r="M70" i="12"/>
  <c r="M62" i="12"/>
  <c r="M54" i="12"/>
  <c r="M46" i="12"/>
  <c r="M38" i="12"/>
  <c r="M30" i="12"/>
  <c r="M22" i="12"/>
  <c r="M249" i="12"/>
  <c r="L253" i="12"/>
  <c r="M253" i="12"/>
  <c r="M257" i="12"/>
  <c r="M247" i="12"/>
  <c r="M241" i="12"/>
  <c r="M236" i="12"/>
  <c r="M228" i="12"/>
  <c r="M220" i="12"/>
  <c r="M212" i="12"/>
  <c r="M204" i="12"/>
  <c r="M196" i="12"/>
  <c r="M188" i="12"/>
  <c r="M180" i="12"/>
  <c r="M172" i="12"/>
  <c r="M164" i="12"/>
  <c r="M156" i="12"/>
  <c r="M148" i="12"/>
  <c r="M140" i="12"/>
  <c r="M132" i="12"/>
  <c r="M124" i="12"/>
  <c r="M116" i="12"/>
  <c r="M108" i="12"/>
  <c r="M100" i="12"/>
  <c r="M92" i="12"/>
  <c r="M84" i="12"/>
  <c r="M76" i="12"/>
  <c r="M68" i="12"/>
  <c r="M60" i="12"/>
  <c r="M52" i="12"/>
  <c r="M44" i="12"/>
  <c r="M36" i="12"/>
  <c r="M28" i="12"/>
  <c r="M261" i="12"/>
  <c r="M252" i="12"/>
  <c r="L259" i="12"/>
  <c r="M246" i="12"/>
  <c r="L252" i="12"/>
  <c r="M235" i="12"/>
  <c r="M227" i="12"/>
  <c r="M219" i="12"/>
  <c r="M211" i="12"/>
  <c r="M203" i="12"/>
  <c r="M195" i="12"/>
  <c r="M187" i="12"/>
  <c r="M179" i="12"/>
  <c r="M171" i="12"/>
  <c r="M163" i="12"/>
  <c r="M155" i="12"/>
  <c r="M147" i="12"/>
  <c r="M139" i="12"/>
  <c r="M131" i="12"/>
  <c r="M123" i="12"/>
  <c r="M115" i="12"/>
  <c r="M107" i="12"/>
  <c r="M99" i="12"/>
  <c r="M91" i="12"/>
  <c r="M83" i="12"/>
  <c r="M75" i="12"/>
  <c r="M59" i="12"/>
  <c r="M256" i="12"/>
  <c r="M260" i="12"/>
  <c r="M251" i="12"/>
  <c r="M255" i="12"/>
  <c r="M105" i="14" l="1"/>
  <c r="M45" i="13"/>
  <c r="M44" i="14"/>
  <c r="L253" i="13"/>
  <c r="M124" i="13"/>
  <c r="M84" i="13"/>
  <c r="M44" i="13"/>
  <c r="L252" i="14"/>
  <c r="M223" i="14"/>
  <c r="M203" i="14"/>
  <c r="M183" i="14"/>
  <c r="M163" i="14"/>
  <c r="M143" i="14"/>
  <c r="M123" i="14"/>
  <c r="M103" i="14"/>
  <c r="M83" i="14"/>
  <c r="M63" i="14"/>
  <c r="M43" i="14"/>
  <c r="M23" i="14"/>
  <c r="M185" i="13"/>
  <c r="M223" i="13"/>
  <c r="M203" i="13"/>
  <c r="M183" i="13"/>
  <c r="M163" i="13"/>
  <c r="M143" i="13"/>
  <c r="M123" i="13"/>
  <c r="M103" i="13"/>
  <c r="M83" i="13"/>
  <c r="M63" i="13"/>
  <c r="M43" i="13"/>
  <c r="M240" i="14"/>
  <c r="M202" i="14"/>
  <c r="M162" i="14"/>
  <c r="M122" i="14"/>
  <c r="M82" i="14"/>
  <c r="M42" i="14"/>
  <c r="M25" i="14"/>
  <c r="M241" i="13"/>
  <c r="M81" i="14"/>
  <c r="M61" i="14"/>
  <c r="M41" i="14"/>
  <c r="M21" i="14"/>
  <c r="M45" i="14"/>
  <c r="M125" i="13"/>
  <c r="M239" i="13"/>
  <c r="M221" i="13"/>
  <c r="M201" i="13"/>
  <c r="M181" i="13"/>
  <c r="M161" i="13"/>
  <c r="M141" i="13"/>
  <c r="M121" i="13"/>
  <c r="M101" i="13"/>
  <c r="M81" i="13"/>
  <c r="M61" i="13"/>
  <c r="M41" i="13"/>
  <c r="M21" i="13"/>
  <c r="M20" i="14"/>
  <c r="M165" i="14"/>
  <c r="M85" i="13"/>
  <c r="M179" i="14"/>
  <c r="M159" i="14"/>
  <c r="M139" i="14"/>
  <c r="M119" i="14"/>
  <c r="M99" i="14"/>
  <c r="M79" i="14"/>
  <c r="M59" i="14"/>
  <c r="M39" i="14"/>
  <c r="M19" i="14"/>
  <c r="M125" i="14"/>
  <c r="M165" i="13"/>
  <c r="M245" i="14"/>
  <c r="M225" i="13"/>
  <c r="L253" i="14"/>
  <c r="M18" i="13"/>
  <c r="M244" i="14"/>
  <c r="M217" i="14"/>
  <c r="M197" i="14"/>
  <c r="M177" i="14"/>
  <c r="M157" i="14"/>
  <c r="M137" i="14"/>
  <c r="M117" i="14"/>
  <c r="M97" i="14"/>
  <c r="M77" i="14"/>
  <c r="M57" i="14"/>
  <c r="M37" i="14"/>
  <c r="M205" i="13"/>
  <c r="M145" i="14"/>
  <c r="M35" i="14"/>
  <c r="M205" i="14"/>
  <c r="M145" i="13"/>
  <c r="M155" i="13"/>
  <c r="M135" i="13"/>
  <c r="M115" i="13"/>
  <c r="M95" i="13"/>
  <c r="M75" i="13"/>
  <c r="M55" i="13"/>
  <c r="M35" i="13"/>
  <c r="M234" i="14"/>
  <c r="M194" i="14"/>
  <c r="M154" i="14"/>
  <c r="M114" i="14"/>
  <c r="M74" i="14"/>
  <c r="M34" i="14"/>
  <c r="M225" i="14"/>
  <c r="M248" i="14"/>
  <c r="M105" i="13"/>
  <c r="M193" i="13"/>
  <c r="M93" i="13"/>
  <c r="M73" i="13"/>
  <c r="M53" i="13"/>
  <c r="M33" i="13"/>
  <c r="L256" i="14"/>
  <c r="M52" i="14"/>
  <c r="M233" i="13"/>
  <c r="M92" i="13"/>
  <c r="M85" i="14"/>
  <c r="M235" i="13"/>
  <c r="M248" i="13"/>
  <c r="M173" i="13"/>
  <c r="M244" i="13"/>
  <c r="M231" i="13"/>
  <c r="M211" i="13"/>
  <c r="M191" i="13"/>
  <c r="M171" i="13"/>
  <c r="M151" i="13"/>
  <c r="M131" i="13"/>
  <c r="M111" i="13"/>
  <c r="M91" i="13"/>
  <c r="M71" i="13"/>
  <c r="M51" i="13"/>
  <c r="M31" i="13"/>
  <c r="M210" i="14"/>
  <c r="M170" i="14"/>
  <c r="M130" i="14"/>
  <c r="M90" i="14"/>
  <c r="M50" i="14"/>
  <c r="M65" i="14"/>
  <c r="M65" i="13"/>
  <c r="M195" i="13"/>
  <c r="M133" i="13"/>
  <c r="L260" i="13"/>
  <c r="L255" i="14"/>
  <c r="M259" i="14"/>
  <c r="M185" i="14"/>
  <c r="M25" i="13"/>
  <c r="M215" i="13"/>
  <c r="M153" i="13"/>
  <c r="M259" i="13"/>
  <c r="M26" i="13"/>
  <c r="M175" i="13"/>
  <c r="M213" i="13"/>
  <c r="M113" i="13"/>
  <c r="M148" i="13"/>
  <c r="M108" i="13"/>
  <c r="M68" i="13"/>
  <c r="M254" i="14"/>
  <c r="M17" i="14"/>
  <c r="M16" i="14"/>
  <c r="L257" i="14"/>
  <c r="M243" i="14"/>
  <c r="L251" i="14"/>
  <c r="M232" i="14"/>
  <c r="M224" i="14"/>
  <c r="M216" i="14"/>
  <c r="M208" i="14"/>
  <c r="M200" i="14"/>
  <c r="M192" i="14"/>
  <c r="M184" i="14"/>
  <c r="M176" i="14"/>
  <c r="M168" i="14"/>
  <c r="M160" i="14"/>
  <c r="M152" i="14"/>
  <c r="M144" i="14"/>
  <c r="M136" i="14"/>
  <c r="M128" i="14"/>
  <c r="M120" i="14"/>
  <c r="M112" i="14"/>
  <c r="M104" i="14"/>
  <c r="M96" i="14"/>
  <c r="M88" i="14"/>
  <c r="M80" i="14"/>
  <c r="M72" i="14"/>
  <c r="M64" i="14"/>
  <c r="M56" i="14"/>
  <c r="M48" i="14"/>
  <c r="M40" i="14"/>
  <c r="M32" i="14"/>
  <c r="M24" i="14"/>
  <c r="M258" i="14"/>
  <c r="M238" i="14"/>
  <c r="M246" i="14"/>
  <c r="L254" i="14"/>
  <c r="L250" i="14"/>
  <c r="L249" i="14"/>
  <c r="M230" i="14"/>
  <c r="M222" i="14"/>
  <c r="M214" i="14"/>
  <c r="M206" i="14"/>
  <c r="M198" i="14"/>
  <c r="M190" i="14"/>
  <c r="M182" i="14"/>
  <c r="M174" i="14"/>
  <c r="M166" i="14"/>
  <c r="M158" i="14"/>
  <c r="M150" i="14"/>
  <c r="M142" i="14"/>
  <c r="M134" i="14"/>
  <c r="M126" i="14"/>
  <c r="M118" i="14"/>
  <c r="M110" i="14"/>
  <c r="M102" i="14"/>
  <c r="M94" i="14"/>
  <c r="M86" i="14"/>
  <c r="M78" i="14"/>
  <c r="M70" i="14"/>
  <c r="M62" i="14"/>
  <c r="M54" i="14"/>
  <c r="M46" i="14"/>
  <c r="M38" i="14"/>
  <c r="M30" i="14"/>
  <c r="M22" i="14"/>
  <c r="M261" i="14"/>
  <c r="M249" i="14"/>
  <c r="M241" i="14"/>
  <c r="M237" i="14"/>
  <c r="M257" i="14"/>
  <c r="M236" i="14"/>
  <c r="M228" i="14"/>
  <c r="M220" i="14"/>
  <c r="M212" i="14"/>
  <c r="M204" i="14"/>
  <c r="M196" i="14"/>
  <c r="M188" i="14"/>
  <c r="M180" i="14"/>
  <c r="M172" i="14"/>
  <c r="M164" i="14"/>
  <c r="M156" i="14"/>
  <c r="M148" i="14"/>
  <c r="M140" i="14"/>
  <c r="M132" i="14"/>
  <c r="M124" i="14"/>
  <c r="M116" i="14"/>
  <c r="M108" i="14"/>
  <c r="M100" i="14"/>
  <c r="M92" i="14"/>
  <c r="M84" i="14"/>
  <c r="M76" i="14"/>
  <c r="M68" i="14"/>
  <c r="M60" i="14"/>
  <c r="M253" i="14"/>
  <c r="M252" i="14"/>
  <c r="L259" i="14"/>
  <c r="L258" i="14"/>
  <c r="M256" i="14"/>
  <c r="M260" i="14"/>
  <c r="M251" i="14"/>
  <c r="M255" i="14"/>
  <c r="M245" i="13"/>
  <c r="L255" i="13"/>
  <c r="L251" i="13"/>
  <c r="M232" i="13"/>
  <c r="M224" i="13"/>
  <c r="M216" i="13"/>
  <c r="M208" i="13"/>
  <c r="M200" i="13"/>
  <c r="M192" i="13"/>
  <c r="M184" i="13"/>
  <c r="M176" i="13"/>
  <c r="M168" i="13"/>
  <c r="M160" i="13"/>
  <c r="M152" i="13"/>
  <c r="M144" i="13"/>
  <c r="M136" i="13"/>
  <c r="M128" i="13"/>
  <c r="M120" i="13"/>
  <c r="M112" i="13"/>
  <c r="M104" i="13"/>
  <c r="M96" i="13"/>
  <c r="M88" i="13"/>
  <c r="M80" i="13"/>
  <c r="M72" i="13"/>
  <c r="M64" i="13"/>
  <c r="M56" i="13"/>
  <c r="M48" i="13"/>
  <c r="M40" i="13"/>
  <c r="M32" i="13"/>
  <c r="M24" i="13"/>
  <c r="M258" i="13"/>
  <c r="M242" i="13"/>
  <c r="M238" i="13"/>
  <c r="M23" i="13"/>
  <c r="M17" i="13"/>
  <c r="M16" i="13"/>
  <c r="M246" i="13"/>
  <c r="L250" i="13"/>
  <c r="L249" i="13"/>
  <c r="M230" i="13"/>
  <c r="M222" i="13"/>
  <c r="M214" i="13"/>
  <c r="M206" i="13"/>
  <c r="M198" i="13"/>
  <c r="M190" i="13"/>
  <c r="M182" i="13"/>
  <c r="M174" i="13"/>
  <c r="M166" i="13"/>
  <c r="M158" i="13"/>
  <c r="M150" i="13"/>
  <c r="M142" i="13"/>
  <c r="M134" i="13"/>
  <c r="M126" i="13"/>
  <c r="M118" i="13"/>
  <c r="M110" i="13"/>
  <c r="M102" i="13"/>
  <c r="M94" i="13"/>
  <c r="M86" i="13"/>
  <c r="M78" i="13"/>
  <c r="M70" i="13"/>
  <c r="M62" i="13"/>
  <c r="M54" i="13"/>
  <c r="M46" i="13"/>
  <c r="M38" i="13"/>
  <c r="M30" i="13"/>
  <c r="M22" i="13"/>
  <c r="M249" i="13"/>
  <c r="M253" i="13"/>
  <c r="M257" i="13"/>
  <c r="L258" i="13"/>
  <c r="M236" i="13"/>
  <c r="M228" i="13"/>
  <c r="M220" i="13"/>
  <c r="M212" i="13"/>
  <c r="M204" i="13"/>
  <c r="M196" i="13"/>
  <c r="M188" i="13"/>
  <c r="M180" i="13"/>
  <c r="M172" i="13"/>
  <c r="M164" i="13"/>
  <c r="M156" i="13"/>
  <c r="M132" i="13"/>
  <c r="M261" i="13"/>
  <c r="M252" i="13"/>
  <c r="M59" i="13"/>
  <c r="M256" i="13"/>
  <c r="M260" i="13"/>
  <c r="M247" i="13"/>
  <c r="M240" i="13"/>
  <c r="M234" i="13"/>
  <c r="M226" i="13"/>
  <c r="M218" i="13"/>
  <c r="M210" i="13"/>
  <c r="M202" i="13"/>
  <c r="M194" i="13"/>
  <c r="M186" i="13"/>
  <c r="M178" i="13"/>
  <c r="M170" i="13"/>
  <c r="M162" i="13"/>
  <c r="M154" i="13"/>
  <c r="M146" i="13"/>
  <c r="M138" i="13"/>
  <c r="M130" i="13"/>
  <c r="M122" i="13"/>
  <c r="M114" i="13"/>
  <c r="M106" i="13"/>
  <c r="M98" i="13"/>
  <c r="M90" i="13"/>
  <c r="M82" i="13"/>
  <c r="M74" i="13"/>
  <c r="M66" i="13"/>
  <c r="M58" i="13"/>
  <c r="M50" i="13"/>
  <c r="M42" i="13"/>
  <c r="M34" i="13"/>
  <c r="M251" i="13"/>
  <c r="M255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</author>
  </authors>
  <commentList>
    <comment ref="C11" authorId="0" shapeId="0" xr:uid="{06B67DDD-9654-408A-A7DC-8BAD9A9EDEBB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204539 is below the $10M threshhold
</t>
        </r>
      </text>
    </comment>
    <comment ref="C12" authorId="0" shapeId="0" xr:uid="{C0F84322-5A81-4986-B9A1-335FBDCD3DB5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204539 is below the $10M threshhold
</t>
        </r>
      </text>
    </comment>
    <comment ref="C20" authorId="0" shapeId="0" xr:uid="{09F1796B-9984-42A2-AC3E-F17C101DDFA2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is below the $10M threshhold</t>
        </r>
      </text>
    </comment>
    <comment ref="C21" authorId="0" shapeId="0" xr:uid="{1ED19CA0-EB84-482C-B325-ABB3347EF237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is below the $10M threshhold
</t>
        </r>
      </text>
    </comment>
    <comment ref="C25" authorId="0" shapeId="0" xr:uid="{4FE0FA61-62B5-47B2-A4EE-A10868BA8593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is below the $10M threshhold</t>
        </r>
      </text>
    </comment>
    <comment ref="C26" authorId="0" shapeId="0" xr:uid="{A3B607E7-ABCA-4FE5-8864-40D90FEA0A8F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Lease is below the $10M threshhold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Franckle I32535</author>
  </authors>
  <commentList>
    <comment ref="E260" authorId="0" shapeId="0" xr:uid="{1C13AE83-9866-4D17-AEFA-2FEDBD00DC48}">
      <text>
        <r>
          <rPr>
            <b/>
            <sz val="8"/>
            <color indexed="81"/>
            <rFont val="Tahoma"/>
            <family val="2"/>
          </rPr>
          <t>Franckle I32535:</t>
        </r>
        <r>
          <rPr>
            <sz val="8"/>
            <color indexed="81"/>
            <rFont val="Tahoma"/>
            <family val="2"/>
          </rPr>
          <t xml:space="preserve">
Adjusted $1.69 for rounding.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Franckle I32535</author>
  </authors>
  <commentList>
    <comment ref="E260" authorId="0" shapeId="0" xr:uid="{C72DDD01-AEA9-4B34-997F-E72DD0EB9355}">
      <text>
        <r>
          <rPr>
            <b/>
            <sz val="8"/>
            <color indexed="81"/>
            <rFont val="Tahoma"/>
            <family val="2"/>
          </rPr>
          <t>Franckle I32535:</t>
        </r>
        <r>
          <rPr>
            <sz val="8"/>
            <color indexed="81"/>
            <rFont val="Tahoma"/>
            <family val="2"/>
          </rPr>
          <t xml:space="preserve">
Adjusted ($0.92) for rounding.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Franckle I32535</author>
  </authors>
  <commentList>
    <comment ref="E260" authorId="0" shapeId="0" xr:uid="{52F3CC95-AE4A-436C-B653-3939DD400427}">
      <text>
        <r>
          <rPr>
            <b/>
            <sz val="8"/>
            <color indexed="81"/>
            <rFont val="Tahoma"/>
            <family val="2"/>
          </rPr>
          <t>Franckle I32535:</t>
        </r>
        <r>
          <rPr>
            <sz val="8"/>
            <color indexed="81"/>
            <rFont val="Tahoma"/>
            <family val="2"/>
          </rPr>
          <t xml:space="preserve">
Adjusted $1.56 for rounding.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<sst xmlns="http://schemas.openxmlformats.org/spreadsheetml/2006/main" count="40109" uniqueCount="507">
  <si>
    <t>PROCEDURES AND INPUTS</t>
  </si>
  <si>
    <t>General Instructions:</t>
  </si>
  <si>
    <t>-</t>
  </si>
  <si>
    <r>
      <t xml:space="preserve">Amounts in </t>
    </r>
    <r>
      <rPr>
        <sz val="11"/>
        <color rgb="FF0000FF"/>
        <rFont val="Calibri"/>
        <family val="2"/>
        <scheme val="minor"/>
      </rPr>
      <t>blue are inputs</t>
    </r>
    <r>
      <rPr>
        <sz val="11"/>
        <rFont val="Calibri"/>
        <family val="2"/>
        <scheme val="minor"/>
      </rPr>
      <t xml:space="preserve"> and</t>
    </r>
    <r>
      <rPr>
        <sz val="11"/>
        <color rgb="FFFF0000"/>
        <rFont val="Calibri"/>
        <family val="2"/>
        <scheme val="minor"/>
      </rPr>
      <t xml:space="preserve"> red are links</t>
    </r>
    <r>
      <rPr>
        <sz val="11"/>
        <rFont val="Calibri"/>
        <family val="2"/>
        <scheme val="minor"/>
      </rPr>
      <t xml:space="preserve"> that need to be updated.</t>
    </r>
  </si>
  <si>
    <t xml:space="preserve">DOCKET NO. :  20240045-EI  </t>
  </si>
  <si>
    <t>Time Periods:</t>
  </si>
  <si>
    <t>Projected Test Year 3 Ended</t>
  </si>
  <si>
    <t>Year 5</t>
  </si>
  <si>
    <t>Year 2027</t>
  </si>
  <si>
    <t>Projected Test Year 2 Ended</t>
  </si>
  <si>
    <t>Year 4</t>
  </si>
  <si>
    <t>Year 2026</t>
  </si>
  <si>
    <t>Projected Test Year 1 Ended</t>
  </si>
  <si>
    <t>Year 3</t>
  </si>
  <si>
    <t>Year 2025</t>
  </si>
  <si>
    <t>Prior Year Ended</t>
  </si>
  <si>
    <t>Year 2</t>
  </si>
  <si>
    <t>Year 2024</t>
  </si>
  <si>
    <t>Historical Year Ended</t>
  </si>
  <si>
    <t>Year 1</t>
  </si>
  <si>
    <t>Year 2023</t>
  </si>
  <si>
    <t>Year 0</t>
  </si>
  <si>
    <t>Year 2022</t>
  </si>
  <si>
    <t>Witness:  O'Hara, Goff</t>
  </si>
  <si>
    <t>SCHEDULE B-24</t>
  </si>
  <si>
    <t>LEASING ARRANGEMENTS</t>
  </si>
  <si>
    <t>Page 1 of 1</t>
  </si>
  <si>
    <t>FLORIDA PUBLIC SERVICE COMMISSION</t>
  </si>
  <si>
    <t xml:space="preserve">Explanation: </t>
  </si>
  <si>
    <t>Provide the data specified for leasing arrangements in effect during the test year and prior year.</t>
  </si>
  <si>
    <t>Type of Data Shown:</t>
  </si>
  <si>
    <t>X</t>
  </si>
  <si>
    <t>COMPANY: Duke Energy Florida, LLC</t>
  </si>
  <si>
    <t>($000)</t>
  </si>
  <si>
    <t>Line</t>
  </si>
  <si>
    <t>No.</t>
  </si>
  <si>
    <t xml:space="preserve"> </t>
  </si>
  <si>
    <t>Leasing Payments for prior year:</t>
  </si>
  <si>
    <t>Prior Year Ended 12/31/2024</t>
  </si>
  <si>
    <t>Leasing Payments for test year:</t>
  </si>
  <si>
    <t>Projected Test Year Ended 12/31/2025</t>
  </si>
  <si>
    <t>Projected Test Year Ended 12/31/2026</t>
  </si>
  <si>
    <t>Projected Test Year Ended 12/31/2027</t>
  </si>
  <si>
    <t>Leasing Payments, Remaining Life Contracts:</t>
  </si>
  <si>
    <t>Describe Leasing Agreements Whose Lifetime Costs Exceed $10 Million</t>
  </si>
  <si>
    <t>Asset</t>
  </si>
  <si>
    <t>Original Cost</t>
  </si>
  <si>
    <t xml:space="preserve">Annual payment </t>
  </si>
  <si>
    <t>Life of Contract</t>
  </si>
  <si>
    <t>Disposition of Asset</t>
  </si>
  <si>
    <t>Amounts in $000</t>
  </si>
  <si>
    <t>Provision for Purchase</t>
  </si>
  <si>
    <t>Tiger Bay Land</t>
  </si>
  <si>
    <t>08/29/2006 - 12/31/2045</t>
  </si>
  <si>
    <t>No</t>
  </si>
  <si>
    <t>DEF Corporate Headquarters</t>
  </si>
  <si>
    <t>05/01/2007 -04/30/2047</t>
  </si>
  <si>
    <t>Yes</t>
  </si>
  <si>
    <t>Shady Hills Tolling Agreement</t>
  </si>
  <si>
    <t>04/01/2007 - 04/30/2024</t>
  </si>
  <si>
    <t>Vandolah PPA</t>
  </si>
  <si>
    <t>01/01/2019 - 05/31/2027</t>
  </si>
  <si>
    <t>Coal Cars</t>
  </si>
  <si>
    <t>*</t>
  </si>
  <si>
    <t>09/01/2006 - 06/01/2030</t>
  </si>
  <si>
    <t>Hamilton Solar - land</t>
  </si>
  <si>
    <t>**</t>
  </si>
  <si>
    <t>12/01/2015 - 05/31/2048</t>
  </si>
  <si>
    <t>Lake Placid Solar - land</t>
  </si>
  <si>
    <t>05/01/2019 - 12/31/2049</t>
  </si>
  <si>
    <t>Columbia Solar - land</t>
  </si>
  <si>
    <t>03/07/2019 - 08/15/2044</t>
  </si>
  <si>
    <t>Charlie Creek Solar - land</t>
  </si>
  <si>
    <t>08/10/2022 - 08/09/2047</t>
  </si>
  <si>
    <t>Twin Rivers Solar - land</t>
  </si>
  <si>
    <t>04/20/2020 - 06/17/2048</t>
  </si>
  <si>
    <t>Bay Ranch Solar - land</t>
  </si>
  <si>
    <t>04/25/2022 - 04/29/2053</t>
  </si>
  <si>
    <t>Fort Green Solar - land</t>
  </si>
  <si>
    <t>06/21/2021 - 06/20/2051</t>
  </si>
  <si>
    <t>* Varies over the life of the lease</t>
  </si>
  <si>
    <t xml:space="preserve">** Payments are subject to escalation rates and vary over the life of the lease. </t>
  </si>
  <si>
    <t xml:space="preserve"> Supporting Schedules:</t>
  </si>
  <si>
    <t xml:space="preserve">                               Recap Schedules:  </t>
  </si>
  <si>
    <t>Tiger Bay - Remaining</t>
  </si>
  <si>
    <t>DEF HQ - Remaining</t>
  </si>
  <si>
    <t>Shady Hills - Remaining</t>
  </si>
  <si>
    <t>Vandolah PPA - Remaining</t>
  </si>
  <si>
    <t>Fuel Transport- Remaining</t>
  </si>
  <si>
    <t>Solar Leases under Contract Remaining</t>
  </si>
  <si>
    <t>Forecast Solar Sites</t>
  </si>
  <si>
    <t>Total Lease Payments</t>
  </si>
  <si>
    <t>Remaining Lease Pmts</t>
  </si>
  <si>
    <t>Source:   Nancy Holmes with JJL (See email)</t>
  </si>
  <si>
    <t>Rows with the same Occupation ID are treated as one lease.  Payment schedules have been modified over time.</t>
  </si>
  <si>
    <t>City</t>
  </si>
  <si>
    <t>Property</t>
  </si>
  <si>
    <t>Occupation ID</t>
  </si>
  <si>
    <t>Company</t>
  </si>
  <si>
    <t>Rent Type</t>
  </si>
  <si>
    <t>Lease Start</t>
  </si>
  <si>
    <t>Lease End</t>
  </si>
  <si>
    <t>Frequency</t>
  </si>
  <si>
    <t>&gt;$10M Lifetime</t>
  </si>
  <si>
    <t>TOTAL</t>
  </si>
  <si>
    <t>Jasper</t>
  </si>
  <si>
    <t>HAMILTON SOLAR POWER PLANT</t>
  </si>
  <si>
    <t>204201</t>
  </si>
  <si>
    <t>Duke Energy Florida, LLC</t>
  </si>
  <si>
    <t>Base Rent</t>
  </si>
  <si>
    <t>/Annual</t>
  </si>
  <si>
    <t>/Month</t>
  </si>
  <si>
    <t>/Semi-Annual</t>
  </si>
  <si>
    <t>Lake Placid</t>
  </si>
  <si>
    <t>DESOTO CITY - LAKE PLACID 69</t>
  </si>
  <si>
    <t>204539</t>
  </si>
  <si>
    <t>204540</t>
  </si>
  <si>
    <t>Fort White</t>
  </si>
  <si>
    <t>COLUMBIA SOLAR POWER PLANT</t>
  </si>
  <si>
    <t>204541</t>
  </si>
  <si>
    <t>/Quarter</t>
  </si>
  <si>
    <t>Bowling Green</t>
  </si>
  <si>
    <t>CHARLIES CREEK SOLAR</t>
  </si>
  <si>
    <t>204542</t>
  </si>
  <si>
    <t>Trenton</t>
  </si>
  <si>
    <t>TRENTON SOLAR POWER PLANT</t>
  </si>
  <si>
    <t>204543</t>
  </si>
  <si>
    <t>204557</t>
  </si>
  <si>
    <t>TWIN RIVERS SOLAR PLANT</t>
  </si>
  <si>
    <t>204731</t>
  </si>
  <si>
    <t>Panama City</t>
  </si>
  <si>
    <t>BAY RANCH SOLAR POWER PLANT</t>
  </si>
  <si>
    <t>204752</t>
  </si>
  <si>
    <t>SANDY CREEK SOLAR POWER PLANT</t>
  </si>
  <si>
    <t>204753</t>
  </si>
  <si>
    <t>Crystal River</t>
  </si>
  <si>
    <t>BAY TRAIL SOLAR</t>
  </si>
  <si>
    <t>204895</t>
  </si>
  <si>
    <t>CHIEFLAND</t>
  </si>
  <si>
    <t>HARDEETOWN SOLAR POWER PLANT</t>
  </si>
  <si>
    <t>205012</t>
  </si>
  <si>
    <t>FORT GREEN SOLAR POWER PLANT</t>
  </si>
  <si>
    <t>205028</t>
  </si>
  <si>
    <t>OBRIEN</t>
  </si>
  <si>
    <t>HILDRETH SOLAR POWER PLANT</t>
  </si>
  <si>
    <t>205037</t>
  </si>
  <si>
    <t>205042</t>
  </si>
  <si>
    <t>205043</t>
  </si>
  <si>
    <t>205044</t>
  </si>
  <si>
    <t>205045</t>
  </si>
  <si>
    <t>HIGH SPRINGS</t>
  </si>
  <si>
    <t>HIGH SPRINGS SOLAR POWER PLANT</t>
  </si>
  <si>
    <t>205221</t>
  </si>
  <si>
    <t>Sales Tax</t>
  </si>
  <si>
    <t>205244</t>
  </si>
  <si>
    <t>205245</t>
  </si>
  <si>
    <t>HIGH SPRINGS SOLAR POWER PLANT 3</t>
  </si>
  <si>
    <t>205413</t>
  </si>
  <si>
    <t>Forecast Four Sites Mar 2024</t>
  </si>
  <si>
    <t>Forecast Two Sites Mar 2025</t>
  </si>
  <si>
    <t>Forecast Four Sites Dec 2025</t>
  </si>
  <si>
    <t>Forecast Four Sites Jun 2026</t>
  </si>
  <si>
    <t>Forecast Four Sites Jun 2027</t>
  </si>
  <si>
    <t>Source see email from Brooke McDowell</t>
  </si>
  <si>
    <t>Not Available</t>
  </si>
  <si>
    <t>Notes</t>
  </si>
  <si>
    <t>Assumption made for lease payments for sites not in commercial operation as of June 2023 is the lease payment filed in the CEC for 2024 sites</t>
  </si>
  <si>
    <t>Not in Commercial Operation</t>
  </si>
  <si>
    <t>Total O&amp;M</t>
  </si>
  <si>
    <t>Mule Creek</t>
  </si>
  <si>
    <t>2024</t>
  </si>
  <si>
    <t>Falmouth</t>
  </si>
  <si>
    <t>Spring Ridge</t>
  </si>
  <si>
    <t>Winquepin</t>
  </si>
  <si>
    <t>2 sites</t>
  </si>
  <si>
    <t>4 Sites</t>
  </si>
  <si>
    <t>CEC Breakdown</t>
  </si>
  <si>
    <t>Site</t>
  </si>
  <si>
    <t>CEC Amount</t>
  </si>
  <si>
    <t>Burdens</t>
  </si>
  <si>
    <t>CEC Minus Burdens</t>
  </si>
  <si>
    <t>O&amp;M</t>
  </si>
  <si>
    <t>Lease</t>
  </si>
  <si>
    <t>2024 Site</t>
  </si>
  <si>
    <t>no change in schedule for 2023</t>
  </si>
  <si>
    <t>month</t>
  </si>
  <si>
    <t>prin_paid</t>
  </si>
  <si>
    <t>int_paid</t>
  </si>
  <si>
    <t>Rent Payment</t>
  </si>
  <si>
    <t>Taxes</t>
  </si>
  <si>
    <t>Payment</t>
  </si>
  <si>
    <t>Annual</t>
  </si>
  <si>
    <t>2022</t>
  </si>
  <si>
    <t>2023</t>
  </si>
  <si>
    <t>2025</t>
  </si>
  <si>
    <t>2026</t>
  </si>
  <si>
    <t>2027</t>
  </si>
  <si>
    <t>property tax</t>
  </si>
  <si>
    <t>Includes Estimated Property Tax of $22,340.08</t>
  </si>
  <si>
    <t>sales tax</t>
  </si>
  <si>
    <t>ties above</t>
  </si>
  <si>
    <t>estimated property tax - same as previous</t>
  </si>
  <si>
    <t>Check</t>
  </si>
  <si>
    <t>Monthly Rent</t>
  </si>
  <si>
    <t>PEP Building</t>
  </si>
  <si>
    <t>AV Equip</t>
  </si>
  <si>
    <t>3 months</t>
  </si>
  <si>
    <t>F&amp;F</t>
  </si>
  <si>
    <t>Other</t>
  </si>
  <si>
    <t xml:space="preserve">same as 2009, 2010 </t>
  </si>
  <si>
    <t>no longer a lease - purchased</t>
  </si>
  <si>
    <t>Remaining</t>
  </si>
  <si>
    <t>Sales Tax 7%</t>
  </si>
  <si>
    <t>payment</t>
  </si>
  <si>
    <t>Source:  PowerPlan</t>
  </si>
  <si>
    <t>A/V Equipment - PEP</t>
  </si>
  <si>
    <t>Assumptions:</t>
  </si>
  <si>
    <t>Lease commencement date is November 15, 2006</t>
  </si>
  <si>
    <t>5.5 month free rent period</t>
  </si>
  <si>
    <t>Lease Expiration date is April 30, 2047 (lease term is 485.5 months)</t>
  </si>
  <si>
    <t>Rent commencement date is May 1, 2007</t>
  </si>
  <si>
    <t>Total A/V cost @ 12/31:</t>
  </si>
  <si>
    <t>Annual base rent:</t>
  </si>
  <si>
    <t>Total repayments (including interest)</t>
  </si>
  <si>
    <t>Interest Rate</t>
  </si>
  <si>
    <t>Monthly Journal Entry</t>
  </si>
  <si>
    <t>Month</t>
  </si>
  <si>
    <t>Interest</t>
  </si>
  <si>
    <t>Principal (Liability reduction)</t>
  </si>
  <si>
    <t>Liability Balance</t>
  </si>
  <si>
    <t>Current Liability Balance 0242398</t>
  </si>
  <si>
    <t>Noncurrent Liability Balance 0253082</t>
  </si>
  <si>
    <t>Dr./(Cr.) Rent Expense 0931001</t>
  </si>
  <si>
    <t>Dr./(Cr.) Current Liab Misc. 0242398</t>
  </si>
  <si>
    <t>Dr./(Cr.) Other Deferred Credits Misc. 0253082</t>
  </si>
  <si>
    <t>Dr. Int Expense 0431900</t>
  </si>
  <si>
    <t>Dr. CWIP</t>
  </si>
  <si>
    <t>Furniture &amp; Fixtures - PEP</t>
  </si>
  <si>
    <t>Total F&amp;F cost:</t>
  </si>
  <si>
    <t>Other Incentives - PEP</t>
  </si>
  <si>
    <t>Total other incentives:</t>
  </si>
  <si>
    <t>Lease Entries</t>
  </si>
  <si>
    <t>Key Terms &amp; Assumptions:</t>
  </si>
  <si>
    <t>Lease commencement date is April 1, 2007</t>
  </si>
  <si>
    <t>Lease Expiration date is April 30, 2024 (lease term is 205 months)</t>
  </si>
  <si>
    <t>Fair value of asset is $184 million</t>
  </si>
  <si>
    <t>Monthly Entries</t>
  </si>
  <si>
    <t>MW's</t>
  </si>
  <si>
    <t>Adj. Factor</t>
  </si>
  <si>
    <t>Cap Charge per MW</t>
  </si>
  <si>
    <t>Prop Taxes per MW</t>
  </si>
  <si>
    <t>Prop Ins per MW</t>
  </si>
  <si>
    <t>O&amp;M per MW</t>
  </si>
  <si>
    <t>Payments</t>
  </si>
  <si>
    <t>Capital Lease Liability Balance</t>
  </si>
  <si>
    <t>Capital Lease Asset Balance</t>
  </si>
  <si>
    <t>Dr./(Cr.) Capital Lease Asset (1011130)</t>
  </si>
  <si>
    <t>Dr./(Cr.) Capital Lease Current Liability (2430350)</t>
  </si>
  <si>
    <t>Remaining Life</t>
  </si>
  <si>
    <t>Inception</t>
  </si>
  <si>
    <t>FMV</t>
  </si>
  <si>
    <t>184M</t>
  </si>
  <si>
    <t>Total Payment</t>
  </si>
  <si>
    <t>int_acc</t>
  </si>
  <si>
    <t>beg_obligation</t>
  </si>
  <si>
    <t>end_obligation</t>
  </si>
  <si>
    <t>beg_liability</t>
  </si>
  <si>
    <t>end_liability</t>
  </si>
  <si>
    <t>exec_accru</t>
  </si>
  <si>
    <t>exec_paid</t>
  </si>
  <si>
    <t>cont_accru</t>
  </si>
  <si>
    <t>cont_paid</t>
  </si>
  <si>
    <t>beg_lt_obligation</t>
  </si>
  <si>
    <t>end_lt_obligation</t>
  </si>
  <si>
    <t>beg_lt_liability</t>
  </si>
  <si>
    <t>end_lt_liability</t>
  </si>
  <si>
    <t>depr_expense</t>
  </si>
  <si>
    <t>current_lease_cost</t>
  </si>
  <si>
    <t>currency_display_symbol</t>
  </si>
  <si>
    <t>currency_gain_loss</t>
  </si>
  <si>
    <t>currency</t>
  </si>
  <si>
    <t>beg_deferred_rent</t>
  </si>
  <si>
    <t>deferred_rent</t>
  </si>
  <si>
    <t>end_deferred_rent</t>
  </si>
  <si>
    <t>beg_st_deferred_rent</t>
  </si>
  <si>
    <t>end_st_deferred_rent</t>
  </si>
  <si>
    <t>liability_remeasurement</t>
  </si>
  <si>
    <t>principal_remeasurement</t>
  </si>
  <si>
    <t>initial_direct_cost</t>
  </si>
  <si>
    <t>incentive_amount</t>
  </si>
  <si>
    <t>beg_prepaid_rent</t>
  </si>
  <si>
    <t>prepay_amortization</t>
  </si>
  <si>
    <t>prepaid_rent</t>
  </si>
  <si>
    <t>end_prepaid_rent</t>
  </si>
  <si>
    <t>beg_net_rou_asset</t>
  </si>
  <si>
    <t>end_net_rou_asset</t>
  </si>
  <si>
    <t>begin_accum_impair</t>
  </si>
  <si>
    <t>impairment_activity</t>
  </si>
  <si>
    <t>end_accum_impair</t>
  </si>
  <si>
    <t>beg_arrears_accrual</t>
  </si>
  <si>
    <t>arrears_accrual</t>
  </si>
  <si>
    <t>end_arrears_accrual</t>
  </si>
  <si>
    <t>$</t>
  </si>
  <si>
    <t>USD</t>
  </si>
  <si>
    <t>description</t>
  </si>
  <si>
    <t>lease_number</t>
  </si>
  <si>
    <t>ilr_number</t>
  </si>
  <si>
    <t>ls_ilr_schedule_month</t>
  </si>
  <si>
    <t>principal_paid</t>
  </si>
  <si>
    <t>interest_paid</t>
  </si>
  <si>
    <t>Source:  PowerPlan Report 1015</t>
  </si>
  <si>
    <t>50221-PE Florida Fossil</t>
  </si>
  <si>
    <t>FT-001-001</t>
  </si>
  <si>
    <t>FT-001-001-001</t>
  </si>
  <si>
    <t>FT-WNW-DEF-001</t>
  </si>
  <si>
    <t>FT-WNW-DEF-001-PEFX006000</t>
  </si>
  <si>
    <t>FT-WNW-DEF-001-PEFX006001</t>
  </si>
  <si>
    <t>FT-WNW-DEF-001-PEFX006002</t>
  </si>
  <si>
    <t>FT-WNW-DEF-001-PEFX006003</t>
  </si>
  <si>
    <t>FT-WNW-DEF-001-PEFX006004</t>
  </si>
  <si>
    <t>FT-WNW-DEF-001-PEFX006005</t>
  </si>
  <si>
    <t>FT-WNW-DEF-001-PEFX006006</t>
  </si>
  <si>
    <t>FT-WNW-DEF-001-PEFX006007</t>
  </si>
  <si>
    <t>FT-WNW-DEF-001-PEFX006008</t>
  </si>
  <si>
    <t>FT-WNW-DEF-001-PEFX006010</t>
  </si>
  <si>
    <t>FT-WNW-DEF-001-PEFX006011</t>
  </si>
  <si>
    <t>FT-WNW-DEF-001-PEFX006012</t>
  </si>
  <si>
    <t>FT-WNW-DEF-001-PEFX006013</t>
  </si>
  <si>
    <t>FT-WNW-DEF-001-PEFX006014</t>
  </si>
  <si>
    <t>FT-WNW-DEF-001-PEFX006015</t>
  </si>
  <si>
    <t>FT-WNW-DEF-001-PEFX006016</t>
  </si>
  <si>
    <t>FT-WNW-DEF-001-PEFX006017</t>
  </si>
  <si>
    <t>FT-WNW-DEF-001-PEFX006018</t>
  </si>
  <si>
    <t>FT-WNW-DEF-001-PEFX006019</t>
  </si>
  <si>
    <t>FT-WNW-DEF-001-PEFX006021</t>
  </si>
  <si>
    <t>FT-WNW-DEF-001-PEFX006022</t>
  </si>
  <si>
    <t>FT-WNW-DEF-001-PEFX006023</t>
  </si>
  <si>
    <t>FT-WNW-DEF-001-PEFX006024</t>
  </si>
  <si>
    <t>FT-WNW-DEF-001-PEFX006025</t>
  </si>
  <si>
    <t>FT-WNW-DEF-001-PEFX006026</t>
  </si>
  <si>
    <t>FT-WNW-DEF-001-PEFX006027</t>
  </si>
  <si>
    <t>FT-WNW-DEF-001-PEFX006028</t>
  </si>
  <si>
    <t>FT-WNW-DEF-001-PEFX006029</t>
  </si>
  <si>
    <t>FT-WNW-DEF-001-PEFX006030</t>
  </si>
  <si>
    <t>FT-WNW-DEF-001-PEFX006031</t>
  </si>
  <si>
    <t>FT-WNW-DEF-001-PEFX006032</t>
  </si>
  <si>
    <t>FT-WNW-DEF-001-PEFX006034</t>
  </si>
  <si>
    <t>FT-WNW-DEF-001-PEFX006035</t>
  </si>
  <si>
    <t>FT-WNW-DEF-001-PEFX006037</t>
  </si>
  <si>
    <t>FT-WNW-DEF-001-PEFX006038</t>
  </si>
  <si>
    <t>FT-WNW-DEF-001-PEFX006039</t>
  </si>
  <si>
    <t>FT-WNW-DEF-001-PEFX006040</t>
  </si>
  <si>
    <t>FT-WNW-DEF-001-PEFX006041</t>
  </si>
  <si>
    <t>FT-WNW-DEF-001-PEFX006042</t>
  </si>
  <si>
    <t>FT-WNW-DEF-001-PEFX006043</t>
  </si>
  <si>
    <t>FT-WNW-DEF-001-PEFX006044</t>
  </si>
  <si>
    <t>FT-WNW-DEF-001-PEFX006045</t>
  </si>
  <si>
    <t>FT-WNW-DEF-001-PEFX006046</t>
  </si>
  <si>
    <t>FT-WNW-DEF-001-PEFX006047</t>
  </si>
  <si>
    <t>FT-WNW-DEF-001-PEFX006048</t>
  </si>
  <si>
    <t>FT-WNW-DEF-001-PEFX006049</t>
  </si>
  <si>
    <t>FT-WNW-DEF-001-PEFX006050</t>
  </si>
  <si>
    <t>FT-WNW-DEF-001-PEFX006051</t>
  </si>
  <si>
    <t>FT-WNW-DEF-001-PEFX006052</t>
  </si>
  <si>
    <t>FT-WNW-DEF-001-PEFX006054</t>
  </si>
  <si>
    <t>FT-WNW-DEF-001-PEFX006055</t>
  </si>
  <si>
    <t>FT-WNW-DEF-001-PEFX006057</t>
  </si>
  <si>
    <t>FT-WNW-DEF-001-PEFX006058</t>
  </si>
  <si>
    <t>FT-WNW-DEF-001-PEFX006059</t>
  </si>
  <si>
    <t>FT-WNW-DEF-001-PEFX006060</t>
  </si>
  <si>
    <t>FT-WNW-DEF-001-PEFX006061</t>
  </si>
  <si>
    <t>FT-WNW-DEF-001-PEFX006062</t>
  </si>
  <si>
    <t>FT-WNW-DEF-001-PEFX006063</t>
  </si>
  <si>
    <t>FT-WNW-DEF-001-PEFX006064</t>
  </si>
  <si>
    <t>FT-WNW-DEF-001-PEFX006065</t>
  </si>
  <si>
    <t>FT-WNW-DEF-001-PEFX006066</t>
  </si>
  <si>
    <t>FT-WNW-DEF-001-PEFX006067</t>
  </si>
  <si>
    <t>FT-WNW-DEF-001-PEFX006068</t>
  </si>
  <si>
    <t>FT-WNW-DEF-001-PEFX006069</t>
  </si>
  <si>
    <t>FT-WNW-DEF-001-PEFX006070</t>
  </si>
  <si>
    <t>FT-WNW-DEF-001-PEFX006071</t>
  </si>
  <si>
    <t>FT-WNW-DEF-001-PEFX006072</t>
  </si>
  <si>
    <t>FT-WNW-DEF-001-PEFX006073</t>
  </si>
  <si>
    <t>FT-WNW-DEF-001-PEFX006074</t>
  </si>
  <si>
    <t>FT-WNW-DEF-001-PEFX006075</t>
  </si>
  <si>
    <t>FT-WNW-DEF-001-PEFX006076</t>
  </si>
  <si>
    <t>FT-WNW-DEF-001-PEFX006077</t>
  </si>
  <si>
    <t>FT-WNW-DEF-001-PEFX006078</t>
  </si>
  <si>
    <t>FT-WNW-DEF-001-PEFX006079</t>
  </si>
  <si>
    <t>FT-WNW-DEF-001-PEFX006080</t>
  </si>
  <si>
    <t>FT-WNW-DEF-001-PEFX006081</t>
  </si>
  <si>
    <t>FT-WNW-DEF-001-PEFX006083</t>
  </si>
  <si>
    <t>FT-WNW-DEF-001-PEFX006084</t>
  </si>
  <si>
    <t>FT-WNW-DEF-001-PEFX006085</t>
  </si>
  <si>
    <t>FT-WNW-DEF-001-PEFX006086</t>
  </si>
  <si>
    <t>FT-WNW-DEF-001-PEFX006087</t>
  </si>
  <si>
    <t>FT-WNW-DEF-001-PEFX006088</t>
  </si>
  <si>
    <t>FT-WNW-DEF-001-PEFX006089</t>
  </si>
  <si>
    <t>FT-WNW-DEF-001-PEFX006090</t>
  </si>
  <si>
    <t>FT-WNW-DEF-001-PEFX006091</t>
  </si>
  <si>
    <t>FT-WNW-DEF-001-PEFX006092</t>
  </si>
  <si>
    <t>FT-WNW-DEF-001-PEFX006093</t>
  </si>
  <si>
    <t>FT-WNW-DEF-001-PEFX006094</t>
  </si>
  <si>
    <t>FT-WNW-DEF-001-PEFX006095</t>
  </si>
  <si>
    <t>FT-WNW-DEF-001-PEFX006098</t>
  </si>
  <si>
    <t>FT-WNW-DEF-001-PEFX006099</t>
  </si>
  <si>
    <t>FT-WNW-DEF-001-PEFX006100</t>
  </si>
  <si>
    <t>FT-WNW-DEF-001-PEFX006101</t>
  </si>
  <si>
    <t>FT-WNW-DEF-001-PEFX006102</t>
  </si>
  <si>
    <t>FT-WNW-DEF-001-PEFX006103</t>
  </si>
  <si>
    <t>FT-WNW-DEF-001-PEFX006104</t>
  </si>
  <si>
    <t>FT-WNW-DEF-001-PEFX006200</t>
  </si>
  <si>
    <t>FT-WNW-DEF-001-PEFX006201</t>
  </si>
  <si>
    <t>FT-WNW-DEF-001-PEFX006202</t>
  </si>
  <si>
    <t>FT-WNW-DEF-001-PEFX006203</t>
  </si>
  <si>
    <t>FT-WNW-DEF-001-PEFX006205</t>
  </si>
  <si>
    <t>FT-WNW-DEF-001-PEFX006206</t>
  </si>
  <si>
    <t>FT-WNW-DEF-001-PEFX006207</t>
  </si>
  <si>
    <t>FT-WNW-DEF-001-PEFX006208</t>
  </si>
  <si>
    <t>FT-WNW-DEF-001-PEFX006209</t>
  </si>
  <si>
    <t>FT-WNW-DEF-001-PEFX006210</t>
  </si>
  <si>
    <t>FT-WNW-DEF-001-PEFX006211</t>
  </si>
  <si>
    <t>FT-WNW-DEF-001-PEFX006212</t>
  </si>
  <si>
    <t>FT-WNW-DEF-001-PEFX006213</t>
  </si>
  <si>
    <t>FT-WNW-DEF-001-PEFX006214</t>
  </si>
  <si>
    <t>FT-WNW-DEF-001-PEFX006215</t>
  </si>
  <si>
    <t>FT-WNW-DEF-001-PEFX006216</t>
  </si>
  <si>
    <t>FT-WNW-DEF-001-PEFX006217</t>
  </si>
  <si>
    <t>FT-WNW-DEF-001-PEFX006218</t>
  </si>
  <si>
    <t>FT-WNW-DEF-001-PEFX006219</t>
  </si>
  <si>
    <t>FT-WNW-DEF-001-PEFX006220</t>
  </si>
  <si>
    <t>FT-WNW-DEF-001-PEFX006221</t>
  </si>
  <si>
    <t>FT-WNW-DEF-001-PEFX006222</t>
  </si>
  <si>
    <t>FT-WNW-DEF-001-PEFX006223</t>
  </si>
  <si>
    <t>FT-WNW-DEF-001-PEFX006225</t>
  </si>
  <si>
    <t>FT-WNW-DEF-001-PEFX006226</t>
  </si>
  <si>
    <t>FT-WNW-DEF-001-PEFX006227</t>
  </si>
  <si>
    <t>FT-WNW-DEF-001-PEFX006228</t>
  </si>
  <si>
    <t>FT-WNW-DEF-001-PEFX006229</t>
  </si>
  <si>
    <t>FT-WNW-DEF-001-PEFX006230</t>
  </si>
  <si>
    <t>FT-WNW-DEF-001-PEFX006232</t>
  </si>
  <si>
    <t>FT-WNW-DEF-001-PEFX006234</t>
  </si>
  <si>
    <t>FT-WNW-DEF-001-PEFX006235</t>
  </si>
  <si>
    <t>FT-WNW-DEF-001-PEFX006236</t>
  </si>
  <si>
    <t>FT-WNW-DEF-001-PEFX006237</t>
  </si>
  <si>
    <t>FT-WNW-DEF-001-PEFX006239</t>
  </si>
  <si>
    <t>FT-WNW-DEF-001-PEFX006240</t>
  </si>
  <si>
    <t>FT-WNW-DEF-001-PEFX006241</t>
  </si>
  <si>
    <t>FT-WNW-DEF-001-PEFX006242</t>
  </si>
  <si>
    <t>FT-WNW-DEF-001-PEFX006243</t>
  </si>
  <si>
    <t>FT-WNW-DEF-001-PEFX006244</t>
  </si>
  <si>
    <t>FT-WNW-DEF-001-PEFX006245</t>
  </si>
  <si>
    <t>FT-WNW-DEF-001-PEFX006247</t>
  </si>
  <si>
    <t>FT-WNW-DEF-001-PEFX006248</t>
  </si>
  <si>
    <t>FT-WNW-DEF-001-PEFX006249</t>
  </si>
  <si>
    <t>FT-WNW-DEF-001-PEFX006250</t>
  </si>
  <si>
    <t>FT-WNW-DEF-001-PEFX006251</t>
  </si>
  <si>
    <t>FT-WNW-DEF-001-PEFX006252</t>
  </si>
  <si>
    <t>FT-WNW-DEF-001-PEFX006253</t>
  </si>
  <si>
    <t>FT-WNW-DEF-001-PEFX006254</t>
  </si>
  <si>
    <t>FT-WNW-DEF-001-PEFX006256</t>
  </si>
  <si>
    <t>FT-WNW-DEF-001-PEFX006257</t>
  </si>
  <si>
    <t>FT-WNW-DEF-001-PEFX006258</t>
  </si>
  <si>
    <t>FT-WNW-DEF-001-PEFX006259</t>
  </si>
  <si>
    <t>FT-WNW-DEF-001-PEFX006260</t>
  </si>
  <si>
    <t>FT-WNW-DEF-001-PEFX006261</t>
  </si>
  <si>
    <t>FT-WNW-DEF-001-PEFX006263</t>
  </si>
  <si>
    <t>FT-WNW-DEF-001-PEFX006264</t>
  </si>
  <si>
    <t>FT-WNW-DEF-001-PEFX006265</t>
  </si>
  <si>
    <t>FT-WNW-DEF-001-PEFX006266</t>
  </si>
  <si>
    <t>FT-WNW-DEF-001-PEFX006268</t>
  </si>
  <si>
    <t>FT-WNW-DEF-001-PEFX006269</t>
  </si>
  <si>
    <t>FT-WNW-DEF-001-PEFX006270</t>
  </si>
  <si>
    <t>FT-WNW-DEF-001-PEFX006271</t>
  </si>
  <si>
    <t>FT-WNW-DEF-001-PEFX006272</t>
  </si>
  <si>
    <t>FT-WNW-DEF-001-PEFX006274</t>
  </si>
  <si>
    <t>FT-WNW-DEF-001-PEFX006275</t>
  </si>
  <si>
    <t>FT-WNW-DEF-001-PEFX006276</t>
  </si>
  <si>
    <t>FT-WNW-DEF-001-PEFX006277</t>
  </si>
  <si>
    <t>FT-WNW-DEF-001-PEFX006278</t>
  </si>
  <si>
    <t>FT-WNW-DEF-001-PEFX006279</t>
  </si>
  <si>
    <t>FT-WNW-DEF-001-PEFX006280</t>
  </si>
  <si>
    <t>FT-WNW-DEF-001-PEFX006281</t>
  </si>
  <si>
    <t>FT-WNW-DEF-001-PEFX006282</t>
  </si>
  <si>
    <t>FT-WNW-DEF-001-PEFX006283</t>
  </si>
  <si>
    <t>FT-WNW-DEF-001-PEFX006284</t>
  </si>
  <si>
    <t>FT-WNW-DEF-001-PEFX006285</t>
  </si>
  <si>
    <t>FT-WNW-DEF-001-PEFX006286</t>
  </si>
  <si>
    <t>FT-WNW-DEF-001-PEFX006287</t>
  </si>
  <si>
    <t>FT-WNW-DEF-001-PEFX006288</t>
  </si>
  <si>
    <t>FT-WNW-DEF-001-PEFX006289</t>
  </si>
  <si>
    <t>FT-WNW-DEF-001-PEFX006290</t>
  </si>
  <si>
    <t>FT-WNW-DEF-001-PEFX006291</t>
  </si>
  <si>
    <t>FT-WNW-DEF-001-PEFX006292</t>
  </si>
  <si>
    <t>FT-WNW-DEF-001-PEFX006293</t>
  </si>
  <si>
    <t>FT-WNW-DEF-001-PEFX006294</t>
  </si>
  <si>
    <t>FT-WNW-DEF-001-PEFX006295</t>
  </si>
  <si>
    <t>FT-WNW-DEF-001-PEFX006296</t>
  </si>
  <si>
    <t>FT-WNW-DEF-001-PEFX006297</t>
  </si>
  <si>
    <t>FT-WNW-DEF-001-PEFX006298</t>
  </si>
  <si>
    <t>FT-WNW-DEF-001-PEFX006299</t>
  </si>
  <si>
    <t>FT-WNW-DEF-001-PEFX006300</t>
  </si>
  <si>
    <t>FT-WNW-DEF-001-PEFX006301</t>
  </si>
  <si>
    <t>FT-WNW-DEF-001-PEFX006302</t>
  </si>
  <si>
    <t>FT-WNW-DEF-001-PEFX006303</t>
  </si>
  <si>
    <t>FT-WNW-DEF-001-PEFX006304</t>
  </si>
  <si>
    <t>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</si>
</sst>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&quot;$&quot;\ #,##0_);\(&quot;$&quot;\ #,##0\)"/>
    <numFmt numFmtId="166" formatCode="_(* #,##0_);_(* \(#,##0\);_(* &quot;-&quot;??_);_(@_)"/>
    <numFmt numFmtId="167" formatCode="[$-409]mmm\-yy;@"/>
    <numFmt numFmtId="168" formatCode="_(* #,##0.0_);_(* \(#,##0.0\);_(* &quot;-&quot;??_);_(@_)"/>
    <numFmt numFmtId="169" formatCode="_(* #,##0.000_);_(* \(#,##0.000\);_(* &quot;-&quot;??_);_(@_)"/>
    <numFmt numFmtId="170" formatCode="0.\ "/>
    <numFmt numFmtId="171" formatCode="0.\ \ "/>
    <numFmt numFmtId="172" formatCode="0_);\(0\)"/>
    <numFmt numFmtId="173" formatCode="dd\-mmm\-yyyy"/>
  </numFmts>
  <fonts count="4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2"/>
      <color rgb="FF000000"/>
      <name val="Times New Roman"/>
      <family val="1"/>
    </font>
    <font>
      <b/>
      <i/>
      <u/>
      <sz val="12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 Narrow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 Narrow"/>
      <family val="2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240CB4"/>
      <name val="Calibri"/>
      <family val="2"/>
      <scheme val="minor"/>
    </font>
    <font>
      <sz val="8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28">
    <xf numFmtId="0" fontId="0" fillId="0" borderId="0"/>
    <xf numFmtId="43" fontId="20" fillId="0" borderId="0" applyFont="0" applyFill="0" applyBorder="0" applyAlignment="0" applyProtection="0"/>
    <xf numFmtId="0" fontId="7" fillId="0" borderId="0"/>
    <xf numFmtId="0" fontId="13" fillId="0" borderId="0"/>
    <xf numFmtId="0" fontId="7" fillId="0" borderId="0"/>
    <xf numFmtId="9" fontId="21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9">
    <xf numFmtId="0" fontId="0" fillId="0" borderId="0" xfId="0"/>
    <xf numFmtId="0" fontId="14" fillId="0" borderId="0" xfId="3" applyFont="1" applyAlignment="1">
      <alignment horizontal="right"/>
    </xf>
    <xf numFmtId="0" fontId="18" fillId="0" borderId="0" xfId="3" applyFont="1"/>
    <xf numFmtId="0" fontId="15" fillId="0" borderId="0" xfId="3" quotePrefix="1" applyFont="1" applyAlignment="1">
      <alignment horizontal="center"/>
    </xf>
    <xf numFmtId="0" fontId="15" fillId="0" borderId="1" xfId="3" applyFont="1" applyBorder="1" applyAlignment="1">
      <alignment horizontal="right"/>
    </xf>
    <xf numFmtId="43" fontId="13" fillId="0" borderId="0" xfId="9"/>
    <xf numFmtId="0" fontId="13" fillId="0" borderId="0" xfId="11"/>
    <xf numFmtId="0" fontId="23" fillId="0" borderId="0" xfId="11" applyFont="1"/>
    <xf numFmtId="8" fontId="13" fillId="0" borderId="0" xfId="11" applyNumberFormat="1"/>
    <xf numFmtId="0" fontId="13" fillId="0" borderId="0" xfId="11" applyAlignment="1">
      <alignment horizontal="right"/>
    </xf>
    <xf numFmtId="10" fontId="13" fillId="0" borderId="0" xfId="11" applyNumberFormat="1"/>
    <xf numFmtId="0" fontId="13" fillId="3" borderId="0" xfId="11" applyFill="1"/>
    <xf numFmtId="0" fontId="23" fillId="0" borderId="0" xfId="11" applyFont="1" applyAlignment="1">
      <alignment horizontal="center"/>
    </xf>
    <xf numFmtId="0" fontId="23" fillId="0" borderId="0" xfId="11" applyFont="1" applyAlignment="1">
      <alignment horizontal="center" wrapText="1"/>
    </xf>
    <xf numFmtId="0" fontId="23" fillId="3" borderId="0" xfId="11" applyFont="1" applyFill="1" applyAlignment="1">
      <alignment horizontal="center" wrapText="1"/>
    </xf>
    <xf numFmtId="0" fontId="23" fillId="3" borderId="0" xfId="11" applyFont="1" applyFill="1" applyAlignment="1">
      <alignment horizontal="center"/>
    </xf>
    <xf numFmtId="14" fontId="13" fillId="0" borderId="0" xfId="11" applyNumberFormat="1"/>
    <xf numFmtId="167" fontId="13" fillId="0" borderId="0" xfId="11" applyNumberFormat="1"/>
    <xf numFmtId="43" fontId="13" fillId="0" borderId="0" xfId="11" applyNumberFormat="1"/>
    <xf numFmtId="43" fontId="13" fillId="3" borderId="0" xfId="11" applyNumberFormat="1" applyFill="1"/>
    <xf numFmtId="43" fontId="0" fillId="3" borderId="0" xfId="9" applyFont="1" applyFill="1"/>
    <xf numFmtId="43" fontId="13" fillId="3" borderId="0" xfId="9" applyFill="1"/>
    <xf numFmtId="43" fontId="23" fillId="3" borderId="0" xfId="11" applyNumberFormat="1" applyFont="1" applyFill="1" applyAlignment="1">
      <alignment horizontal="center"/>
    </xf>
    <xf numFmtId="43" fontId="0" fillId="0" borderId="0" xfId="0" applyNumberFormat="1"/>
    <xf numFmtId="43" fontId="0" fillId="0" borderId="0" xfId="1" applyFont="1"/>
    <xf numFmtId="43" fontId="12" fillId="0" borderId="4" xfId="1" applyFont="1" applyBorder="1"/>
    <xf numFmtId="0" fontId="20" fillId="0" borderId="0" xfId="0" applyFont="1"/>
    <xf numFmtId="9" fontId="0" fillId="0" borderId="0" xfId="5" applyFont="1"/>
    <xf numFmtId="166" fontId="0" fillId="0" borderId="0" xfId="0" applyNumberFormat="1"/>
    <xf numFmtId="0" fontId="12" fillId="0" borderId="0" xfId="0" applyFont="1"/>
    <xf numFmtId="0" fontId="20" fillId="0" borderId="0" xfId="0" applyFont="1" applyAlignment="1">
      <alignment horizontal="right"/>
    </xf>
    <xf numFmtId="43" fontId="12" fillId="0" borderId="4" xfId="0" applyNumberFormat="1" applyFont="1" applyBorder="1"/>
    <xf numFmtId="0" fontId="20" fillId="0" borderId="0" xfId="0" applyFont="1" applyAlignment="1">
      <alignment horizontal="center"/>
    </xf>
    <xf numFmtId="43" fontId="0" fillId="0" borderId="0" xfId="7" applyFont="1"/>
    <xf numFmtId="22" fontId="0" fillId="0" borderId="0" xfId="0" applyNumberFormat="1"/>
    <xf numFmtId="43" fontId="12" fillId="0" borderId="0" xfId="7" applyFont="1"/>
    <xf numFmtId="0" fontId="26" fillId="0" borderId="0" xfId="0" applyFont="1"/>
    <xf numFmtId="43" fontId="12" fillId="0" borderId="0" xfId="0" applyNumberFormat="1" applyFont="1"/>
    <xf numFmtId="43" fontId="12" fillId="0" borderId="0" xfId="7" quotePrefix="1" applyFont="1"/>
    <xf numFmtId="168" fontId="0" fillId="0" borderId="0" xfId="7" applyNumberFormat="1" applyFont="1"/>
    <xf numFmtId="166" fontId="0" fillId="0" borderId="0" xfId="7" applyNumberFormat="1" applyFont="1"/>
    <xf numFmtId="43" fontId="0" fillId="0" borderId="4" xfId="7" applyFont="1" applyBorder="1"/>
    <xf numFmtId="43" fontId="20" fillId="0" borderId="0" xfId="7" applyFont="1"/>
    <xf numFmtId="0" fontId="27" fillId="0" borderId="0" xfId="13" applyFont="1"/>
    <xf numFmtId="0" fontId="29" fillId="0" borderId="0" xfId="16"/>
    <xf numFmtId="43" fontId="29" fillId="0" borderId="0" xfId="1" applyFont="1"/>
    <xf numFmtId="43" fontId="29" fillId="0" borderId="0" xfId="16" applyNumberFormat="1"/>
    <xf numFmtId="0" fontId="28" fillId="2" borderId="0" xfId="13" applyFont="1" applyFill="1"/>
    <xf numFmtId="0" fontId="0" fillId="0" borderId="0" xfId="0" applyAlignment="1">
      <alignment horizontal="right"/>
    </xf>
    <xf numFmtId="0" fontId="12" fillId="0" borderId="0" xfId="0" applyFont="1" applyAlignment="1">
      <alignment horizontal="center"/>
    </xf>
    <xf numFmtId="0" fontId="4" fillId="0" borderId="0" xfId="13" applyFont="1"/>
    <xf numFmtId="43" fontId="30" fillId="0" borderId="0" xfId="14" applyFont="1"/>
    <xf numFmtId="43" fontId="31" fillId="4" borderId="4" xfId="13" applyNumberFormat="1" applyFont="1" applyFill="1" applyBorder="1"/>
    <xf numFmtId="0" fontId="13" fillId="0" borderId="0" xfId="8"/>
    <xf numFmtId="0" fontId="23" fillId="0" borderId="0" xfId="8" applyFont="1"/>
    <xf numFmtId="0" fontId="23" fillId="0" borderId="0" xfId="8" applyFont="1" applyAlignment="1">
      <alignment horizontal="center"/>
    </xf>
    <xf numFmtId="0" fontId="13" fillId="0" borderId="0" xfId="8" applyAlignment="1">
      <alignment horizontal="right"/>
    </xf>
    <xf numFmtId="10" fontId="13" fillId="0" borderId="0" xfId="8" applyNumberFormat="1"/>
    <xf numFmtId="0" fontId="23" fillId="0" borderId="0" xfId="8" applyFont="1" applyAlignment="1">
      <alignment horizontal="center" wrapText="1"/>
    </xf>
    <xf numFmtId="44" fontId="0" fillId="0" borderId="0" xfId="12" applyFont="1"/>
    <xf numFmtId="43" fontId="13" fillId="0" borderId="0" xfId="8" applyNumberFormat="1"/>
    <xf numFmtId="167" fontId="13" fillId="0" borderId="0" xfId="8" applyNumberFormat="1"/>
    <xf numFmtId="166" fontId="13" fillId="0" borderId="0" xfId="9" applyNumberFormat="1"/>
    <xf numFmtId="169" fontId="13" fillId="0" borderId="0" xfId="9" applyNumberFormat="1"/>
    <xf numFmtId="43" fontId="23" fillId="0" borderId="0" xfId="8" applyNumberFormat="1" applyFont="1"/>
    <xf numFmtId="43" fontId="23" fillId="0" borderId="4" xfId="8" applyNumberFormat="1" applyFont="1" applyBorder="1"/>
    <xf numFmtId="14" fontId="13" fillId="0" borderId="0" xfId="8" applyNumberFormat="1"/>
    <xf numFmtId="43" fontId="8" fillId="0" borderId="0" xfId="17" applyFont="1"/>
    <xf numFmtId="0" fontId="15" fillId="0" borderId="0" xfId="16" applyFont="1"/>
    <xf numFmtId="22" fontId="15" fillId="0" borderId="0" xfId="16" applyNumberFormat="1" applyFont="1"/>
    <xf numFmtId="3" fontId="15" fillId="0" borderId="0" xfId="1" applyNumberFormat="1" applyFont="1" applyFill="1" applyBorder="1" applyAlignment="1" applyProtection="1">
      <alignment vertical="center"/>
    </xf>
    <xf numFmtId="3" fontId="10" fillId="0" borderId="0" xfId="1" applyNumberFormat="1" applyFont="1" applyFill="1" applyBorder="1" applyAlignment="1">
      <alignment vertical="center"/>
    </xf>
    <xf numFmtId="170" fontId="33" fillId="0" borderId="0" xfId="18" applyNumberFormat="1" applyFont="1"/>
    <xf numFmtId="0" fontId="33" fillId="0" borderId="0" xfId="18" applyFont="1"/>
    <xf numFmtId="0" fontId="20" fillId="0" borderId="0" xfId="18"/>
    <xf numFmtId="0" fontId="34" fillId="0" borderId="0" xfId="18" applyFont="1" applyAlignment="1">
      <alignment horizontal="center"/>
    </xf>
    <xf numFmtId="171" fontId="33" fillId="0" borderId="0" xfId="18" applyNumberFormat="1" applyFont="1"/>
    <xf numFmtId="14" fontId="36" fillId="0" borderId="0" xfId="18" applyNumberFormat="1" applyFont="1"/>
    <xf numFmtId="0" fontId="33" fillId="0" borderId="0" xfId="18" applyFont="1" applyAlignment="1">
      <alignment horizontal="right"/>
    </xf>
    <xf numFmtId="0" fontId="33" fillId="0" borderId="0" xfId="18" applyFont="1" applyAlignment="1">
      <alignment horizontal="center"/>
    </xf>
    <xf numFmtId="0" fontId="37" fillId="0" borderId="0" xfId="18" applyFont="1"/>
    <xf numFmtId="14" fontId="36" fillId="0" borderId="0" xfId="18" applyNumberFormat="1" applyFont="1" applyAlignment="1">
      <alignment horizontal="center"/>
    </xf>
    <xf numFmtId="0" fontId="33" fillId="0" borderId="0" xfId="18" applyFont="1" applyAlignment="1">
      <alignment horizontal="left"/>
    </xf>
    <xf numFmtId="14" fontId="15" fillId="0" borderId="1" xfId="3" applyNumberFormat="1" applyFont="1" applyBorder="1"/>
    <xf numFmtId="0" fontId="8" fillId="0" borderId="0" xfId="18" applyFont="1"/>
    <xf numFmtId="0" fontId="9" fillId="0" borderId="0" xfId="18" applyFont="1"/>
    <xf numFmtId="0" fontId="10" fillId="0" borderId="0" xfId="19" applyFont="1"/>
    <xf numFmtId="0" fontId="11" fillId="0" borderId="1" xfId="18" applyFont="1" applyBorder="1"/>
    <xf numFmtId="0" fontId="12" fillId="0" borderId="1" xfId="18" applyFont="1" applyBorder="1"/>
    <xf numFmtId="0" fontId="20" fillId="0" borderId="1" xfId="18" applyBorder="1" applyAlignment="1">
      <alignment horizontal="left" vertical="top"/>
    </xf>
    <xf numFmtId="0" fontId="20" fillId="0" borderId="0" xfId="18" applyAlignment="1">
      <alignment horizontal="left" vertical="top"/>
    </xf>
    <xf numFmtId="0" fontId="13" fillId="0" borderId="0" xfId="3"/>
    <xf numFmtId="0" fontId="20" fillId="0" borderId="0" xfId="18" applyAlignment="1">
      <alignment horizontal="centerContinuous" wrapText="1"/>
    </xf>
    <xf numFmtId="0" fontId="8" fillId="0" borderId="0" xfId="18" applyFont="1" applyAlignment="1">
      <alignment horizontal="right"/>
    </xf>
    <xf numFmtId="0" fontId="10" fillId="0" borderId="0" xfId="19" applyFont="1" applyAlignment="1">
      <alignment horizontal="left"/>
    </xf>
    <xf numFmtId="0" fontId="8" fillId="0" borderId="0" xfId="18" applyFont="1" applyAlignment="1">
      <alignment horizontal="centerContinuous" wrapText="1"/>
    </xf>
    <xf numFmtId="0" fontId="8" fillId="0" borderId="0" xfId="18" applyFont="1" applyAlignment="1">
      <alignment horizontal="left"/>
    </xf>
    <xf numFmtId="0" fontId="15" fillId="0" borderId="0" xfId="3" applyFont="1"/>
    <xf numFmtId="14" fontId="10" fillId="0" borderId="0" xfId="19" applyNumberFormat="1" applyFont="1"/>
    <xf numFmtId="0" fontId="16" fillId="0" borderId="0" xfId="18" applyFont="1"/>
    <xf numFmtId="0" fontId="17" fillId="0" borderId="0" xfId="18" applyFont="1"/>
    <xf numFmtId="0" fontId="8" fillId="0" borderId="0" xfId="18" applyFont="1" applyAlignment="1">
      <alignment vertical="top" wrapText="1"/>
    </xf>
    <xf numFmtId="0" fontId="8" fillId="0" borderId="0" xfId="18" applyFont="1" applyAlignment="1">
      <alignment wrapText="1"/>
    </xf>
    <xf numFmtId="14" fontId="15" fillId="0" borderId="0" xfId="3" applyNumberFormat="1" applyFont="1" applyAlignment="1">
      <alignment horizontal="left"/>
    </xf>
    <xf numFmtId="0" fontId="19" fillId="0" borderId="1" xfId="19" applyFont="1" applyBorder="1" applyAlignment="1">
      <alignment horizontal="fill" vertical="center"/>
    </xf>
    <xf numFmtId="0" fontId="15" fillId="0" borderId="1" xfId="19" applyFont="1" applyBorder="1" applyAlignment="1">
      <alignment horizontal="fill" vertical="center"/>
    </xf>
    <xf numFmtId="0" fontId="10" fillId="0" borderId="1" xfId="19" applyFont="1" applyBorder="1"/>
    <xf numFmtId="0" fontId="15" fillId="0" borderId="0" xfId="19" applyFont="1" applyAlignment="1">
      <alignment horizontal="fill" vertical="center"/>
    </xf>
    <xf numFmtId="0" fontId="19" fillId="0" borderId="0" xfId="19" applyFont="1" applyAlignment="1">
      <alignment horizontal="fill" vertical="center"/>
    </xf>
    <xf numFmtId="0" fontId="10" fillId="0" borderId="0" xfId="19" applyFont="1" applyAlignment="1">
      <alignment vertical="center"/>
    </xf>
    <xf numFmtId="0" fontId="15" fillId="0" borderId="0" xfId="19" applyFont="1" applyAlignment="1">
      <alignment horizontal="center" vertical="center"/>
    </xf>
    <xf numFmtId="0" fontId="15" fillId="0" borderId="0" xfId="19" applyFont="1" applyAlignment="1">
      <alignment vertical="center"/>
    </xf>
    <xf numFmtId="0" fontId="15" fillId="0" borderId="1" xfId="19" applyFont="1" applyBorder="1" applyAlignment="1">
      <alignment horizontal="center" vertical="center"/>
    </xf>
    <xf numFmtId="172" fontId="15" fillId="0" borderId="1" xfId="19" quotePrefix="1" applyNumberFormat="1" applyFont="1" applyBorder="1" applyAlignment="1">
      <alignment horizontal="center" vertical="center"/>
    </xf>
    <xf numFmtId="0" fontId="15" fillId="0" borderId="1" xfId="19" quotePrefix="1" applyFont="1" applyBorder="1" applyAlignment="1">
      <alignment horizontal="center" vertical="center"/>
    </xf>
    <xf numFmtId="0" fontId="19" fillId="0" borderId="1" xfId="19" applyFont="1" applyBorder="1" applyAlignment="1">
      <alignment horizontal="center" vertical="center"/>
    </xf>
    <xf numFmtId="0" fontId="15" fillId="0" borderId="0" xfId="18" applyFont="1" applyAlignment="1">
      <alignment horizontal="center" vertical="center"/>
    </xf>
    <xf numFmtId="0" fontId="18" fillId="0" borderId="0" xfId="18" applyFont="1" applyAlignment="1">
      <alignment vertical="center"/>
    </xf>
    <xf numFmtId="0" fontId="14" fillId="0" borderId="0" xfId="18" applyFont="1" applyAlignment="1">
      <alignment vertical="center"/>
    </xf>
    <xf numFmtId="3" fontId="15" fillId="0" borderId="0" xfId="18" applyNumberFormat="1" applyFont="1" applyAlignment="1">
      <alignment vertical="center"/>
    </xf>
    <xf numFmtId="0" fontId="15" fillId="0" borderId="0" xfId="18" applyFont="1" applyAlignment="1">
      <alignment vertical="center"/>
    </xf>
    <xf numFmtId="3" fontId="10" fillId="0" borderId="0" xfId="20" applyNumberFormat="1" applyFont="1"/>
    <xf numFmtId="164" fontId="15" fillId="0" borderId="0" xfId="18" applyNumberFormat="1" applyFont="1" applyAlignment="1">
      <alignment vertical="center"/>
    </xf>
    <xf numFmtId="165" fontId="15" fillId="0" borderId="0" xfId="18" applyNumberFormat="1" applyFont="1" applyAlignment="1">
      <alignment vertical="center"/>
    </xf>
    <xf numFmtId="3" fontId="10" fillId="0" borderId="0" xfId="18" applyNumberFormat="1" applyFont="1" applyAlignment="1">
      <alignment vertical="center"/>
    </xf>
    <xf numFmtId="0" fontId="10" fillId="0" borderId="0" xfId="20" applyFont="1"/>
    <xf numFmtId="14" fontId="15" fillId="0" borderId="0" xfId="18" applyNumberFormat="1" applyFont="1" applyAlignment="1">
      <alignment vertical="center"/>
    </xf>
    <xf numFmtId="0" fontId="10" fillId="0" borderId="0" xfId="18" applyFont="1" applyAlignment="1">
      <alignment vertical="center"/>
    </xf>
    <xf numFmtId="0" fontId="15" fillId="0" borderId="0" xfId="18" applyFont="1" applyAlignment="1">
      <alignment horizontal="left" vertical="center"/>
    </xf>
    <xf numFmtId="37" fontId="15" fillId="0" borderId="0" xfId="18" applyNumberFormat="1" applyFont="1" applyAlignment="1">
      <alignment vertical="center"/>
    </xf>
    <xf numFmtId="3" fontId="10" fillId="0" borderId="0" xfId="19" applyNumberFormat="1" applyFont="1" applyAlignment="1">
      <alignment vertical="center"/>
    </xf>
    <xf numFmtId="0" fontId="15" fillId="0" borderId="1" xfId="18" applyFont="1" applyBorder="1" applyAlignment="1">
      <alignment horizontal="center" vertical="center"/>
    </xf>
    <xf numFmtId="0" fontId="15" fillId="0" borderId="1" xfId="18" applyFont="1" applyBorder="1" applyAlignment="1">
      <alignment horizontal="left" vertical="center"/>
    </xf>
    <xf numFmtId="37" fontId="15" fillId="0" borderId="1" xfId="18" applyNumberFormat="1" applyFont="1" applyBorder="1" applyAlignment="1">
      <alignment vertical="center"/>
    </xf>
    <xf numFmtId="3" fontId="15" fillId="0" borderId="1" xfId="18" applyNumberFormat="1" applyFont="1" applyBorder="1" applyAlignment="1">
      <alignment vertical="center"/>
    </xf>
    <xf numFmtId="37" fontId="15" fillId="0" borderId="0" xfId="18" applyNumberFormat="1" applyFont="1" applyAlignment="1">
      <alignment horizontal="center" vertical="center"/>
    </xf>
    <xf numFmtId="3" fontId="15" fillId="0" borderId="0" xfId="18" applyNumberFormat="1" applyFont="1" applyAlignment="1">
      <alignment horizontal="center" vertical="center"/>
    </xf>
    <xf numFmtId="3" fontId="15" fillId="0" borderId="1" xfId="18" applyNumberFormat="1" applyFont="1" applyBorder="1" applyAlignment="1">
      <alignment horizontal="center" vertical="center"/>
    </xf>
    <xf numFmtId="166" fontId="31" fillId="4" borderId="4" xfId="13" applyNumberFormat="1" applyFont="1" applyFill="1" applyBorder="1"/>
    <xf numFmtId="0" fontId="27" fillId="0" borderId="3" xfId="13" applyFont="1" applyBorder="1" applyAlignment="1">
      <alignment horizontal="center" wrapText="1"/>
    </xf>
    <xf numFmtId="166" fontId="15" fillId="0" borderId="0" xfId="1" applyNumberFormat="1" applyFont="1" applyAlignment="1">
      <alignment vertical="center"/>
    </xf>
    <xf numFmtId="3" fontId="15" fillId="0" borderId="0" xfId="18" applyNumberFormat="1" applyFont="1" applyAlignment="1">
      <alignment horizontal="left" vertical="center"/>
    </xf>
    <xf numFmtId="166" fontId="30" fillId="0" borderId="0" xfId="14" applyNumberFormat="1" applyFont="1"/>
    <xf numFmtId="166" fontId="10" fillId="0" borderId="0" xfId="1" applyNumberFormat="1" applyFont="1"/>
    <xf numFmtId="0" fontId="10" fillId="0" borderId="0" xfId="19" applyFont="1" applyAlignment="1">
      <alignment horizontal="center"/>
    </xf>
    <xf numFmtId="14" fontId="10" fillId="0" borderId="0" xfId="19" applyNumberFormat="1" applyFont="1" applyAlignment="1">
      <alignment horizontal="center"/>
    </xf>
    <xf numFmtId="17" fontId="10" fillId="0" borderId="0" xfId="19" applyNumberFormat="1" applyFont="1" applyAlignment="1">
      <alignment horizontal="center"/>
    </xf>
    <xf numFmtId="0" fontId="40" fillId="0" borderId="5" xfId="24" applyFont="1" applyBorder="1" applyAlignment="1">
      <alignment horizontal="center" wrapText="1"/>
    </xf>
    <xf numFmtId="17" fontId="40" fillId="0" borderId="5" xfId="24" applyNumberFormat="1" applyFont="1" applyBorder="1" applyAlignment="1">
      <alignment horizontal="center" wrapText="1"/>
    </xf>
    <xf numFmtId="17" fontId="40" fillId="8" borderId="6" xfId="24" applyNumberFormat="1" applyFont="1" applyFill="1" applyBorder="1" applyAlignment="1">
      <alignment horizontal="center" wrapText="1"/>
    </xf>
    <xf numFmtId="17" fontId="40" fillId="0" borderId="6" xfId="24" applyNumberFormat="1" applyFont="1" applyBorder="1" applyAlignment="1">
      <alignment horizontal="center" wrapText="1"/>
    </xf>
    <xf numFmtId="17" fontId="40" fillId="0" borderId="7" xfId="24" applyNumberFormat="1" applyFont="1" applyBorder="1" applyAlignment="1">
      <alignment horizontal="center" wrapText="1"/>
    </xf>
    <xf numFmtId="0" fontId="41" fillId="0" borderId="8" xfId="24" applyFont="1" applyBorder="1" applyAlignment="1">
      <alignment horizontal="center"/>
    </xf>
    <xf numFmtId="0" fontId="1" fillId="0" borderId="0" xfId="24" applyAlignment="1">
      <alignment horizontal="center"/>
    </xf>
    <xf numFmtId="49" fontId="39" fillId="0" borderId="5" xfId="24" applyNumberFormat="1" applyFont="1" applyBorder="1" applyAlignment="1">
      <alignment horizontal="left" wrapText="1"/>
    </xf>
    <xf numFmtId="49" fontId="40" fillId="0" borderId="5" xfId="24" applyNumberFormat="1" applyFont="1" applyBorder="1" applyAlignment="1">
      <alignment horizontal="left" wrapText="1"/>
    </xf>
    <xf numFmtId="173" fontId="39" fillId="0" borderId="5" xfId="24" applyNumberFormat="1" applyFont="1" applyBorder="1" applyAlignment="1">
      <alignment horizontal="center" wrapText="1"/>
    </xf>
    <xf numFmtId="44" fontId="39" fillId="0" borderId="5" xfId="25" applyFont="1" applyBorder="1" applyAlignment="1">
      <alignment horizontal="right" wrapText="1"/>
    </xf>
    <xf numFmtId="44" fontId="39" fillId="0" borderId="9" xfId="25" applyFont="1" applyBorder="1" applyAlignment="1">
      <alignment horizontal="right" wrapText="1"/>
    </xf>
    <xf numFmtId="44" fontId="0" fillId="0" borderId="8" xfId="25" applyFont="1" applyBorder="1"/>
    <xf numFmtId="44" fontId="0" fillId="0" borderId="10" xfId="25" applyFont="1" applyBorder="1"/>
    <xf numFmtId="44" fontId="41" fillId="0" borderId="8" xfId="25" applyFont="1" applyBorder="1"/>
    <xf numFmtId="0" fontId="1" fillId="0" borderId="0" xfId="24"/>
    <xf numFmtId="44" fontId="39" fillId="0" borderId="8" xfId="25" applyFont="1" applyBorder="1" applyAlignment="1">
      <alignment horizontal="right" wrapText="1"/>
    </xf>
    <xf numFmtId="44" fontId="0" fillId="0" borderId="0" xfId="25" applyFont="1"/>
    <xf numFmtId="49" fontId="39" fillId="7" borderId="5" xfId="24" applyNumberFormat="1" applyFont="1" applyFill="1" applyBorder="1" applyAlignment="1">
      <alignment horizontal="left" wrapText="1"/>
    </xf>
    <xf numFmtId="49" fontId="40" fillId="7" borderId="5" xfId="24" applyNumberFormat="1" applyFont="1" applyFill="1" applyBorder="1" applyAlignment="1">
      <alignment horizontal="left" wrapText="1"/>
    </xf>
    <xf numFmtId="173" fontId="39" fillId="7" borderId="5" xfId="24" applyNumberFormat="1" applyFont="1" applyFill="1" applyBorder="1" applyAlignment="1">
      <alignment horizontal="center" wrapText="1"/>
    </xf>
    <xf numFmtId="44" fontId="41" fillId="7" borderId="8" xfId="25" applyFont="1" applyFill="1" applyBorder="1"/>
    <xf numFmtId="44" fontId="39" fillId="7" borderId="5" xfId="25" applyFont="1" applyFill="1" applyBorder="1" applyAlignment="1">
      <alignment horizontal="right" wrapText="1"/>
    </xf>
    <xf numFmtId="44" fontId="39" fillId="7" borderId="9" xfId="25" applyFont="1" applyFill="1" applyBorder="1" applyAlignment="1">
      <alignment horizontal="right" wrapText="1"/>
    </xf>
    <xf numFmtId="44" fontId="0" fillId="7" borderId="8" xfId="25" applyFont="1" applyFill="1" applyBorder="1"/>
    <xf numFmtId="44" fontId="0" fillId="7" borderId="10" xfId="25" applyFont="1" applyFill="1" applyBorder="1"/>
    <xf numFmtId="0" fontId="1" fillId="7" borderId="0" xfId="24" applyFill="1"/>
    <xf numFmtId="49" fontId="39" fillId="9" borderId="5" xfId="24" applyNumberFormat="1" applyFont="1" applyFill="1" applyBorder="1" applyAlignment="1">
      <alignment horizontal="left" wrapText="1"/>
    </xf>
    <xf numFmtId="49" fontId="40" fillId="9" borderId="5" xfId="24" applyNumberFormat="1" applyFont="1" applyFill="1" applyBorder="1" applyAlignment="1">
      <alignment horizontal="left" wrapText="1"/>
    </xf>
    <xf numFmtId="173" fontId="39" fillId="9" borderId="5" xfId="24" applyNumberFormat="1" applyFont="1" applyFill="1" applyBorder="1" applyAlignment="1">
      <alignment horizontal="center" wrapText="1"/>
    </xf>
    <xf numFmtId="44" fontId="41" fillId="9" borderId="8" xfId="25" applyFont="1" applyFill="1" applyBorder="1"/>
    <xf numFmtId="44" fontId="39" fillId="9" borderId="5" xfId="25" applyFont="1" applyFill="1" applyBorder="1" applyAlignment="1">
      <alignment horizontal="right" wrapText="1"/>
    </xf>
    <xf numFmtId="44" fontId="39" fillId="9" borderId="9" xfId="25" applyFont="1" applyFill="1" applyBorder="1" applyAlignment="1">
      <alignment horizontal="right" wrapText="1"/>
    </xf>
    <xf numFmtId="44" fontId="0" fillId="9" borderId="8" xfId="25" applyFont="1" applyFill="1" applyBorder="1"/>
    <xf numFmtId="44" fontId="0" fillId="9" borderId="10" xfId="25" applyFont="1" applyFill="1" applyBorder="1"/>
    <xf numFmtId="0" fontId="1" fillId="9" borderId="0" xfId="24" applyFill="1"/>
    <xf numFmtId="44" fontId="39" fillId="9" borderId="8" xfId="25" applyFont="1" applyFill="1" applyBorder="1" applyAlignment="1">
      <alignment horizontal="right" wrapText="1"/>
    </xf>
    <xf numFmtId="44" fontId="39" fillId="7" borderId="8" xfId="25" applyFont="1" applyFill="1" applyBorder="1" applyAlignment="1">
      <alignment horizontal="right" wrapText="1"/>
    </xf>
    <xf numFmtId="49" fontId="39" fillId="5" borderId="5" xfId="24" applyNumberFormat="1" applyFont="1" applyFill="1" applyBorder="1" applyAlignment="1">
      <alignment horizontal="left" wrapText="1"/>
    </xf>
    <xf numFmtId="49" fontId="40" fillId="5" borderId="5" xfId="24" applyNumberFormat="1" applyFont="1" applyFill="1" applyBorder="1" applyAlignment="1">
      <alignment horizontal="left" wrapText="1"/>
    </xf>
    <xf numFmtId="173" fontId="39" fillId="5" borderId="5" xfId="24" applyNumberFormat="1" applyFont="1" applyFill="1" applyBorder="1" applyAlignment="1">
      <alignment horizontal="center" wrapText="1"/>
    </xf>
    <xf numFmtId="44" fontId="41" fillId="5" borderId="8" xfId="25" applyFont="1" applyFill="1" applyBorder="1"/>
    <xf numFmtId="44" fontId="39" fillId="5" borderId="5" xfId="25" applyFont="1" applyFill="1" applyBorder="1" applyAlignment="1">
      <alignment horizontal="right" wrapText="1"/>
    </xf>
    <xf numFmtId="44" fontId="39" fillId="5" borderId="9" xfId="25" applyFont="1" applyFill="1" applyBorder="1" applyAlignment="1">
      <alignment horizontal="right" wrapText="1"/>
    </xf>
    <xf numFmtId="44" fontId="39" fillId="5" borderId="8" xfId="25" applyFont="1" applyFill="1" applyBorder="1" applyAlignment="1">
      <alignment horizontal="right" wrapText="1"/>
    </xf>
    <xf numFmtId="44" fontId="0" fillId="5" borderId="8" xfId="25" applyFont="1" applyFill="1" applyBorder="1"/>
    <xf numFmtId="44" fontId="0" fillId="5" borderId="10" xfId="25" applyFont="1" applyFill="1" applyBorder="1"/>
    <xf numFmtId="0" fontId="1" fillId="5" borderId="0" xfId="24" applyFill="1"/>
    <xf numFmtId="44" fontId="39" fillId="7" borderId="10" xfId="25" applyFont="1" applyFill="1" applyBorder="1" applyAlignment="1">
      <alignment horizontal="right" wrapText="1"/>
    </xf>
    <xf numFmtId="44" fontId="39" fillId="5" borderId="10" xfId="25" applyFont="1" applyFill="1" applyBorder="1" applyAlignment="1">
      <alignment horizontal="right" wrapText="1"/>
    </xf>
    <xf numFmtId="49" fontId="39" fillId="10" borderId="5" xfId="24" applyNumberFormat="1" applyFont="1" applyFill="1" applyBorder="1" applyAlignment="1">
      <alignment horizontal="left" wrapText="1"/>
    </xf>
    <xf numFmtId="49" fontId="40" fillId="10" borderId="5" xfId="24" applyNumberFormat="1" applyFont="1" applyFill="1" applyBorder="1" applyAlignment="1">
      <alignment horizontal="left" wrapText="1"/>
    </xf>
    <xf numFmtId="173" fontId="39" fillId="10" borderId="5" xfId="24" applyNumberFormat="1" applyFont="1" applyFill="1" applyBorder="1" applyAlignment="1">
      <alignment horizontal="center" wrapText="1"/>
    </xf>
    <xf numFmtId="44" fontId="41" fillId="10" borderId="8" xfId="25" applyFont="1" applyFill="1" applyBorder="1"/>
    <xf numFmtId="44" fontId="39" fillId="10" borderId="5" xfId="25" applyFont="1" applyFill="1" applyBorder="1" applyAlignment="1">
      <alignment horizontal="right" wrapText="1"/>
    </xf>
    <xf numFmtId="44" fontId="39" fillId="10" borderId="9" xfId="25" applyFont="1" applyFill="1" applyBorder="1" applyAlignment="1">
      <alignment horizontal="right" wrapText="1"/>
    </xf>
    <xf numFmtId="44" fontId="39" fillId="10" borderId="8" xfId="25" applyFont="1" applyFill="1" applyBorder="1" applyAlignment="1">
      <alignment horizontal="right" wrapText="1"/>
    </xf>
    <xf numFmtId="44" fontId="0" fillId="10" borderId="8" xfId="25" applyFont="1" applyFill="1" applyBorder="1"/>
    <xf numFmtId="44" fontId="0" fillId="10" borderId="10" xfId="25" applyFont="1" applyFill="1" applyBorder="1"/>
    <xf numFmtId="0" fontId="1" fillId="10" borderId="0" xfId="24" applyFill="1"/>
    <xf numFmtId="44" fontId="39" fillId="10" borderId="10" xfId="25" applyFont="1" applyFill="1" applyBorder="1" applyAlignment="1">
      <alignment horizontal="right" wrapText="1"/>
    </xf>
    <xf numFmtId="49" fontId="39" fillId="7" borderId="9" xfId="24" applyNumberFormat="1" applyFont="1" applyFill="1" applyBorder="1" applyAlignment="1">
      <alignment horizontal="left" wrapText="1"/>
    </xf>
    <xf numFmtId="49" fontId="39" fillId="7" borderId="11" xfId="24" applyNumberFormat="1" applyFont="1" applyFill="1" applyBorder="1" applyAlignment="1">
      <alignment horizontal="left" wrapText="1"/>
    </xf>
    <xf numFmtId="0" fontId="40" fillId="8" borderId="6" xfId="24" applyFont="1" applyFill="1" applyBorder="1" applyAlignment="1">
      <alignment horizontal="center" wrapText="1"/>
    </xf>
    <xf numFmtId="49" fontId="40" fillId="10" borderId="12" xfId="24" applyNumberFormat="1" applyFont="1" applyFill="1" applyBorder="1" applyAlignment="1">
      <alignment horizontal="left" wrapText="1"/>
    </xf>
    <xf numFmtId="49" fontId="40" fillId="7" borderId="13" xfId="24" applyNumberFormat="1" applyFont="1" applyFill="1" applyBorder="1" applyAlignment="1">
      <alignment horizontal="left" wrapText="1"/>
    </xf>
    <xf numFmtId="49" fontId="40" fillId="7" borderId="14" xfId="24" applyNumberFormat="1" applyFont="1" applyFill="1" applyBorder="1" applyAlignment="1">
      <alignment horizontal="left" wrapText="1"/>
    </xf>
    <xf numFmtId="49" fontId="40" fillId="7" borderId="15" xfId="24" applyNumberFormat="1" applyFont="1" applyFill="1" applyBorder="1" applyAlignment="1">
      <alignment horizontal="left" wrapText="1"/>
    </xf>
    <xf numFmtId="0" fontId="41" fillId="0" borderId="0" xfId="24" applyFont="1"/>
    <xf numFmtId="0" fontId="40" fillId="0" borderId="9" xfId="24" applyFont="1" applyBorder="1" applyAlignment="1">
      <alignment horizontal="center" wrapText="1"/>
    </xf>
    <xf numFmtId="0" fontId="40" fillId="0" borderId="8" xfId="24" applyFont="1" applyBorder="1" applyAlignment="1">
      <alignment horizontal="center" wrapText="1"/>
    </xf>
    <xf numFmtId="2" fontId="39" fillId="7" borderId="0" xfId="24" applyNumberFormat="1" applyFont="1" applyFill="1" applyAlignment="1">
      <alignment horizontal="center" wrapText="1"/>
    </xf>
    <xf numFmtId="49" fontId="39" fillId="7" borderId="0" xfId="24" applyNumberFormat="1" applyFont="1" applyFill="1" applyAlignment="1">
      <alignment horizontal="center" wrapText="1"/>
    </xf>
    <xf numFmtId="49" fontId="39" fillId="10" borderId="0" xfId="24" applyNumberFormat="1" applyFont="1" applyFill="1" applyAlignment="1">
      <alignment horizontal="center" wrapText="1"/>
    </xf>
    <xf numFmtId="49" fontId="39" fillId="9" borderId="0" xfId="24" applyNumberFormat="1" applyFont="1" applyFill="1" applyAlignment="1">
      <alignment horizontal="center" wrapText="1"/>
    </xf>
    <xf numFmtId="49" fontId="39" fillId="5" borderId="0" xfId="24" applyNumberFormat="1" applyFont="1" applyFill="1" applyAlignment="1">
      <alignment horizontal="center" wrapText="1"/>
    </xf>
    <xf numFmtId="49" fontId="39" fillId="0" borderId="0" xfId="24" applyNumberFormat="1" applyFont="1" applyAlignment="1">
      <alignment horizontal="center" wrapText="1"/>
    </xf>
    <xf numFmtId="0" fontId="1" fillId="0" borderId="0" xfId="26"/>
    <xf numFmtId="0" fontId="27" fillId="0" borderId="3" xfId="26" applyFont="1" applyBorder="1" applyAlignment="1">
      <alignment horizontal="center" wrapText="1"/>
    </xf>
    <xf numFmtId="0" fontId="1" fillId="0" borderId="3" xfId="26" applyBorder="1" applyAlignment="1">
      <alignment horizontal="center" wrapText="1"/>
    </xf>
    <xf numFmtId="166" fontId="1" fillId="0" borderId="0" xfId="26" applyNumberFormat="1"/>
    <xf numFmtId="166" fontId="1" fillId="0" borderId="0" xfId="1" applyNumberFormat="1" applyFont="1"/>
    <xf numFmtId="166" fontId="31" fillId="4" borderId="4" xfId="26" applyNumberFormat="1" applyFont="1" applyFill="1" applyBorder="1"/>
    <xf numFmtId="43" fontId="1" fillId="0" borderId="0" xfId="26" applyNumberFormat="1"/>
    <xf numFmtId="0" fontId="41" fillId="0" borderId="0" xfId="26" applyFont="1"/>
    <xf numFmtId="0" fontId="44" fillId="0" borderId="0" xfId="26" applyFont="1" applyAlignment="1">
      <alignment horizontal="right"/>
    </xf>
    <xf numFmtId="17" fontId="45" fillId="0" borderId="0" xfId="26" quotePrefix="1" applyNumberFormat="1" applyFont="1" applyAlignment="1">
      <alignment horizontal="left"/>
    </xf>
    <xf numFmtId="166" fontId="46" fillId="0" borderId="0" xfId="27" applyNumberFormat="1" applyFont="1"/>
    <xf numFmtId="14" fontId="44" fillId="0" borderId="0" xfId="26" applyNumberFormat="1" applyFont="1" applyAlignment="1">
      <alignment horizontal="left"/>
    </xf>
    <xf numFmtId="0" fontId="46" fillId="0" borderId="0" xfId="26" applyFont="1" applyAlignment="1">
      <alignment horizontal="left"/>
    </xf>
    <xf numFmtId="0" fontId="46" fillId="0" borderId="0" xfId="26" applyFont="1"/>
    <xf numFmtId="17" fontId="44" fillId="0" borderId="0" xfId="26" applyNumberFormat="1" applyFont="1" applyAlignment="1">
      <alignment horizontal="left"/>
    </xf>
    <xf numFmtId="0" fontId="1" fillId="0" borderId="1" xfId="26" applyBorder="1"/>
    <xf numFmtId="0" fontId="10" fillId="0" borderId="0" xfId="26" applyFont="1"/>
    <xf numFmtId="166" fontId="10" fillId="0" borderId="0" xfId="27" applyNumberFormat="1" applyFont="1"/>
    <xf numFmtId="0" fontId="15" fillId="0" borderId="2" xfId="18" applyFont="1" applyBorder="1" applyAlignment="1">
      <alignment horizontal="left" vertical="center"/>
    </xf>
    <xf numFmtId="37" fontId="15" fillId="0" borderId="2" xfId="18" applyNumberFormat="1" applyFont="1" applyBorder="1" applyAlignment="1">
      <alignment vertical="center"/>
    </xf>
    <xf numFmtId="3" fontId="15" fillId="0" borderId="2" xfId="18" applyNumberFormat="1" applyFont="1" applyBorder="1" applyAlignment="1">
      <alignment vertical="center"/>
    </xf>
    <xf numFmtId="0" fontId="1" fillId="0" borderId="0" xfId="13" applyFont="1"/>
    <xf numFmtId="0" fontId="1" fillId="0" borderId="3" xfId="13" applyFont="1" applyBorder="1" applyAlignment="1">
      <alignment horizontal="center" wrapText="1"/>
    </xf>
    <xf numFmtId="166" fontId="1" fillId="0" borderId="0" xfId="13" applyNumberFormat="1" applyFont="1"/>
    <xf numFmtId="43" fontId="1" fillId="0" borderId="0" xfId="13" applyNumberFormat="1" applyFont="1"/>
    <xf numFmtId="43" fontId="13" fillId="0" borderId="0" xfId="1" applyFont="1"/>
    <xf numFmtId="0" fontId="8" fillId="0" borderId="0" xfId="18" applyFont="1" applyAlignment="1">
      <alignment horizontal="center"/>
    </xf>
    <xf numFmtId="0" fontId="8" fillId="0" borderId="2" xfId="18" applyFont="1" applyBorder="1" applyAlignment="1">
      <alignment horizontal="left" vertical="top" wrapText="1"/>
    </xf>
    <xf numFmtId="0" fontId="8" fillId="0" borderId="0" xfId="18" applyFont="1" applyAlignment="1">
      <alignment horizontal="left" vertical="top" wrapText="1"/>
    </xf>
    <xf numFmtId="166" fontId="41" fillId="6" borderId="0" xfId="1" applyNumberFormat="1" applyFont="1" applyFill="1" applyAlignment="1">
      <alignment horizontal="center" vertical="center"/>
    </xf>
    <xf numFmtId="0" fontId="41" fillId="0" borderId="0" xfId="26" applyFont="1" applyAlignment="1">
      <alignment horizontal="left"/>
    </xf>
    <xf numFmtId="0" fontId="23" fillId="0" borderId="0" xfId="11" applyFont="1" applyAlignment="1">
      <alignment horizontal="center"/>
    </xf>
    <xf numFmtId="0" fontId="23" fillId="3" borderId="0" xfId="11" applyFont="1" applyFill="1" applyAlignment="1">
      <alignment horizontal="center"/>
    </xf>
    <xf numFmtId="0" fontId="13" fillId="0" borderId="0" xfId="11" applyAlignment="1">
      <alignment horizontal="center"/>
    </xf>
    <xf numFmtId="0" fontId="23" fillId="0" borderId="0" xfId="8" applyFont="1" applyAlignment="1">
      <alignment horizontal="center"/>
    </xf>
  </cellXfs>
  <cellStyles count="28">
    <cellStyle name="Comma" xfId="1" builtinId="3"/>
    <cellStyle name="Comma 13" xfId="7" xr:uid="{E38D3B50-CB06-4D42-9E70-11E39CD68563}"/>
    <cellStyle name="Comma 2" xfId="9" xr:uid="{ED0F105D-8559-46CB-9C93-527FD20AA4B4}"/>
    <cellStyle name="Comma 3" xfId="14" xr:uid="{0759AE9E-508A-408F-9F90-F4A73DFA7551}"/>
    <cellStyle name="Comma 3 2" xfId="27" xr:uid="{13178F79-AB5E-49A0-BC5E-6881990112AB}"/>
    <cellStyle name="Comma 4" xfId="15" xr:uid="{1D48C697-3F48-475F-8E10-1C5FE5C7F345}"/>
    <cellStyle name="Comma 5" xfId="17" xr:uid="{7EE4D2A0-603F-4337-8BA2-C0190DD9DC0D}"/>
    <cellStyle name="Comma 6" xfId="22" xr:uid="{1395CEC7-206D-4245-B8FD-DE332882F239}"/>
    <cellStyle name="Currency 2" xfId="12" xr:uid="{7ACDFB35-EAAD-4567-AF59-17EDEC725813}"/>
    <cellStyle name="Currency 3" xfId="23" xr:uid="{BEB748BB-AC1E-4730-9DFF-C57BDEAD43BD}"/>
    <cellStyle name="Currency 4" xfId="25" xr:uid="{42C99413-1189-498F-93B7-B4BB796BF952}"/>
    <cellStyle name="Normal" xfId="0" builtinId="0"/>
    <cellStyle name="Normal 11 2" xfId="18" xr:uid="{0D0E1798-96E0-48B3-BE3C-35508699770A}"/>
    <cellStyle name="Normal 12" xfId="8" xr:uid="{1B446D6E-59DD-4346-A000-5C2D48C909E1}"/>
    <cellStyle name="Normal 2" xfId="2" xr:uid="{AFA7BFE7-AC73-494C-A4C9-3A124F468904}"/>
    <cellStyle name="Normal 2 2" xfId="4" xr:uid="{3EFDD0E3-BAFE-4FFF-B34A-DC840D9534AD}"/>
    <cellStyle name="Normal 2 2 2" xfId="20" xr:uid="{1253287A-29E4-4352-AA29-B4D05AAB996F}"/>
    <cellStyle name="Normal 2 3" xfId="11" xr:uid="{0776AEAA-12F9-403A-BDCB-5C44FC69AEE3}"/>
    <cellStyle name="Normal 2 4" xfId="19" xr:uid="{58C92C9B-4463-4A77-AB01-244BA63B864C}"/>
    <cellStyle name="Normal 3" xfId="13" xr:uid="{ABA9B04B-EC9F-4869-984B-50CD6F1E6ED5}"/>
    <cellStyle name="Normal 3 2" xfId="10" xr:uid="{943C3250-58F3-4B88-BD58-623C9C4F6C67}"/>
    <cellStyle name="Normal 3 3" xfId="26" xr:uid="{0C0228E7-A541-4E99-AA2F-53B2A44D57DD}"/>
    <cellStyle name="Normal 37" xfId="6" xr:uid="{6358E77E-19BB-4EF9-B86C-C766F6737F58}"/>
    <cellStyle name="Normal 4" xfId="16" xr:uid="{0D76C452-854E-4B56-9F93-27E22BFEA586}"/>
    <cellStyle name="Normal 5" xfId="3" xr:uid="{C5FCD5BE-BAAD-49F1-860C-0C29D0A06368}"/>
    <cellStyle name="Normal 6" xfId="21" xr:uid="{50DF6DE1-8795-4EDE-997A-1442D33BE00F}"/>
    <cellStyle name="Normal 7" xfId="24" xr:uid="{205F2990-6A1F-4E29-9581-99CC6F36CF76}"/>
    <cellStyle name="Percent" xfId="5" builtinId="5"/>
  </cellStyles>
  <dxfs count="0"/>
  <tableStyles count="0" defaultTableStyle="TableStyleMedium2" defaultPivotStyle="PivotStyleLight16"/>
  <colors>
    <mruColors>
      <color rgb="FFCCFF66"/>
      <color rgb="FFFF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26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EEF4D42-4E95-4F63-BC0A-614D3D495704}"/>
            </a:ext>
          </a:extLst>
        </xdr:cNvPr>
        <xdr:cNvSpPr txBox="1"/>
      </xdr:nvSpPr>
      <xdr:spPr>
        <a:xfrm>
          <a:off x="13277850" y="4905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C733FB2-1512-4B8D-AD09-5E5430A2D924}"/>
            </a:ext>
          </a:extLst>
        </xdr:cNvPr>
        <xdr:cNvSpPr txBox="1"/>
      </xdr:nvSpPr>
      <xdr:spPr>
        <a:xfrm>
          <a:off x="13277850" y="885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D3B3D3D-6A23-40A7-94DA-20DA4F30F4FF}"/>
            </a:ext>
          </a:extLst>
        </xdr:cNvPr>
        <xdr:cNvSpPr txBox="1"/>
      </xdr:nvSpPr>
      <xdr:spPr>
        <a:xfrm>
          <a:off x="13277850" y="885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4A00AF0-72D3-4C9D-AB16-B71E2AFF3611}"/>
            </a:ext>
          </a:extLst>
        </xdr:cNvPr>
        <xdr:cNvSpPr txBox="1"/>
      </xdr:nvSpPr>
      <xdr:spPr>
        <a:xfrm>
          <a:off x="13277850" y="885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30</xdr:col>
      <xdr:colOff>415956</xdr:colOff>
      <xdr:row>46</xdr:row>
      <xdr:rowOff>2328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9EF18-91F9-4DCA-A7F6-F1A82989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98800" y="165100"/>
          <a:ext cx="9914286" cy="677142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23</xdr:row>
      <xdr:rowOff>0</xdr:rowOff>
    </xdr:from>
    <xdr:to>
      <xdr:col>41</xdr:col>
      <xdr:colOff>72390</xdr:colOff>
      <xdr:row>29</xdr:row>
      <xdr:rowOff>76526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FAD82A-BABD-492E-AE7A-46D9836C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20800" y="3136900"/>
          <a:ext cx="7406640" cy="106712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31</xdr:row>
      <xdr:rowOff>2</xdr:rowOff>
    </xdr:from>
    <xdr:to>
      <xdr:col>40</xdr:col>
      <xdr:colOff>185420</xdr:colOff>
      <xdr:row>47</xdr:row>
      <xdr:rowOff>943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87888-1515-4611-8831-153C77DC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20800" y="4457702"/>
          <a:ext cx="6949440" cy="2639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21</xdr:rowOff>
    </xdr:from>
    <xdr:to>
      <xdr:col>8</xdr:col>
      <xdr:colOff>612140</xdr:colOff>
      <xdr:row>2</xdr:row>
      <xdr:rowOff>111513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578123-D983-83EF-B4B0-3F6154C5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"/>
          <a:ext cx="8595360" cy="4455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20</xdr:col>
      <xdr:colOff>69246</xdr:colOff>
      <xdr:row>40</xdr:row>
      <xdr:rowOff>154728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20DE8C-11F7-4AE6-9891-731F7F5A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0200" y="0"/>
          <a:ext cx="9914286" cy="67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22</xdr:rowOff>
    </xdr:from>
    <xdr:to>
      <xdr:col>5</xdr:col>
      <xdr:colOff>565150</xdr:colOff>
      <xdr:row>52</xdr:row>
      <xdr:rowOff>39545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5B5ABA-DF01-4BE4-A012-CE17E61A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00622"/>
          <a:ext cx="6126480" cy="4662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4</xdr:col>
      <xdr:colOff>273110</xdr:colOff>
      <xdr:row>100</xdr:row>
      <xdr:rowOff>110796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969F1E-95B4-4D60-A4A3-C89130C3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753600"/>
          <a:ext cx="4600000" cy="7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7</xdr:col>
      <xdr:colOff>111344</xdr:colOff>
      <xdr:row>141</xdr:row>
      <xdr:rowOff>3639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8AB5F4-4DCE-43DE-BD49-7A541FDED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852900"/>
          <a:ext cx="8409524" cy="6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60960</xdr:rowOff>
    </xdr:from>
    <xdr:to>
      <xdr:col>5</xdr:col>
      <xdr:colOff>644467</xdr:colOff>
      <xdr:row>21</xdr:row>
      <xdr:rowOff>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D6C44-9E2F-09A2-E6C2-B74BE95C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17320"/>
          <a:ext cx="6660457" cy="218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38</xdr:row>
      <xdr:rowOff>0</xdr:rowOff>
    </xdr:from>
    <xdr:to>
      <xdr:col>49</xdr:col>
      <xdr:colOff>1920</xdr:colOff>
      <xdr:row>80</xdr:row>
      <xdr:rowOff>79162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BE232-B726-4D71-9276-6CEE72F3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00" y="6781800"/>
          <a:ext cx="10854070" cy="70133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16</xdr:rowOff>
    </xdr:from>
    <xdr:to>
      <xdr:col>10</xdr:col>
      <xdr:colOff>917575</xdr:colOff>
      <xdr:row>251</xdr:row>
      <xdr:rowOff>41751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8260F0-73EC-4C45-B7D7-83537F50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515816"/>
          <a:ext cx="8029575" cy="4499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12</xdr:col>
      <xdr:colOff>0</xdr:colOff>
      <xdr:row>261</xdr:row>
      <xdr:rowOff>130810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21B524-F71B-4C83-8CCC-2118F4EEFB5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00700"/>
          <a:ext cx="8524874" cy="16738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4126-B62D-4961-8D32-ECBE80B5E890}">
  <dimension ref="A1:G16"/>
  <sheetViews>
    <sheetView tabSelected="1" workbookViewId="0">
      <selection activeCell="A32" sqref="A32:XFD32"/>
    </sheetView>
  </sheetViews>
  <sheetFormatPr defaultColWidth="8.77734375" defaultRowHeight="13.2" x14ac:dyDescent="0.25"/>
  <cols>
    <col min="1" max="1" width="8.77734375" style="74"/>
    <col min="2" max="2" width="27.44140625" style="74" customWidth="1"/>
    <col min="3" max="3" width="8.77734375" style="74"/>
    <col min="4" max="4" width="10.6640625" style="74" customWidth="1"/>
    <col min="5" max="5" width="13.6640625" style="74" customWidth="1"/>
    <col min="6" max="6" width="8.77734375" style="74"/>
    <col min="7" max="7" width="10.33203125" style="74" customWidth="1"/>
    <col min="8" max="16384" width="8.77734375" style="74"/>
  </cols>
  <sheetData>
    <row r="1" spans="1:7" ht="14.4" x14ac:dyDescent="0.3">
      <c r="A1" s="72" t="s">
        <v>0</v>
      </c>
      <c r="B1" s="73"/>
      <c r="C1" s="73" t="str" cm="1">
        <f t="array" aca="1" ref="C1" ca="1">CELL("filename",A1)</f>
        <v>K:\REGULATORY MATTERS 2009 FORWARD\20240025-Petition for Rate Case Increase\Discovery\OPC POD 1 (1-26)\Attachments\Q7\MFR B\[B-24 Leasing Arrangements.xlsx]Procedures &amp; Inputs</v>
      </c>
      <c r="D1" s="73"/>
      <c r="F1" s="73"/>
      <c r="G1" s="73"/>
    </row>
    <row r="2" spans="1:7" ht="14.4" x14ac:dyDescent="0.3">
      <c r="A2" s="72"/>
      <c r="B2" s="73"/>
      <c r="C2" s="73"/>
      <c r="D2" s="73"/>
      <c r="E2" s="73"/>
      <c r="F2" s="73"/>
      <c r="G2" s="73"/>
    </row>
    <row r="3" spans="1:7" ht="14.4" x14ac:dyDescent="0.3">
      <c r="A3" s="72" t="s">
        <v>1</v>
      </c>
      <c r="B3" s="73"/>
      <c r="C3" s="73"/>
      <c r="D3" s="73"/>
      <c r="E3" s="73"/>
      <c r="F3" s="73"/>
      <c r="G3" s="73"/>
    </row>
    <row r="4" spans="1:7" ht="14.4" x14ac:dyDescent="0.3">
      <c r="A4" s="72"/>
      <c r="B4" s="75" t="s">
        <v>2</v>
      </c>
      <c r="C4" s="76" t="s">
        <v>3</v>
      </c>
      <c r="D4" s="73"/>
      <c r="E4" s="73"/>
      <c r="F4" s="73"/>
      <c r="G4" s="73"/>
    </row>
    <row r="5" spans="1:7" ht="14.4" x14ac:dyDescent="0.3">
      <c r="A5" s="72"/>
      <c r="B5" s="73"/>
      <c r="C5" s="73"/>
      <c r="D5" s="73"/>
      <c r="E5" s="73"/>
      <c r="F5" s="73"/>
      <c r="G5" s="73"/>
    </row>
    <row r="6" spans="1:7" ht="14.4" x14ac:dyDescent="0.3">
      <c r="A6" s="72">
        <v>1</v>
      </c>
      <c r="B6" s="77" t="s">
        <v>4</v>
      </c>
      <c r="C6" s="73"/>
      <c r="D6" s="73"/>
      <c r="E6" s="73"/>
      <c r="F6" s="73"/>
      <c r="G6" s="73"/>
    </row>
    <row r="7" spans="1:7" ht="14.4" x14ac:dyDescent="0.3">
      <c r="A7" s="72"/>
      <c r="B7" s="73"/>
      <c r="C7" s="73"/>
      <c r="D7" s="73"/>
      <c r="E7" s="73"/>
      <c r="F7" s="73"/>
      <c r="G7" s="73"/>
    </row>
    <row r="8" spans="1:7" ht="14.4" x14ac:dyDescent="0.3">
      <c r="A8" s="72">
        <f>+A6+1</f>
        <v>2</v>
      </c>
      <c r="B8" s="76" t="s">
        <v>5</v>
      </c>
      <c r="C8" s="73"/>
      <c r="D8" s="73"/>
      <c r="E8" s="73"/>
      <c r="F8" s="78"/>
      <c r="G8" s="73"/>
    </row>
    <row r="9" spans="1:7" ht="14.4" x14ac:dyDescent="0.3">
      <c r="A9" s="72"/>
      <c r="B9" s="79" t="s">
        <v>6</v>
      </c>
      <c r="C9" s="78" t="s">
        <v>7</v>
      </c>
      <c r="D9" s="80">
        <v>2027</v>
      </c>
      <c r="E9" s="81">
        <v>46752</v>
      </c>
      <c r="F9" s="73" t="s">
        <v>8</v>
      </c>
      <c r="G9" s="73"/>
    </row>
    <row r="10" spans="1:7" ht="14.4" x14ac:dyDescent="0.3">
      <c r="A10" s="72"/>
      <c r="B10" s="79" t="s">
        <v>9</v>
      </c>
      <c r="C10" s="78" t="s">
        <v>10</v>
      </c>
      <c r="D10" s="73">
        <f>+D9-1</f>
        <v>2026</v>
      </c>
      <c r="E10" s="81">
        <v>46387</v>
      </c>
      <c r="F10" s="73" t="s">
        <v>11</v>
      </c>
      <c r="G10" s="73"/>
    </row>
    <row r="11" spans="1:7" ht="14.4" x14ac:dyDescent="0.3">
      <c r="A11" s="72"/>
      <c r="B11" s="79" t="s">
        <v>12</v>
      </c>
      <c r="C11" s="78" t="s">
        <v>13</v>
      </c>
      <c r="D11" s="73">
        <f t="shared" ref="D11:D14" si="0">+D10-1</f>
        <v>2025</v>
      </c>
      <c r="E11" s="81">
        <v>46022</v>
      </c>
      <c r="F11" s="73" t="s">
        <v>14</v>
      </c>
      <c r="G11" s="73"/>
    </row>
    <row r="12" spans="1:7" ht="14.4" x14ac:dyDescent="0.3">
      <c r="A12" s="72"/>
      <c r="B12" s="82" t="s">
        <v>15</v>
      </c>
      <c r="C12" s="78" t="s">
        <v>16</v>
      </c>
      <c r="D12" s="73">
        <f t="shared" si="0"/>
        <v>2024</v>
      </c>
      <c r="E12" s="81">
        <v>45657</v>
      </c>
      <c r="F12" s="73" t="s">
        <v>17</v>
      </c>
      <c r="G12" s="73"/>
    </row>
    <row r="13" spans="1:7" ht="14.4" x14ac:dyDescent="0.3">
      <c r="A13" s="72"/>
      <c r="B13" s="82" t="s">
        <v>18</v>
      </c>
      <c r="C13" s="78" t="s">
        <v>19</v>
      </c>
      <c r="D13" s="73">
        <f t="shared" si="0"/>
        <v>2023</v>
      </c>
      <c r="E13" s="81">
        <v>45291</v>
      </c>
      <c r="F13" s="73" t="s">
        <v>20</v>
      </c>
      <c r="G13" s="73"/>
    </row>
    <row r="14" spans="1:7" ht="14.4" x14ac:dyDescent="0.3">
      <c r="A14" s="72"/>
      <c r="B14" s="72"/>
      <c r="C14" s="78" t="s">
        <v>21</v>
      </c>
      <c r="D14" s="73">
        <f t="shared" si="0"/>
        <v>2022</v>
      </c>
      <c r="E14" s="81">
        <v>44926</v>
      </c>
      <c r="F14" s="73" t="s">
        <v>22</v>
      </c>
      <c r="G14" s="73"/>
    </row>
    <row r="16" spans="1:7" ht="14.4" x14ac:dyDescent="0.3">
      <c r="A16" s="72">
        <v>3</v>
      </c>
      <c r="B16" s="77" t="s">
        <v>23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28DDA-BB53-4682-A63C-03A407EDD3D4}">
  <sheetPr>
    <tabColor rgb="FFFFFF00"/>
  </sheetPr>
  <dimension ref="A1:U75"/>
  <sheetViews>
    <sheetView tabSelected="1" workbookViewId="0">
      <selection activeCell="A32" sqref="A32:XFD32"/>
    </sheetView>
  </sheetViews>
  <sheetFormatPr defaultRowHeight="13.2" x14ac:dyDescent="0.25"/>
  <cols>
    <col min="1" max="1" width="17.6640625" customWidth="1"/>
    <col min="2" max="2" width="18.109375" customWidth="1"/>
    <col min="3" max="3" width="19.109375" customWidth="1"/>
    <col min="4" max="4" width="13" customWidth="1"/>
    <col min="5" max="5" width="19.6640625" customWidth="1"/>
    <col min="6" max="6" width="17.77734375" customWidth="1"/>
    <col min="7" max="7" width="24.109375" customWidth="1"/>
    <col min="8" max="8" width="16.6640625" customWidth="1"/>
    <col min="9" max="9" width="18" customWidth="1"/>
    <col min="10" max="10" width="15.77734375" bestFit="1" customWidth="1"/>
    <col min="11" max="11" width="15.77734375" customWidth="1"/>
    <col min="12" max="12" width="18.6640625" customWidth="1"/>
    <col min="21" max="21" width="30.44140625" customWidth="1"/>
  </cols>
  <sheetData>
    <row r="1" spans="1:7" x14ac:dyDescent="0.25">
      <c r="B1" s="29" t="s">
        <v>203</v>
      </c>
      <c r="C1" s="29" t="s">
        <v>191</v>
      </c>
      <c r="D1" s="29" t="s">
        <v>153</v>
      </c>
      <c r="G1" s="49">
        <v>2027</v>
      </c>
    </row>
    <row r="2" spans="1:7" x14ac:dyDescent="0.25">
      <c r="A2" t="s">
        <v>204</v>
      </c>
      <c r="B2" s="24">
        <v>421270.19</v>
      </c>
    </row>
    <row r="3" spans="1:7" x14ac:dyDescent="0.25">
      <c r="A3" t="s">
        <v>205</v>
      </c>
      <c r="B3" s="24">
        <v>2268.2199999999998</v>
      </c>
      <c r="G3" s="26" t="s">
        <v>206</v>
      </c>
    </row>
    <row r="4" spans="1:7" x14ac:dyDescent="0.25">
      <c r="A4" t="s">
        <v>207</v>
      </c>
      <c r="B4" s="24">
        <v>17465.939999999999</v>
      </c>
    </row>
    <row r="5" spans="1:7" x14ac:dyDescent="0.25">
      <c r="A5" t="s">
        <v>208</v>
      </c>
      <c r="B5" s="24">
        <v>6112.29</v>
      </c>
    </row>
    <row r="6" spans="1:7" ht="13.8" thickBot="1" x14ac:dyDescent="0.3">
      <c r="B6" s="25">
        <f>SUM(B2:B5)</f>
        <v>447116.63999999996</v>
      </c>
      <c r="C6" s="23">
        <f>B6*12</f>
        <v>5365399.68</v>
      </c>
      <c r="D6" s="27">
        <v>7.0000000000000007E-2</v>
      </c>
      <c r="E6" s="28">
        <f>C6*1.07</f>
        <v>5740977.6575999996</v>
      </c>
      <c r="F6" s="26" t="s">
        <v>209</v>
      </c>
      <c r="G6" s="23">
        <f>E6*(3/12)</f>
        <v>1435244.4143999999</v>
      </c>
    </row>
    <row r="7" spans="1:7" ht="13.8" thickTop="1" x14ac:dyDescent="0.25"/>
    <row r="19" spans="21:21" x14ac:dyDescent="0.25">
      <c r="U19" s="48" t="s">
        <v>210</v>
      </c>
    </row>
    <row r="44" spans="6:6" x14ac:dyDescent="0.25">
      <c r="F44" s="24">
        <v>67896759.519999996</v>
      </c>
    </row>
    <row r="62" spans="5:7" x14ac:dyDescent="0.25">
      <c r="G62" s="32" t="s">
        <v>211</v>
      </c>
    </row>
    <row r="64" spans="5:7" x14ac:dyDescent="0.25">
      <c r="E64" s="30" t="s">
        <v>212</v>
      </c>
      <c r="F64">
        <v>2019</v>
      </c>
      <c r="G64" s="24">
        <f>447116.64*12*1.07</f>
        <v>5740977.6575999996</v>
      </c>
    </row>
    <row r="65" spans="6:12" x14ac:dyDescent="0.25">
      <c r="F65">
        <v>2020</v>
      </c>
      <c r="G65" s="24">
        <f t="shared" ref="G65:G71" si="0">447116.64*12*1.07</f>
        <v>5740977.6575999996</v>
      </c>
      <c r="H65" s="23">
        <f>G65</f>
        <v>5740977.6575999996</v>
      </c>
    </row>
    <row r="66" spans="6:12" x14ac:dyDescent="0.25">
      <c r="F66">
        <f>F65+1</f>
        <v>2021</v>
      </c>
      <c r="G66" s="24">
        <f t="shared" si="0"/>
        <v>5740977.6575999996</v>
      </c>
      <c r="H66" s="23">
        <f t="shared" ref="H66:H72" si="1">G66</f>
        <v>5740977.6575999996</v>
      </c>
      <c r="I66" s="23">
        <f>H66:H72</f>
        <v>5740977.6575999996</v>
      </c>
    </row>
    <row r="67" spans="6:12" x14ac:dyDescent="0.25">
      <c r="F67">
        <f t="shared" ref="F67:F72" si="2">F66+1</f>
        <v>2022</v>
      </c>
      <c r="G67" s="24">
        <f t="shared" si="0"/>
        <v>5740977.6575999996</v>
      </c>
      <c r="H67" s="23">
        <f t="shared" si="1"/>
        <v>5740977.6575999996</v>
      </c>
      <c r="I67" s="23">
        <f t="shared" ref="I67:I72" si="3">H67:H73</f>
        <v>5740977.6575999996</v>
      </c>
      <c r="J67" s="23">
        <f>I67</f>
        <v>5740977.6575999996</v>
      </c>
    </row>
    <row r="68" spans="6:12" x14ac:dyDescent="0.25">
      <c r="F68">
        <f t="shared" si="2"/>
        <v>2023</v>
      </c>
      <c r="G68" s="24">
        <f t="shared" si="0"/>
        <v>5740977.6575999996</v>
      </c>
      <c r="H68" s="23">
        <f t="shared" si="1"/>
        <v>5740977.6575999996</v>
      </c>
      <c r="I68" s="23">
        <f t="shared" si="3"/>
        <v>5740977.6575999996</v>
      </c>
      <c r="J68" s="23">
        <f t="shared" ref="J68:L72" si="4">I68</f>
        <v>5740977.6575999996</v>
      </c>
      <c r="K68" s="23">
        <f>J68</f>
        <v>5740977.6575999996</v>
      </c>
    </row>
    <row r="69" spans="6:12" x14ac:dyDescent="0.25">
      <c r="F69">
        <f t="shared" si="2"/>
        <v>2024</v>
      </c>
      <c r="G69" s="24">
        <f>447116.64*12*1.07</f>
        <v>5740977.6575999996</v>
      </c>
      <c r="H69" s="23">
        <f t="shared" si="1"/>
        <v>5740977.6575999996</v>
      </c>
      <c r="I69" s="23">
        <f t="shared" si="3"/>
        <v>5740977.6575999996</v>
      </c>
      <c r="J69" s="23">
        <f t="shared" si="4"/>
        <v>5740977.6575999996</v>
      </c>
      <c r="K69" s="23">
        <f t="shared" si="4"/>
        <v>5740977.6575999996</v>
      </c>
      <c r="L69" s="23">
        <f>K69</f>
        <v>5740977.6575999996</v>
      </c>
    </row>
    <row r="70" spans="6:12" x14ac:dyDescent="0.25">
      <c r="F70">
        <f t="shared" si="2"/>
        <v>2025</v>
      </c>
      <c r="G70" s="24">
        <f t="shared" si="0"/>
        <v>5740977.6575999996</v>
      </c>
      <c r="H70" s="23">
        <f t="shared" si="1"/>
        <v>5740977.6575999996</v>
      </c>
      <c r="I70" s="23">
        <f t="shared" si="3"/>
        <v>5740977.6575999996</v>
      </c>
      <c r="J70" s="23">
        <f t="shared" si="4"/>
        <v>5740977.6575999996</v>
      </c>
      <c r="K70" s="23">
        <f t="shared" si="4"/>
        <v>5740977.6575999996</v>
      </c>
      <c r="L70" s="23">
        <f t="shared" si="4"/>
        <v>5740977.6575999996</v>
      </c>
    </row>
    <row r="71" spans="6:12" x14ac:dyDescent="0.25">
      <c r="F71">
        <f t="shared" si="2"/>
        <v>2026</v>
      </c>
      <c r="G71" s="24">
        <f t="shared" si="0"/>
        <v>5740977.6575999996</v>
      </c>
      <c r="H71" s="23">
        <f t="shared" si="1"/>
        <v>5740977.6575999996</v>
      </c>
      <c r="I71" s="23">
        <f t="shared" si="3"/>
        <v>5740977.6575999996</v>
      </c>
      <c r="J71" s="23">
        <f t="shared" si="4"/>
        <v>5740977.6575999996</v>
      </c>
      <c r="K71" s="23">
        <f t="shared" si="4"/>
        <v>5740977.6575999996</v>
      </c>
      <c r="L71" s="23">
        <f t="shared" si="4"/>
        <v>5740977.6575999996</v>
      </c>
    </row>
    <row r="72" spans="6:12" x14ac:dyDescent="0.25">
      <c r="F72">
        <f t="shared" si="2"/>
        <v>2027</v>
      </c>
      <c r="G72" s="24">
        <f>447116.64*3*1.07</f>
        <v>1435244.4143999999</v>
      </c>
      <c r="H72" s="23">
        <f t="shared" si="1"/>
        <v>1435244.4143999999</v>
      </c>
      <c r="I72" s="23">
        <f t="shared" si="3"/>
        <v>1435244.4143999999</v>
      </c>
      <c r="J72" s="23">
        <f t="shared" si="4"/>
        <v>1435244.4143999999</v>
      </c>
      <c r="K72" s="23">
        <f t="shared" si="4"/>
        <v>1435244.4143999999</v>
      </c>
      <c r="L72" s="23">
        <f t="shared" si="4"/>
        <v>1435244.4143999999</v>
      </c>
    </row>
    <row r="73" spans="6:12" ht="13.8" thickBot="1" x14ac:dyDescent="0.3">
      <c r="G73" s="31">
        <f t="shared" ref="G73:L73" si="5">SUM(G64:G72)</f>
        <v>47363065.675199993</v>
      </c>
      <c r="H73" s="31">
        <f t="shared" si="5"/>
        <v>41622088.017599992</v>
      </c>
      <c r="I73" s="31">
        <f t="shared" si="5"/>
        <v>35881110.359999992</v>
      </c>
      <c r="J73" s="31">
        <f t="shared" si="5"/>
        <v>30140132.702399999</v>
      </c>
      <c r="K73" s="31">
        <f t="shared" si="5"/>
        <v>24399155.044799998</v>
      </c>
      <c r="L73" s="31">
        <f t="shared" si="5"/>
        <v>18658177.387199998</v>
      </c>
    </row>
    <row r="74" spans="6:12" ht="13.8" thickTop="1" x14ac:dyDescent="0.25">
      <c r="H74" s="23">
        <f>G73-H73</f>
        <v>5740977.6576000005</v>
      </c>
      <c r="I74" s="23">
        <f>H73-I73</f>
        <v>5740977.6576000005</v>
      </c>
      <c r="J74" s="23">
        <f>I73-J73</f>
        <v>5740977.6575999931</v>
      </c>
      <c r="K74" s="23">
        <f>J73-K73</f>
        <v>5740977.6576000005</v>
      </c>
      <c r="L74" s="23">
        <f>K73-L73</f>
        <v>5740977.6576000005</v>
      </c>
    </row>
    <row r="75" spans="6:12" x14ac:dyDescent="0.25">
      <c r="G75">
        <v>2018</v>
      </c>
      <c r="H75">
        <v>2019</v>
      </c>
      <c r="I75">
        <v>2020</v>
      </c>
      <c r="J75">
        <v>2021</v>
      </c>
      <c r="K75">
        <v>2022</v>
      </c>
      <c r="L75">
        <v>2023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0247-F1BE-4622-907E-484AB76DE9A5}">
  <sheetPr>
    <tabColor rgb="FFFFFF00"/>
  </sheetPr>
  <dimension ref="A1:E487"/>
  <sheetViews>
    <sheetView tabSelected="1" topLeftCell="A186" workbookViewId="0">
      <selection activeCell="A32" sqref="A32:XFD32"/>
    </sheetView>
  </sheetViews>
  <sheetFormatPr defaultRowHeight="13.2" x14ac:dyDescent="0.25"/>
  <cols>
    <col min="1" max="1" width="18" customWidth="1"/>
    <col min="2" max="2" width="11.77734375" style="24" bestFit="1" customWidth="1"/>
    <col min="3" max="3" width="11.109375" style="24" bestFit="1" customWidth="1"/>
    <col min="4" max="4" width="15.109375" customWidth="1"/>
    <col min="5" max="5" width="12.6640625" bestFit="1" customWidth="1"/>
  </cols>
  <sheetData>
    <row r="1" spans="1:5" x14ac:dyDescent="0.25">
      <c r="A1" t="s">
        <v>185</v>
      </c>
      <c r="B1" s="24" t="s">
        <v>186</v>
      </c>
      <c r="C1" s="24" t="s">
        <v>187</v>
      </c>
      <c r="D1" s="29" t="s">
        <v>213</v>
      </c>
      <c r="E1" t="s">
        <v>214</v>
      </c>
    </row>
    <row r="2" spans="1:5" hidden="1" x14ac:dyDescent="0.25">
      <c r="A2" s="34">
        <v>39022</v>
      </c>
      <c r="B2" s="24">
        <v>0</v>
      </c>
      <c r="C2" s="24">
        <v>0</v>
      </c>
    </row>
    <row r="3" spans="1:5" hidden="1" x14ac:dyDescent="0.25">
      <c r="A3" s="34">
        <v>39052</v>
      </c>
      <c r="B3" s="24">
        <v>-315440.7</v>
      </c>
      <c r="C3" s="24">
        <v>315440.7</v>
      </c>
      <c r="D3" s="23">
        <f>SUM(B3:C3)</f>
        <v>0</v>
      </c>
    </row>
    <row r="4" spans="1:5" hidden="1" x14ac:dyDescent="0.25">
      <c r="A4" s="34">
        <v>39083</v>
      </c>
      <c r="B4" s="24">
        <v>-317362.25</v>
      </c>
      <c r="C4" s="24">
        <v>317362.25</v>
      </c>
      <c r="D4" s="23">
        <f t="shared" ref="D4:D67" si="0">SUM(B4:C4)</f>
        <v>0</v>
      </c>
    </row>
    <row r="5" spans="1:5" hidden="1" x14ac:dyDescent="0.25">
      <c r="A5" s="34">
        <v>39114</v>
      </c>
      <c r="B5" s="24">
        <v>-319295.52</v>
      </c>
      <c r="C5" s="24">
        <v>319295.52</v>
      </c>
      <c r="D5" s="23">
        <f t="shared" si="0"/>
        <v>0</v>
      </c>
    </row>
    <row r="6" spans="1:5" hidden="1" x14ac:dyDescent="0.25">
      <c r="A6" s="34">
        <v>39142</v>
      </c>
      <c r="B6" s="24">
        <v>-321240.57</v>
      </c>
      <c r="C6" s="24">
        <v>321240.57</v>
      </c>
      <c r="D6" s="23">
        <f t="shared" si="0"/>
        <v>0</v>
      </c>
    </row>
    <row r="7" spans="1:5" hidden="1" x14ac:dyDescent="0.25">
      <c r="A7" s="34">
        <v>39173</v>
      </c>
      <c r="B7" s="24">
        <v>98072.74</v>
      </c>
      <c r="C7" s="24">
        <v>323197.45</v>
      </c>
      <c r="D7" s="23">
        <f t="shared" si="0"/>
        <v>421270.19</v>
      </c>
    </row>
    <row r="8" spans="1:5" hidden="1" x14ac:dyDescent="0.25">
      <c r="A8" s="34">
        <v>39203</v>
      </c>
      <c r="B8" s="24">
        <v>98670.16</v>
      </c>
      <c r="C8" s="24">
        <v>322600.03000000003</v>
      </c>
      <c r="D8" s="23">
        <f t="shared" si="0"/>
        <v>421270.19000000006</v>
      </c>
    </row>
    <row r="9" spans="1:5" hidden="1" x14ac:dyDescent="0.25">
      <c r="A9" s="34">
        <v>39234</v>
      </c>
      <c r="B9" s="24">
        <v>99271.23</v>
      </c>
      <c r="C9" s="24">
        <v>321998.96000000002</v>
      </c>
      <c r="D9" s="23">
        <f t="shared" si="0"/>
        <v>421270.19</v>
      </c>
    </row>
    <row r="10" spans="1:5" hidden="1" x14ac:dyDescent="0.25">
      <c r="A10" s="34">
        <v>39264</v>
      </c>
      <c r="B10" s="24">
        <v>99875.96</v>
      </c>
      <c r="C10" s="24">
        <v>321394.23</v>
      </c>
      <c r="D10" s="23">
        <f t="shared" si="0"/>
        <v>421270.19</v>
      </c>
    </row>
    <row r="11" spans="1:5" hidden="1" x14ac:dyDescent="0.25">
      <c r="A11" s="34">
        <v>39295</v>
      </c>
      <c r="B11" s="24">
        <v>100484.37</v>
      </c>
      <c r="C11" s="24">
        <v>320785.82</v>
      </c>
      <c r="D11" s="23">
        <f t="shared" si="0"/>
        <v>421270.19</v>
      </c>
    </row>
    <row r="12" spans="1:5" hidden="1" x14ac:dyDescent="0.25">
      <c r="A12" s="34">
        <v>39326</v>
      </c>
      <c r="B12" s="24">
        <v>101096.48</v>
      </c>
      <c r="C12" s="24">
        <v>320173.71000000002</v>
      </c>
      <c r="D12" s="23">
        <f t="shared" si="0"/>
        <v>421270.19</v>
      </c>
    </row>
    <row r="13" spans="1:5" hidden="1" x14ac:dyDescent="0.25">
      <c r="A13" s="34">
        <v>39356</v>
      </c>
      <c r="B13" s="24">
        <v>101712.33</v>
      </c>
      <c r="C13" s="24">
        <v>319557.86</v>
      </c>
      <c r="D13" s="23">
        <f t="shared" si="0"/>
        <v>421270.19</v>
      </c>
    </row>
    <row r="14" spans="1:5" hidden="1" x14ac:dyDescent="0.25">
      <c r="A14" s="34">
        <v>39387</v>
      </c>
      <c r="B14" s="24">
        <v>102331.93000000001</v>
      </c>
      <c r="C14" s="24">
        <v>318938.26</v>
      </c>
      <c r="D14" s="23">
        <f t="shared" si="0"/>
        <v>421270.19</v>
      </c>
    </row>
    <row r="15" spans="1:5" hidden="1" x14ac:dyDescent="0.25">
      <c r="A15" s="34">
        <v>39417</v>
      </c>
      <c r="B15" s="24">
        <v>102955.3</v>
      </c>
      <c r="C15" s="24">
        <v>318314.89</v>
      </c>
      <c r="D15" s="23">
        <f t="shared" si="0"/>
        <v>421270.19</v>
      </c>
    </row>
    <row r="16" spans="1:5" hidden="1" x14ac:dyDescent="0.25">
      <c r="A16" s="34">
        <v>39448</v>
      </c>
      <c r="B16" s="24">
        <v>103582.47</v>
      </c>
      <c r="C16" s="24">
        <v>317687.72000000003</v>
      </c>
      <c r="D16" s="23">
        <f t="shared" si="0"/>
        <v>421270.19000000006</v>
      </c>
    </row>
    <row r="17" spans="1:4" hidden="1" x14ac:dyDescent="0.25">
      <c r="A17" s="34">
        <v>39479</v>
      </c>
      <c r="B17" s="24">
        <v>104213.46</v>
      </c>
      <c r="C17" s="24">
        <v>317056.73</v>
      </c>
      <c r="D17" s="23">
        <f t="shared" si="0"/>
        <v>421270.19</v>
      </c>
    </row>
    <row r="18" spans="1:4" hidden="1" x14ac:dyDescent="0.25">
      <c r="A18" s="34">
        <v>39508</v>
      </c>
      <c r="B18" s="24">
        <v>104848.29000000001</v>
      </c>
      <c r="C18" s="24">
        <v>316421.90000000002</v>
      </c>
      <c r="D18" s="23">
        <f t="shared" si="0"/>
        <v>421270.19000000006</v>
      </c>
    </row>
    <row r="19" spans="1:4" hidden="1" x14ac:dyDescent="0.25">
      <c r="A19" s="34">
        <v>39539</v>
      </c>
      <c r="B19" s="24">
        <v>105487</v>
      </c>
      <c r="C19" s="24">
        <v>315783.19</v>
      </c>
      <c r="D19" s="23">
        <f t="shared" si="0"/>
        <v>421270.19</v>
      </c>
    </row>
    <row r="20" spans="1:4" hidden="1" x14ac:dyDescent="0.25">
      <c r="A20" s="34">
        <v>39569</v>
      </c>
      <c r="B20" s="24">
        <v>106129.58</v>
      </c>
      <c r="C20" s="24">
        <v>315140.61</v>
      </c>
      <c r="D20" s="23">
        <f t="shared" si="0"/>
        <v>421270.19</v>
      </c>
    </row>
    <row r="21" spans="1:4" hidden="1" x14ac:dyDescent="0.25">
      <c r="A21" s="34">
        <v>39600</v>
      </c>
      <c r="B21" s="24">
        <v>106776.09</v>
      </c>
      <c r="C21" s="24">
        <v>314494.10000000003</v>
      </c>
      <c r="D21" s="23">
        <f t="shared" si="0"/>
        <v>421270.19000000006</v>
      </c>
    </row>
    <row r="22" spans="1:4" hidden="1" x14ac:dyDescent="0.25">
      <c r="A22" s="34">
        <v>39630</v>
      </c>
      <c r="B22" s="24">
        <v>107426.54000000001</v>
      </c>
      <c r="C22" s="24">
        <v>313843.65000000002</v>
      </c>
      <c r="D22" s="23">
        <f t="shared" si="0"/>
        <v>421270.19000000006</v>
      </c>
    </row>
    <row r="23" spans="1:4" hidden="1" x14ac:dyDescent="0.25">
      <c r="A23" s="34">
        <v>39661</v>
      </c>
      <c r="B23" s="24">
        <v>108080.94</v>
      </c>
      <c r="C23" s="24">
        <v>313189.25</v>
      </c>
      <c r="D23" s="23">
        <f t="shared" si="0"/>
        <v>421270.19</v>
      </c>
    </row>
    <row r="24" spans="1:4" hidden="1" x14ac:dyDescent="0.25">
      <c r="A24" s="34">
        <v>39692</v>
      </c>
      <c r="B24" s="24">
        <v>108739.34</v>
      </c>
      <c r="C24" s="24">
        <v>312530.85000000003</v>
      </c>
      <c r="D24" s="23">
        <f t="shared" si="0"/>
        <v>421270.19000000006</v>
      </c>
    </row>
    <row r="25" spans="1:4" hidden="1" x14ac:dyDescent="0.25">
      <c r="A25" s="34">
        <v>39722</v>
      </c>
      <c r="B25" s="24">
        <v>109401.74</v>
      </c>
      <c r="C25" s="24">
        <v>311868.45</v>
      </c>
      <c r="D25" s="23">
        <f t="shared" si="0"/>
        <v>421270.19</v>
      </c>
    </row>
    <row r="26" spans="1:4" hidden="1" x14ac:dyDescent="0.25">
      <c r="A26" s="34">
        <v>39753</v>
      </c>
      <c r="B26" s="24">
        <v>110068.18000000001</v>
      </c>
      <c r="C26" s="24">
        <v>311202.01</v>
      </c>
      <c r="D26" s="23">
        <f t="shared" si="0"/>
        <v>421270.19</v>
      </c>
    </row>
    <row r="27" spans="1:4" hidden="1" x14ac:dyDescent="0.25">
      <c r="A27" s="34">
        <v>39783</v>
      </c>
      <c r="B27" s="24">
        <v>110738.67</v>
      </c>
      <c r="C27" s="24">
        <v>310531.52</v>
      </c>
      <c r="D27" s="23">
        <f t="shared" si="0"/>
        <v>421270.19</v>
      </c>
    </row>
    <row r="28" spans="1:4" hidden="1" x14ac:dyDescent="0.25">
      <c r="A28" s="34">
        <v>39814</v>
      </c>
      <c r="B28" s="24">
        <v>111413.26000000001</v>
      </c>
      <c r="C28" s="24">
        <v>309856.93</v>
      </c>
      <c r="D28" s="23">
        <f t="shared" si="0"/>
        <v>421270.19</v>
      </c>
    </row>
    <row r="29" spans="1:4" hidden="1" x14ac:dyDescent="0.25">
      <c r="A29" s="34">
        <v>39845</v>
      </c>
      <c r="B29" s="24">
        <v>112091.96</v>
      </c>
      <c r="C29" s="24">
        <v>309178.23</v>
      </c>
      <c r="D29" s="23">
        <f t="shared" si="0"/>
        <v>421270.19</v>
      </c>
    </row>
    <row r="30" spans="1:4" hidden="1" x14ac:dyDescent="0.25">
      <c r="A30" s="34">
        <v>39873</v>
      </c>
      <c r="B30" s="24">
        <v>112774.78</v>
      </c>
      <c r="C30" s="24">
        <v>308495.41000000003</v>
      </c>
      <c r="D30" s="23">
        <f t="shared" si="0"/>
        <v>421270.19000000006</v>
      </c>
    </row>
    <row r="31" spans="1:4" hidden="1" x14ac:dyDescent="0.25">
      <c r="A31" s="34">
        <v>39904</v>
      </c>
      <c r="B31" s="24">
        <v>113461.76000000001</v>
      </c>
      <c r="C31" s="24">
        <v>307808.43</v>
      </c>
      <c r="D31" s="23">
        <f t="shared" si="0"/>
        <v>421270.19</v>
      </c>
    </row>
    <row r="32" spans="1:4" hidden="1" x14ac:dyDescent="0.25">
      <c r="A32" s="34">
        <v>39934</v>
      </c>
      <c r="B32" s="24">
        <v>114152.94</v>
      </c>
      <c r="C32" s="24">
        <v>307117.25</v>
      </c>
      <c r="D32" s="23">
        <f t="shared" si="0"/>
        <v>421270.19</v>
      </c>
    </row>
    <row r="33" spans="1:4" hidden="1" x14ac:dyDescent="0.25">
      <c r="A33" s="34">
        <v>39965</v>
      </c>
      <c r="B33" s="24">
        <v>114848.32000000001</v>
      </c>
      <c r="C33" s="24">
        <v>306421.87</v>
      </c>
      <c r="D33" s="23">
        <f t="shared" si="0"/>
        <v>421270.19</v>
      </c>
    </row>
    <row r="34" spans="1:4" hidden="1" x14ac:dyDescent="0.25">
      <c r="A34" s="34">
        <v>39995</v>
      </c>
      <c r="B34" s="24">
        <v>115547.93000000001</v>
      </c>
      <c r="C34" s="24">
        <v>305722.26</v>
      </c>
      <c r="D34" s="23">
        <f t="shared" si="0"/>
        <v>421270.19</v>
      </c>
    </row>
    <row r="35" spans="1:4" hidden="1" x14ac:dyDescent="0.25">
      <c r="A35" s="34">
        <v>40026</v>
      </c>
      <c r="B35" s="24">
        <v>116251.82</v>
      </c>
      <c r="C35" s="24">
        <v>305018.37</v>
      </c>
      <c r="D35" s="23">
        <f t="shared" si="0"/>
        <v>421270.19</v>
      </c>
    </row>
    <row r="36" spans="1:4" hidden="1" x14ac:dyDescent="0.25">
      <c r="A36" s="34">
        <v>40057</v>
      </c>
      <c r="B36" s="24">
        <v>116959.98</v>
      </c>
      <c r="C36" s="24">
        <v>304310.21000000002</v>
      </c>
      <c r="D36" s="23">
        <f t="shared" si="0"/>
        <v>421270.19</v>
      </c>
    </row>
    <row r="37" spans="1:4" hidden="1" x14ac:dyDescent="0.25">
      <c r="A37" s="34">
        <v>40087</v>
      </c>
      <c r="B37" s="24">
        <v>117672.47</v>
      </c>
      <c r="C37" s="24">
        <v>303597.72000000003</v>
      </c>
      <c r="D37" s="23">
        <f t="shared" si="0"/>
        <v>421270.19000000006</v>
      </c>
    </row>
    <row r="38" spans="1:4" hidden="1" x14ac:dyDescent="0.25">
      <c r="A38" s="34">
        <v>40118</v>
      </c>
      <c r="B38" s="24">
        <v>118389.28</v>
      </c>
      <c r="C38" s="24">
        <v>302880.91000000003</v>
      </c>
      <c r="D38" s="23">
        <f t="shared" si="0"/>
        <v>421270.19000000006</v>
      </c>
    </row>
    <row r="39" spans="1:4" hidden="1" x14ac:dyDescent="0.25">
      <c r="A39" s="34">
        <v>40148</v>
      </c>
      <c r="B39" s="24">
        <v>119110.48</v>
      </c>
      <c r="C39" s="24">
        <v>302159.71000000002</v>
      </c>
      <c r="D39" s="23">
        <f t="shared" si="0"/>
        <v>421270.19</v>
      </c>
    </row>
    <row r="40" spans="1:4" hidden="1" x14ac:dyDescent="0.25">
      <c r="A40" s="34">
        <v>40179</v>
      </c>
      <c r="B40" s="24">
        <v>119836.05</v>
      </c>
      <c r="C40" s="24">
        <v>301434.14</v>
      </c>
      <c r="D40" s="23">
        <f t="shared" si="0"/>
        <v>421270.19</v>
      </c>
    </row>
    <row r="41" spans="1:4" hidden="1" x14ac:dyDescent="0.25">
      <c r="A41" s="34">
        <v>40210</v>
      </c>
      <c r="B41" s="24">
        <v>120566.06</v>
      </c>
      <c r="C41" s="24">
        <v>300704.13</v>
      </c>
      <c r="D41" s="23">
        <f t="shared" si="0"/>
        <v>421270.19</v>
      </c>
    </row>
    <row r="42" spans="1:4" hidden="1" x14ac:dyDescent="0.25">
      <c r="A42" s="34">
        <v>40238</v>
      </c>
      <c r="B42" s="24">
        <v>121300.5</v>
      </c>
      <c r="C42" s="24">
        <v>299969.69</v>
      </c>
      <c r="D42" s="23">
        <f t="shared" si="0"/>
        <v>421270.19</v>
      </c>
    </row>
    <row r="43" spans="1:4" hidden="1" x14ac:dyDescent="0.25">
      <c r="A43" s="34">
        <v>40269</v>
      </c>
      <c r="B43" s="24">
        <v>122039.43000000001</v>
      </c>
      <c r="C43" s="24">
        <v>299230.76</v>
      </c>
      <c r="D43" s="23">
        <f t="shared" si="0"/>
        <v>421270.19</v>
      </c>
    </row>
    <row r="44" spans="1:4" hidden="1" x14ac:dyDescent="0.25">
      <c r="A44" s="34">
        <v>40299</v>
      </c>
      <c r="B44" s="24">
        <v>122782.85</v>
      </c>
      <c r="C44" s="24">
        <v>298487.34000000003</v>
      </c>
      <c r="D44" s="23">
        <f t="shared" si="0"/>
        <v>421270.19000000006</v>
      </c>
    </row>
    <row r="45" spans="1:4" hidden="1" x14ac:dyDescent="0.25">
      <c r="A45" s="34">
        <v>40330</v>
      </c>
      <c r="B45" s="24">
        <v>123530.8</v>
      </c>
      <c r="C45" s="24">
        <v>297739.39</v>
      </c>
      <c r="D45" s="23">
        <f t="shared" si="0"/>
        <v>421270.19</v>
      </c>
    </row>
    <row r="46" spans="1:4" hidden="1" x14ac:dyDescent="0.25">
      <c r="A46" s="34">
        <v>40360</v>
      </c>
      <c r="B46" s="24">
        <v>124283.32</v>
      </c>
      <c r="C46" s="24">
        <v>296986.87</v>
      </c>
      <c r="D46" s="23">
        <f t="shared" si="0"/>
        <v>421270.19</v>
      </c>
    </row>
    <row r="47" spans="1:4" hidden="1" x14ac:dyDescent="0.25">
      <c r="A47" s="34">
        <v>40391</v>
      </c>
      <c r="B47" s="24">
        <v>125040.40000000001</v>
      </c>
      <c r="C47" s="24">
        <v>296229.78999999998</v>
      </c>
      <c r="D47" s="23">
        <f t="shared" si="0"/>
        <v>421270.19</v>
      </c>
    </row>
    <row r="48" spans="1:4" hidden="1" x14ac:dyDescent="0.25">
      <c r="A48" s="34">
        <v>40422</v>
      </c>
      <c r="B48" s="24">
        <v>125802.11</v>
      </c>
      <c r="C48" s="24">
        <v>295468.08</v>
      </c>
      <c r="D48" s="23">
        <f t="shared" si="0"/>
        <v>421270.19</v>
      </c>
    </row>
    <row r="49" spans="1:4" hidden="1" x14ac:dyDescent="0.25">
      <c r="A49" s="34">
        <v>40452</v>
      </c>
      <c r="B49" s="24">
        <v>126568.45</v>
      </c>
      <c r="C49" s="24">
        <v>294701.74</v>
      </c>
      <c r="D49" s="23">
        <f t="shared" si="0"/>
        <v>421270.19</v>
      </c>
    </row>
    <row r="50" spans="1:4" hidden="1" x14ac:dyDescent="0.25">
      <c r="A50" s="34">
        <v>40483</v>
      </c>
      <c r="B50" s="24">
        <v>127339.47</v>
      </c>
      <c r="C50" s="24">
        <v>293930.72000000003</v>
      </c>
      <c r="D50" s="23">
        <f t="shared" si="0"/>
        <v>421270.19000000006</v>
      </c>
    </row>
    <row r="51" spans="1:4" hidden="1" x14ac:dyDescent="0.25">
      <c r="A51" s="34">
        <v>40513</v>
      </c>
      <c r="B51" s="24">
        <v>128115.17</v>
      </c>
      <c r="C51" s="24">
        <v>293155.02</v>
      </c>
      <c r="D51" s="23">
        <f t="shared" si="0"/>
        <v>421270.19</v>
      </c>
    </row>
    <row r="52" spans="1:4" hidden="1" x14ac:dyDescent="0.25">
      <c r="A52" s="34">
        <v>40544</v>
      </c>
      <c r="B52" s="24">
        <v>128895.61</v>
      </c>
      <c r="C52" s="24">
        <v>292374.58</v>
      </c>
      <c r="D52" s="23">
        <f t="shared" si="0"/>
        <v>421270.19</v>
      </c>
    </row>
    <row r="53" spans="1:4" hidden="1" x14ac:dyDescent="0.25">
      <c r="A53" s="34">
        <v>40575</v>
      </c>
      <c r="B53" s="24">
        <v>129680.8</v>
      </c>
      <c r="C53" s="24">
        <v>291589.39</v>
      </c>
      <c r="D53" s="23">
        <f t="shared" si="0"/>
        <v>421270.19</v>
      </c>
    </row>
    <row r="54" spans="1:4" hidden="1" x14ac:dyDescent="0.25">
      <c r="A54" s="34">
        <v>40603</v>
      </c>
      <c r="B54" s="24">
        <v>130470.77</v>
      </c>
      <c r="C54" s="24">
        <v>290799.42</v>
      </c>
      <c r="D54" s="23">
        <f t="shared" si="0"/>
        <v>421270.19</v>
      </c>
    </row>
    <row r="55" spans="1:4" hidden="1" x14ac:dyDescent="0.25">
      <c r="A55" s="34">
        <v>40634</v>
      </c>
      <c r="B55" s="24">
        <v>131265.56</v>
      </c>
      <c r="C55" s="24">
        <v>290004.63</v>
      </c>
      <c r="D55" s="23">
        <f t="shared" si="0"/>
        <v>421270.19</v>
      </c>
    </row>
    <row r="56" spans="1:4" hidden="1" x14ac:dyDescent="0.25">
      <c r="A56" s="34">
        <v>40664</v>
      </c>
      <c r="B56" s="24">
        <v>132065.18</v>
      </c>
      <c r="C56" s="24">
        <v>289205.01</v>
      </c>
      <c r="D56" s="23">
        <f t="shared" si="0"/>
        <v>421270.19</v>
      </c>
    </row>
    <row r="57" spans="1:4" hidden="1" x14ac:dyDescent="0.25">
      <c r="A57" s="34">
        <v>40695</v>
      </c>
      <c r="B57" s="24">
        <v>132869.68</v>
      </c>
      <c r="C57" s="24">
        <v>288400.51</v>
      </c>
      <c r="D57" s="23">
        <f t="shared" si="0"/>
        <v>421270.19</v>
      </c>
    </row>
    <row r="58" spans="1:4" hidden="1" x14ac:dyDescent="0.25">
      <c r="A58" s="34">
        <v>40725</v>
      </c>
      <c r="B58" s="24">
        <v>133679.07</v>
      </c>
      <c r="C58" s="24">
        <v>287591.12</v>
      </c>
      <c r="D58" s="23">
        <f t="shared" si="0"/>
        <v>421270.19</v>
      </c>
    </row>
    <row r="59" spans="1:4" hidden="1" x14ac:dyDescent="0.25">
      <c r="A59" s="34">
        <v>40756</v>
      </c>
      <c r="B59" s="24">
        <v>134493.41</v>
      </c>
      <c r="C59" s="24">
        <v>286776.78000000003</v>
      </c>
      <c r="D59" s="23">
        <f t="shared" si="0"/>
        <v>421270.19000000006</v>
      </c>
    </row>
    <row r="60" spans="1:4" hidden="1" x14ac:dyDescent="0.25">
      <c r="A60" s="34">
        <v>40787</v>
      </c>
      <c r="B60" s="24">
        <v>135312.69</v>
      </c>
      <c r="C60" s="24">
        <v>285957.5</v>
      </c>
      <c r="D60" s="23">
        <f t="shared" si="0"/>
        <v>421270.19</v>
      </c>
    </row>
    <row r="61" spans="1:4" hidden="1" x14ac:dyDescent="0.25">
      <c r="A61" s="34">
        <v>40817</v>
      </c>
      <c r="B61" s="24">
        <v>136136.98000000001</v>
      </c>
      <c r="C61" s="24">
        <v>285133.21000000002</v>
      </c>
      <c r="D61" s="23">
        <f t="shared" si="0"/>
        <v>421270.19000000006</v>
      </c>
    </row>
    <row r="62" spans="1:4" hidden="1" x14ac:dyDescent="0.25">
      <c r="A62" s="34">
        <v>40848</v>
      </c>
      <c r="B62" s="24">
        <v>136966.26999999999</v>
      </c>
      <c r="C62" s="24">
        <v>284303.92</v>
      </c>
      <c r="D62" s="23">
        <f t="shared" si="0"/>
        <v>421270.18999999994</v>
      </c>
    </row>
    <row r="63" spans="1:4" hidden="1" x14ac:dyDescent="0.25">
      <c r="A63" s="34">
        <v>40878</v>
      </c>
      <c r="B63" s="24">
        <v>137800.63</v>
      </c>
      <c r="C63" s="24">
        <v>283469.56</v>
      </c>
      <c r="D63" s="23">
        <f t="shared" si="0"/>
        <v>421270.19</v>
      </c>
    </row>
    <row r="64" spans="1:4" hidden="1" x14ac:dyDescent="0.25">
      <c r="A64" s="34">
        <v>40909</v>
      </c>
      <c r="B64" s="24">
        <v>138640.06</v>
      </c>
      <c r="C64" s="24">
        <v>282630.13</v>
      </c>
      <c r="D64" s="23">
        <f t="shared" si="0"/>
        <v>421270.19</v>
      </c>
    </row>
    <row r="65" spans="1:4" hidden="1" x14ac:dyDescent="0.25">
      <c r="A65" s="34">
        <v>40940</v>
      </c>
      <c r="B65" s="24">
        <v>139484.61000000002</v>
      </c>
      <c r="C65" s="24">
        <v>281785.58</v>
      </c>
      <c r="D65" s="23">
        <f t="shared" si="0"/>
        <v>421270.19000000006</v>
      </c>
    </row>
    <row r="66" spans="1:4" hidden="1" x14ac:dyDescent="0.25">
      <c r="A66" s="34">
        <v>40969</v>
      </c>
      <c r="B66" s="24">
        <v>140334.31</v>
      </c>
      <c r="C66" s="24">
        <v>280935.88</v>
      </c>
      <c r="D66" s="23">
        <f t="shared" si="0"/>
        <v>421270.19</v>
      </c>
    </row>
    <row r="67" spans="1:4" hidden="1" x14ac:dyDescent="0.25">
      <c r="A67" s="34">
        <v>41000</v>
      </c>
      <c r="B67" s="24">
        <v>141189.18</v>
      </c>
      <c r="C67" s="24">
        <v>280081.01</v>
      </c>
      <c r="D67" s="23">
        <f t="shared" si="0"/>
        <v>421270.19</v>
      </c>
    </row>
    <row r="68" spans="1:4" hidden="1" x14ac:dyDescent="0.25">
      <c r="A68" s="34">
        <v>41030</v>
      </c>
      <c r="B68" s="24">
        <v>142049.25</v>
      </c>
      <c r="C68" s="24">
        <v>279220.94</v>
      </c>
      <c r="D68" s="23">
        <f t="shared" ref="D68:D131" si="1">SUM(B68:C68)</f>
        <v>421270.19</v>
      </c>
    </row>
    <row r="69" spans="1:4" hidden="1" x14ac:dyDescent="0.25">
      <c r="A69" s="34">
        <v>41061</v>
      </c>
      <c r="B69" s="24">
        <v>142914.57</v>
      </c>
      <c r="C69" s="24">
        <v>278355.62</v>
      </c>
      <c r="D69" s="23">
        <f t="shared" si="1"/>
        <v>421270.19</v>
      </c>
    </row>
    <row r="70" spans="1:4" hidden="1" x14ac:dyDescent="0.25">
      <c r="A70" s="34">
        <v>41091</v>
      </c>
      <c r="B70" s="24">
        <v>143785.16</v>
      </c>
      <c r="C70" s="24">
        <v>277485.03000000003</v>
      </c>
      <c r="D70" s="23">
        <f t="shared" si="1"/>
        <v>421270.19000000006</v>
      </c>
    </row>
    <row r="71" spans="1:4" hidden="1" x14ac:dyDescent="0.25">
      <c r="A71" s="34">
        <v>41122</v>
      </c>
      <c r="B71" s="24">
        <v>144661.05000000002</v>
      </c>
      <c r="C71" s="24">
        <v>276609.14</v>
      </c>
      <c r="D71" s="23">
        <f t="shared" si="1"/>
        <v>421270.19000000006</v>
      </c>
    </row>
    <row r="72" spans="1:4" hidden="1" x14ac:dyDescent="0.25">
      <c r="A72" s="34">
        <v>41153</v>
      </c>
      <c r="B72" s="24">
        <v>145542.26999999999</v>
      </c>
      <c r="C72" s="24">
        <v>275727.92</v>
      </c>
      <c r="D72" s="23">
        <f t="shared" si="1"/>
        <v>421270.18999999994</v>
      </c>
    </row>
    <row r="73" spans="1:4" hidden="1" x14ac:dyDescent="0.25">
      <c r="A73" s="34">
        <v>41183</v>
      </c>
      <c r="B73" s="24">
        <v>146428.87</v>
      </c>
      <c r="C73" s="24">
        <v>274841.32</v>
      </c>
      <c r="D73" s="23">
        <f t="shared" si="1"/>
        <v>421270.19</v>
      </c>
    </row>
    <row r="74" spans="1:4" hidden="1" x14ac:dyDescent="0.25">
      <c r="A74" s="34">
        <v>41214</v>
      </c>
      <c r="B74" s="24">
        <v>147320.87</v>
      </c>
      <c r="C74" s="24">
        <v>273949.32</v>
      </c>
      <c r="D74" s="23">
        <f t="shared" si="1"/>
        <v>421270.19</v>
      </c>
    </row>
    <row r="75" spans="1:4" hidden="1" x14ac:dyDescent="0.25">
      <c r="A75" s="34">
        <v>41244</v>
      </c>
      <c r="B75" s="24">
        <v>148218.30000000002</v>
      </c>
      <c r="C75" s="24">
        <v>273051.89</v>
      </c>
      <c r="D75" s="23">
        <f t="shared" si="1"/>
        <v>421270.19000000006</v>
      </c>
    </row>
    <row r="76" spans="1:4" hidden="1" x14ac:dyDescent="0.25">
      <c r="A76" s="34">
        <v>41275</v>
      </c>
      <c r="B76" s="24">
        <v>149121.19</v>
      </c>
      <c r="C76" s="24">
        <v>272149</v>
      </c>
      <c r="D76" s="23">
        <f t="shared" si="1"/>
        <v>421270.19</v>
      </c>
    </row>
    <row r="77" spans="1:4" hidden="1" x14ac:dyDescent="0.25">
      <c r="A77" s="34">
        <v>41306</v>
      </c>
      <c r="B77" s="24">
        <v>150029.59</v>
      </c>
      <c r="C77" s="24">
        <v>271240.59999999998</v>
      </c>
      <c r="D77" s="23">
        <f t="shared" si="1"/>
        <v>421270.18999999994</v>
      </c>
    </row>
    <row r="78" spans="1:4" hidden="1" x14ac:dyDescent="0.25">
      <c r="A78" s="34">
        <v>41334</v>
      </c>
      <c r="B78" s="24">
        <v>150943.51999999999</v>
      </c>
      <c r="C78" s="24">
        <v>270326.67</v>
      </c>
      <c r="D78" s="23">
        <f t="shared" si="1"/>
        <v>421270.18999999994</v>
      </c>
    </row>
    <row r="79" spans="1:4" hidden="1" x14ac:dyDescent="0.25">
      <c r="A79" s="34">
        <v>41365</v>
      </c>
      <c r="B79" s="24">
        <v>151863.01999999999</v>
      </c>
      <c r="C79" s="24">
        <v>269407.17</v>
      </c>
      <c r="D79" s="23">
        <f t="shared" si="1"/>
        <v>421270.18999999994</v>
      </c>
    </row>
    <row r="80" spans="1:4" hidden="1" x14ac:dyDescent="0.25">
      <c r="A80" s="34">
        <v>41395</v>
      </c>
      <c r="B80" s="24">
        <v>152788.11000000002</v>
      </c>
      <c r="C80" s="24">
        <v>268482.08</v>
      </c>
      <c r="D80" s="23">
        <f t="shared" si="1"/>
        <v>421270.19000000006</v>
      </c>
    </row>
    <row r="81" spans="1:4" hidden="1" x14ac:dyDescent="0.25">
      <c r="A81" s="34">
        <v>41426</v>
      </c>
      <c r="B81" s="24">
        <v>153718.86000000002</v>
      </c>
      <c r="C81" s="24">
        <v>267551.33</v>
      </c>
      <c r="D81" s="23">
        <f t="shared" si="1"/>
        <v>421270.19000000006</v>
      </c>
    </row>
    <row r="82" spans="1:4" hidden="1" x14ac:dyDescent="0.25">
      <c r="A82" s="34">
        <v>41456</v>
      </c>
      <c r="B82" s="24">
        <v>154655.25</v>
      </c>
      <c r="C82" s="24">
        <v>266614.94</v>
      </c>
      <c r="D82" s="23">
        <f t="shared" si="1"/>
        <v>421270.19</v>
      </c>
    </row>
    <row r="83" spans="1:4" hidden="1" x14ac:dyDescent="0.25">
      <c r="A83" s="34">
        <v>41487</v>
      </c>
      <c r="B83" s="24">
        <v>155597.36000000002</v>
      </c>
      <c r="C83" s="24">
        <v>265672.83</v>
      </c>
      <c r="D83" s="23">
        <f t="shared" si="1"/>
        <v>421270.19000000006</v>
      </c>
    </row>
    <row r="84" spans="1:4" hidden="1" x14ac:dyDescent="0.25">
      <c r="A84" s="34">
        <v>41518</v>
      </c>
      <c r="B84" s="24">
        <v>156545.21</v>
      </c>
      <c r="C84" s="24">
        <v>264724.98</v>
      </c>
      <c r="D84" s="23">
        <f t="shared" si="1"/>
        <v>421270.18999999994</v>
      </c>
    </row>
    <row r="85" spans="1:4" hidden="1" x14ac:dyDescent="0.25">
      <c r="A85" s="34">
        <v>41548</v>
      </c>
      <c r="B85" s="24">
        <v>157498.83000000002</v>
      </c>
      <c r="C85" s="24">
        <v>263771.36</v>
      </c>
      <c r="D85" s="23">
        <f t="shared" si="1"/>
        <v>421270.19</v>
      </c>
    </row>
    <row r="86" spans="1:4" hidden="1" x14ac:dyDescent="0.25">
      <c r="A86" s="34">
        <v>41579</v>
      </c>
      <c r="B86" s="24">
        <v>158458.26999999999</v>
      </c>
      <c r="C86" s="24">
        <v>262811.92</v>
      </c>
      <c r="D86" s="23">
        <f t="shared" si="1"/>
        <v>421270.18999999994</v>
      </c>
    </row>
    <row r="87" spans="1:4" hidden="1" x14ac:dyDescent="0.25">
      <c r="A87" s="34">
        <v>41609</v>
      </c>
      <c r="B87" s="24">
        <v>159423.53</v>
      </c>
      <c r="C87" s="24">
        <v>261846.66</v>
      </c>
      <c r="D87" s="23">
        <f t="shared" si="1"/>
        <v>421270.19</v>
      </c>
    </row>
    <row r="88" spans="1:4" hidden="1" x14ac:dyDescent="0.25">
      <c r="A88" s="34">
        <v>41640</v>
      </c>
      <c r="B88" s="24">
        <v>160394.69</v>
      </c>
      <c r="C88" s="24">
        <v>260875.5</v>
      </c>
      <c r="D88" s="23">
        <f t="shared" si="1"/>
        <v>421270.19</v>
      </c>
    </row>
    <row r="89" spans="1:4" hidden="1" x14ac:dyDescent="0.25">
      <c r="A89" s="34">
        <v>41671</v>
      </c>
      <c r="B89" s="24">
        <v>161371.76999999999</v>
      </c>
      <c r="C89" s="24">
        <v>259898.42</v>
      </c>
      <c r="D89" s="23">
        <f t="shared" si="1"/>
        <v>421270.19</v>
      </c>
    </row>
    <row r="90" spans="1:4" hidden="1" x14ac:dyDescent="0.25">
      <c r="A90" s="34">
        <v>41699</v>
      </c>
      <c r="B90" s="24">
        <v>162354.78</v>
      </c>
      <c r="C90" s="24">
        <v>258915.41</v>
      </c>
      <c r="D90" s="23">
        <f t="shared" si="1"/>
        <v>421270.19</v>
      </c>
    </row>
    <row r="91" spans="1:4" hidden="1" x14ac:dyDescent="0.25">
      <c r="A91" s="34">
        <v>41730</v>
      </c>
      <c r="B91" s="24">
        <v>163343.80000000002</v>
      </c>
      <c r="C91" s="24">
        <v>257926.39</v>
      </c>
      <c r="D91" s="23">
        <f t="shared" si="1"/>
        <v>421270.19000000006</v>
      </c>
    </row>
    <row r="92" spans="1:4" hidden="1" x14ac:dyDescent="0.25">
      <c r="A92" s="34">
        <v>41760</v>
      </c>
      <c r="B92" s="24">
        <v>164338.83000000002</v>
      </c>
      <c r="C92" s="24">
        <v>256931.36000000002</v>
      </c>
      <c r="D92" s="23">
        <f t="shared" si="1"/>
        <v>421270.19000000006</v>
      </c>
    </row>
    <row r="93" spans="1:4" hidden="1" x14ac:dyDescent="0.25">
      <c r="A93" s="34">
        <v>41791</v>
      </c>
      <c r="B93" s="24">
        <v>165339.93</v>
      </c>
      <c r="C93" s="24">
        <v>255930.26</v>
      </c>
      <c r="D93" s="23">
        <f t="shared" si="1"/>
        <v>421270.19</v>
      </c>
    </row>
    <row r="94" spans="1:4" hidden="1" x14ac:dyDescent="0.25">
      <c r="A94" s="34">
        <v>41821</v>
      </c>
      <c r="B94" s="24">
        <v>166347.13</v>
      </c>
      <c r="C94" s="24">
        <v>254923.06</v>
      </c>
      <c r="D94" s="23">
        <f t="shared" si="1"/>
        <v>421270.19</v>
      </c>
    </row>
    <row r="95" spans="1:4" hidden="1" x14ac:dyDescent="0.25">
      <c r="A95" s="34">
        <v>41852</v>
      </c>
      <c r="B95" s="24">
        <v>167360.46</v>
      </c>
      <c r="C95" s="24">
        <v>253909.73</v>
      </c>
      <c r="D95" s="23">
        <f t="shared" si="1"/>
        <v>421270.19</v>
      </c>
    </row>
    <row r="96" spans="1:4" hidden="1" x14ac:dyDescent="0.25">
      <c r="A96" s="34">
        <v>41883</v>
      </c>
      <c r="B96" s="24">
        <v>168379.96</v>
      </c>
      <c r="C96" s="24">
        <v>252890.23</v>
      </c>
      <c r="D96" s="23">
        <f t="shared" si="1"/>
        <v>421270.19</v>
      </c>
    </row>
    <row r="97" spans="1:4" hidden="1" x14ac:dyDescent="0.25">
      <c r="A97" s="34">
        <v>41913</v>
      </c>
      <c r="B97" s="24">
        <v>169405.67</v>
      </c>
      <c r="C97" s="24">
        <v>251864.52000000002</v>
      </c>
      <c r="D97" s="23">
        <f t="shared" si="1"/>
        <v>421270.19000000006</v>
      </c>
    </row>
    <row r="98" spans="1:4" hidden="1" x14ac:dyDescent="0.25">
      <c r="A98" s="34">
        <v>41944</v>
      </c>
      <c r="B98" s="24">
        <v>170437.64</v>
      </c>
      <c r="C98" s="24">
        <v>250832.55000000002</v>
      </c>
      <c r="D98" s="23">
        <f t="shared" si="1"/>
        <v>421270.19000000006</v>
      </c>
    </row>
    <row r="99" spans="1:4" hidden="1" x14ac:dyDescent="0.25">
      <c r="A99" s="34">
        <v>41974</v>
      </c>
      <c r="B99" s="24">
        <v>171475.89</v>
      </c>
      <c r="C99" s="24">
        <v>249794.30000000002</v>
      </c>
      <c r="D99" s="23">
        <f t="shared" si="1"/>
        <v>421270.19000000006</v>
      </c>
    </row>
    <row r="100" spans="1:4" hidden="1" x14ac:dyDescent="0.25">
      <c r="A100" s="34">
        <v>42005</v>
      </c>
      <c r="B100" s="24">
        <v>172520.46</v>
      </c>
      <c r="C100" s="24">
        <v>248749.73</v>
      </c>
      <c r="D100" s="23">
        <f t="shared" si="1"/>
        <v>421270.19</v>
      </c>
    </row>
    <row r="101" spans="1:4" hidden="1" x14ac:dyDescent="0.25">
      <c r="A101" s="34">
        <v>42036</v>
      </c>
      <c r="B101" s="24">
        <v>173571.4</v>
      </c>
      <c r="C101" s="24">
        <v>247698.79</v>
      </c>
      <c r="D101" s="23">
        <f t="shared" si="1"/>
        <v>421270.19</v>
      </c>
    </row>
    <row r="102" spans="1:4" hidden="1" x14ac:dyDescent="0.25">
      <c r="A102" s="34">
        <v>42064</v>
      </c>
      <c r="B102" s="24">
        <v>174628.74</v>
      </c>
      <c r="C102" s="24">
        <v>246641.45</v>
      </c>
      <c r="D102" s="23">
        <f t="shared" si="1"/>
        <v>421270.19</v>
      </c>
    </row>
    <row r="103" spans="1:4" hidden="1" x14ac:dyDescent="0.25">
      <c r="A103" s="34">
        <v>42095</v>
      </c>
      <c r="B103" s="24">
        <v>175692.52</v>
      </c>
      <c r="C103" s="24">
        <v>245577.67</v>
      </c>
      <c r="D103" s="23">
        <f t="shared" si="1"/>
        <v>421270.19</v>
      </c>
    </row>
    <row r="104" spans="1:4" hidden="1" x14ac:dyDescent="0.25">
      <c r="A104" s="34">
        <v>42125</v>
      </c>
      <c r="B104" s="24">
        <v>176762.78</v>
      </c>
      <c r="C104" s="24">
        <v>244507.41</v>
      </c>
      <c r="D104" s="23">
        <f t="shared" si="1"/>
        <v>421270.19</v>
      </c>
    </row>
    <row r="105" spans="1:4" hidden="1" x14ac:dyDescent="0.25">
      <c r="A105" s="34">
        <v>42156</v>
      </c>
      <c r="B105" s="24">
        <v>177839.56</v>
      </c>
      <c r="C105" s="24">
        <v>243430.63</v>
      </c>
      <c r="D105" s="23">
        <f t="shared" si="1"/>
        <v>421270.19</v>
      </c>
    </row>
    <row r="106" spans="1:4" hidden="1" x14ac:dyDescent="0.25">
      <c r="A106" s="34">
        <v>42186</v>
      </c>
      <c r="B106" s="24">
        <v>178922.9</v>
      </c>
      <c r="C106" s="24">
        <v>242347.29</v>
      </c>
      <c r="D106" s="23">
        <f t="shared" si="1"/>
        <v>421270.19</v>
      </c>
    </row>
    <row r="107" spans="1:4" hidden="1" x14ac:dyDescent="0.25">
      <c r="A107" s="34">
        <v>42217</v>
      </c>
      <c r="B107" s="24">
        <v>180012.83000000002</v>
      </c>
      <c r="C107" s="24">
        <v>241257.36000000002</v>
      </c>
      <c r="D107" s="23">
        <f t="shared" si="1"/>
        <v>421270.19000000006</v>
      </c>
    </row>
    <row r="108" spans="1:4" hidden="1" x14ac:dyDescent="0.25">
      <c r="A108" s="34">
        <v>42248</v>
      </c>
      <c r="B108" s="24">
        <v>181109.42</v>
      </c>
      <c r="C108" s="24">
        <v>240160.77000000002</v>
      </c>
      <c r="D108" s="23">
        <f t="shared" si="1"/>
        <v>421270.19000000006</v>
      </c>
    </row>
    <row r="109" spans="1:4" hidden="1" x14ac:dyDescent="0.25">
      <c r="A109" s="34">
        <v>42278</v>
      </c>
      <c r="B109" s="24">
        <v>182212.67</v>
      </c>
      <c r="C109" s="24">
        <v>239057.52000000002</v>
      </c>
      <c r="D109" s="23">
        <f t="shared" si="1"/>
        <v>421270.19000000006</v>
      </c>
    </row>
    <row r="110" spans="1:4" hidden="1" x14ac:dyDescent="0.25">
      <c r="A110" s="34">
        <v>42309</v>
      </c>
      <c r="B110" s="24">
        <v>183322.65</v>
      </c>
      <c r="C110" s="24">
        <v>237947.54</v>
      </c>
      <c r="D110" s="23">
        <f t="shared" si="1"/>
        <v>421270.19</v>
      </c>
    </row>
    <row r="111" spans="1:4" hidden="1" x14ac:dyDescent="0.25">
      <c r="A111" s="34">
        <v>42339</v>
      </c>
      <c r="B111" s="24">
        <v>184439.39</v>
      </c>
      <c r="C111" s="24">
        <v>236830.80000000002</v>
      </c>
      <c r="D111" s="23">
        <f t="shared" si="1"/>
        <v>421270.19000000006</v>
      </c>
    </row>
    <row r="112" spans="1:4" hidden="1" x14ac:dyDescent="0.25">
      <c r="A112" s="34">
        <v>42370</v>
      </c>
      <c r="B112" s="24">
        <v>185562.94</v>
      </c>
      <c r="C112" s="24">
        <v>235707.25</v>
      </c>
      <c r="D112" s="23">
        <f t="shared" si="1"/>
        <v>421270.19</v>
      </c>
    </row>
    <row r="113" spans="1:4" hidden="1" x14ac:dyDescent="0.25">
      <c r="A113" s="34">
        <v>42401</v>
      </c>
      <c r="B113" s="24">
        <v>186693.32</v>
      </c>
      <c r="C113" s="24">
        <v>234576.87</v>
      </c>
      <c r="D113" s="23">
        <f t="shared" si="1"/>
        <v>421270.19</v>
      </c>
    </row>
    <row r="114" spans="1:4" hidden="1" x14ac:dyDescent="0.25">
      <c r="A114" s="34">
        <v>42430</v>
      </c>
      <c r="B114" s="24">
        <v>187830.6</v>
      </c>
      <c r="C114" s="24">
        <v>233439.59</v>
      </c>
      <c r="D114" s="23">
        <f t="shared" si="1"/>
        <v>421270.19</v>
      </c>
    </row>
    <row r="115" spans="1:4" hidden="1" x14ac:dyDescent="0.25">
      <c r="A115" s="34">
        <v>42461</v>
      </c>
      <c r="B115" s="24">
        <v>188974.80000000002</v>
      </c>
      <c r="C115" s="24">
        <v>232295.39</v>
      </c>
      <c r="D115" s="23">
        <f t="shared" si="1"/>
        <v>421270.19000000006</v>
      </c>
    </row>
    <row r="116" spans="1:4" hidden="1" x14ac:dyDescent="0.25">
      <c r="A116" s="34">
        <v>42491</v>
      </c>
      <c r="B116" s="24">
        <v>190125.97</v>
      </c>
      <c r="C116" s="24">
        <v>231144.22</v>
      </c>
      <c r="D116" s="23">
        <f t="shared" si="1"/>
        <v>421270.19</v>
      </c>
    </row>
    <row r="117" spans="1:4" hidden="1" x14ac:dyDescent="0.25">
      <c r="A117" s="34">
        <v>42522</v>
      </c>
      <c r="B117" s="24">
        <v>191284.15</v>
      </c>
      <c r="C117" s="24">
        <v>229986.04</v>
      </c>
      <c r="D117" s="23">
        <f t="shared" si="1"/>
        <v>421270.19</v>
      </c>
    </row>
    <row r="118" spans="1:4" hidden="1" x14ac:dyDescent="0.25">
      <c r="A118" s="34">
        <v>42552</v>
      </c>
      <c r="B118" s="24">
        <v>192449.39</v>
      </c>
      <c r="C118" s="24">
        <v>228820.80000000002</v>
      </c>
      <c r="D118" s="23">
        <f t="shared" si="1"/>
        <v>421270.19000000006</v>
      </c>
    </row>
    <row r="119" spans="1:4" hidden="1" x14ac:dyDescent="0.25">
      <c r="A119" s="34">
        <v>42583</v>
      </c>
      <c r="B119" s="24">
        <v>193621.74</v>
      </c>
      <c r="C119" s="24">
        <v>227648.45</v>
      </c>
      <c r="D119" s="23">
        <f t="shared" si="1"/>
        <v>421270.19</v>
      </c>
    </row>
    <row r="120" spans="1:4" hidden="1" x14ac:dyDescent="0.25">
      <c r="A120" s="34">
        <v>42614</v>
      </c>
      <c r="B120" s="24">
        <v>194801.2</v>
      </c>
      <c r="C120" s="24">
        <v>226468.99</v>
      </c>
      <c r="D120" s="23">
        <f t="shared" si="1"/>
        <v>421270.19</v>
      </c>
    </row>
    <row r="121" spans="1:4" hidden="1" x14ac:dyDescent="0.25">
      <c r="A121" s="34">
        <v>42644</v>
      </c>
      <c r="B121" s="24">
        <v>195987.88</v>
      </c>
      <c r="C121" s="24">
        <v>225282.31</v>
      </c>
      <c r="D121" s="23">
        <f t="shared" si="1"/>
        <v>421270.19</v>
      </c>
    </row>
    <row r="122" spans="1:4" hidden="1" x14ac:dyDescent="0.25">
      <c r="A122" s="34">
        <v>42675</v>
      </c>
      <c r="B122" s="24">
        <v>197181.76</v>
      </c>
      <c r="C122" s="24">
        <v>224088.43</v>
      </c>
      <c r="D122" s="23">
        <f t="shared" si="1"/>
        <v>421270.19</v>
      </c>
    </row>
    <row r="123" spans="1:4" hidden="1" x14ac:dyDescent="0.25">
      <c r="A123" s="34">
        <v>42705</v>
      </c>
      <c r="B123" s="24">
        <v>198382.94</v>
      </c>
      <c r="C123" s="24">
        <v>222887.25</v>
      </c>
      <c r="D123" s="23">
        <f t="shared" si="1"/>
        <v>421270.19</v>
      </c>
    </row>
    <row r="124" spans="1:4" hidden="1" x14ac:dyDescent="0.25">
      <c r="A124" s="34">
        <v>42736</v>
      </c>
      <c r="B124" s="24">
        <v>199591.41</v>
      </c>
      <c r="C124" s="24">
        <v>221678.78</v>
      </c>
      <c r="D124" s="23">
        <f t="shared" si="1"/>
        <v>421270.19</v>
      </c>
    </row>
    <row r="125" spans="1:4" hidden="1" x14ac:dyDescent="0.25">
      <c r="A125" s="34">
        <v>42767</v>
      </c>
      <c r="B125" s="24">
        <v>200807.26</v>
      </c>
      <c r="C125" s="24">
        <v>220462.93</v>
      </c>
      <c r="D125" s="23">
        <f t="shared" si="1"/>
        <v>421270.19</v>
      </c>
    </row>
    <row r="126" spans="1:4" hidden="1" x14ac:dyDescent="0.25">
      <c r="A126" s="34">
        <v>42795</v>
      </c>
      <c r="B126" s="24">
        <v>202030.51</v>
      </c>
      <c r="C126" s="24">
        <v>219239.67999999999</v>
      </c>
      <c r="D126" s="23">
        <f t="shared" si="1"/>
        <v>421270.19</v>
      </c>
    </row>
    <row r="127" spans="1:4" hidden="1" x14ac:dyDescent="0.25">
      <c r="A127" s="34">
        <v>42826</v>
      </c>
      <c r="B127" s="24">
        <v>203261.21</v>
      </c>
      <c r="C127" s="24">
        <v>218008.98</v>
      </c>
      <c r="D127" s="23">
        <f t="shared" si="1"/>
        <v>421270.19</v>
      </c>
    </row>
    <row r="128" spans="1:4" hidden="1" x14ac:dyDescent="0.25">
      <c r="A128" s="34">
        <v>42856</v>
      </c>
      <c r="B128" s="24">
        <v>204499.41</v>
      </c>
      <c r="C128" s="24">
        <v>216770.78</v>
      </c>
      <c r="D128" s="23">
        <f t="shared" si="1"/>
        <v>421270.19</v>
      </c>
    </row>
    <row r="129" spans="1:4" hidden="1" x14ac:dyDescent="0.25">
      <c r="A129" s="34">
        <v>42887</v>
      </c>
      <c r="B129" s="24">
        <v>205745.16</v>
      </c>
      <c r="C129" s="24">
        <v>215525.03</v>
      </c>
      <c r="D129" s="23">
        <f t="shared" si="1"/>
        <v>421270.19</v>
      </c>
    </row>
    <row r="130" spans="1:4" hidden="1" x14ac:dyDescent="0.25">
      <c r="A130" s="34">
        <v>42917</v>
      </c>
      <c r="B130" s="24">
        <v>206998.48</v>
      </c>
      <c r="C130" s="24">
        <v>214271.71</v>
      </c>
      <c r="D130" s="23">
        <f t="shared" si="1"/>
        <v>421270.19</v>
      </c>
    </row>
    <row r="131" spans="1:4" hidden="1" x14ac:dyDescent="0.25">
      <c r="A131" s="34">
        <v>42948</v>
      </c>
      <c r="B131" s="24">
        <v>208259.46</v>
      </c>
      <c r="C131" s="24">
        <v>213010.73</v>
      </c>
      <c r="D131" s="23">
        <f t="shared" si="1"/>
        <v>421270.19</v>
      </c>
    </row>
    <row r="132" spans="1:4" hidden="1" x14ac:dyDescent="0.25">
      <c r="A132" s="34">
        <v>42979</v>
      </c>
      <c r="B132" s="24">
        <v>209528.09</v>
      </c>
      <c r="C132" s="24">
        <v>211742.1</v>
      </c>
      <c r="D132" s="23">
        <f t="shared" ref="D132:D195" si="2">SUM(B132:C132)</f>
        <v>421270.19</v>
      </c>
    </row>
    <row r="133" spans="1:4" hidden="1" x14ac:dyDescent="0.25">
      <c r="A133" s="34">
        <v>43009</v>
      </c>
      <c r="B133" s="24">
        <v>210804.48000000001</v>
      </c>
      <c r="C133" s="24">
        <v>210465.71</v>
      </c>
      <c r="D133" s="23">
        <f t="shared" si="2"/>
        <v>421270.19</v>
      </c>
    </row>
    <row r="134" spans="1:4" hidden="1" x14ac:dyDescent="0.25">
      <c r="A134" s="34">
        <v>43040</v>
      </c>
      <c r="B134" s="24">
        <v>212088.62</v>
      </c>
      <c r="C134" s="24">
        <v>209181.57</v>
      </c>
      <c r="D134" s="23">
        <f t="shared" si="2"/>
        <v>421270.19</v>
      </c>
    </row>
    <row r="135" spans="1:4" hidden="1" x14ac:dyDescent="0.25">
      <c r="A135" s="34">
        <v>43070</v>
      </c>
      <c r="B135" s="24">
        <v>213380.6</v>
      </c>
      <c r="C135" s="24">
        <v>207889.59</v>
      </c>
      <c r="D135" s="23">
        <f t="shared" si="2"/>
        <v>421270.19</v>
      </c>
    </row>
    <row r="136" spans="1:4" hidden="1" x14ac:dyDescent="0.25">
      <c r="A136" s="34">
        <v>43101</v>
      </c>
      <c r="B136" s="24">
        <v>214680.44</v>
      </c>
      <c r="C136" s="24">
        <v>206589.75</v>
      </c>
      <c r="D136" s="23">
        <f t="shared" si="2"/>
        <v>421270.19</v>
      </c>
    </row>
    <row r="137" spans="1:4" hidden="1" x14ac:dyDescent="0.25">
      <c r="A137" s="34">
        <v>43132</v>
      </c>
      <c r="B137" s="24">
        <v>215988.2</v>
      </c>
      <c r="C137" s="24">
        <v>205281.99</v>
      </c>
      <c r="D137" s="23">
        <f t="shared" si="2"/>
        <v>421270.19</v>
      </c>
    </row>
    <row r="138" spans="1:4" hidden="1" x14ac:dyDescent="0.25">
      <c r="A138" s="34">
        <v>43160</v>
      </c>
      <c r="B138" s="24">
        <v>217303.93</v>
      </c>
      <c r="C138" s="24">
        <v>203966.26</v>
      </c>
      <c r="D138" s="23">
        <f t="shared" si="2"/>
        <v>421270.19</v>
      </c>
    </row>
    <row r="139" spans="1:4" hidden="1" x14ac:dyDescent="0.25">
      <c r="A139" s="34">
        <v>43191</v>
      </c>
      <c r="B139" s="24">
        <v>218627.67</v>
      </c>
      <c r="C139" s="24">
        <v>202642.52000000002</v>
      </c>
      <c r="D139" s="23">
        <f t="shared" si="2"/>
        <v>421270.19000000006</v>
      </c>
    </row>
    <row r="140" spans="1:4" hidden="1" x14ac:dyDescent="0.25">
      <c r="A140" s="34">
        <v>43221</v>
      </c>
      <c r="B140" s="24">
        <v>219959.49</v>
      </c>
      <c r="C140" s="24">
        <v>201310.7</v>
      </c>
      <c r="D140" s="23">
        <f t="shared" si="2"/>
        <v>421270.19</v>
      </c>
    </row>
    <row r="141" spans="1:4" hidden="1" x14ac:dyDescent="0.25">
      <c r="A141" s="34">
        <v>43252</v>
      </c>
      <c r="B141" s="24">
        <v>221299.4</v>
      </c>
      <c r="C141" s="24">
        <v>199970.79</v>
      </c>
      <c r="D141" s="23">
        <f t="shared" si="2"/>
        <v>421270.19</v>
      </c>
    </row>
    <row r="142" spans="1:4" hidden="1" x14ac:dyDescent="0.25">
      <c r="A142" s="34">
        <v>43282</v>
      </c>
      <c r="B142" s="24">
        <v>222647.48</v>
      </c>
      <c r="C142" s="24">
        <v>198622.71</v>
      </c>
      <c r="D142" s="23">
        <f t="shared" si="2"/>
        <v>421270.19</v>
      </c>
    </row>
    <row r="143" spans="1:4" hidden="1" x14ac:dyDescent="0.25">
      <c r="A143" s="34">
        <v>43313</v>
      </c>
      <c r="B143" s="24">
        <v>224003.77000000002</v>
      </c>
      <c r="C143" s="24">
        <v>197266.42</v>
      </c>
      <c r="D143" s="23">
        <f t="shared" si="2"/>
        <v>421270.19000000006</v>
      </c>
    </row>
    <row r="144" spans="1:4" hidden="1" x14ac:dyDescent="0.25">
      <c r="A144" s="34">
        <v>43344</v>
      </c>
      <c r="B144" s="24">
        <v>225368.34</v>
      </c>
      <c r="C144" s="24">
        <v>195901.85</v>
      </c>
      <c r="D144" s="23">
        <f t="shared" si="2"/>
        <v>421270.19</v>
      </c>
    </row>
    <row r="145" spans="1:4" hidden="1" x14ac:dyDescent="0.25">
      <c r="A145" s="34">
        <v>43374</v>
      </c>
      <c r="B145" s="24">
        <v>226741.2</v>
      </c>
      <c r="C145" s="24">
        <v>194528.99</v>
      </c>
      <c r="D145" s="23">
        <f t="shared" si="2"/>
        <v>421270.19</v>
      </c>
    </row>
    <row r="146" spans="1:4" hidden="1" x14ac:dyDescent="0.25">
      <c r="A146" s="34">
        <v>43405</v>
      </c>
      <c r="B146" s="24">
        <v>228122.43</v>
      </c>
      <c r="C146" s="24">
        <v>193147.76</v>
      </c>
      <c r="D146" s="23">
        <f t="shared" si="2"/>
        <v>421270.19</v>
      </c>
    </row>
    <row r="147" spans="1:4" hidden="1" x14ac:dyDescent="0.25">
      <c r="A147" s="34">
        <v>43435</v>
      </c>
      <c r="B147" s="24">
        <v>229512.08000000002</v>
      </c>
      <c r="C147" s="24">
        <v>191758.11000000002</v>
      </c>
      <c r="D147" s="23">
        <f t="shared" si="2"/>
        <v>421270.19000000006</v>
      </c>
    </row>
    <row r="148" spans="1:4" hidden="1" x14ac:dyDescent="0.25">
      <c r="A148" s="34">
        <v>43466</v>
      </c>
      <c r="B148" s="24">
        <v>230910.19</v>
      </c>
      <c r="C148" s="24">
        <v>190360</v>
      </c>
      <c r="D148" s="23">
        <f t="shared" si="2"/>
        <v>421270.19</v>
      </c>
    </row>
    <row r="149" spans="1:4" hidden="1" x14ac:dyDescent="0.25">
      <c r="A149" s="34">
        <v>43497</v>
      </c>
      <c r="B149" s="24">
        <v>232316.82</v>
      </c>
      <c r="C149" s="24">
        <v>188953.37</v>
      </c>
      <c r="D149" s="23">
        <f t="shared" si="2"/>
        <v>421270.19</v>
      </c>
    </row>
    <row r="150" spans="1:4" hidden="1" x14ac:dyDescent="0.25">
      <c r="A150" s="34">
        <v>43525</v>
      </c>
      <c r="B150" s="24">
        <v>233732.02000000002</v>
      </c>
      <c r="C150" s="24">
        <v>187538.17</v>
      </c>
      <c r="D150" s="23">
        <f t="shared" si="2"/>
        <v>421270.19000000006</v>
      </c>
    </row>
    <row r="151" spans="1:4" hidden="1" x14ac:dyDescent="0.25">
      <c r="A151" s="34">
        <v>43556</v>
      </c>
      <c r="B151" s="24">
        <v>235155.83000000002</v>
      </c>
      <c r="C151" s="24">
        <v>186114.36000000002</v>
      </c>
      <c r="D151" s="23">
        <f t="shared" si="2"/>
        <v>421270.19000000006</v>
      </c>
    </row>
    <row r="152" spans="1:4" hidden="1" x14ac:dyDescent="0.25">
      <c r="A152" s="34">
        <v>43586</v>
      </c>
      <c r="B152" s="24">
        <v>236588.32</v>
      </c>
      <c r="C152" s="24">
        <v>184681.87</v>
      </c>
      <c r="D152" s="23">
        <f t="shared" si="2"/>
        <v>421270.19</v>
      </c>
    </row>
    <row r="153" spans="1:4" hidden="1" x14ac:dyDescent="0.25">
      <c r="A153" s="34">
        <v>43617</v>
      </c>
      <c r="B153" s="24">
        <v>238029.54</v>
      </c>
      <c r="C153" s="24">
        <v>183240.65</v>
      </c>
      <c r="D153" s="23">
        <f t="shared" si="2"/>
        <v>421270.19</v>
      </c>
    </row>
    <row r="154" spans="1:4" hidden="1" x14ac:dyDescent="0.25">
      <c r="A154" s="34">
        <v>43647</v>
      </c>
      <c r="B154" s="24">
        <v>239479.54</v>
      </c>
      <c r="C154" s="24">
        <v>181790.65</v>
      </c>
      <c r="D154" s="23">
        <f t="shared" si="2"/>
        <v>421270.19</v>
      </c>
    </row>
    <row r="155" spans="1:4" hidden="1" x14ac:dyDescent="0.25">
      <c r="A155" s="34">
        <v>43678</v>
      </c>
      <c r="B155" s="24">
        <v>240938.37</v>
      </c>
      <c r="C155" s="24">
        <v>180331.82</v>
      </c>
      <c r="D155" s="23">
        <f t="shared" si="2"/>
        <v>421270.19</v>
      </c>
    </row>
    <row r="156" spans="1:4" hidden="1" x14ac:dyDescent="0.25">
      <c r="A156" s="34">
        <v>43709</v>
      </c>
      <c r="B156" s="24">
        <v>242406.08000000002</v>
      </c>
      <c r="C156" s="24">
        <v>178864.11000000002</v>
      </c>
      <c r="D156" s="23">
        <f t="shared" si="2"/>
        <v>421270.19000000006</v>
      </c>
    </row>
    <row r="157" spans="1:4" hidden="1" x14ac:dyDescent="0.25">
      <c r="A157" s="34">
        <v>43739</v>
      </c>
      <c r="B157" s="24">
        <v>243882.74</v>
      </c>
      <c r="C157" s="24">
        <v>177387.45</v>
      </c>
      <c r="D157" s="23">
        <f t="shared" si="2"/>
        <v>421270.19</v>
      </c>
    </row>
    <row r="158" spans="1:4" hidden="1" x14ac:dyDescent="0.25">
      <c r="A158" s="34">
        <v>43770</v>
      </c>
      <c r="B158" s="24">
        <v>245368.39</v>
      </c>
      <c r="C158" s="24">
        <v>175901.80000000002</v>
      </c>
      <c r="D158" s="23">
        <f t="shared" si="2"/>
        <v>421270.19000000006</v>
      </c>
    </row>
    <row r="159" spans="1:4" hidden="1" x14ac:dyDescent="0.25">
      <c r="A159" s="34">
        <v>43800</v>
      </c>
      <c r="B159" s="24">
        <v>246863.1</v>
      </c>
      <c r="C159" s="24">
        <v>174407.09</v>
      </c>
      <c r="D159" s="23">
        <f t="shared" si="2"/>
        <v>421270.19</v>
      </c>
    </row>
    <row r="160" spans="1:4" hidden="1" x14ac:dyDescent="0.25">
      <c r="A160" s="34">
        <v>43831</v>
      </c>
      <c r="B160" s="24">
        <v>248366.9</v>
      </c>
      <c r="C160" s="24">
        <v>172903.29</v>
      </c>
      <c r="D160" s="23">
        <f t="shared" si="2"/>
        <v>421270.19</v>
      </c>
    </row>
    <row r="161" spans="1:4" hidden="1" x14ac:dyDescent="0.25">
      <c r="A161" s="34">
        <v>43862</v>
      </c>
      <c r="B161" s="24">
        <v>249879.87</v>
      </c>
      <c r="C161" s="24">
        <v>171390.32</v>
      </c>
      <c r="D161" s="23">
        <f t="shared" si="2"/>
        <v>421270.19</v>
      </c>
    </row>
    <row r="162" spans="1:4" hidden="1" x14ac:dyDescent="0.25">
      <c r="A162" s="34">
        <v>43891</v>
      </c>
      <c r="B162" s="24">
        <v>251402.06</v>
      </c>
      <c r="C162" s="24">
        <v>169868.13</v>
      </c>
      <c r="D162" s="23">
        <f t="shared" si="2"/>
        <v>421270.19</v>
      </c>
    </row>
    <row r="163" spans="1:4" hidden="1" x14ac:dyDescent="0.25">
      <c r="A163" s="34">
        <v>43922</v>
      </c>
      <c r="B163" s="24">
        <v>252933.51</v>
      </c>
      <c r="C163" s="24">
        <v>168336.68</v>
      </c>
      <c r="D163" s="23">
        <f t="shared" si="2"/>
        <v>421270.19</v>
      </c>
    </row>
    <row r="164" spans="1:4" hidden="1" x14ac:dyDescent="0.25">
      <c r="A164" s="34">
        <v>43952</v>
      </c>
      <c r="B164" s="24">
        <v>254474.30000000002</v>
      </c>
      <c r="C164" s="24">
        <v>166795.89000000001</v>
      </c>
      <c r="D164" s="23">
        <f t="shared" si="2"/>
        <v>421270.19000000006</v>
      </c>
    </row>
    <row r="165" spans="1:4" hidden="1" x14ac:dyDescent="0.25">
      <c r="A165" s="34">
        <v>43983</v>
      </c>
      <c r="B165" s="24">
        <v>256024.48</v>
      </c>
      <c r="C165" s="24">
        <v>165245.71</v>
      </c>
      <c r="D165" s="23">
        <f t="shared" si="2"/>
        <v>421270.19</v>
      </c>
    </row>
    <row r="166" spans="1:4" hidden="1" x14ac:dyDescent="0.25">
      <c r="A166" s="34">
        <v>44013</v>
      </c>
      <c r="B166" s="24">
        <v>257584.08000000002</v>
      </c>
      <c r="C166" s="24">
        <v>163686.11000000002</v>
      </c>
      <c r="D166" s="23">
        <f t="shared" si="2"/>
        <v>421270.19000000006</v>
      </c>
    </row>
    <row r="167" spans="1:4" hidden="1" x14ac:dyDescent="0.25">
      <c r="A167" s="34">
        <v>44044</v>
      </c>
      <c r="B167" s="24">
        <v>259153.21</v>
      </c>
      <c r="C167" s="24">
        <v>162116.98000000001</v>
      </c>
      <c r="D167" s="23">
        <f t="shared" si="2"/>
        <v>421270.19</v>
      </c>
    </row>
    <row r="168" spans="1:4" hidden="1" x14ac:dyDescent="0.25">
      <c r="A168" s="34">
        <v>44075</v>
      </c>
      <c r="B168" s="24">
        <v>260731.88</v>
      </c>
      <c r="C168" s="24">
        <v>160538.31</v>
      </c>
      <c r="D168" s="23">
        <f t="shared" si="2"/>
        <v>421270.19</v>
      </c>
    </row>
    <row r="169" spans="1:4" hidden="1" x14ac:dyDescent="0.25">
      <c r="A169" s="34">
        <v>44105</v>
      </c>
      <c r="B169" s="24">
        <v>262320.17</v>
      </c>
      <c r="C169" s="24">
        <v>158950.01999999999</v>
      </c>
      <c r="D169" s="23">
        <f t="shared" si="2"/>
        <v>421270.18999999994</v>
      </c>
    </row>
    <row r="170" spans="1:4" hidden="1" x14ac:dyDescent="0.25">
      <c r="A170" s="34">
        <v>44136</v>
      </c>
      <c r="B170" s="24">
        <v>263918.14</v>
      </c>
      <c r="C170" s="24">
        <v>157352.05000000002</v>
      </c>
      <c r="D170" s="23">
        <f t="shared" si="2"/>
        <v>421270.19000000006</v>
      </c>
    </row>
    <row r="171" spans="1:4" hidden="1" x14ac:dyDescent="0.25">
      <c r="A171" s="34">
        <v>44166</v>
      </c>
      <c r="B171" s="24">
        <v>265525.84000000003</v>
      </c>
      <c r="C171" s="24">
        <v>155744.35</v>
      </c>
      <c r="D171" s="23">
        <f t="shared" si="2"/>
        <v>421270.19000000006</v>
      </c>
    </row>
    <row r="172" spans="1:4" hidden="1" x14ac:dyDescent="0.25">
      <c r="A172" s="34">
        <v>44197</v>
      </c>
      <c r="B172" s="24">
        <v>267143.33</v>
      </c>
      <c r="C172" s="24">
        <v>154126.86000000002</v>
      </c>
      <c r="D172" s="23">
        <f t="shared" si="2"/>
        <v>421270.19000000006</v>
      </c>
    </row>
    <row r="173" spans="1:4" hidden="1" x14ac:dyDescent="0.25">
      <c r="A173" s="34">
        <v>44228</v>
      </c>
      <c r="B173" s="24">
        <v>268770.69</v>
      </c>
      <c r="C173" s="24">
        <v>152499.5</v>
      </c>
      <c r="D173" s="23">
        <f t="shared" si="2"/>
        <v>421270.19</v>
      </c>
    </row>
    <row r="174" spans="1:4" hidden="1" x14ac:dyDescent="0.25">
      <c r="A174" s="34">
        <v>44256</v>
      </c>
      <c r="B174" s="24">
        <v>270407.94</v>
      </c>
      <c r="C174" s="24">
        <v>150862.25</v>
      </c>
      <c r="D174" s="23">
        <f t="shared" si="2"/>
        <v>421270.19</v>
      </c>
    </row>
    <row r="175" spans="1:4" hidden="1" x14ac:dyDescent="0.25">
      <c r="A175" s="34">
        <v>44287</v>
      </c>
      <c r="B175" s="24">
        <v>272055.18</v>
      </c>
      <c r="C175" s="24">
        <v>149215.01</v>
      </c>
      <c r="D175" s="23">
        <f t="shared" si="2"/>
        <v>421270.19</v>
      </c>
    </row>
    <row r="176" spans="1:4" hidden="1" x14ac:dyDescent="0.25">
      <c r="A176" s="34">
        <v>44317</v>
      </c>
      <c r="B176" s="24">
        <v>273712.45</v>
      </c>
      <c r="C176" s="24">
        <v>147557.74</v>
      </c>
      <c r="D176" s="23">
        <f t="shared" si="2"/>
        <v>421270.19</v>
      </c>
    </row>
    <row r="177" spans="1:4" hidden="1" x14ac:dyDescent="0.25">
      <c r="A177" s="34">
        <v>44348</v>
      </c>
      <c r="B177" s="24">
        <v>275379.81</v>
      </c>
      <c r="C177" s="24">
        <v>145890.38</v>
      </c>
      <c r="D177" s="23">
        <f t="shared" si="2"/>
        <v>421270.19</v>
      </c>
    </row>
    <row r="178" spans="1:4" hidden="1" x14ac:dyDescent="0.25">
      <c r="A178" s="34">
        <v>44378</v>
      </c>
      <c r="B178" s="24">
        <v>277057.34000000003</v>
      </c>
      <c r="C178" s="24">
        <v>144212.85</v>
      </c>
      <c r="D178" s="23">
        <f t="shared" si="2"/>
        <v>421270.19000000006</v>
      </c>
    </row>
    <row r="179" spans="1:4" hidden="1" x14ac:dyDescent="0.25">
      <c r="A179" s="34">
        <v>44409</v>
      </c>
      <c r="B179" s="24">
        <v>278745.08</v>
      </c>
      <c r="C179" s="24">
        <v>142525.11000000002</v>
      </c>
      <c r="D179" s="23">
        <f t="shared" si="2"/>
        <v>421270.19000000006</v>
      </c>
    </row>
    <row r="180" spans="1:4" hidden="1" x14ac:dyDescent="0.25">
      <c r="A180" s="34">
        <v>44440</v>
      </c>
      <c r="B180" s="24">
        <v>280443.10000000003</v>
      </c>
      <c r="C180" s="24">
        <v>140827.09</v>
      </c>
      <c r="D180" s="23">
        <f t="shared" si="2"/>
        <v>421270.19000000006</v>
      </c>
    </row>
    <row r="181" spans="1:4" hidden="1" x14ac:dyDescent="0.25">
      <c r="A181" s="34">
        <v>44470</v>
      </c>
      <c r="B181" s="24">
        <v>282151.46000000002</v>
      </c>
      <c r="C181" s="24">
        <v>139118.73000000001</v>
      </c>
      <c r="D181" s="23">
        <f t="shared" si="2"/>
        <v>421270.19000000006</v>
      </c>
    </row>
    <row r="182" spans="1:4" hidden="1" x14ac:dyDescent="0.25">
      <c r="A182" s="34">
        <v>44501</v>
      </c>
      <c r="B182" s="24">
        <v>283870.24</v>
      </c>
      <c r="C182" s="24">
        <v>137399.95000000001</v>
      </c>
      <c r="D182" s="23">
        <f t="shared" si="2"/>
        <v>421270.19</v>
      </c>
    </row>
    <row r="183" spans="1:4" hidden="1" x14ac:dyDescent="0.25">
      <c r="A183" s="34">
        <v>44531</v>
      </c>
      <c r="B183" s="24">
        <v>285599.48</v>
      </c>
      <c r="C183" s="24">
        <v>135670.71</v>
      </c>
      <c r="D183" s="23">
        <f t="shared" si="2"/>
        <v>421270.18999999994</v>
      </c>
    </row>
    <row r="184" spans="1:4" x14ac:dyDescent="0.25">
      <c r="A184" s="34">
        <v>44562</v>
      </c>
      <c r="B184" s="24">
        <v>287339.26</v>
      </c>
      <c r="C184" s="24">
        <v>133930.93</v>
      </c>
      <c r="D184" s="23">
        <f>SUM(B184:C184)</f>
        <v>421270.19</v>
      </c>
    </row>
    <row r="185" spans="1:4" x14ac:dyDescent="0.25">
      <c r="A185" s="34">
        <v>44593</v>
      </c>
      <c r="B185" s="24">
        <v>289089.63</v>
      </c>
      <c r="C185" s="24">
        <v>132180.56</v>
      </c>
      <c r="D185" s="23">
        <f>SUM(B185:C185)</f>
        <v>421270.19</v>
      </c>
    </row>
    <row r="186" spans="1:4" x14ac:dyDescent="0.25">
      <c r="A186" s="34">
        <v>44621</v>
      </c>
      <c r="B186" s="24">
        <v>290850.67</v>
      </c>
      <c r="C186" s="24">
        <v>130419.52</v>
      </c>
      <c r="D186" s="23">
        <f t="shared" si="2"/>
        <v>421270.19</v>
      </c>
    </row>
    <row r="187" spans="1:4" x14ac:dyDescent="0.25">
      <c r="A187" s="34">
        <v>44652</v>
      </c>
      <c r="B187" s="24">
        <v>292622.43</v>
      </c>
      <c r="C187" s="24">
        <v>128647.76000000001</v>
      </c>
      <c r="D187" s="23">
        <f t="shared" si="2"/>
        <v>421270.19</v>
      </c>
    </row>
    <row r="188" spans="1:4" x14ac:dyDescent="0.25">
      <c r="A188" s="34">
        <v>44682</v>
      </c>
      <c r="B188" s="24">
        <v>294405</v>
      </c>
      <c r="C188" s="24">
        <v>126865.19</v>
      </c>
      <c r="D188" s="23">
        <f t="shared" si="2"/>
        <v>421270.19</v>
      </c>
    </row>
    <row r="189" spans="1:4" x14ac:dyDescent="0.25">
      <c r="A189" s="34">
        <v>44713</v>
      </c>
      <c r="B189" s="24">
        <v>296198.41000000003</v>
      </c>
      <c r="C189" s="24">
        <v>125071.78</v>
      </c>
      <c r="D189" s="23">
        <f t="shared" si="2"/>
        <v>421270.19000000006</v>
      </c>
    </row>
    <row r="190" spans="1:4" x14ac:dyDescent="0.25">
      <c r="A190" s="34">
        <v>44743</v>
      </c>
      <c r="B190" s="24">
        <v>298002.75</v>
      </c>
      <c r="C190" s="24">
        <v>123267.44</v>
      </c>
      <c r="D190" s="23">
        <f t="shared" si="2"/>
        <v>421270.19</v>
      </c>
    </row>
    <row r="191" spans="1:4" x14ac:dyDescent="0.25">
      <c r="A191" s="34">
        <v>44774</v>
      </c>
      <c r="B191" s="24">
        <v>299818.09000000003</v>
      </c>
      <c r="C191" s="24">
        <v>121452.1</v>
      </c>
      <c r="D191" s="23">
        <f t="shared" si="2"/>
        <v>421270.19000000006</v>
      </c>
    </row>
    <row r="192" spans="1:4" x14ac:dyDescent="0.25">
      <c r="A192" s="34">
        <v>44805</v>
      </c>
      <c r="B192" s="24">
        <v>301644.47000000003</v>
      </c>
      <c r="C192" s="24">
        <v>119625.72</v>
      </c>
      <c r="D192" s="23">
        <f t="shared" si="2"/>
        <v>421270.19000000006</v>
      </c>
    </row>
    <row r="193" spans="1:5" x14ac:dyDescent="0.25">
      <c r="A193" s="34">
        <v>44835</v>
      </c>
      <c r="B193" s="24">
        <v>303482</v>
      </c>
      <c r="C193" s="24">
        <v>117788.19</v>
      </c>
      <c r="D193" s="23">
        <f t="shared" si="2"/>
        <v>421270.19</v>
      </c>
    </row>
    <row r="194" spans="1:5" x14ac:dyDescent="0.25">
      <c r="A194" s="34">
        <v>44866</v>
      </c>
      <c r="B194" s="24">
        <v>305330.71000000002</v>
      </c>
      <c r="C194" s="24">
        <v>115939.48</v>
      </c>
      <c r="D194" s="23">
        <f t="shared" si="2"/>
        <v>421270.19</v>
      </c>
    </row>
    <row r="195" spans="1:5" x14ac:dyDescent="0.25">
      <c r="A195" s="34">
        <v>44896</v>
      </c>
      <c r="B195" s="24">
        <v>307190.68</v>
      </c>
      <c r="C195" s="24">
        <v>114079.51000000001</v>
      </c>
      <c r="D195" s="23">
        <f t="shared" si="2"/>
        <v>421270.19</v>
      </c>
      <c r="E195" s="23">
        <f>SUM(D184:D195)</f>
        <v>5055242.2800000012</v>
      </c>
    </row>
    <row r="196" spans="1:5" x14ac:dyDescent="0.25">
      <c r="A196" s="34">
        <v>44927</v>
      </c>
      <c r="B196" s="24">
        <v>309061.98</v>
      </c>
      <c r="C196" s="24">
        <v>112208.21</v>
      </c>
      <c r="D196" s="23">
        <f t="shared" ref="D196:D246" si="3">SUM(B196:C196)</f>
        <v>421270.19</v>
      </c>
    </row>
    <row r="197" spans="1:5" x14ac:dyDescent="0.25">
      <c r="A197" s="34">
        <v>44958</v>
      </c>
      <c r="B197" s="24">
        <v>310944.68</v>
      </c>
      <c r="C197" s="24">
        <v>110325.51000000001</v>
      </c>
      <c r="D197" s="23">
        <f t="shared" si="3"/>
        <v>421270.19</v>
      </c>
    </row>
    <row r="198" spans="1:5" x14ac:dyDescent="0.25">
      <c r="A198" s="34">
        <v>44986</v>
      </c>
      <c r="B198" s="24">
        <v>312838.86</v>
      </c>
      <c r="C198" s="24">
        <v>108431.33</v>
      </c>
      <c r="D198" s="23">
        <f t="shared" si="3"/>
        <v>421270.19</v>
      </c>
    </row>
    <row r="199" spans="1:5" x14ac:dyDescent="0.25">
      <c r="A199" s="34">
        <v>45017</v>
      </c>
      <c r="B199" s="24">
        <v>314744.57</v>
      </c>
      <c r="C199" s="24">
        <v>106525.62</v>
      </c>
      <c r="D199" s="23">
        <f t="shared" si="3"/>
        <v>421270.19</v>
      </c>
    </row>
    <row r="200" spans="1:5" x14ac:dyDescent="0.25">
      <c r="A200" s="34">
        <v>45047</v>
      </c>
      <c r="B200" s="24">
        <v>316661.88</v>
      </c>
      <c r="C200" s="24">
        <v>104608.31</v>
      </c>
      <c r="D200" s="23">
        <f t="shared" si="3"/>
        <v>421270.19</v>
      </c>
    </row>
    <row r="201" spans="1:5" x14ac:dyDescent="0.25">
      <c r="A201" s="34">
        <v>45078</v>
      </c>
      <c r="B201" s="24">
        <v>318590.89</v>
      </c>
      <c r="C201" s="24">
        <v>102679.3</v>
      </c>
      <c r="D201" s="23">
        <f t="shared" si="3"/>
        <v>421270.19</v>
      </c>
    </row>
    <row r="202" spans="1:5" x14ac:dyDescent="0.25">
      <c r="A202" s="34">
        <v>45108</v>
      </c>
      <c r="B202" s="24">
        <v>320531.63</v>
      </c>
      <c r="C202" s="24">
        <v>100738.56</v>
      </c>
      <c r="D202" s="23">
        <f t="shared" si="3"/>
        <v>421270.19</v>
      </c>
    </row>
    <row r="203" spans="1:5" x14ac:dyDescent="0.25">
      <c r="A203" s="34">
        <v>45139</v>
      </c>
      <c r="B203" s="24">
        <v>322484.21000000002</v>
      </c>
      <c r="C203" s="24">
        <v>98785.98</v>
      </c>
      <c r="D203" s="23">
        <f t="shared" si="3"/>
        <v>421270.19</v>
      </c>
    </row>
    <row r="204" spans="1:5" x14ac:dyDescent="0.25">
      <c r="A204" s="34">
        <v>45170</v>
      </c>
      <c r="B204" s="24">
        <v>324448.67</v>
      </c>
      <c r="C204" s="24">
        <v>96821.52</v>
      </c>
      <c r="D204" s="23">
        <f t="shared" si="3"/>
        <v>421270.19</v>
      </c>
    </row>
    <row r="205" spans="1:5" x14ac:dyDescent="0.25">
      <c r="A205" s="34">
        <v>45200</v>
      </c>
      <c r="B205" s="24">
        <v>326425.10000000003</v>
      </c>
      <c r="C205" s="24">
        <v>94845.09</v>
      </c>
      <c r="D205" s="23">
        <f t="shared" si="3"/>
        <v>421270.19000000006</v>
      </c>
    </row>
    <row r="206" spans="1:5" x14ac:dyDescent="0.25">
      <c r="A206" s="34">
        <v>45231</v>
      </c>
      <c r="B206" s="24">
        <v>328413.58</v>
      </c>
      <c r="C206" s="24">
        <v>92856.61</v>
      </c>
      <c r="D206" s="23">
        <f t="shared" si="3"/>
        <v>421270.19</v>
      </c>
    </row>
    <row r="207" spans="1:5" x14ac:dyDescent="0.25">
      <c r="A207" s="34">
        <v>45261</v>
      </c>
      <c r="B207" s="24">
        <v>330414.17</v>
      </c>
      <c r="C207" s="24">
        <v>90856.02</v>
      </c>
      <c r="D207" s="23">
        <f t="shared" si="3"/>
        <v>421270.19</v>
      </c>
      <c r="E207" s="23">
        <f>SUM(D196:D207)</f>
        <v>5055242.2800000012</v>
      </c>
    </row>
    <row r="208" spans="1:5" x14ac:dyDescent="0.25">
      <c r="A208" s="34">
        <v>45292</v>
      </c>
      <c r="B208" s="24">
        <v>332426.93</v>
      </c>
      <c r="C208" s="24">
        <v>88843.26</v>
      </c>
      <c r="D208" s="23">
        <f t="shared" si="3"/>
        <v>421270.19</v>
      </c>
    </row>
    <row r="209" spans="1:5" x14ac:dyDescent="0.25">
      <c r="A209" s="34">
        <v>45323</v>
      </c>
      <c r="B209" s="24">
        <v>334451.98</v>
      </c>
      <c r="C209" s="24">
        <v>86818.21</v>
      </c>
      <c r="D209" s="23">
        <f t="shared" si="3"/>
        <v>421270.19</v>
      </c>
    </row>
    <row r="210" spans="1:5" x14ac:dyDescent="0.25">
      <c r="A210" s="34">
        <v>45352</v>
      </c>
      <c r="B210" s="24">
        <v>336489.34</v>
      </c>
      <c r="C210" s="24">
        <v>84780.85</v>
      </c>
      <c r="D210" s="23">
        <f t="shared" si="3"/>
        <v>421270.19000000006</v>
      </c>
    </row>
    <row r="211" spans="1:5" x14ac:dyDescent="0.25">
      <c r="A211" s="34">
        <v>45383</v>
      </c>
      <c r="B211" s="24">
        <v>338539.12</v>
      </c>
      <c r="C211" s="24">
        <v>82731.070000000007</v>
      </c>
      <c r="D211" s="23">
        <f t="shared" si="3"/>
        <v>421270.19</v>
      </c>
    </row>
    <row r="212" spans="1:5" x14ac:dyDescent="0.25">
      <c r="A212" s="34">
        <v>45413</v>
      </c>
      <c r="B212" s="24">
        <v>340601.39</v>
      </c>
      <c r="C212" s="24">
        <v>80668.800000000003</v>
      </c>
      <c r="D212" s="23">
        <f t="shared" si="3"/>
        <v>421270.19</v>
      </c>
    </row>
    <row r="213" spans="1:5" x14ac:dyDescent="0.25">
      <c r="A213" s="34">
        <v>45444</v>
      </c>
      <c r="B213" s="24">
        <v>342676.22000000003</v>
      </c>
      <c r="C213" s="24">
        <v>78593.97</v>
      </c>
      <c r="D213" s="23">
        <f t="shared" si="3"/>
        <v>421270.19000000006</v>
      </c>
    </row>
    <row r="214" spans="1:5" x14ac:dyDescent="0.25">
      <c r="A214" s="34">
        <v>45474</v>
      </c>
      <c r="B214" s="24">
        <v>344763.69</v>
      </c>
      <c r="C214" s="24">
        <v>76506.5</v>
      </c>
      <c r="D214" s="23">
        <f t="shared" si="3"/>
        <v>421270.19</v>
      </c>
    </row>
    <row r="215" spans="1:5" x14ac:dyDescent="0.25">
      <c r="A215" s="34">
        <v>45505</v>
      </c>
      <c r="B215" s="24">
        <v>346863.87</v>
      </c>
      <c r="C215" s="24">
        <v>74406.320000000007</v>
      </c>
      <c r="D215" s="23">
        <f t="shared" si="3"/>
        <v>421270.19</v>
      </c>
    </row>
    <row r="216" spans="1:5" x14ac:dyDescent="0.25">
      <c r="A216" s="34">
        <v>45536</v>
      </c>
      <c r="B216" s="24">
        <v>348976.85000000003</v>
      </c>
      <c r="C216" s="24">
        <v>72293.34</v>
      </c>
      <c r="D216" s="23">
        <f t="shared" si="3"/>
        <v>421270.19000000006</v>
      </c>
    </row>
    <row r="217" spans="1:5" x14ac:dyDescent="0.25">
      <c r="A217" s="34">
        <v>45566</v>
      </c>
      <c r="B217" s="24">
        <v>351102.71</v>
      </c>
      <c r="C217" s="24">
        <v>70167.48</v>
      </c>
      <c r="D217" s="23">
        <f t="shared" si="3"/>
        <v>421270.19</v>
      </c>
    </row>
    <row r="218" spans="1:5" x14ac:dyDescent="0.25">
      <c r="A218" s="34">
        <v>45597</v>
      </c>
      <c r="B218" s="24">
        <v>353241.5</v>
      </c>
      <c r="C218" s="24">
        <v>68028.69</v>
      </c>
      <c r="D218" s="23">
        <f t="shared" si="3"/>
        <v>421270.19</v>
      </c>
    </row>
    <row r="219" spans="1:5" x14ac:dyDescent="0.25">
      <c r="A219" s="34">
        <v>45627</v>
      </c>
      <c r="B219" s="24">
        <v>355393.34</v>
      </c>
      <c r="C219" s="24">
        <v>65876.850000000006</v>
      </c>
      <c r="D219" s="23">
        <f t="shared" si="3"/>
        <v>421270.19000000006</v>
      </c>
      <c r="E219" s="23">
        <f>SUM(D208:D219)</f>
        <v>5055242.2800000012</v>
      </c>
    </row>
    <row r="220" spans="1:5" x14ac:dyDescent="0.25">
      <c r="A220" s="34">
        <v>45658</v>
      </c>
      <c r="B220" s="24">
        <v>357558.27</v>
      </c>
      <c r="C220" s="24">
        <v>63711.92</v>
      </c>
      <c r="D220" s="23">
        <f t="shared" si="3"/>
        <v>421270.19</v>
      </c>
    </row>
    <row r="221" spans="1:5" x14ac:dyDescent="0.25">
      <c r="A221" s="34">
        <v>45689</v>
      </c>
      <c r="B221" s="24">
        <v>359736.4</v>
      </c>
      <c r="C221" s="24">
        <v>61533.79</v>
      </c>
      <c r="D221" s="23">
        <f t="shared" si="3"/>
        <v>421270.19</v>
      </c>
    </row>
    <row r="222" spans="1:5" x14ac:dyDescent="0.25">
      <c r="A222" s="34">
        <v>45717</v>
      </c>
      <c r="B222" s="24">
        <v>361927.79</v>
      </c>
      <c r="C222" s="24">
        <v>59342.400000000001</v>
      </c>
      <c r="D222" s="23">
        <f t="shared" si="3"/>
        <v>421270.19</v>
      </c>
    </row>
    <row r="223" spans="1:5" x14ac:dyDescent="0.25">
      <c r="A223" s="34">
        <v>45748</v>
      </c>
      <c r="B223" s="24">
        <v>364132.54</v>
      </c>
      <c r="C223" s="24">
        <v>57137.65</v>
      </c>
      <c r="D223" s="23">
        <f t="shared" si="3"/>
        <v>421270.19</v>
      </c>
    </row>
    <row r="224" spans="1:5" x14ac:dyDescent="0.25">
      <c r="A224" s="34">
        <v>45778</v>
      </c>
      <c r="B224" s="24">
        <v>366350.71</v>
      </c>
      <c r="C224" s="24">
        <v>54919.48</v>
      </c>
      <c r="D224" s="23">
        <f t="shared" si="3"/>
        <v>421270.19</v>
      </c>
    </row>
    <row r="225" spans="1:5" x14ac:dyDescent="0.25">
      <c r="A225" s="34">
        <v>45809</v>
      </c>
      <c r="B225" s="24">
        <v>368582.39</v>
      </c>
      <c r="C225" s="24">
        <v>52687.8</v>
      </c>
      <c r="D225" s="23">
        <f t="shared" si="3"/>
        <v>421270.19</v>
      </c>
    </row>
    <row r="226" spans="1:5" x14ac:dyDescent="0.25">
      <c r="A226" s="34">
        <v>45839</v>
      </c>
      <c r="B226" s="24">
        <v>370827.68</v>
      </c>
      <c r="C226" s="24">
        <v>50442.51</v>
      </c>
      <c r="D226" s="23">
        <f t="shared" si="3"/>
        <v>421270.19</v>
      </c>
    </row>
    <row r="227" spans="1:5" x14ac:dyDescent="0.25">
      <c r="A227" s="34">
        <v>45870</v>
      </c>
      <c r="B227" s="24">
        <v>373086.63</v>
      </c>
      <c r="C227" s="24">
        <v>48183.56</v>
      </c>
      <c r="D227" s="23">
        <f t="shared" si="3"/>
        <v>421270.19</v>
      </c>
    </row>
    <row r="228" spans="1:5" x14ac:dyDescent="0.25">
      <c r="A228" s="34">
        <v>45901</v>
      </c>
      <c r="B228" s="24">
        <v>375359.36</v>
      </c>
      <c r="C228" s="24">
        <v>45910.83</v>
      </c>
      <c r="D228" s="23">
        <f t="shared" si="3"/>
        <v>421270.19</v>
      </c>
    </row>
    <row r="229" spans="1:5" x14ac:dyDescent="0.25">
      <c r="A229" s="34">
        <v>45931</v>
      </c>
      <c r="B229" s="24">
        <v>377645.92</v>
      </c>
      <c r="C229" s="24">
        <v>43624.270000000004</v>
      </c>
      <c r="D229" s="23">
        <f t="shared" si="3"/>
        <v>421270.19</v>
      </c>
    </row>
    <row r="230" spans="1:5" x14ac:dyDescent="0.25">
      <c r="A230" s="34">
        <v>45962</v>
      </c>
      <c r="B230" s="24">
        <v>379946.41000000003</v>
      </c>
      <c r="C230" s="24">
        <v>41323.78</v>
      </c>
      <c r="D230" s="23">
        <f t="shared" si="3"/>
        <v>421270.19000000006</v>
      </c>
    </row>
    <row r="231" spans="1:5" x14ac:dyDescent="0.25">
      <c r="A231" s="34">
        <v>45992</v>
      </c>
      <c r="B231" s="24">
        <v>382260.92</v>
      </c>
      <c r="C231" s="24">
        <v>39009.270000000004</v>
      </c>
      <c r="D231" s="23">
        <f t="shared" si="3"/>
        <v>421270.19</v>
      </c>
      <c r="E231" s="23">
        <f>SUM(D220:D231)</f>
        <v>5055242.2800000012</v>
      </c>
    </row>
    <row r="232" spans="1:5" x14ac:dyDescent="0.25">
      <c r="A232" s="34">
        <v>46023</v>
      </c>
      <c r="B232" s="24">
        <v>384589.53</v>
      </c>
      <c r="C232" s="24">
        <v>36680.660000000003</v>
      </c>
      <c r="D232" s="23">
        <f t="shared" si="3"/>
        <v>421270.19000000006</v>
      </c>
    </row>
    <row r="233" spans="1:5" x14ac:dyDescent="0.25">
      <c r="A233" s="34">
        <v>46054</v>
      </c>
      <c r="B233" s="24">
        <v>386932.31</v>
      </c>
      <c r="C233" s="24">
        <v>34337.879999999997</v>
      </c>
      <c r="D233" s="23">
        <f t="shared" si="3"/>
        <v>421270.19</v>
      </c>
    </row>
    <row r="234" spans="1:5" x14ac:dyDescent="0.25">
      <c r="A234" s="34">
        <v>46082</v>
      </c>
      <c r="B234" s="24">
        <v>389289.38</v>
      </c>
      <c r="C234" s="24">
        <v>31980.81</v>
      </c>
      <c r="D234" s="23">
        <f t="shared" si="3"/>
        <v>421270.19</v>
      </c>
    </row>
    <row r="235" spans="1:5" x14ac:dyDescent="0.25">
      <c r="A235" s="34">
        <v>46113</v>
      </c>
      <c r="B235" s="24">
        <v>391660.79999999999</v>
      </c>
      <c r="C235" s="24">
        <v>29609.39</v>
      </c>
      <c r="D235" s="23">
        <f t="shared" si="3"/>
        <v>421270.19</v>
      </c>
    </row>
    <row r="236" spans="1:5" x14ac:dyDescent="0.25">
      <c r="A236" s="34">
        <v>46143</v>
      </c>
      <c r="B236" s="24">
        <v>394046.67</v>
      </c>
      <c r="C236" s="24">
        <v>27223.52</v>
      </c>
      <c r="D236" s="23">
        <f t="shared" si="3"/>
        <v>421270.19</v>
      </c>
    </row>
    <row r="237" spans="1:5" x14ac:dyDescent="0.25">
      <c r="A237" s="34">
        <v>46174</v>
      </c>
      <c r="B237" s="24">
        <v>396447.07</v>
      </c>
      <c r="C237" s="24">
        <v>24823.119999999999</v>
      </c>
      <c r="D237" s="23">
        <f t="shared" si="3"/>
        <v>421270.19</v>
      </c>
    </row>
    <row r="238" spans="1:5" x14ac:dyDescent="0.25">
      <c r="A238" s="34">
        <v>46204</v>
      </c>
      <c r="B238" s="24">
        <v>398862.09</v>
      </c>
      <c r="C238" s="24">
        <v>22408.100000000002</v>
      </c>
      <c r="D238" s="23">
        <f t="shared" si="3"/>
        <v>421270.19</v>
      </c>
    </row>
    <row r="239" spans="1:5" x14ac:dyDescent="0.25">
      <c r="A239" s="34">
        <v>46235</v>
      </c>
      <c r="B239" s="24">
        <v>401291.83</v>
      </c>
      <c r="C239" s="24">
        <v>19978.36</v>
      </c>
      <c r="D239" s="23">
        <f t="shared" si="3"/>
        <v>421270.19</v>
      </c>
    </row>
    <row r="240" spans="1:5" x14ac:dyDescent="0.25">
      <c r="A240" s="34">
        <v>46266</v>
      </c>
      <c r="B240" s="24">
        <v>403736.36</v>
      </c>
      <c r="C240" s="24">
        <v>17533.830000000002</v>
      </c>
      <c r="D240" s="23">
        <f t="shared" si="3"/>
        <v>421270.19</v>
      </c>
    </row>
    <row r="241" spans="1:5" x14ac:dyDescent="0.25">
      <c r="A241" s="34">
        <v>46296</v>
      </c>
      <c r="B241" s="24">
        <v>406195.79000000004</v>
      </c>
      <c r="C241" s="24">
        <v>15074.4</v>
      </c>
      <c r="D241" s="23">
        <f t="shared" si="3"/>
        <v>421270.19000000006</v>
      </c>
    </row>
    <row r="242" spans="1:5" x14ac:dyDescent="0.25">
      <c r="A242" s="34">
        <v>46327</v>
      </c>
      <c r="B242" s="24">
        <v>408670.2</v>
      </c>
      <c r="C242" s="24">
        <v>12599.99</v>
      </c>
      <c r="D242" s="23">
        <f t="shared" si="3"/>
        <v>421270.19</v>
      </c>
    </row>
    <row r="243" spans="1:5" x14ac:dyDescent="0.25">
      <c r="A243" s="34">
        <v>46357</v>
      </c>
      <c r="B243" s="24">
        <v>411159.68</v>
      </c>
      <c r="C243" s="24">
        <v>10110.51</v>
      </c>
      <c r="D243" s="23">
        <f t="shared" si="3"/>
        <v>421270.19</v>
      </c>
      <c r="E243" s="23">
        <f>SUM(D232:D243)</f>
        <v>5055242.2800000012</v>
      </c>
    </row>
    <row r="244" spans="1:5" x14ac:dyDescent="0.25">
      <c r="A244" s="34">
        <v>46388</v>
      </c>
      <c r="B244" s="24">
        <v>413664.33</v>
      </c>
      <c r="C244" s="24">
        <v>7605.8600000000006</v>
      </c>
      <c r="D244" s="23">
        <f t="shared" si="3"/>
        <v>421270.19</v>
      </c>
    </row>
    <row r="245" spans="1:5" x14ac:dyDescent="0.25">
      <c r="A245" s="34">
        <v>46419</v>
      </c>
      <c r="B245" s="24">
        <v>416184.23</v>
      </c>
      <c r="C245" s="24">
        <v>5085.96</v>
      </c>
      <c r="D245" s="23">
        <f t="shared" si="3"/>
        <v>421270.19</v>
      </c>
    </row>
    <row r="246" spans="1:5" x14ac:dyDescent="0.25">
      <c r="A246" s="34">
        <v>46447</v>
      </c>
      <c r="B246" s="24">
        <v>418719.49</v>
      </c>
      <c r="C246" s="24">
        <v>2550.7000000000003</v>
      </c>
      <c r="D246" s="23">
        <f t="shared" si="3"/>
        <v>421270.19</v>
      </c>
      <c r="E246" s="23">
        <f>SUM(D244:D246)</f>
        <v>1263810.57</v>
      </c>
    </row>
    <row r="247" spans="1:5" x14ac:dyDescent="0.25">
      <c r="A247" s="34">
        <v>46478</v>
      </c>
      <c r="B247" s="24">
        <v>0</v>
      </c>
      <c r="C247" s="24">
        <v>0</v>
      </c>
    </row>
    <row r="248" spans="1:5" x14ac:dyDescent="0.25">
      <c r="A248" s="34">
        <v>46508</v>
      </c>
      <c r="B248" s="24">
        <v>0</v>
      </c>
      <c r="C248" s="24">
        <v>0</v>
      </c>
    </row>
    <row r="249" spans="1:5" x14ac:dyDescent="0.25">
      <c r="A249" s="34">
        <v>46539</v>
      </c>
      <c r="B249" s="24">
        <v>0</v>
      </c>
      <c r="C249" s="24">
        <v>0</v>
      </c>
    </row>
    <row r="250" spans="1:5" x14ac:dyDescent="0.25">
      <c r="A250" s="34">
        <v>46569</v>
      </c>
      <c r="B250" s="24">
        <v>0</v>
      </c>
      <c r="C250" s="24">
        <v>0</v>
      </c>
    </row>
    <row r="251" spans="1:5" x14ac:dyDescent="0.25">
      <c r="A251" s="34">
        <v>46600</v>
      </c>
      <c r="B251" s="24">
        <v>0</v>
      </c>
      <c r="C251" s="24">
        <v>0</v>
      </c>
    </row>
    <row r="252" spans="1:5" x14ac:dyDescent="0.25">
      <c r="A252" s="34">
        <v>46631</v>
      </c>
      <c r="B252" s="24">
        <v>0.01</v>
      </c>
      <c r="C252" s="24">
        <v>-0.01</v>
      </c>
    </row>
    <row r="253" spans="1:5" x14ac:dyDescent="0.25">
      <c r="A253" s="34">
        <v>46661</v>
      </c>
      <c r="B253" s="24">
        <v>0</v>
      </c>
      <c r="C253" s="24">
        <v>0</v>
      </c>
    </row>
    <row r="254" spans="1:5" x14ac:dyDescent="0.25">
      <c r="A254" s="34">
        <v>46692</v>
      </c>
      <c r="B254" s="24">
        <v>0</v>
      </c>
      <c r="C254" s="24">
        <v>0</v>
      </c>
    </row>
    <row r="255" spans="1:5" x14ac:dyDescent="0.25">
      <c r="A255" s="34">
        <v>46722</v>
      </c>
      <c r="B255" s="24">
        <v>0</v>
      </c>
      <c r="C255" s="24">
        <v>0</v>
      </c>
    </row>
    <row r="256" spans="1:5" x14ac:dyDescent="0.25">
      <c r="A256" s="34">
        <v>46753</v>
      </c>
      <c r="B256" s="24">
        <v>0</v>
      </c>
      <c r="C256" s="24">
        <v>0</v>
      </c>
    </row>
    <row r="257" spans="1:3" x14ac:dyDescent="0.25">
      <c r="A257" s="34">
        <v>46784</v>
      </c>
      <c r="B257" s="24">
        <v>0</v>
      </c>
      <c r="C257" s="24">
        <v>0</v>
      </c>
    </row>
    <row r="258" spans="1:3" x14ac:dyDescent="0.25">
      <c r="A258" s="34">
        <v>46813</v>
      </c>
      <c r="B258" s="24">
        <v>0</v>
      </c>
      <c r="C258" s="24">
        <v>0</v>
      </c>
    </row>
    <row r="259" spans="1:3" x14ac:dyDescent="0.25">
      <c r="A259" s="34">
        <v>46844</v>
      </c>
      <c r="B259" s="24">
        <v>0</v>
      </c>
      <c r="C259" s="24">
        <v>0</v>
      </c>
    </row>
    <row r="260" spans="1:3" x14ac:dyDescent="0.25">
      <c r="A260" s="34">
        <v>46874</v>
      </c>
      <c r="B260" s="24">
        <v>0</v>
      </c>
      <c r="C260" s="24">
        <v>0</v>
      </c>
    </row>
    <row r="261" spans="1:3" x14ac:dyDescent="0.25">
      <c r="A261" s="34">
        <v>46905</v>
      </c>
      <c r="B261" s="24">
        <v>0</v>
      </c>
      <c r="C261" s="24">
        <v>0</v>
      </c>
    </row>
    <row r="262" spans="1:3" x14ac:dyDescent="0.25">
      <c r="A262" s="34">
        <v>46935</v>
      </c>
      <c r="B262" s="24">
        <v>0</v>
      </c>
      <c r="C262" s="24">
        <v>0</v>
      </c>
    </row>
    <row r="263" spans="1:3" x14ac:dyDescent="0.25">
      <c r="A263" s="34">
        <v>46966</v>
      </c>
      <c r="B263" s="24">
        <v>0</v>
      </c>
      <c r="C263" s="24">
        <v>0</v>
      </c>
    </row>
    <row r="264" spans="1:3" x14ac:dyDescent="0.25">
      <c r="A264" s="34">
        <v>46997</v>
      </c>
      <c r="B264" s="24">
        <v>0</v>
      </c>
      <c r="C264" s="24">
        <v>0</v>
      </c>
    </row>
    <row r="265" spans="1:3" x14ac:dyDescent="0.25">
      <c r="A265" s="34">
        <v>47027</v>
      </c>
      <c r="B265" s="24">
        <v>0</v>
      </c>
      <c r="C265" s="24">
        <v>0</v>
      </c>
    </row>
    <row r="266" spans="1:3" x14ac:dyDescent="0.25">
      <c r="A266" s="34">
        <v>47058</v>
      </c>
      <c r="B266" s="24">
        <v>0</v>
      </c>
      <c r="C266" s="24">
        <v>0</v>
      </c>
    </row>
    <row r="267" spans="1:3" x14ac:dyDescent="0.25">
      <c r="A267" s="34">
        <v>47088</v>
      </c>
      <c r="B267" s="24">
        <v>0</v>
      </c>
      <c r="C267" s="24">
        <v>0</v>
      </c>
    </row>
    <row r="268" spans="1:3" x14ac:dyDescent="0.25">
      <c r="A268" s="34">
        <v>47119</v>
      </c>
      <c r="B268" s="24">
        <v>0</v>
      </c>
      <c r="C268" s="24">
        <v>0</v>
      </c>
    </row>
    <row r="269" spans="1:3" x14ac:dyDescent="0.25">
      <c r="A269" s="34">
        <v>47150</v>
      </c>
      <c r="B269" s="24">
        <v>0</v>
      </c>
      <c r="C269" s="24">
        <v>0</v>
      </c>
    </row>
    <row r="270" spans="1:3" x14ac:dyDescent="0.25">
      <c r="A270" s="34">
        <v>47178</v>
      </c>
      <c r="B270" s="24">
        <v>0</v>
      </c>
      <c r="C270" s="24">
        <v>0</v>
      </c>
    </row>
    <row r="271" spans="1:3" x14ac:dyDescent="0.25">
      <c r="A271" s="34">
        <v>47209</v>
      </c>
      <c r="B271" s="24">
        <v>0</v>
      </c>
      <c r="C271" s="24">
        <v>0</v>
      </c>
    </row>
    <row r="272" spans="1:3" x14ac:dyDescent="0.25">
      <c r="A272" s="34">
        <v>47239</v>
      </c>
      <c r="B272" s="24">
        <v>0</v>
      </c>
      <c r="C272" s="24">
        <v>0</v>
      </c>
    </row>
    <row r="273" spans="1:3" x14ac:dyDescent="0.25">
      <c r="A273" s="34">
        <v>47270</v>
      </c>
      <c r="B273" s="24">
        <v>0</v>
      </c>
      <c r="C273" s="24">
        <v>0</v>
      </c>
    </row>
    <row r="274" spans="1:3" x14ac:dyDescent="0.25">
      <c r="A274" s="34">
        <v>47300</v>
      </c>
      <c r="B274" s="24">
        <v>0</v>
      </c>
      <c r="C274" s="24">
        <v>0</v>
      </c>
    </row>
    <row r="275" spans="1:3" x14ac:dyDescent="0.25">
      <c r="A275" s="34">
        <v>47331</v>
      </c>
      <c r="B275" s="24">
        <v>0</v>
      </c>
      <c r="C275" s="24">
        <v>0</v>
      </c>
    </row>
    <row r="276" spans="1:3" x14ac:dyDescent="0.25">
      <c r="A276" s="34">
        <v>47362</v>
      </c>
      <c r="B276" s="24">
        <v>0</v>
      </c>
      <c r="C276" s="24">
        <v>0</v>
      </c>
    </row>
    <row r="277" spans="1:3" x14ac:dyDescent="0.25">
      <c r="A277" s="34">
        <v>47392</v>
      </c>
      <c r="B277" s="24">
        <v>0</v>
      </c>
      <c r="C277" s="24">
        <v>0</v>
      </c>
    </row>
    <row r="278" spans="1:3" x14ac:dyDescent="0.25">
      <c r="A278" s="34">
        <v>47423</v>
      </c>
      <c r="B278" s="24">
        <v>0</v>
      </c>
      <c r="C278" s="24">
        <v>0</v>
      </c>
    </row>
    <row r="279" spans="1:3" x14ac:dyDescent="0.25">
      <c r="A279" s="34">
        <v>47453</v>
      </c>
      <c r="B279" s="24">
        <v>0</v>
      </c>
      <c r="C279" s="24">
        <v>0</v>
      </c>
    </row>
    <row r="280" spans="1:3" x14ac:dyDescent="0.25">
      <c r="A280" s="34">
        <v>47484</v>
      </c>
      <c r="B280" s="24">
        <v>0</v>
      </c>
      <c r="C280" s="24">
        <v>0</v>
      </c>
    </row>
    <row r="281" spans="1:3" x14ac:dyDescent="0.25">
      <c r="A281" s="34">
        <v>47515</v>
      </c>
      <c r="B281" s="24">
        <v>0</v>
      </c>
      <c r="C281" s="24">
        <v>0</v>
      </c>
    </row>
    <row r="282" spans="1:3" x14ac:dyDescent="0.25">
      <c r="A282" s="34">
        <v>47543</v>
      </c>
      <c r="B282" s="24">
        <v>0</v>
      </c>
      <c r="C282" s="24">
        <v>0</v>
      </c>
    </row>
    <row r="283" spans="1:3" x14ac:dyDescent="0.25">
      <c r="A283" s="34">
        <v>47574</v>
      </c>
      <c r="B283" s="24">
        <v>0</v>
      </c>
      <c r="C283" s="24">
        <v>0</v>
      </c>
    </row>
    <row r="284" spans="1:3" x14ac:dyDescent="0.25">
      <c r="A284" s="34">
        <v>47604</v>
      </c>
      <c r="B284" s="24">
        <v>0</v>
      </c>
      <c r="C284" s="24">
        <v>0</v>
      </c>
    </row>
    <row r="285" spans="1:3" x14ac:dyDescent="0.25">
      <c r="A285" s="34">
        <v>47635</v>
      </c>
      <c r="B285" s="24">
        <v>0</v>
      </c>
      <c r="C285" s="24">
        <v>0</v>
      </c>
    </row>
    <row r="286" spans="1:3" x14ac:dyDescent="0.25">
      <c r="A286" s="34">
        <v>47665</v>
      </c>
      <c r="B286" s="24">
        <v>0</v>
      </c>
      <c r="C286" s="24">
        <v>0</v>
      </c>
    </row>
    <row r="287" spans="1:3" x14ac:dyDescent="0.25">
      <c r="A287" s="34">
        <v>47696</v>
      </c>
      <c r="B287" s="24">
        <v>0</v>
      </c>
      <c r="C287" s="24">
        <v>0</v>
      </c>
    </row>
    <row r="288" spans="1:3" x14ac:dyDescent="0.25">
      <c r="A288" s="34">
        <v>47727</v>
      </c>
      <c r="B288" s="24">
        <v>0</v>
      </c>
      <c r="C288" s="24">
        <v>0</v>
      </c>
    </row>
    <row r="289" spans="1:3" x14ac:dyDescent="0.25">
      <c r="A289" s="34">
        <v>47757</v>
      </c>
      <c r="B289" s="24">
        <v>0</v>
      </c>
      <c r="C289" s="24">
        <v>0</v>
      </c>
    </row>
    <row r="290" spans="1:3" x14ac:dyDescent="0.25">
      <c r="A290" s="34">
        <v>47788</v>
      </c>
      <c r="B290" s="24">
        <v>0</v>
      </c>
      <c r="C290" s="24">
        <v>0</v>
      </c>
    </row>
    <row r="291" spans="1:3" x14ac:dyDescent="0.25">
      <c r="A291" s="34">
        <v>47818</v>
      </c>
      <c r="B291" s="24">
        <v>0</v>
      </c>
      <c r="C291" s="24">
        <v>0</v>
      </c>
    </row>
    <row r="292" spans="1:3" x14ac:dyDescent="0.25">
      <c r="A292" s="34">
        <v>47849</v>
      </c>
      <c r="B292" s="24">
        <v>0</v>
      </c>
      <c r="C292" s="24">
        <v>0</v>
      </c>
    </row>
    <row r="293" spans="1:3" x14ac:dyDescent="0.25">
      <c r="A293" s="34">
        <v>47880</v>
      </c>
      <c r="B293" s="24">
        <v>0</v>
      </c>
      <c r="C293" s="24">
        <v>0</v>
      </c>
    </row>
    <row r="294" spans="1:3" x14ac:dyDescent="0.25">
      <c r="A294" s="34">
        <v>47908</v>
      </c>
      <c r="B294" s="24">
        <v>0</v>
      </c>
      <c r="C294" s="24">
        <v>0</v>
      </c>
    </row>
    <row r="295" spans="1:3" x14ac:dyDescent="0.25">
      <c r="A295" s="34">
        <v>47939</v>
      </c>
      <c r="B295" s="24">
        <v>0</v>
      </c>
      <c r="C295" s="24">
        <v>0</v>
      </c>
    </row>
    <row r="296" spans="1:3" x14ac:dyDescent="0.25">
      <c r="A296" s="34">
        <v>47969</v>
      </c>
      <c r="B296" s="24">
        <v>0</v>
      </c>
      <c r="C296" s="24">
        <v>0</v>
      </c>
    </row>
    <row r="297" spans="1:3" x14ac:dyDescent="0.25">
      <c r="A297" s="34">
        <v>48000</v>
      </c>
      <c r="B297" s="24">
        <v>0</v>
      </c>
      <c r="C297" s="24">
        <v>0</v>
      </c>
    </row>
    <row r="298" spans="1:3" x14ac:dyDescent="0.25">
      <c r="A298" s="34">
        <v>48030</v>
      </c>
      <c r="B298" s="24">
        <v>0</v>
      </c>
      <c r="C298" s="24">
        <v>0</v>
      </c>
    </row>
    <row r="299" spans="1:3" x14ac:dyDescent="0.25">
      <c r="A299" s="34">
        <v>48061</v>
      </c>
      <c r="B299" s="24">
        <v>0</v>
      </c>
      <c r="C299" s="24">
        <v>0</v>
      </c>
    </row>
    <row r="300" spans="1:3" x14ac:dyDescent="0.25">
      <c r="A300" s="34">
        <v>48092</v>
      </c>
      <c r="B300" s="24">
        <v>0</v>
      </c>
      <c r="C300" s="24">
        <v>0</v>
      </c>
    </row>
    <row r="301" spans="1:3" x14ac:dyDescent="0.25">
      <c r="A301" s="34">
        <v>48122</v>
      </c>
      <c r="B301" s="24">
        <v>0</v>
      </c>
      <c r="C301" s="24">
        <v>0</v>
      </c>
    </row>
    <row r="302" spans="1:3" x14ac:dyDescent="0.25">
      <c r="A302" s="34">
        <v>48153</v>
      </c>
      <c r="B302" s="24">
        <v>0</v>
      </c>
      <c r="C302" s="24">
        <v>0</v>
      </c>
    </row>
    <row r="303" spans="1:3" x14ac:dyDescent="0.25">
      <c r="A303" s="34">
        <v>48183</v>
      </c>
      <c r="B303" s="24">
        <v>0</v>
      </c>
      <c r="C303" s="24">
        <v>0</v>
      </c>
    </row>
    <row r="304" spans="1:3" x14ac:dyDescent="0.25">
      <c r="A304" s="34">
        <v>48214</v>
      </c>
      <c r="B304" s="24">
        <v>0</v>
      </c>
      <c r="C304" s="24">
        <v>0</v>
      </c>
    </row>
    <row r="305" spans="1:3" x14ac:dyDescent="0.25">
      <c r="A305" s="34">
        <v>48245</v>
      </c>
      <c r="B305" s="24">
        <v>0</v>
      </c>
      <c r="C305" s="24">
        <v>0</v>
      </c>
    </row>
    <row r="306" spans="1:3" x14ac:dyDescent="0.25">
      <c r="A306" s="34">
        <v>48274</v>
      </c>
      <c r="B306" s="24">
        <v>0</v>
      </c>
      <c r="C306" s="24">
        <v>0</v>
      </c>
    </row>
    <row r="307" spans="1:3" x14ac:dyDescent="0.25">
      <c r="A307" s="34">
        <v>48305</v>
      </c>
      <c r="B307" s="24">
        <v>0</v>
      </c>
      <c r="C307" s="24">
        <v>0</v>
      </c>
    </row>
    <row r="308" spans="1:3" x14ac:dyDescent="0.25">
      <c r="A308" s="34">
        <v>48335</v>
      </c>
      <c r="B308" s="24">
        <v>0</v>
      </c>
      <c r="C308" s="24">
        <v>0</v>
      </c>
    </row>
    <row r="309" spans="1:3" x14ac:dyDescent="0.25">
      <c r="A309" s="34">
        <v>48366</v>
      </c>
      <c r="B309" s="24">
        <v>0</v>
      </c>
      <c r="C309" s="24">
        <v>0</v>
      </c>
    </row>
    <row r="310" spans="1:3" x14ac:dyDescent="0.25">
      <c r="A310" s="34">
        <v>48396</v>
      </c>
      <c r="B310" s="24">
        <v>0</v>
      </c>
      <c r="C310" s="24">
        <v>0</v>
      </c>
    </row>
    <row r="311" spans="1:3" x14ac:dyDescent="0.25">
      <c r="A311" s="34">
        <v>48427</v>
      </c>
      <c r="B311" s="24">
        <v>0</v>
      </c>
      <c r="C311" s="24">
        <v>0</v>
      </c>
    </row>
    <row r="312" spans="1:3" x14ac:dyDescent="0.25">
      <c r="A312" s="34">
        <v>48458</v>
      </c>
      <c r="B312" s="24">
        <v>0</v>
      </c>
      <c r="C312" s="24">
        <v>0</v>
      </c>
    </row>
    <row r="313" spans="1:3" x14ac:dyDescent="0.25">
      <c r="A313" s="34">
        <v>48488</v>
      </c>
      <c r="B313" s="24">
        <v>0</v>
      </c>
      <c r="C313" s="24">
        <v>0</v>
      </c>
    </row>
    <row r="314" spans="1:3" x14ac:dyDescent="0.25">
      <c r="A314" s="34">
        <v>48519</v>
      </c>
      <c r="B314" s="24">
        <v>0</v>
      </c>
      <c r="C314" s="24">
        <v>0</v>
      </c>
    </row>
    <row r="315" spans="1:3" x14ac:dyDescent="0.25">
      <c r="A315" s="34">
        <v>48549</v>
      </c>
      <c r="B315" s="24">
        <v>0</v>
      </c>
      <c r="C315" s="24">
        <v>0</v>
      </c>
    </row>
    <row r="316" spans="1:3" x14ac:dyDescent="0.25">
      <c r="A316" s="34">
        <v>48580</v>
      </c>
      <c r="B316" s="24">
        <v>0</v>
      </c>
      <c r="C316" s="24">
        <v>0</v>
      </c>
    </row>
    <row r="317" spans="1:3" x14ac:dyDescent="0.25">
      <c r="A317" s="34">
        <v>48611</v>
      </c>
      <c r="B317" s="24">
        <v>0</v>
      </c>
      <c r="C317" s="24">
        <v>0</v>
      </c>
    </row>
    <row r="318" spans="1:3" x14ac:dyDescent="0.25">
      <c r="A318" s="34">
        <v>48639</v>
      </c>
      <c r="B318" s="24">
        <v>0</v>
      </c>
      <c r="C318" s="24">
        <v>0</v>
      </c>
    </row>
    <row r="319" spans="1:3" x14ac:dyDescent="0.25">
      <c r="A319" s="34">
        <v>48670</v>
      </c>
      <c r="B319" s="24">
        <v>0</v>
      </c>
      <c r="C319" s="24">
        <v>0</v>
      </c>
    </row>
    <row r="320" spans="1:3" x14ac:dyDescent="0.25">
      <c r="A320" s="34">
        <v>48700</v>
      </c>
      <c r="B320" s="24">
        <v>0</v>
      </c>
      <c r="C320" s="24">
        <v>0</v>
      </c>
    </row>
    <row r="321" spans="1:3" x14ac:dyDescent="0.25">
      <c r="A321" s="34">
        <v>48731</v>
      </c>
      <c r="B321" s="24">
        <v>0</v>
      </c>
      <c r="C321" s="24">
        <v>0</v>
      </c>
    </row>
    <row r="322" spans="1:3" x14ac:dyDescent="0.25">
      <c r="A322" s="34">
        <v>48761</v>
      </c>
      <c r="B322" s="24">
        <v>0</v>
      </c>
      <c r="C322" s="24">
        <v>0</v>
      </c>
    </row>
    <row r="323" spans="1:3" x14ac:dyDescent="0.25">
      <c r="A323" s="34">
        <v>48792</v>
      </c>
      <c r="B323" s="24">
        <v>0</v>
      </c>
      <c r="C323" s="24">
        <v>0</v>
      </c>
    </row>
    <row r="324" spans="1:3" x14ac:dyDescent="0.25">
      <c r="A324" s="34">
        <v>48823</v>
      </c>
      <c r="B324" s="24">
        <v>0</v>
      </c>
      <c r="C324" s="24">
        <v>0</v>
      </c>
    </row>
    <row r="325" spans="1:3" x14ac:dyDescent="0.25">
      <c r="A325" s="34">
        <v>48853</v>
      </c>
      <c r="B325" s="24">
        <v>0</v>
      </c>
      <c r="C325" s="24">
        <v>0</v>
      </c>
    </row>
    <row r="326" spans="1:3" x14ac:dyDescent="0.25">
      <c r="A326" s="34">
        <v>48884</v>
      </c>
      <c r="B326" s="24">
        <v>0</v>
      </c>
      <c r="C326" s="24">
        <v>0</v>
      </c>
    </row>
    <row r="327" spans="1:3" x14ac:dyDescent="0.25">
      <c r="A327" s="34">
        <v>48914</v>
      </c>
      <c r="B327" s="24">
        <v>0</v>
      </c>
      <c r="C327" s="24">
        <v>0</v>
      </c>
    </row>
    <row r="328" spans="1:3" x14ac:dyDescent="0.25">
      <c r="A328" s="34">
        <v>48945</v>
      </c>
      <c r="B328" s="24">
        <v>0</v>
      </c>
      <c r="C328" s="24">
        <v>0</v>
      </c>
    </row>
    <row r="329" spans="1:3" x14ac:dyDescent="0.25">
      <c r="A329" s="34">
        <v>48976</v>
      </c>
      <c r="B329" s="24">
        <v>0</v>
      </c>
      <c r="C329" s="24">
        <v>0</v>
      </c>
    </row>
    <row r="330" spans="1:3" x14ac:dyDescent="0.25">
      <c r="A330" s="34">
        <v>49004</v>
      </c>
      <c r="B330" s="24">
        <v>0</v>
      </c>
      <c r="C330" s="24">
        <v>0</v>
      </c>
    </row>
    <row r="331" spans="1:3" x14ac:dyDescent="0.25">
      <c r="A331" s="34">
        <v>49035</v>
      </c>
      <c r="B331" s="24">
        <v>0</v>
      </c>
      <c r="C331" s="24">
        <v>0</v>
      </c>
    </row>
    <row r="332" spans="1:3" x14ac:dyDescent="0.25">
      <c r="A332" s="34">
        <v>49065</v>
      </c>
      <c r="B332" s="24">
        <v>0</v>
      </c>
      <c r="C332" s="24">
        <v>0</v>
      </c>
    </row>
    <row r="333" spans="1:3" x14ac:dyDescent="0.25">
      <c r="A333" s="34">
        <v>49096</v>
      </c>
      <c r="B333" s="24">
        <v>0</v>
      </c>
      <c r="C333" s="24">
        <v>0</v>
      </c>
    </row>
    <row r="334" spans="1:3" x14ac:dyDescent="0.25">
      <c r="A334" s="34">
        <v>49126</v>
      </c>
      <c r="B334" s="24">
        <v>0</v>
      </c>
      <c r="C334" s="24">
        <v>0</v>
      </c>
    </row>
    <row r="335" spans="1:3" x14ac:dyDescent="0.25">
      <c r="A335" s="34">
        <v>49157</v>
      </c>
      <c r="B335" s="24">
        <v>0</v>
      </c>
      <c r="C335" s="24">
        <v>0</v>
      </c>
    </row>
    <row r="336" spans="1:3" x14ac:dyDescent="0.25">
      <c r="A336" s="34">
        <v>49188</v>
      </c>
      <c r="B336" s="24">
        <v>0.01</v>
      </c>
      <c r="C336" s="24">
        <v>-0.01</v>
      </c>
    </row>
    <row r="337" spans="1:3" x14ac:dyDescent="0.25">
      <c r="A337" s="34">
        <v>49218</v>
      </c>
      <c r="B337" s="24">
        <v>0</v>
      </c>
      <c r="C337" s="24">
        <v>0</v>
      </c>
    </row>
    <row r="338" spans="1:3" x14ac:dyDescent="0.25">
      <c r="A338" s="34">
        <v>49249</v>
      </c>
      <c r="B338" s="24">
        <v>0</v>
      </c>
      <c r="C338" s="24">
        <v>0</v>
      </c>
    </row>
    <row r="339" spans="1:3" x14ac:dyDescent="0.25">
      <c r="A339" s="34">
        <v>49279</v>
      </c>
      <c r="B339" s="24">
        <v>0</v>
      </c>
      <c r="C339" s="24">
        <v>0</v>
      </c>
    </row>
    <row r="340" spans="1:3" x14ac:dyDescent="0.25">
      <c r="A340" s="34">
        <v>49310</v>
      </c>
      <c r="B340" s="24">
        <v>0</v>
      </c>
      <c r="C340" s="24">
        <v>0</v>
      </c>
    </row>
    <row r="341" spans="1:3" x14ac:dyDescent="0.25">
      <c r="A341" s="34">
        <v>49341</v>
      </c>
      <c r="B341" s="24">
        <v>0</v>
      </c>
      <c r="C341" s="24">
        <v>0</v>
      </c>
    </row>
    <row r="342" spans="1:3" x14ac:dyDescent="0.25">
      <c r="A342" s="34">
        <v>49369</v>
      </c>
      <c r="B342" s="24">
        <v>0</v>
      </c>
      <c r="C342" s="24">
        <v>0</v>
      </c>
    </row>
    <row r="343" spans="1:3" x14ac:dyDescent="0.25">
      <c r="A343" s="34">
        <v>49400</v>
      </c>
      <c r="B343" s="24">
        <v>0</v>
      </c>
      <c r="C343" s="24">
        <v>0</v>
      </c>
    </row>
    <row r="344" spans="1:3" x14ac:dyDescent="0.25">
      <c r="A344" s="34">
        <v>49430</v>
      </c>
      <c r="B344" s="24">
        <v>0</v>
      </c>
      <c r="C344" s="24">
        <v>0</v>
      </c>
    </row>
    <row r="345" spans="1:3" x14ac:dyDescent="0.25">
      <c r="A345" s="34">
        <v>49461</v>
      </c>
      <c r="B345" s="24">
        <v>0</v>
      </c>
      <c r="C345" s="24">
        <v>0</v>
      </c>
    </row>
    <row r="346" spans="1:3" x14ac:dyDescent="0.25">
      <c r="A346" s="34">
        <v>49491</v>
      </c>
      <c r="B346" s="24">
        <v>0</v>
      </c>
      <c r="C346" s="24">
        <v>0</v>
      </c>
    </row>
    <row r="347" spans="1:3" x14ac:dyDescent="0.25">
      <c r="A347" s="34">
        <v>49522</v>
      </c>
      <c r="B347" s="24">
        <v>0</v>
      </c>
      <c r="C347" s="24">
        <v>0</v>
      </c>
    </row>
    <row r="348" spans="1:3" x14ac:dyDescent="0.25">
      <c r="A348" s="34">
        <v>49553</v>
      </c>
      <c r="B348" s="24">
        <v>0</v>
      </c>
      <c r="C348" s="24">
        <v>0</v>
      </c>
    </row>
    <row r="349" spans="1:3" x14ac:dyDescent="0.25">
      <c r="A349" s="34">
        <v>49583</v>
      </c>
      <c r="B349" s="24">
        <v>0</v>
      </c>
      <c r="C349" s="24">
        <v>0</v>
      </c>
    </row>
    <row r="350" spans="1:3" x14ac:dyDescent="0.25">
      <c r="A350" s="34">
        <v>49614</v>
      </c>
      <c r="B350" s="24">
        <v>0</v>
      </c>
      <c r="C350" s="24">
        <v>0</v>
      </c>
    </row>
    <row r="351" spans="1:3" x14ac:dyDescent="0.25">
      <c r="A351" s="34">
        <v>49644</v>
      </c>
      <c r="B351" s="24">
        <v>0</v>
      </c>
      <c r="C351" s="24">
        <v>0</v>
      </c>
    </row>
    <row r="352" spans="1:3" x14ac:dyDescent="0.25">
      <c r="A352" s="34">
        <v>49675</v>
      </c>
      <c r="B352" s="24">
        <v>0</v>
      </c>
      <c r="C352" s="24">
        <v>0</v>
      </c>
    </row>
    <row r="353" spans="1:3" x14ac:dyDescent="0.25">
      <c r="A353" s="34">
        <v>49706</v>
      </c>
      <c r="B353" s="24">
        <v>0</v>
      </c>
      <c r="C353" s="24">
        <v>0</v>
      </c>
    </row>
    <row r="354" spans="1:3" x14ac:dyDescent="0.25">
      <c r="A354" s="34">
        <v>49735</v>
      </c>
      <c r="B354" s="24">
        <v>0</v>
      </c>
      <c r="C354" s="24">
        <v>0</v>
      </c>
    </row>
    <row r="355" spans="1:3" x14ac:dyDescent="0.25">
      <c r="A355" s="34">
        <v>49766</v>
      </c>
      <c r="B355" s="24">
        <v>0</v>
      </c>
      <c r="C355" s="24">
        <v>0</v>
      </c>
    </row>
    <row r="356" spans="1:3" x14ac:dyDescent="0.25">
      <c r="A356" s="34">
        <v>49796</v>
      </c>
      <c r="B356" s="24">
        <v>0</v>
      </c>
      <c r="C356" s="24">
        <v>0</v>
      </c>
    </row>
    <row r="357" spans="1:3" x14ac:dyDescent="0.25">
      <c r="A357" s="34">
        <v>49827</v>
      </c>
      <c r="B357" s="24">
        <v>0</v>
      </c>
      <c r="C357" s="24">
        <v>0</v>
      </c>
    </row>
    <row r="358" spans="1:3" x14ac:dyDescent="0.25">
      <c r="A358" s="34">
        <v>49857</v>
      </c>
      <c r="B358" s="24">
        <v>0</v>
      </c>
      <c r="C358" s="24">
        <v>0</v>
      </c>
    </row>
    <row r="359" spans="1:3" x14ac:dyDescent="0.25">
      <c r="A359" s="34">
        <v>49888</v>
      </c>
      <c r="B359" s="24">
        <v>0</v>
      </c>
      <c r="C359" s="24">
        <v>0</v>
      </c>
    </row>
    <row r="360" spans="1:3" x14ac:dyDescent="0.25">
      <c r="A360" s="34">
        <v>49919</v>
      </c>
      <c r="B360" s="24">
        <v>0</v>
      </c>
      <c r="C360" s="24">
        <v>0</v>
      </c>
    </row>
    <row r="361" spans="1:3" x14ac:dyDescent="0.25">
      <c r="A361" s="34">
        <v>49949</v>
      </c>
      <c r="B361" s="24">
        <v>0</v>
      </c>
      <c r="C361" s="24">
        <v>0</v>
      </c>
    </row>
    <row r="362" spans="1:3" x14ac:dyDescent="0.25">
      <c r="A362" s="34">
        <v>49980</v>
      </c>
      <c r="B362" s="24">
        <v>0</v>
      </c>
      <c r="C362" s="24">
        <v>0</v>
      </c>
    </row>
    <row r="363" spans="1:3" x14ac:dyDescent="0.25">
      <c r="A363" s="34">
        <v>50010</v>
      </c>
      <c r="B363" s="24">
        <v>0</v>
      </c>
      <c r="C363" s="24">
        <v>0</v>
      </c>
    </row>
    <row r="364" spans="1:3" x14ac:dyDescent="0.25">
      <c r="A364" s="34">
        <v>50041</v>
      </c>
      <c r="B364" s="24">
        <v>0</v>
      </c>
      <c r="C364" s="24">
        <v>0</v>
      </c>
    </row>
    <row r="365" spans="1:3" x14ac:dyDescent="0.25">
      <c r="A365" s="34">
        <v>50072</v>
      </c>
      <c r="B365" s="24">
        <v>0</v>
      </c>
      <c r="C365" s="24">
        <v>0</v>
      </c>
    </row>
    <row r="366" spans="1:3" x14ac:dyDescent="0.25">
      <c r="A366" s="34">
        <v>50100</v>
      </c>
      <c r="B366" s="24">
        <v>0</v>
      </c>
      <c r="C366" s="24">
        <v>0</v>
      </c>
    </row>
    <row r="367" spans="1:3" x14ac:dyDescent="0.25">
      <c r="A367" s="34">
        <v>50131</v>
      </c>
      <c r="B367" s="24">
        <v>0</v>
      </c>
      <c r="C367" s="24">
        <v>0</v>
      </c>
    </row>
    <row r="368" spans="1:3" x14ac:dyDescent="0.25">
      <c r="A368" s="34">
        <v>50161</v>
      </c>
      <c r="B368" s="24">
        <v>0</v>
      </c>
      <c r="C368" s="24">
        <v>0</v>
      </c>
    </row>
    <row r="369" spans="1:3" x14ac:dyDescent="0.25">
      <c r="A369" s="34">
        <v>50192</v>
      </c>
      <c r="B369" s="24">
        <v>0</v>
      </c>
      <c r="C369" s="24">
        <v>0</v>
      </c>
    </row>
    <row r="370" spans="1:3" x14ac:dyDescent="0.25">
      <c r="A370" s="34">
        <v>50222</v>
      </c>
      <c r="B370" s="24">
        <v>0</v>
      </c>
      <c r="C370" s="24">
        <v>0</v>
      </c>
    </row>
    <row r="371" spans="1:3" x14ac:dyDescent="0.25">
      <c r="A371" s="34">
        <v>50253</v>
      </c>
      <c r="B371" s="24">
        <v>0</v>
      </c>
      <c r="C371" s="24">
        <v>0</v>
      </c>
    </row>
    <row r="372" spans="1:3" x14ac:dyDescent="0.25">
      <c r="A372" s="34">
        <v>50284</v>
      </c>
      <c r="B372" s="24">
        <v>0</v>
      </c>
      <c r="C372" s="24">
        <v>0</v>
      </c>
    </row>
    <row r="373" spans="1:3" x14ac:dyDescent="0.25">
      <c r="A373" s="34">
        <v>50314</v>
      </c>
      <c r="B373" s="24">
        <v>0</v>
      </c>
      <c r="C373" s="24">
        <v>0</v>
      </c>
    </row>
    <row r="374" spans="1:3" x14ac:dyDescent="0.25">
      <c r="A374" s="34">
        <v>50345</v>
      </c>
      <c r="B374" s="24">
        <v>0</v>
      </c>
      <c r="C374" s="24">
        <v>0</v>
      </c>
    </row>
    <row r="375" spans="1:3" x14ac:dyDescent="0.25">
      <c r="A375" s="34">
        <v>50375</v>
      </c>
      <c r="B375" s="24">
        <v>0</v>
      </c>
      <c r="C375" s="24">
        <v>0</v>
      </c>
    </row>
    <row r="376" spans="1:3" x14ac:dyDescent="0.25">
      <c r="A376" s="34">
        <v>50406</v>
      </c>
      <c r="B376" s="24">
        <v>0</v>
      </c>
      <c r="C376" s="24">
        <v>0</v>
      </c>
    </row>
    <row r="377" spans="1:3" x14ac:dyDescent="0.25">
      <c r="A377" s="34">
        <v>50437</v>
      </c>
      <c r="B377" s="24">
        <v>0</v>
      </c>
      <c r="C377" s="24">
        <v>0</v>
      </c>
    </row>
    <row r="378" spans="1:3" x14ac:dyDescent="0.25">
      <c r="A378" s="34">
        <v>50465</v>
      </c>
      <c r="B378" s="24">
        <v>0</v>
      </c>
      <c r="C378" s="24">
        <v>0</v>
      </c>
    </row>
    <row r="379" spans="1:3" x14ac:dyDescent="0.25">
      <c r="A379" s="34">
        <v>50496</v>
      </c>
      <c r="B379" s="24">
        <v>0</v>
      </c>
      <c r="C379" s="24">
        <v>0</v>
      </c>
    </row>
    <row r="380" spans="1:3" x14ac:dyDescent="0.25">
      <c r="A380" s="34">
        <v>50526</v>
      </c>
      <c r="B380" s="24">
        <v>0</v>
      </c>
      <c r="C380" s="24">
        <v>0</v>
      </c>
    </row>
    <row r="381" spans="1:3" x14ac:dyDescent="0.25">
      <c r="A381" s="34">
        <v>50557</v>
      </c>
      <c r="B381" s="24">
        <v>0</v>
      </c>
      <c r="C381" s="24">
        <v>0</v>
      </c>
    </row>
    <row r="382" spans="1:3" x14ac:dyDescent="0.25">
      <c r="A382" s="34">
        <v>50587</v>
      </c>
      <c r="B382" s="24">
        <v>0</v>
      </c>
      <c r="C382" s="24">
        <v>0</v>
      </c>
    </row>
    <row r="383" spans="1:3" x14ac:dyDescent="0.25">
      <c r="A383" s="34">
        <v>50618</v>
      </c>
      <c r="B383" s="24">
        <v>0</v>
      </c>
      <c r="C383" s="24">
        <v>0</v>
      </c>
    </row>
    <row r="384" spans="1:3" x14ac:dyDescent="0.25">
      <c r="A384" s="34">
        <v>50649</v>
      </c>
      <c r="B384" s="24">
        <v>0</v>
      </c>
      <c r="C384" s="24">
        <v>0</v>
      </c>
    </row>
    <row r="385" spans="1:3" x14ac:dyDescent="0.25">
      <c r="A385" s="34">
        <v>50679</v>
      </c>
      <c r="B385" s="24">
        <v>0</v>
      </c>
      <c r="C385" s="24">
        <v>0</v>
      </c>
    </row>
    <row r="386" spans="1:3" x14ac:dyDescent="0.25">
      <c r="A386" s="34">
        <v>50710</v>
      </c>
      <c r="B386" s="24">
        <v>0</v>
      </c>
      <c r="C386" s="24">
        <v>0</v>
      </c>
    </row>
    <row r="387" spans="1:3" x14ac:dyDescent="0.25">
      <c r="A387" s="34">
        <v>50740</v>
      </c>
      <c r="B387" s="24">
        <v>0</v>
      </c>
      <c r="C387" s="24">
        <v>0</v>
      </c>
    </row>
    <row r="388" spans="1:3" x14ac:dyDescent="0.25">
      <c r="A388" s="34">
        <v>50771</v>
      </c>
      <c r="B388" s="24">
        <v>0</v>
      </c>
      <c r="C388" s="24">
        <v>0</v>
      </c>
    </row>
    <row r="389" spans="1:3" x14ac:dyDescent="0.25">
      <c r="A389" s="34">
        <v>50802</v>
      </c>
      <c r="B389" s="24">
        <v>0</v>
      </c>
      <c r="C389" s="24">
        <v>0</v>
      </c>
    </row>
    <row r="390" spans="1:3" x14ac:dyDescent="0.25">
      <c r="A390" s="34">
        <v>50830</v>
      </c>
      <c r="B390" s="24">
        <v>0</v>
      </c>
      <c r="C390" s="24">
        <v>0</v>
      </c>
    </row>
    <row r="391" spans="1:3" x14ac:dyDescent="0.25">
      <c r="A391" s="34">
        <v>50861</v>
      </c>
      <c r="B391" s="24">
        <v>0</v>
      </c>
      <c r="C391" s="24">
        <v>0</v>
      </c>
    </row>
    <row r="392" spans="1:3" x14ac:dyDescent="0.25">
      <c r="A392" s="34">
        <v>50891</v>
      </c>
      <c r="B392" s="24">
        <v>0.01</v>
      </c>
      <c r="C392" s="24">
        <v>-0.01</v>
      </c>
    </row>
    <row r="393" spans="1:3" x14ac:dyDescent="0.25">
      <c r="A393" s="34">
        <v>50922</v>
      </c>
      <c r="B393" s="24">
        <v>0</v>
      </c>
      <c r="C393" s="24">
        <v>0</v>
      </c>
    </row>
    <row r="394" spans="1:3" x14ac:dyDescent="0.25">
      <c r="A394" s="34">
        <v>50952</v>
      </c>
      <c r="B394" s="24">
        <v>0</v>
      </c>
      <c r="C394" s="24">
        <v>0</v>
      </c>
    </row>
    <row r="395" spans="1:3" x14ac:dyDescent="0.25">
      <c r="A395" s="34">
        <v>50983</v>
      </c>
      <c r="B395" s="24">
        <v>0</v>
      </c>
      <c r="C395" s="24">
        <v>0</v>
      </c>
    </row>
    <row r="396" spans="1:3" x14ac:dyDescent="0.25">
      <c r="A396" s="34">
        <v>51014</v>
      </c>
      <c r="B396" s="24">
        <v>0</v>
      </c>
      <c r="C396" s="24">
        <v>0</v>
      </c>
    </row>
    <row r="397" spans="1:3" x14ac:dyDescent="0.25">
      <c r="A397" s="34">
        <v>51044</v>
      </c>
      <c r="B397" s="24">
        <v>0</v>
      </c>
      <c r="C397" s="24">
        <v>0</v>
      </c>
    </row>
    <row r="398" spans="1:3" x14ac:dyDescent="0.25">
      <c r="A398" s="34">
        <v>51075</v>
      </c>
      <c r="B398" s="24">
        <v>0</v>
      </c>
      <c r="C398" s="24">
        <v>0</v>
      </c>
    </row>
    <row r="399" spans="1:3" x14ac:dyDescent="0.25">
      <c r="A399" s="34">
        <v>51105</v>
      </c>
      <c r="B399" s="24">
        <v>0</v>
      </c>
      <c r="C399" s="24">
        <v>0</v>
      </c>
    </row>
    <row r="400" spans="1:3" x14ac:dyDescent="0.25">
      <c r="A400" s="34">
        <v>51136</v>
      </c>
      <c r="B400" s="24">
        <v>0</v>
      </c>
      <c r="C400" s="24">
        <v>0</v>
      </c>
    </row>
    <row r="401" spans="1:3" x14ac:dyDescent="0.25">
      <c r="A401" s="34">
        <v>51167</v>
      </c>
      <c r="B401" s="24">
        <v>0</v>
      </c>
      <c r="C401" s="24">
        <v>0</v>
      </c>
    </row>
    <row r="402" spans="1:3" x14ac:dyDescent="0.25">
      <c r="A402" s="34">
        <v>51196</v>
      </c>
      <c r="B402" s="24">
        <v>0</v>
      </c>
      <c r="C402" s="24">
        <v>0</v>
      </c>
    </row>
    <row r="403" spans="1:3" x14ac:dyDescent="0.25">
      <c r="A403" s="34">
        <v>51227</v>
      </c>
      <c r="B403" s="24">
        <v>0</v>
      </c>
      <c r="C403" s="24">
        <v>0</v>
      </c>
    </row>
    <row r="404" spans="1:3" x14ac:dyDescent="0.25">
      <c r="A404" s="34">
        <v>51257</v>
      </c>
      <c r="B404" s="24">
        <v>0</v>
      </c>
      <c r="C404" s="24">
        <v>0</v>
      </c>
    </row>
    <row r="405" spans="1:3" x14ac:dyDescent="0.25">
      <c r="A405" s="34">
        <v>51288</v>
      </c>
      <c r="B405" s="24">
        <v>0</v>
      </c>
      <c r="C405" s="24">
        <v>0</v>
      </c>
    </row>
    <row r="406" spans="1:3" x14ac:dyDescent="0.25">
      <c r="A406" s="34">
        <v>51318</v>
      </c>
      <c r="B406" s="24">
        <v>0</v>
      </c>
      <c r="C406" s="24">
        <v>0</v>
      </c>
    </row>
    <row r="407" spans="1:3" x14ac:dyDescent="0.25">
      <c r="A407" s="34">
        <v>51349</v>
      </c>
      <c r="B407" s="24">
        <v>0</v>
      </c>
      <c r="C407" s="24">
        <v>0</v>
      </c>
    </row>
    <row r="408" spans="1:3" x14ac:dyDescent="0.25">
      <c r="A408" s="34">
        <v>51380</v>
      </c>
      <c r="B408" s="24">
        <v>0</v>
      </c>
      <c r="C408" s="24">
        <v>0</v>
      </c>
    </row>
    <row r="409" spans="1:3" x14ac:dyDescent="0.25">
      <c r="A409" s="34">
        <v>51410</v>
      </c>
      <c r="B409" s="24">
        <v>0</v>
      </c>
      <c r="C409" s="24">
        <v>0</v>
      </c>
    </row>
    <row r="410" spans="1:3" x14ac:dyDescent="0.25">
      <c r="A410" s="34">
        <v>51441</v>
      </c>
      <c r="B410" s="24">
        <v>0</v>
      </c>
      <c r="C410" s="24">
        <v>0</v>
      </c>
    </row>
    <row r="411" spans="1:3" x14ac:dyDescent="0.25">
      <c r="A411" s="34">
        <v>51471</v>
      </c>
      <c r="B411" s="24">
        <v>0</v>
      </c>
      <c r="C411" s="24">
        <v>0</v>
      </c>
    </row>
    <row r="412" spans="1:3" x14ac:dyDescent="0.25">
      <c r="A412" s="34">
        <v>51502</v>
      </c>
      <c r="B412" s="24">
        <v>0</v>
      </c>
      <c r="C412" s="24">
        <v>0</v>
      </c>
    </row>
    <row r="413" spans="1:3" x14ac:dyDescent="0.25">
      <c r="A413" s="34">
        <v>51533</v>
      </c>
      <c r="B413" s="24">
        <v>0</v>
      </c>
      <c r="C413" s="24">
        <v>0</v>
      </c>
    </row>
    <row r="414" spans="1:3" x14ac:dyDescent="0.25">
      <c r="A414" s="34">
        <v>51561</v>
      </c>
      <c r="B414" s="24">
        <v>0</v>
      </c>
      <c r="C414" s="24">
        <v>0</v>
      </c>
    </row>
    <row r="415" spans="1:3" x14ac:dyDescent="0.25">
      <c r="A415" s="34">
        <v>51592</v>
      </c>
      <c r="B415" s="24">
        <v>0</v>
      </c>
      <c r="C415" s="24">
        <v>0</v>
      </c>
    </row>
    <row r="416" spans="1:3" x14ac:dyDescent="0.25">
      <c r="A416" s="34">
        <v>51622</v>
      </c>
      <c r="B416" s="24">
        <v>0</v>
      </c>
      <c r="C416" s="24">
        <v>0</v>
      </c>
    </row>
    <row r="417" spans="1:3" x14ac:dyDescent="0.25">
      <c r="A417" s="34">
        <v>51653</v>
      </c>
      <c r="B417" s="24">
        <v>0</v>
      </c>
      <c r="C417" s="24">
        <v>0</v>
      </c>
    </row>
    <row r="418" spans="1:3" x14ac:dyDescent="0.25">
      <c r="A418" s="34">
        <v>51683</v>
      </c>
      <c r="B418" s="24">
        <v>0</v>
      </c>
      <c r="C418" s="24">
        <v>0</v>
      </c>
    </row>
    <row r="419" spans="1:3" x14ac:dyDescent="0.25">
      <c r="A419" s="34">
        <v>51714</v>
      </c>
      <c r="B419" s="24">
        <v>0</v>
      </c>
      <c r="C419" s="24">
        <v>0</v>
      </c>
    </row>
    <row r="420" spans="1:3" x14ac:dyDescent="0.25">
      <c r="A420" s="34">
        <v>51745</v>
      </c>
      <c r="B420" s="24">
        <v>0</v>
      </c>
      <c r="C420" s="24">
        <v>0</v>
      </c>
    </row>
    <row r="421" spans="1:3" x14ac:dyDescent="0.25">
      <c r="A421" s="34">
        <v>51775</v>
      </c>
      <c r="B421" s="24">
        <v>0</v>
      </c>
      <c r="C421" s="24">
        <v>0</v>
      </c>
    </row>
    <row r="422" spans="1:3" x14ac:dyDescent="0.25">
      <c r="A422" s="34">
        <v>51806</v>
      </c>
      <c r="B422" s="24">
        <v>0</v>
      </c>
      <c r="C422" s="24">
        <v>0</v>
      </c>
    </row>
    <row r="423" spans="1:3" x14ac:dyDescent="0.25">
      <c r="A423" s="34">
        <v>51836</v>
      </c>
      <c r="B423" s="24">
        <v>0</v>
      </c>
      <c r="C423" s="24">
        <v>0</v>
      </c>
    </row>
    <row r="424" spans="1:3" x14ac:dyDescent="0.25">
      <c r="A424" s="34">
        <v>51867</v>
      </c>
      <c r="B424" s="24">
        <v>0</v>
      </c>
      <c r="C424" s="24">
        <v>0</v>
      </c>
    </row>
    <row r="425" spans="1:3" x14ac:dyDescent="0.25">
      <c r="A425" s="34">
        <v>51898</v>
      </c>
      <c r="B425" s="24">
        <v>0</v>
      </c>
      <c r="C425" s="24">
        <v>0</v>
      </c>
    </row>
    <row r="426" spans="1:3" x14ac:dyDescent="0.25">
      <c r="A426" s="34">
        <v>51926</v>
      </c>
      <c r="B426" s="24">
        <v>0</v>
      </c>
      <c r="C426" s="24">
        <v>0</v>
      </c>
    </row>
    <row r="427" spans="1:3" x14ac:dyDescent="0.25">
      <c r="A427" s="34">
        <v>51957</v>
      </c>
      <c r="B427" s="24">
        <v>0</v>
      </c>
      <c r="C427" s="24">
        <v>0</v>
      </c>
    </row>
    <row r="428" spans="1:3" x14ac:dyDescent="0.25">
      <c r="A428" s="34">
        <v>51987</v>
      </c>
      <c r="B428" s="24">
        <v>0</v>
      </c>
      <c r="C428" s="24">
        <v>0</v>
      </c>
    </row>
    <row r="429" spans="1:3" x14ac:dyDescent="0.25">
      <c r="A429" s="34">
        <v>52018</v>
      </c>
      <c r="B429" s="24">
        <v>0</v>
      </c>
      <c r="C429" s="24">
        <v>0</v>
      </c>
    </row>
    <row r="430" spans="1:3" x14ac:dyDescent="0.25">
      <c r="A430" s="34">
        <v>52048</v>
      </c>
      <c r="B430" s="24">
        <v>0</v>
      </c>
      <c r="C430" s="24">
        <v>0</v>
      </c>
    </row>
    <row r="431" spans="1:3" x14ac:dyDescent="0.25">
      <c r="A431" s="34">
        <v>52079</v>
      </c>
      <c r="B431" s="24">
        <v>0</v>
      </c>
      <c r="C431" s="24">
        <v>0</v>
      </c>
    </row>
    <row r="432" spans="1:3" x14ac:dyDescent="0.25">
      <c r="A432" s="34">
        <v>52110</v>
      </c>
      <c r="B432" s="24">
        <v>0</v>
      </c>
      <c r="C432" s="24">
        <v>0</v>
      </c>
    </row>
    <row r="433" spans="1:3" x14ac:dyDescent="0.25">
      <c r="A433" s="34">
        <v>52140</v>
      </c>
      <c r="B433" s="24">
        <v>0.01</v>
      </c>
      <c r="C433" s="24">
        <v>-0.01</v>
      </c>
    </row>
    <row r="434" spans="1:3" x14ac:dyDescent="0.25">
      <c r="A434" s="34">
        <v>52171</v>
      </c>
      <c r="B434" s="24">
        <v>0</v>
      </c>
      <c r="C434" s="24">
        <v>0</v>
      </c>
    </row>
    <row r="435" spans="1:3" x14ac:dyDescent="0.25">
      <c r="A435" s="34">
        <v>52201</v>
      </c>
      <c r="B435" s="24">
        <v>0</v>
      </c>
      <c r="C435" s="24">
        <v>0</v>
      </c>
    </row>
    <row r="436" spans="1:3" x14ac:dyDescent="0.25">
      <c r="A436" s="34">
        <v>52232</v>
      </c>
      <c r="B436" s="24">
        <v>0</v>
      </c>
      <c r="C436" s="24">
        <v>0</v>
      </c>
    </row>
    <row r="437" spans="1:3" x14ac:dyDescent="0.25">
      <c r="A437" s="34">
        <v>52263</v>
      </c>
      <c r="B437" s="24">
        <v>0</v>
      </c>
      <c r="C437" s="24">
        <v>0</v>
      </c>
    </row>
    <row r="438" spans="1:3" x14ac:dyDescent="0.25">
      <c r="A438" s="34">
        <v>52291</v>
      </c>
      <c r="B438" s="24">
        <v>0</v>
      </c>
      <c r="C438" s="24">
        <v>0</v>
      </c>
    </row>
    <row r="439" spans="1:3" x14ac:dyDescent="0.25">
      <c r="A439" s="34">
        <v>52322</v>
      </c>
      <c r="B439" s="24">
        <v>0</v>
      </c>
      <c r="C439" s="24">
        <v>0</v>
      </c>
    </row>
    <row r="440" spans="1:3" x14ac:dyDescent="0.25">
      <c r="A440" s="34">
        <v>52352</v>
      </c>
      <c r="B440" s="24">
        <v>0</v>
      </c>
      <c r="C440" s="24">
        <v>0</v>
      </c>
    </row>
    <row r="441" spans="1:3" x14ac:dyDescent="0.25">
      <c r="A441" s="34">
        <v>52383</v>
      </c>
      <c r="B441" s="24">
        <v>0</v>
      </c>
      <c r="C441" s="24">
        <v>0</v>
      </c>
    </row>
    <row r="442" spans="1:3" x14ac:dyDescent="0.25">
      <c r="A442" s="34">
        <v>52413</v>
      </c>
      <c r="B442" s="24">
        <v>0</v>
      </c>
      <c r="C442" s="24">
        <v>0</v>
      </c>
    </row>
    <row r="443" spans="1:3" x14ac:dyDescent="0.25">
      <c r="A443" s="34">
        <v>52444</v>
      </c>
      <c r="B443" s="24">
        <v>0</v>
      </c>
      <c r="C443" s="24">
        <v>0</v>
      </c>
    </row>
    <row r="444" spans="1:3" x14ac:dyDescent="0.25">
      <c r="A444" s="34">
        <v>52475</v>
      </c>
      <c r="B444" s="24">
        <v>0</v>
      </c>
      <c r="C444" s="24">
        <v>0</v>
      </c>
    </row>
    <row r="445" spans="1:3" x14ac:dyDescent="0.25">
      <c r="A445" s="34">
        <v>52505</v>
      </c>
      <c r="B445" s="24">
        <v>0</v>
      </c>
      <c r="C445" s="24">
        <v>0</v>
      </c>
    </row>
    <row r="446" spans="1:3" x14ac:dyDescent="0.25">
      <c r="A446" s="34">
        <v>52536</v>
      </c>
      <c r="B446" s="24">
        <v>0</v>
      </c>
      <c r="C446" s="24">
        <v>0</v>
      </c>
    </row>
    <row r="447" spans="1:3" x14ac:dyDescent="0.25">
      <c r="A447" s="34">
        <v>52566</v>
      </c>
      <c r="B447" s="24">
        <v>0</v>
      </c>
      <c r="C447" s="24">
        <v>0</v>
      </c>
    </row>
    <row r="448" spans="1:3" x14ac:dyDescent="0.25">
      <c r="A448" s="34">
        <v>52597</v>
      </c>
      <c r="B448" s="24">
        <v>0</v>
      </c>
      <c r="C448" s="24">
        <v>0</v>
      </c>
    </row>
    <row r="449" spans="1:3" x14ac:dyDescent="0.25">
      <c r="A449" s="34">
        <v>52628</v>
      </c>
      <c r="B449" s="24">
        <v>0</v>
      </c>
      <c r="C449" s="24">
        <v>0</v>
      </c>
    </row>
    <row r="450" spans="1:3" x14ac:dyDescent="0.25">
      <c r="A450" s="34">
        <v>52657</v>
      </c>
      <c r="B450" s="24">
        <v>0</v>
      </c>
      <c r="C450" s="24">
        <v>0</v>
      </c>
    </row>
    <row r="451" spans="1:3" x14ac:dyDescent="0.25">
      <c r="A451" s="34">
        <v>52688</v>
      </c>
      <c r="B451" s="24">
        <v>0</v>
      </c>
      <c r="C451" s="24">
        <v>0</v>
      </c>
    </row>
    <row r="452" spans="1:3" x14ac:dyDescent="0.25">
      <c r="A452" s="34">
        <v>52718</v>
      </c>
      <c r="B452" s="24">
        <v>0</v>
      </c>
      <c r="C452" s="24">
        <v>0</v>
      </c>
    </row>
    <row r="453" spans="1:3" x14ac:dyDescent="0.25">
      <c r="A453" s="34">
        <v>52749</v>
      </c>
      <c r="B453" s="24">
        <v>0</v>
      </c>
      <c r="C453" s="24">
        <v>0</v>
      </c>
    </row>
    <row r="454" spans="1:3" x14ac:dyDescent="0.25">
      <c r="A454" s="34">
        <v>52779</v>
      </c>
      <c r="B454" s="24">
        <v>0</v>
      </c>
      <c r="C454" s="24">
        <v>0</v>
      </c>
    </row>
    <row r="455" spans="1:3" x14ac:dyDescent="0.25">
      <c r="A455" s="34">
        <v>52810</v>
      </c>
      <c r="B455" s="24">
        <v>0</v>
      </c>
      <c r="C455" s="24">
        <v>0</v>
      </c>
    </row>
    <row r="456" spans="1:3" x14ac:dyDescent="0.25">
      <c r="A456" s="34">
        <v>52841</v>
      </c>
      <c r="B456" s="24">
        <v>0</v>
      </c>
      <c r="C456" s="24">
        <v>0</v>
      </c>
    </row>
    <row r="457" spans="1:3" x14ac:dyDescent="0.25">
      <c r="A457" s="34">
        <v>52871</v>
      </c>
      <c r="B457" s="24">
        <v>0</v>
      </c>
      <c r="C457" s="24">
        <v>0</v>
      </c>
    </row>
    <row r="458" spans="1:3" x14ac:dyDescent="0.25">
      <c r="A458" s="34">
        <v>52902</v>
      </c>
      <c r="B458" s="24">
        <v>0</v>
      </c>
      <c r="C458" s="24">
        <v>0</v>
      </c>
    </row>
    <row r="459" spans="1:3" x14ac:dyDescent="0.25">
      <c r="A459" s="34">
        <v>52932</v>
      </c>
      <c r="B459" s="24">
        <v>0</v>
      </c>
      <c r="C459" s="24">
        <v>0</v>
      </c>
    </row>
    <row r="460" spans="1:3" x14ac:dyDescent="0.25">
      <c r="A460" s="34">
        <v>52963</v>
      </c>
      <c r="B460" s="24">
        <v>0</v>
      </c>
      <c r="C460" s="24">
        <v>0</v>
      </c>
    </row>
    <row r="461" spans="1:3" x14ac:dyDescent="0.25">
      <c r="A461" s="34">
        <v>52994</v>
      </c>
      <c r="B461" s="24">
        <v>0</v>
      </c>
      <c r="C461" s="24">
        <v>0</v>
      </c>
    </row>
    <row r="462" spans="1:3" x14ac:dyDescent="0.25">
      <c r="A462" s="34">
        <v>53022</v>
      </c>
      <c r="B462" s="24">
        <v>0</v>
      </c>
      <c r="C462" s="24">
        <v>0</v>
      </c>
    </row>
    <row r="463" spans="1:3" x14ac:dyDescent="0.25">
      <c r="A463" s="34">
        <v>53053</v>
      </c>
      <c r="B463" s="24">
        <v>0</v>
      </c>
      <c r="C463" s="24">
        <v>0</v>
      </c>
    </row>
    <row r="464" spans="1:3" x14ac:dyDescent="0.25">
      <c r="A464" s="34">
        <v>53083</v>
      </c>
      <c r="B464" s="24">
        <v>0</v>
      </c>
      <c r="C464" s="24">
        <v>0</v>
      </c>
    </row>
    <row r="465" spans="1:3" x14ac:dyDescent="0.25">
      <c r="A465" s="34">
        <v>53114</v>
      </c>
      <c r="B465" s="24">
        <v>0</v>
      </c>
      <c r="C465" s="24">
        <v>0</v>
      </c>
    </row>
    <row r="466" spans="1:3" x14ac:dyDescent="0.25">
      <c r="A466" s="34">
        <v>53144</v>
      </c>
      <c r="B466" s="24">
        <v>0.01</v>
      </c>
      <c r="C466" s="24">
        <v>-0.01</v>
      </c>
    </row>
    <row r="467" spans="1:3" x14ac:dyDescent="0.25">
      <c r="A467" s="34">
        <v>53175</v>
      </c>
      <c r="B467" s="24">
        <v>0</v>
      </c>
      <c r="C467" s="24">
        <v>0</v>
      </c>
    </row>
    <row r="468" spans="1:3" x14ac:dyDescent="0.25">
      <c r="A468" s="34">
        <v>53206</v>
      </c>
      <c r="B468" s="24">
        <v>0</v>
      </c>
      <c r="C468" s="24">
        <v>0</v>
      </c>
    </row>
    <row r="469" spans="1:3" x14ac:dyDescent="0.25">
      <c r="A469" s="34">
        <v>53236</v>
      </c>
      <c r="B469" s="24">
        <v>0</v>
      </c>
      <c r="C469" s="24">
        <v>0</v>
      </c>
    </row>
    <row r="470" spans="1:3" x14ac:dyDescent="0.25">
      <c r="A470" s="34">
        <v>53267</v>
      </c>
      <c r="B470" s="24">
        <v>0</v>
      </c>
      <c r="C470" s="24">
        <v>0</v>
      </c>
    </row>
    <row r="471" spans="1:3" x14ac:dyDescent="0.25">
      <c r="A471" s="34">
        <v>53297</v>
      </c>
      <c r="B471" s="24">
        <v>0</v>
      </c>
      <c r="C471" s="24">
        <v>0</v>
      </c>
    </row>
    <row r="472" spans="1:3" x14ac:dyDescent="0.25">
      <c r="A472" s="34">
        <v>53328</v>
      </c>
      <c r="B472" s="24">
        <v>0</v>
      </c>
      <c r="C472" s="24">
        <v>0</v>
      </c>
    </row>
    <row r="473" spans="1:3" x14ac:dyDescent="0.25">
      <c r="A473" s="34">
        <v>53359</v>
      </c>
      <c r="B473" s="24">
        <v>0</v>
      </c>
      <c r="C473" s="24">
        <v>0</v>
      </c>
    </row>
    <row r="474" spans="1:3" x14ac:dyDescent="0.25">
      <c r="A474" s="34">
        <v>53387</v>
      </c>
      <c r="B474" s="24">
        <v>0</v>
      </c>
      <c r="C474" s="24">
        <v>0</v>
      </c>
    </row>
    <row r="475" spans="1:3" x14ac:dyDescent="0.25">
      <c r="A475" s="34">
        <v>53418</v>
      </c>
      <c r="B475" s="24">
        <v>0</v>
      </c>
      <c r="C475" s="24">
        <v>0</v>
      </c>
    </row>
    <row r="476" spans="1:3" x14ac:dyDescent="0.25">
      <c r="A476" s="34">
        <v>53448</v>
      </c>
      <c r="B476" s="24">
        <v>0</v>
      </c>
      <c r="C476" s="24">
        <v>0</v>
      </c>
    </row>
    <row r="477" spans="1:3" x14ac:dyDescent="0.25">
      <c r="A477" s="34">
        <v>53479</v>
      </c>
      <c r="B477" s="24">
        <v>0</v>
      </c>
      <c r="C477" s="24">
        <v>0</v>
      </c>
    </row>
    <row r="478" spans="1:3" x14ac:dyDescent="0.25">
      <c r="A478" s="34">
        <v>53509</v>
      </c>
      <c r="B478" s="24">
        <v>0</v>
      </c>
      <c r="C478" s="24">
        <v>0</v>
      </c>
    </row>
    <row r="479" spans="1:3" x14ac:dyDescent="0.25">
      <c r="A479" s="34">
        <v>53540</v>
      </c>
      <c r="B479" s="24">
        <v>0</v>
      </c>
      <c r="C479" s="24">
        <v>0</v>
      </c>
    </row>
    <row r="480" spans="1:3" x14ac:dyDescent="0.25">
      <c r="A480" s="34">
        <v>53571</v>
      </c>
      <c r="B480" s="24">
        <v>0</v>
      </c>
      <c r="C480" s="24">
        <v>0</v>
      </c>
    </row>
    <row r="481" spans="1:3" x14ac:dyDescent="0.25">
      <c r="A481" s="34">
        <v>53601</v>
      </c>
      <c r="B481" s="24">
        <v>0</v>
      </c>
      <c r="C481" s="24">
        <v>0</v>
      </c>
    </row>
    <row r="482" spans="1:3" x14ac:dyDescent="0.25">
      <c r="A482" s="34">
        <v>53632</v>
      </c>
      <c r="B482" s="24">
        <v>0</v>
      </c>
      <c r="C482" s="24">
        <v>0</v>
      </c>
    </row>
    <row r="483" spans="1:3" x14ac:dyDescent="0.25">
      <c r="A483" s="34">
        <v>53662</v>
      </c>
      <c r="B483" s="24">
        <v>0</v>
      </c>
      <c r="C483" s="24">
        <v>0</v>
      </c>
    </row>
    <row r="484" spans="1:3" x14ac:dyDescent="0.25">
      <c r="A484" s="34">
        <v>53693</v>
      </c>
      <c r="B484" s="24">
        <v>0</v>
      </c>
      <c r="C484" s="24">
        <v>0</v>
      </c>
    </row>
    <row r="485" spans="1:3" x14ac:dyDescent="0.25">
      <c r="A485" s="34">
        <v>53724</v>
      </c>
      <c r="B485" s="24">
        <v>0</v>
      </c>
      <c r="C485" s="24">
        <v>0</v>
      </c>
    </row>
    <row r="486" spans="1:3" x14ac:dyDescent="0.25">
      <c r="A486" s="34">
        <v>53752</v>
      </c>
      <c r="B486" s="24">
        <v>0</v>
      </c>
      <c r="C486" s="24">
        <v>0</v>
      </c>
    </row>
    <row r="487" spans="1:3" x14ac:dyDescent="0.25">
      <c r="A487" s="34">
        <v>53783</v>
      </c>
      <c r="B487" s="24">
        <v>-0.06</v>
      </c>
      <c r="C487" s="24">
        <v>0.06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C9D9-6BFB-4D10-A5BC-E627E3745448}">
  <sheetPr>
    <tabColor rgb="FFFFFF00"/>
  </sheetPr>
  <dimension ref="A1:P261"/>
  <sheetViews>
    <sheetView tabSelected="1" topLeftCell="B1" workbookViewId="0">
      <selection activeCell="A32" sqref="A32:XFD32"/>
    </sheetView>
  </sheetViews>
  <sheetFormatPr defaultColWidth="9.6640625" defaultRowHeight="13.2" x14ac:dyDescent="0.25"/>
  <cols>
    <col min="1" max="1" width="0" style="6" hidden="1" customWidth="1"/>
    <col min="2" max="2" width="6.6640625" style="6" customWidth="1"/>
    <col min="3" max="15" width="15.109375" style="6" customWidth="1"/>
    <col min="16" max="16384" width="9.6640625" style="6"/>
  </cols>
  <sheetData>
    <row r="1" spans="1:16" x14ac:dyDescent="0.25">
      <c r="B1" s="255" t="s">
        <v>215</v>
      </c>
      <c r="C1" s="255"/>
      <c r="D1" s="255"/>
      <c r="E1" s="255"/>
      <c r="F1" s="255"/>
      <c r="G1" s="255"/>
      <c r="H1" s="255"/>
      <c r="I1" s="255"/>
      <c r="J1" s="255"/>
    </row>
    <row r="2" spans="1:16" x14ac:dyDescent="0.25">
      <c r="C2" s="7"/>
    </row>
    <row r="3" spans="1:16" x14ac:dyDescent="0.25">
      <c r="B3" s="7" t="s">
        <v>216</v>
      </c>
    </row>
    <row r="4" spans="1:16" x14ac:dyDescent="0.25">
      <c r="B4" s="6" t="s">
        <v>217</v>
      </c>
    </row>
    <row r="5" spans="1:16" x14ac:dyDescent="0.25">
      <c r="B5" s="6" t="s">
        <v>218</v>
      </c>
    </row>
    <row r="6" spans="1:16" x14ac:dyDescent="0.25">
      <c r="B6" s="6" t="s">
        <v>219</v>
      </c>
    </row>
    <row r="7" spans="1:16" x14ac:dyDescent="0.25">
      <c r="B7" s="6" t="s">
        <v>220</v>
      </c>
    </row>
    <row r="8" spans="1:16" x14ac:dyDescent="0.25">
      <c r="B8" s="6" t="s">
        <v>221</v>
      </c>
      <c r="D8" s="8">
        <v>344439.18</v>
      </c>
    </row>
    <row r="9" spans="1:16" x14ac:dyDescent="0.25">
      <c r="B9" s="6" t="s">
        <v>222</v>
      </c>
      <c r="D9" s="8">
        <f>ROUND(447116.64*($D$8/67896759.52)*12,2)</f>
        <v>27218.59</v>
      </c>
    </row>
    <row r="10" spans="1:16" x14ac:dyDescent="0.25">
      <c r="D10" s="8"/>
    </row>
    <row r="12" spans="1:16" x14ac:dyDescent="0.25">
      <c r="E12" s="9" t="s">
        <v>223</v>
      </c>
      <c r="F12" s="5">
        <f>SUM(D16:D261)</f>
        <v>544372.79999999667</v>
      </c>
    </row>
    <row r="13" spans="1:16" x14ac:dyDescent="0.25">
      <c r="E13" s="6" t="s">
        <v>224</v>
      </c>
      <c r="F13" s="10">
        <v>4.9740721387024206E-2</v>
      </c>
      <c r="K13" s="256" t="s">
        <v>225</v>
      </c>
      <c r="L13" s="256"/>
      <c r="M13" s="257"/>
      <c r="N13" s="256"/>
      <c r="O13" s="256"/>
    </row>
    <row r="14" spans="1:16" x14ac:dyDescent="0.25">
      <c r="K14" s="11"/>
      <c r="L14" s="11"/>
      <c r="M14" s="11"/>
      <c r="N14" s="11"/>
      <c r="O14" s="11"/>
    </row>
    <row r="15" spans="1:16" ht="51" customHeight="1" x14ac:dyDescent="0.25">
      <c r="C15" s="12" t="s">
        <v>226</v>
      </c>
      <c r="D15" s="12" t="s">
        <v>190</v>
      </c>
      <c r="E15" s="12" t="s">
        <v>227</v>
      </c>
      <c r="F15" s="13" t="s">
        <v>228</v>
      </c>
      <c r="G15" s="13" t="s">
        <v>229</v>
      </c>
      <c r="H15" s="13" t="s">
        <v>230</v>
      </c>
      <c r="I15" s="13" t="s">
        <v>231</v>
      </c>
      <c r="K15" s="14" t="s">
        <v>232</v>
      </c>
      <c r="L15" s="14" t="s">
        <v>233</v>
      </c>
      <c r="M15" s="14" t="s">
        <v>234</v>
      </c>
      <c r="N15" s="14" t="s">
        <v>235</v>
      </c>
      <c r="O15" s="15" t="s">
        <v>236</v>
      </c>
    </row>
    <row r="16" spans="1:16" x14ac:dyDescent="0.25">
      <c r="A16" s="16">
        <v>39022</v>
      </c>
      <c r="B16" s="6">
        <v>1</v>
      </c>
      <c r="C16" s="17">
        <v>39036</v>
      </c>
      <c r="D16" s="5">
        <v>0</v>
      </c>
      <c r="E16" s="5">
        <v>0</v>
      </c>
      <c r="F16" s="5">
        <v>0</v>
      </c>
      <c r="G16" s="18">
        <f>D8</f>
        <v>344439.18</v>
      </c>
      <c r="H16" s="18">
        <f>SUM(F17:F28)</f>
        <v>6822.3399999999974</v>
      </c>
      <c r="I16" s="18">
        <f>SUM(F29:$F$261)</f>
        <v>337616.83999999991</v>
      </c>
      <c r="J16" s="18"/>
      <c r="K16" s="19">
        <f>-D16</f>
        <v>0</v>
      </c>
      <c r="L16" s="19">
        <f>-H16</f>
        <v>-6822.3399999999974</v>
      </c>
      <c r="M16" s="19">
        <f>-I16</f>
        <v>-337616.83999999991</v>
      </c>
      <c r="N16" s="19">
        <f>E16</f>
        <v>0</v>
      </c>
      <c r="O16" s="20">
        <v>344439.18</v>
      </c>
      <c r="P16" s="18"/>
    </row>
    <row r="17" spans="1:16" x14ac:dyDescent="0.25">
      <c r="A17" s="16">
        <v>39052</v>
      </c>
      <c r="B17" s="6">
        <f t="shared" ref="B17:B80" si="0">B16+1</f>
        <v>2</v>
      </c>
      <c r="C17" s="17">
        <v>39066</v>
      </c>
      <c r="D17" s="5">
        <v>0</v>
      </c>
      <c r="E17" s="5">
        <v>0</v>
      </c>
      <c r="F17" s="5">
        <v>0</v>
      </c>
      <c r="G17" s="18">
        <f t="shared" ref="G17:G80" si="1">G16-F17</f>
        <v>344439.18</v>
      </c>
      <c r="H17" s="18">
        <f t="shared" ref="H17:H80" si="2">SUM(F18:F29)</f>
        <v>7691.1199999999972</v>
      </c>
      <c r="I17" s="18">
        <f>SUM(F30:$F$261)</f>
        <v>336748.05999999988</v>
      </c>
      <c r="J17" s="18"/>
      <c r="K17" s="19">
        <f t="shared" ref="K17:K80" si="3">-D17</f>
        <v>0</v>
      </c>
      <c r="L17" s="19">
        <f>H16-H17</f>
        <v>-868.77999999999975</v>
      </c>
      <c r="M17" s="19">
        <f>I16-I17</f>
        <v>868.78000000002794</v>
      </c>
      <c r="N17" s="19">
        <f t="shared" ref="N17:N80" si="4">E17</f>
        <v>0</v>
      </c>
      <c r="O17" s="19">
        <v>0</v>
      </c>
      <c r="P17" s="18"/>
    </row>
    <row r="18" spans="1:16" x14ac:dyDescent="0.25">
      <c r="A18" s="16">
        <v>39083</v>
      </c>
      <c r="B18" s="6">
        <f t="shared" si="0"/>
        <v>3</v>
      </c>
      <c r="C18" s="17">
        <v>39097</v>
      </c>
      <c r="D18" s="5">
        <v>0</v>
      </c>
      <c r="E18" s="5">
        <v>0</v>
      </c>
      <c r="F18" s="5">
        <v>0</v>
      </c>
      <c r="G18" s="18">
        <f t="shared" si="1"/>
        <v>344439.18</v>
      </c>
      <c r="H18" s="18">
        <f t="shared" si="2"/>
        <v>8563.4999999999964</v>
      </c>
      <c r="I18" s="18">
        <f>SUM(F31:$F$261)</f>
        <v>335875.67999999988</v>
      </c>
      <c r="J18" s="18"/>
      <c r="K18" s="19">
        <f t="shared" si="3"/>
        <v>0</v>
      </c>
      <c r="L18" s="19">
        <f t="shared" ref="L18:M81" si="5">H17-H18</f>
        <v>-872.3799999999992</v>
      </c>
      <c r="M18" s="19">
        <f t="shared" si="5"/>
        <v>872.38000000000466</v>
      </c>
      <c r="N18" s="19">
        <f t="shared" si="4"/>
        <v>0</v>
      </c>
      <c r="O18" s="19">
        <v>0</v>
      </c>
      <c r="P18" s="18"/>
    </row>
    <row r="19" spans="1:16" x14ac:dyDescent="0.25">
      <c r="A19" s="16">
        <v>39114</v>
      </c>
      <c r="B19" s="6">
        <f t="shared" si="0"/>
        <v>4</v>
      </c>
      <c r="C19" s="17">
        <v>39128</v>
      </c>
      <c r="D19" s="5">
        <v>0</v>
      </c>
      <c r="E19" s="5">
        <v>0</v>
      </c>
      <c r="F19" s="5">
        <v>0</v>
      </c>
      <c r="G19" s="18">
        <f t="shared" si="1"/>
        <v>344439.18</v>
      </c>
      <c r="H19" s="18">
        <f t="shared" si="2"/>
        <v>9439.4999999999964</v>
      </c>
      <c r="I19" s="18">
        <f>SUM(F32:$F$261)</f>
        <v>334999.67999999993</v>
      </c>
      <c r="J19" s="18"/>
      <c r="K19" s="19">
        <f t="shared" si="3"/>
        <v>0</v>
      </c>
      <c r="L19" s="19">
        <f t="shared" si="5"/>
        <v>-876</v>
      </c>
      <c r="M19" s="19">
        <f t="shared" si="5"/>
        <v>875.99999999994179</v>
      </c>
      <c r="N19" s="19">
        <f t="shared" si="4"/>
        <v>0</v>
      </c>
      <c r="O19" s="19">
        <v>0</v>
      </c>
      <c r="P19" s="18"/>
    </row>
    <row r="20" spans="1:16" x14ac:dyDescent="0.25">
      <c r="A20" s="16">
        <v>39142</v>
      </c>
      <c r="B20" s="6">
        <f t="shared" si="0"/>
        <v>5</v>
      </c>
      <c r="C20" s="17">
        <v>39156</v>
      </c>
      <c r="D20" s="5">
        <v>0</v>
      </c>
      <c r="E20" s="5">
        <v>0</v>
      </c>
      <c r="F20" s="5">
        <f t="shared" ref="F20:F83" si="6">D20-E20</f>
        <v>0</v>
      </c>
      <c r="G20" s="18">
        <f t="shared" si="1"/>
        <v>344439.18</v>
      </c>
      <c r="H20" s="18">
        <f t="shared" si="2"/>
        <v>10319.129999999996</v>
      </c>
      <c r="I20" s="18">
        <f>SUM(F33:$F$261)</f>
        <v>334120.04999999993</v>
      </c>
      <c r="J20" s="18"/>
      <c r="K20" s="19">
        <f t="shared" si="3"/>
        <v>0</v>
      </c>
      <c r="L20" s="19">
        <f t="shared" si="5"/>
        <v>-879.6299999999992</v>
      </c>
      <c r="M20" s="19">
        <f t="shared" si="5"/>
        <v>879.63000000000466</v>
      </c>
      <c r="N20" s="19">
        <f t="shared" si="4"/>
        <v>0</v>
      </c>
      <c r="O20" s="19">
        <v>0</v>
      </c>
      <c r="P20" s="18"/>
    </row>
    <row r="21" spans="1:16" x14ac:dyDescent="0.25">
      <c r="A21" s="16">
        <v>39173</v>
      </c>
      <c r="B21" s="6">
        <f t="shared" si="0"/>
        <v>6</v>
      </c>
      <c r="C21" s="17">
        <v>39187</v>
      </c>
      <c r="D21" s="5">
        <f>ROUND(447116.64*($D$8/67896759.52),2)</f>
        <v>2268.2199999999998</v>
      </c>
      <c r="E21" s="5">
        <f>ROUND(G20*($F$13/12),2)</f>
        <v>1427.72</v>
      </c>
      <c r="F21" s="5">
        <f t="shared" si="6"/>
        <v>840.49999999999977</v>
      </c>
      <c r="G21" s="18">
        <f t="shared" si="1"/>
        <v>343598.68</v>
      </c>
      <c r="H21" s="18">
        <f t="shared" si="2"/>
        <v>10361.899999999998</v>
      </c>
      <c r="I21" s="18">
        <f>SUM(F34:$F$261)</f>
        <v>333236.77999999991</v>
      </c>
      <c r="J21" s="18"/>
      <c r="K21" s="19">
        <f t="shared" si="3"/>
        <v>-2268.2199999999998</v>
      </c>
      <c r="L21" s="19">
        <f t="shared" si="5"/>
        <v>-42.770000000002256</v>
      </c>
      <c r="M21" s="19">
        <f t="shared" si="5"/>
        <v>883.27000000001863</v>
      </c>
      <c r="N21" s="19">
        <f t="shared" si="4"/>
        <v>1427.72</v>
      </c>
      <c r="O21" s="19">
        <v>0</v>
      </c>
      <c r="P21" s="18"/>
    </row>
    <row r="22" spans="1:16" x14ac:dyDescent="0.25">
      <c r="A22" s="16">
        <v>39203</v>
      </c>
      <c r="B22" s="6">
        <f t="shared" si="0"/>
        <v>7</v>
      </c>
      <c r="C22" s="17">
        <v>39217</v>
      </c>
      <c r="D22" s="5">
        <f t="shared" ref="D22:D85" si="7">ROUND(447116.64*($D$8/67896759.52),2)</f>
        <v>2268.2199999999998</v>
      </c>
      <c r="E22" s="5">
        <f t="shared" ref="E22:E85" si="8">ROUND(G21*($F$13/12),2)</f>
        <v>1424.24</v>
      </c>
      <c r="F22" s="5">
        <f t="shared" si="6"/>
        <v>843.97999999999979</v>
      </c>
      <c r="G22" s="18">
        <f t="shared" si="1"/>
        <v>342754.7</v>
      </c>
      <c r="H22" s="18">
        <f t="shared" si="2"/>
        <v>10404.849999999999</v>
      </c>
      <c r="I22" s="18">
        <f>SUM(F35:$F$261)</f>
        <v>332349.84999999992</v>
      </c>
      <c r="J22" s="18"/>
      <c r="K22" s="19">
        <f t="shared" si="3"/>
        <v>-2268.2199999999998</v>
      </c>
      <c r="L22" s="19">
        <f t="shared" si="5"/>
        <v>-42.950000000000728</v>
      </c>
      <c r="M22" s="19">
        <f t="shared" si="5"/>
        <v>886.92999999999302</v>
      </c>
      <c r="N22" s="19">
        <f t="shared" si="4"/>
        <v>1424.24</v>
      </c>
      <c r="O22" s="19">
        <v>0</v>
      </c>
      <c r="P22" s="18"/>
    </row>
    <row r="23" spans="1:16" x14ac:dyDescent="0.25">
      <c r="A23" s="16">
        <v>39234</v>
      </c>
      <c r="B23" s="6">
        <f t="shared" si="0"/>
        <v>8</v>
      </c>
      <c r="C23" s="17">
        <v>39248</v>
      </c>
      <c r="D23" s="5">
        <f t="shared" si="7"/>
        <v>2268.2199999999998</v>
      </c>
      <c r="E23" s="5">
        <f t="shared" si="8"/>
        <v>1420.74</v>
      </c>
      <c r="F23" s="5">
        <f t="shared" si="6"/>
        <v>847.47999999999979</v>
      </c>
      <c r="G23" s="18">
        <f t="shared" si="1"/>
        <v>341907.22000000003</v>
      </c>
      <c r="H23" s="18">
        <f t="shared" si="2"/>
        <v>10447.98</v>
      </c>
      <c r="I23" s="18">
        <f>SUM(F36:$F$261)</f>
        <v>331459.23999999993</v>
      </c>
      <c r="J23" s="18"/>
      <c r="K23" s="19">
        <f t="shared" si="3"/>
        <v>-2268.2199999999998</v>
      </c>
      <c r="L23" s="19">
        <f t="shared" si="5"/>
        <v>-43.130000000001019</v>
      </c>
      <c r="M23" s="19">
        <f t="shared" si="5"/>
        <v>890.60999999998603</v>
      </c>
      <c r="N23" s="19">
        <f t="shared" si="4"/>
        <v>1420.74</v>
      </c>
      <c r="O23" s="19">
        <v>0</v>
      </c>
      <c r="P23" s="18"/>
    </row>
    <row r="24" spans="1:16" x14ac:dyDescent="0.25">
      <c r="A24" s="16">
        <v>39264</v>
      </c>
      <c r="B24" s="6">
        <f t="shared" si="0"/>
        <v>9</v>
      </c>
      <c r="C24" s="17">
        <v>39278</v>
      </c>
      <c r="D24" s="5">
        <f t="shared" si="7"/>
        <v>2268.2199999999998</v>
      </c>
      <c r="E24" s="5">
        <f t="shared" si="8"/>
        <v>1417.23</v>
      </c>
      <c r="F24" s="5">
        <f t="shared" si="6"/>
        <v>850.98999999999978</v>
      </c>
      <c r="G24" s="18">
        <f t="shared" si="1"/>
        <v>341056.23000000004</v>
      </c>
      <c r="H24" s="18">
        <f t="shared" si="2"/>
        <v>10491.289999999999</v>
      </c>
      <c r="I24" s="18">
        <f>SUM(F37:$F$261)</f>
        <v>330564.93999999994</v>
      </c>
      <c r="J24" s="18"/>
      <c r="K24" s="19">
        <f t="shared" si="3"/>
        <v>-2268.2199999999998</v>
      </c>
      <c r="L24" s="19">
        <f t="shared" si="5"/>
        <v>-43.309999999999491</v>
      </c>
      <c r="M24" s="19">
        <f t="shared" si="5"/>
        <v>894.29999999998836</v>
      </c>
      <c r="N24" s="19">
        <f t="shared" si="4"/>
        <v>1417.23</v>
      </c>
      <c r="O24" s="19">
        <v>0</v>
      </c>
      <c r="P24" s="18"/>
    </row>
    <row r="25" spans="1:16" x14ac:dyDescent="0.25">
      <c r="A25" s="16">
        <v>39295</v>
      </c>
      <c r="B25" s="6">
        <f t="shared" si="0"/>
        <v>10</v>
      </c>
      <c r="C25" s="17">
        <v>39309</v>
      </c>
      <c r="D25" s="5">
        <f t="shared" si="7"/>
        <v>2268.2199999999998</v>
      </c>
      <c r="E25" s="5">
        <f t="shared" si="8"/>
        <v>1413.7</v>
      </c>
      <c r="F25" s="5">
        <f t="shared" si="6"/>
        <v>854.51999999999975</v>
      </c>
      <c r="G25" s="18">
        <f t="shared" si="1"/>
        <v>340201.71</v>
      </c>
      <c r="H25" s="18">
        <f t="shared" si="2"/>
        <v>10534.779999999999</v>
      </c>
      <c r="I25" s="18">
        <f>SUM(F38:$F$261)</f>
        <v>329666.92999999993</v>
      </c>
      <c r="J25" s="18"/>
      <c r="K25" s="19">
        <f t="shared" si="3"/>
        <v>-2268.2199999999998</v>
      </c>
      <c r="L25" s="19">
        <f t="shared" si="5"/>
        <v>-43.489999999999782</v>
      </c>
      <c r="M25" s="19">
        <f t="shared" si="5"/>
        <v>898.01000000000931</v>
      </c>
      <c r="N25" s="19">
        <f t="shared" si="4"/>
        <v>1413.7</v>
      </c>
      <c r="O25" s="19">
        <v>0</v>
      </c>
      <c r="P25" s="18"/>
    </row>
    <row r="26" spans="1:16" x14ac:dyDescent="0.25">
      <c r="A26" s="16">
        <v>39326</v>
      </c>
      <c r="B26" s="6">
        <f t="shared" si="0"/>
        <v>11</v>
      </c>
      <c r="C26" s="17">
        <v>39340</v>
      </c>
      <c r="D26" s="5">
        <f t="shared" si="7"/>
        <v>2268.2199999999998</v>
      </c>
      <c r="E26" s="5">
        <f t="shared" si="8"/>
        <v>1410.16</v>
      </c>
      <c r="F26" s="5">
        <f t="shared" si="6"/>
        <v>858.05999999999972</v>
      </c>
      <c r="G26" s="18">
        <f t="shared" si="1"/>
        <v>339343.65</v>
      </c>
      <c r="H26" s="18">
        <f t="shared" si="2"/>
        <v>10578.449999999999</v>
      </c>
      <c r="I26" s="18">
        <f>SUM(F39:$F$261)</f>
        <v>328765.19999999995</v>
      </c>
      <c r="J26" s="18"/>
      <c r="K26" s="19">
        <f t="shared" si="3"/>
        <v>-2268.2199999999998</v>
      </c>
      <c r="L26" s="19">
        <f t="shared" si="5"/>
        <v>-43.670000000000073</v>
      </c>
      <c r="M26" s="19">
        <f t="shared" si="5"/>
        <v>901.72999999998137</v>
      </c>
      <c r="N26" s="19">
        <f t="shared" si="4"/>
        <v>1410.16</v>
      </c>
      <c r="O26" s="19">
        <v>0</v>
      </c>
      <c r="P26" s="18"/>
    </row>
    <row r="27" spans="1:16" x14ac:dyDescent="0.25">
      <c r="A27" s="16">
        <v>39356</v>
      </c>
      <c r="B27" s="6">
        <f t="shared" si="0"/>
        <v>12</v>
      </c>
      <c r="C27" s="17">
        <v>39370</v>
      </c>
      <c r="D27" s="5">
        <f t="shared" si="7"/>
        <v>2268.2199999999998</v>
      </c>
      <c r="E27" s="5">
        <f t="shared" si="8"/>
        <v>1406.6</v>
      </c>
      <c r="F27" s="5">
        <f t="shared" si="6"/>
        <v>861.61999999999989</v>
      </c>
      <c r="G27" s="18">
        <f t="shared" si="1"/>
        <v>338482.03</v>
      </c>
      <c r="H27" s="18">
        <f t="shared" si="2"/>
        <v>10622.299999999997</v>
      </c>
      <c r="I27" s="18">
        <f>SUM(F40:$F$261)</f>
        <v>327859.73</v>
      </c>
      <c r="J27" s="18"/>
      <c r="K27" s="19">
        <f t="shared" si="3"/>
        <v>-2268.2199999999998</v>
      </c>
      <c r="L27" s="19">
        <f t="shared" si="5"/>
        <v>-43.849999999998545</v>
      </c>
      <c r="M27" s="19">
        <f t="shared" si="5"/>
        <v>905.46999999997206</v>
      </c>
      <c r="N27" s="19">
        <f t="shared" si="4"/>
        <v>1406.6</v>
      </c>
      <c r="O27" s="19">
        <v>0</v>
      </c>
      <c r="P27" s="18"/>
    </row>
    <row r="28" spans="1:16" x14ac:dyDescent="0.25">
      <c r="A28" s="16">
        <v>39387</v>
      </c>
      <c r="B28" s="6">
        <f t="shared" si="0"/>
        <v>13</v>
      </c>
      <c r="C28" s="17">
        <v>39401</v>
      </c>
      <c r="D28" s="5">
        <f t="shared" si="7"/>
        <v>2268.2199999999998</v>
      </c>
      <c r="E28" s="5">
        <f t="shared" si="8"/>
        <v>1403.03</v>
      </c>
      <c r="F28" s="5">
        <f t="shared" si="6"/>
        <v>865.18999999999983</v>
      </c>
      <c r="G28" s="18">
        <f t="shared" si="1"/>
        <v>337616.84</v>
      </c>
      <c r="H28" s="18">
        <f t="shared" si="2"/>
        <v>10666.329999999996</v>
      </c>
      <c r="I28" s="18">
        <f>SUM(F41:$F$261)</f>
        <v>326950.50999999995</v>
      </c>
      <c r="J28" s="18"/>
      <c r="K28" s="19">
        <f t="shared" si="3"/>
        <v>-2268.2199999999998</v>
      </c>
      <c r="L28" s="19">
        <f t="shared" si="5"/>
        <v>-44.029999999998836</v>
      </c>
      <c r="M28" s="19">
        <f t="shared" si="5"/>
        <v>909.22000000003027</v>
      </c>
      <c r="N28" s="19">
        <f t="shared" si="4"/>
        <v>1403.03</v>
      </c>
      <c r="O28" s="19">
        <v>0</v>
      </c>
      <c r="P28" s="18"/>
    </row>
    <row r="29" spans="1:16" x14ac:dyDescent="0.25">
      <c r="A29" s="16">
        <v>39417</v>
      </c>
      <c r="B29" s="6">
        <f t="shared" si="0"/>
        <v>14</v>
      </c>
      <c r="C29" s="17">
        <v>39431</v>
      </c>
      <c r="D29" s="5">
        <f t="shared" si="7"/>
        <v>2268.2199999999998</v>
      </c>
      <c r="E29" s="5">
        <f t="shared" si="8"/>
        <v>1399.44</v>
      </c>
      <c r="F29" s="5">
        <f t="shared" si="6"/>
        <v>868.77999999999975</v>
      </c>
      <c r="G29" s="18">
        <f t="shared" si="1"/>
        <v>336748.06</v>
      </c>
      <c r="H29" s="18">
        <f t="shared" si="2"/>
        <v>10710.539999999997</v>
      </c>
      <c r="I29" s="18">
        <f>SUM(F42:$F$261)</f>
        <v>326037.51999999996</v>
      </c>
      <c r="J29" s="18"/>
      <c r="K29" s="19">
        <f t="shared" si="3"/>
        <v>-2268.2199999999998</v>
      </c>
      <c r="L29" s="19">
        <f t="shared" si="5"/>
        <v>-44.210000000000946</v>
      </c>
      <c r="M29" s="19">
        <f t="shared" si="5"/>
        <v>912.98999999999069</v>
      </c>
      <c r="N29" s="19">
        <f t="shared" si="4"/>
        <v>1399.44</v>
      </c>
      <c r="O29" s="19">
        <v>0</v>
      </c>
      <c r="P29" s="18"/>
    </row>
    <row r="30" spans="1:16" x14ac:dyDescent="0.25">
      <c r="A30" s="16">
        <v>39448</v>
      </c>
      <c r="B30" s="6">
        <f t="shared" si="0"/>
        <v>15</v>
      </c>
      <c r="C30" s="17">
        <v>39462</v>
      </c>
      <c r="D30" s="5">
        <f t="shared" si="7"/>
        <v>2268.2199999999998</v>
      </c>
      <c r="E30" s="5">
        <f t="shared" si="8"/>
        <v>1395.84</v>
      </c>
      <c r="F30" s="5">
        <f t="shared" si="6"/>
        <v>872.37999999999988</v>
      </c>
      <c r="G30" s="18">
        <f t="shared" si="1"/>
        <v>335875.68</v>
      </c>
      <c r="H30" s="18">
        <f t="shared" si="2"/>
        <v>10754.929999999998</v>
      </c>
      <c r="I30" s="18">
        <f>SUM(F43:$F$261)</f>
        <v>325120.74999999994</v>
      </c>
      <c r="J30" s="18"/>
      <c r="K30" s="19">
        <f t="shared" si="3"/>
        <v>-2268.2199999999998</v>
      </c>
      <c r="L30" s="19">
        <f t="shared" si="5"/>
        <v>-44.390000000001237</v>
      </c>
      <c r="M30" s="19">
        <f t="shared" si="5"/>
        <v>916.77000000001863</v>
      </c>
      <c r="N30" s="19">
        <f t="shared" si="4"/>
        <v>1395.84</v>
      </c>
      <c r="O30" s="19">
        <v>0</v>
      </c>
      <c r="P30" s="18"/>
    </row>
    <row r="31" spans="1:16" x14ac:dyDescent="0.25">
      <c r="A31" s="16">
        <v>39479</v>
      </c>
      <c r="B31" s="6">
        <f t="shared" si="0"/>
        <v>16</v>
      </c>
      <c r="C31" s="17">
        <v>39493</v>
      </c>
      <c r="D31" s="5">
        <f t="shared" si="7"/>
        <v>2268.2199999999998</v>
      </c>
      <c r="E31" s="5">
        <f t="shared" si="8"/>
        <v>1392.22</v>
      </c>
      <c r="F31" s="5">
        <f t="shared" si="6"/>
        <v>875.99999999999977</v>
      </c>
      <c r="G31" s="18">
        <f t="shared" si="1"/>
        <v>334999.67999999999</v>
      </c>
      <c r="H31" s="18">
        <f t="shared" si="2"/>
        <v>10799.499999999998</v>
      </c>
      <c r="I31" s="18">
        <f>SUM(F44:$F$261)</f>
        <v>324200.18</v>
      </c>
      <c r="J31" s="18"/>
      <c r="K31" s="19">
        <f t="shared" si="3"/>
        <v>-2268.2199999999998</v>
      </c>
      <c r="L31" s="19">
        <f t="shared" si="5"/>
        <v>-44.569999999999709</v>
      </c>
      <c r="M31" s="19">
        <f t="shared" si="5"/>
        <v>920.56999999994878</v>
      </c>
      <c r="N31" s="19">
        <f t="shared" si="4"/>
        <v>1392.22</v>
      </c>
      <c r="O31" s="19">
        <v>0</v>
      </c>
      <c r="P31" s="18"/>
    </row>
    <row r="32" spans="1:16" x14ac:dyDescent="0.25">
      <c r="A32" s="16">
        <v>39508</v>
      </c>
      <c r="B32" s="6">
        <f t="shared" si="0"/>
        <v>17</v>
      </c>
      <c r="C32" s="17">
        <v>39522</v>
      </c>
      <c r="D32" s="5">
        <f t="shared" si="7"/>
        <v>2268.2199999999998</v>
      </c>
      <c r="E32" s="5">
        <f t="shared" si="8"/>
        <v>1388.59</v>
      </c>
      <c r="F32" s="5">
        <f t="shared" si="6"/>
        <v>879.62999999999988</v>
      </c>
      <c r="G32" s="18">
        <f t="shared" si="1"/>
        <v>334120.05</v>
      </c>
      <c r="H32" s="18">
        <f t="shared" si="2"/>
        <v>10844.259999999997</v>
      </c>
      <c r="I32" s="18">
        <f>SUM(F45:$F$261)</f>
        <v>323275.78999999992</v>
      </c>
      <c r="J32" s="18"/>
      <c r="K32" s="19">
        <f t="shared" si="3"/>
        <v>-2268.2199999999998</v>
      </c>
      <c r="L32" s="19">
        <f t="shared" si="5"/>
        <v>-44.759999999998399</v>
      </c>
      <c r="M32" s="19">
        <f t="shared" si="5"/>
        <v>924.39000000007218</v>
      </c>
      <c r="N32" s="19">
        <f t="shared" si="4"/>
        <v>1388.59</v>
      </c>
      <c r="O32" s="19">
        <v>0</v>
      </c>
      <c r="P32" s="18"/>
    </row>
    <row r="33" spans="1:16" x14ac:dyDescent="0.25">
      <c r="A33" s="16">
        <v>39539</v>
      </c>
      <c r="B33" s="6">
        <f t="shared" si="0"/>
        <v>18</v>
      </c>
      <c r="C33" s="17">
        <v>39553</v>
      </c>
      <c r="D33" s="5">
        <f t="shared" si="7"/>
        <v>2268.2199999999998</v>
      </c>
      <c r="E33" s="5">
        <f t="shared" si="8"/>
        <v>1384.95</v>
      </c>
      <c r="F33" s="5">
        <f t="shared" si="6"/>
        <v>883.26999999999975</v>
      </c>
      <c r="G33" s="18">
        <f t="shared" si="1"/>
        <v>333236.77999999997</v>
      </c>
      <c r="H33" s="18">
        <f t="shared" si="2"/>
        <v>10889.209999999997</v>
      </c>
      <c r="I33" s="18">
        <f>SUM(F46:$F$261)</f>
        <v>322347.56999999995</v>
      </c>
      <c r="J33" s="18"/>
      <c r="K33" s="19">
        <f t="shared" si="3"/>
        <v>-2268.2199999999998</v>
      </c>
      <c r="L33" s="19">
        <f t="shared" si="5"/>
        <v>-44.950000000000728</v>
      </c>
      <c r="M33" s="19">
        <f t="shared" si="5"/>
        <v>928.21999999997206</v>
      </c>
      <c r="N33" s="19">
        <f t="shared" si="4"/>
        <v>1384.95</v>
      </c>
      <c r="O33" s="19">
        <v>0</v>
      </c>
      <c r="P33" s="18"/>
    </row>
    <row r="34" spans="1:16" x14ac:dyDescent="0.25">
      <c r="A34" s="16">
        <v>39569</v>
      </c>
      <c r="B34" s="6">
        <f t="shared" si="0"/>
        <v>19</v>
      </c>
      <c r="C34" s="17">
        <v>39583</v>
      </c>
      <c r="D34" s="5">
        <f t="shared" si="7"/>
        <v>2268.2199999999998</v>
      </c>
      <c r="E34" s="5">
        <f t="shared" si="8"/>
        <v>1381.29</v>
      </c>
      <c r="F34" s="5">
        <f t="shared" si="6"/>
        <v>886.92999999999984</v>
      </c>
      <c r="G34" s="18">
        <f t="shared" si="1"/>
        <v>332349.84999999998</v>
      </c>
      <c r="H34" s="18">
        <f t="shared" si="2"/>
        <v>10934.349999999997</v>
      </c>
      <c r="I34" s="18">
        <f>SUM(F47:$F$261)</f>
        <v>321415.49999999994</v>
      </c>
      <c r="J34" s="18"/>
      <c r="K34" s="19">
        <f t="shared" si="3"/>
        <v>-2268.2199999999998</v>
      </c>
      <c r="L34" s="19">
        <f t="shared" si="5"/>
        <v>-45.139999999999418</v>
      </c>
      <c r="M34" s="19">
        <f t="shared" si="5"/>
        <v>932.07000000000698</v>
      </c>
      <c r="N34" s="19">
        <f t="shared" si="4"/>
        <v>1381.29</v>
      </c>
      <c r="O34" s="19">
        <v>0</v>
      </c>
      <c r="P34" s="18"/>
    </row>
    <row r="35" spans="1:16" x14ac:dyDescent="0.25">
      <c r="A35" s="16">
        <v>39600</v>
      </c>
      <c r="B35" s="6">
        <f t="shared" si="0"/>
        <v>20</v>
      </c>
      <c r="C35" s="17">
        <v>39614</v>
      </c>
      <c r="D35" s="5">
        <f t="shared" si="7"/>
        <v>2268.2199999999998</v>
      </c>
      <c r="E35" s="5">
        <f t="shared" si="8"/>
        <v>1377.61</v>
      </c>
      <c r="F35" s="5">
        <f t="shared" si="6"/>
        <v>890.6099999999999</v>
      </c>
      <c r="G35" s="18">
        <f t="shared" si="1"/>
        <v>331459.24</v>
      </c>
      <c r="H35" s="18">
        <f t="shared" si="2"/>
        <v>10979.669999999996</v>
      </c>
      <c r="I35" s="18">
        <f>SUM(F48:$F$261)</f>
        <v>320479.57</v>
      </c>
      <c r="J35" s="18"/>
      <c r="K35" s="19">
        <f t="shared" si="3"/>
        <v>-2268.2199999999998</v>
      </c>
      <c r="L35" s="19">
        <f t="shared" si="5"/>
        <v>-45.319999999999709</v>
      </c>
      <c r="M35" s="19">
        <f t="shared" si="5"/>
        <v>935.92999999993481</v>
      </c>
      <c r="N35" s="19">
        <f t="shared" si="4"/>
        <v>1377.61</v>
      </c>
      <c r="O35" s="19">
        <v>0</v>
      </c>
      <c r="P35" s="18"/>
    </row>
    <row r="36" spans="1:16" x14ac:dyDescent="0.25">
      <c r="A36" s="16">
        <v>39630</v>
      </c>
      <c r="B36" s="6">
        <f t="shared" si="0"/>
        <v>21</v>
      </c>
      <c r="C36" s="17">
        <v>39644</v>
      </c>
      <c r="D36" s="5">
        <f t="shared" si="7"/>
        <v>2268.2199999999998</v>
      </c>
      <c r="E36" s="5">
        <f t="shared" si="8"/>
        <v>1373.92</v>
      </c>
      <c r="F36" s="5">
        <f t="shared" si="6"/>
        <v>894.29999999999973</v>
      </c>
      <c r="G36" s="18">
        <f t="shared" si="1"/>
        <v>330564.94</v>
      </c>
      <c r="H36" s="18">
        <f t="shared" si="2"/>
        <v>11025.179999999997</v>
      </c>
      <c r="I36" s="18">
        <f>SUM(F49:$F$261)</f>
        <v>319539.76</v>
      </c>
      <c r="J36" s="18"/>
      <c r="K36" s="19">
        <f t="shared" si="3"/>
        <v>-2268.2199999999998</v>
      </c>
      <c r="L36" s="19">
        <f t="shared" si="5"/>
        <v>-45.510000000000218</v>
      </c>
      <c r="M36" s="19">
        <f t="shared" si="5"/>
        <v>939.80999999999767</v>
      </c>
      <c r="N36" s="19">
        <f t="shared" si="4"/>
        <v>1373.92</v>
      </c>
      <c r="O36" s="19">
        <v>0</v>
      </c>
      <c r="P36" s="18"/>
    </row>
    <row r="37" spans="1:16" x14ac:dyDescent="0.25">
      <c r="A37" s="16">
        <v>39661</v>
      </c>
      <c r="B37" s="6">
        <f t="shared" si="0"/>
        <v>22</v>
      </c>
      <c r="C37" s="17">
        <v>39675</v>
      </c>
      <c r="D37" s="5">
        <f t="shared" si="7"/>
        <v>2268.2199999999998</v>
      </c>
      <c r="E37" s="5">
        <f t="shared" si="8"/>
        <v>1370.21</v>
      </c>
      <c r="F37" s="5">
        <f t="shared" si="6"/>
        <v>898.00999999999976</v>
      </c>
      <c r="G37" s="18">
        <f t="shared" si="1"/>
        <v>329666.93</v>
      </c>
      <c r="H37" s="18">
        <f t="shared" si="2"/>
        <v>11070.879999999996</v>
      </c>
      <c r="I37" s="18">
        <f>SUM(F50:$F$261)</f>
        <v>318596.05</v>
      </c>
      <c r="J37" s="18"/>
      <c r="K37" s="19">
        <f t="shared" si="3"/>
        <v>-2268.2199999999998</v>
      </c>
      <c r="L37" s="19">
        <f t="shared" si="5"/>
        <v>-45.699999999998909</v>
      </c>
      <c r="M37" s="19">
        <f t="shared" si="5"/>
        <v>943.71000000002095</v>
      </c>
      <c r="N37" s="19">
        <f t="shared" si="4"/>
        <v>1370.21</v>
      </c>
      <c r="O37" s="19">
        <v>0</v>
      </c>
      <c r="P37" s="18"/>
    </row>
    <row r="38" spans="1:16" x14ac:dyDescent="0.25">
      <c r="A38" s="16">
        <v>39692</v>
      </c>
      <c r="B38" s="6">
        <f t="shared" si="0"/>
        <v>23</v>
      </c>
      <c r="C38" s="17">
        <v>39706</v>
      </c>
      <c r="D38" s="5">
        <f t="shared" si="7"/>
        <v>2268.2199999999998</v>
      </c>
      <c r="E38" s="5">
        <f t="shared" si="8"/>
        <v>1366.49</v>
      </c>
      <c r="F38" s="5">
        <f t="shared" si="6"/>
        <v>901.72999999999979</v>
      </c>
      <c r="G38" s="18">
        <f t="shared" si="1"/>
        <v>328765.2</v>
      </c>
      <c r="H38" s="18">
        <f t="shared" si="2"/>
        <v>11116.769999999997</v>
      </c>
      <c r="I38" s="18">
        <f>SUM(F51:$F$261)</f>
        <v>317648.42999999993</v>
      </c>
      <c r="J38" s="18"/>
      <c r="K38" s="19">
        <f t="shared" si="3"/>
        <v>-2268.2199999999998</v>
      </c>
      <c r="L38" s="19">
        <f t="shared" si="5"/>
        <v>-45.890000000001237</v>
      </c>
      <c r="M38" s="19">
        <f t="shared" si="5"/>
        <v>947.62000000005355</v>
      </c>
      <c r="N38" s="19">
        <f t="shared" si="4"/>
        <v>1366.49</v>
      </c>
      <c r="O38" s="19">
        <v>0</v>
      </c>
      <c r="P38" s="18"/>
    </row>
    <row r="39" spans="1:16" x14ac:dyDescent="0.25">
      <c r="A39" s="16">
        <v>39722</v>
      </c>
      <c r="B39" s="6">
        <f t="shared" si="0"/>
        <v>24</v>
      </c>
      <c r="C39" s="17">
        <v>39736</v>
      </c>
      <c r="D39" s="5">
        <f t="shared" si="7"/>
        <v>2268.2199999999998</v>
      </c>
      <c r="E39" s="5">
        <f t="shared" si="8"/>
        <v>1362.75</v>
      </c>
      <c r="F39" s="5">
        <f t="shared" si="6"/>
        <v>905.4699999999998</v>
      </c>
      <c r="G39" s="18">
        <f t="shared" si="1"/>
        <v>327859.73000000004</v>
      </c>
      <c r="H39" s="18">
        <f t="shared" si="2"/>
        <v>11162.849999999995</v>
      </c>
      <c r="I39" s="18">
        <f>SUM(F52:$F$261)</f>
        <v>316696.87999999995</v>
      </c>
      <c r="J39" s="18"/>
      <c r="K39" s="19">
        <f t="shared" si="3"/>
        <v>-2268.2199999999998</v>
      </c>
      <c r="L39" s="19">
        <f t="shared" si="5"/>
        <v>-46.079999999998108</v>
      </c>
      <c r="M39" s="19">
        <f t="shared" si="5"/>
        <v>951.54999999998836</v>
      </c>
      <c r="N39" s="19">
        <f t="shared" si="4"/>
        <v>1362.75</v>
      </c>
      <c r="O39" s="19">
        <v>0</v>
      </c>
      <c r="P39" s="18"/>
    </row>
    <row r="40" spans="1:16" x14ac:dyDescent="0.25">
      <c r="A40" s="16">
        <v>39753</v>
      </c>
      <c r="B40" s="6">
        <f t="shared" si="0"/>
        <v>25</v>
      </c>
      <c r="C40" s="17">
        <v>39767</v>
      </c>
      <c r="D40" s="5">
        <f t="shared" si="7"/>
        <v>2268.2199999999998</v>
      </c>
      <c r="E40" s="5">
        <f t="shared" si="8"/>
        <v>1359</v>
      </c>
      <c r="F40" s="5">
        <f t="shared" si="6"/>
        <v>909.2199999999998</v>
      </c>
      <c r="G40" s="18">
        <f t="shared" si="1"/>
        <v>326950.51000000007</v>
      </c>
      <c r="H40" s="18">
        <f t="shared" si="2"/>
        <v>11209.119999999997</v>
      </c>
      <c r="I40" s="18">
        <f>SUM(F53:$F$261)</f>
        <v>315741.38999999996</v>
      </c>
      <c r="J40" s="18"/>
      <c r="K40" s="19">
        <f t="shared" si="3"/>
        <v>-2268.2199999999998</v>
      </c>
      <c r="L40" s="19">
        <f t="shared" si="5"/>
        <v>-46.270000000002256</v>
      </c>
      <c r="M40" s="19">
        <f t="shared" si="5"/>
        <v>955.48999999999069</v>
      </c>
      <c r="N40" s="19">
        <f t="shared" si="4"/>
        <v>1359</v>
      </c>
      <c r="O40" s="19">
        <v>0</v>
      </c>
      <c r="P40" s="18"/>
    </row>
    <row r="41" spans="1:16" x14ac:dyDescent="0.25">
      <c r="A41" s="16">
        <v>39783</v>
      </c>
      <c r="B41" s="6">
        <f t="shared" si="0"/>
        <v>26</v>
      </c>
      <c r="C41" s="17">
        <v>39797</v>
      </c>
      <c r="D41" s="5">
        <f t="shared" si="7"/>
        <v>2268.2199999999998</v>
      </c>
      <c r="E41" s="5">
        <f t="shared" si="8"/>
        <v>1355.23</v>
      </c>
      <c r="F41" s="5">
        <f t="shared" si="6"/>
        <v>912.98999999999978</v>
      </c>
      <c r="G41" s="18">
        <f t="shared" si="1"/>
        <v>326037.52000000008</v>
      </c>
      <c r="H41" s="18">
        <f t="shared" si="2"/>
        <v>11255.579999999998</v>
      </c>
      <c r="I41" s="18">
        <f>SUM(F54:$F$261)</f>
        <v>314781.93999999994</v>
      </c>
      <c r="J41" s="18"/>
      <c r="K41" s="19">
        <f t="shared" si="3"/>
        <v>-2268.2199999999998</v>
      </c>
      <c r="L41" s="19">
        <f t="shared" si="5"/>
        <v>-46.460000000000946</v>
      </c>
      <c r="M41" s="19">
        <f t="shared" si="5"/>
        <v>959.45000000001164</v>
      </c>
      <c r="N41" s="19">
        <f t="shared" si="4"/>
        <v>1355.23</v>
      </c>
      <c r="O41" s="19">
        <v>0</v>
      </c>
      <c r="P41" s="18"/>
    </row>
    <row r="42" spans="1:16" x14ac:dyDescent="0.25">
      <c r="A42" s="16">
        <v>39814</v>
      </c>
      <c r="B42" s="6">
        <f t="shared" si="0"/>
        <v>27</v>
      </c>
      <c r="C42" s="17">
        <v>39828</v>
      </c>
      <c r="D42" s="5">
        <f t="shared" si="7"/>
        <v>2268.2199999999998</v>
      </c>
      <c r="E42" s="5">
        <f t="shared" si="8"/>
        <v>1351.45</v>
      </c>
      <c r="F42" s="5">
        <f t="shared" si="6"/>
        <v>916.76999999999975</v>
      </c>
      <c r="G42" s="18">
        <f t="shared" si="1"/>
        <v>325120.75000000006</v>
      </c>
      <c r="H42" s="18">
        <f t="shared" si="2"/>
        <v>11302.239999999998</v>
      </c>
      <c r="I42" s="18">
        <f>SUM(F55:$F$261)</f>
        <v>313818.51</v>
      </c>
      <c r="J42" s="18"/>
      <c r="K42" s="19">
        <f t="shared" si="3"/>
        <v>-2268.2199999999998</v>
      </c>
      <c r="L42" s="19">
        <f t="shared" si="5"/>
        <v>-46.659999999999854</v>
      </c>
      <c r="M42" s="19">
        <f t="shared" si="5"/>
        <v>963.42999999993481</v>
      </c>
      <c r="N42" s="19">
        <f t="shared" si="4"/>
        <v>1351.45</v>
      </c>
      <c r="O42" s="19">
        <v>0</v>
      </c>
      <c r="P42" s="18"/>
    </row>
    <row r="43" spans="1:16" x14ac:dyDescent="0.25">
      <c r="A43" s="16">
        <v>39845</v>
      </c>
      <c r="B43" s="6">
        <f t="shared" si="0"/>
        <v>28</v>
      </c>
      <c r="C43" s="17">
        <v>39859</v>
      </c>
      <c r="D43" s="5">
        <f t="shared" si="7"/>
        <v>2268.2199999999998</v>
      </c>
      <c r="E43" s="5">
        <f t="shared" si="8"/>
        <v>1347.65</v>
      </c>
      <c r="F43" s="5">
        <f t="shared" si="6"/>
        <v>920.56999999999971</v>
      </c>
      <c r="G43" s="18">
        <f t="shared" si="1"/>
        <v>324200.18000000005</v>
      </c>
      <c r="H43" s="18">
        <f t="shared" si="2"/>
        <v>11349.089999999998</v>
      </c>
      <c r="I43" s="18">
        <f>SUM(F56:$F$261)</f>
        <v>312851.09000000003</v>
      </c>
      <c r="J43" s="18"/>
      <c r="K43" s="19">
        <f t="shared" si="3"/>
        <v>-2268.2199999999998</v>
      </c>
      <c r="L43" s="19">
        <f t="shared" si="5"/>
        <v>-46.850000000000364</v>
      </c>
      <c r="M43" s="19">
        <f t="shared" si="5"/>
        <v>967.4199999999837</v>
      </c>
      <c r="N43" s="19">
        <f t="shared" si="4"/>
        <v>1347.65</v>
      </c>
      <c r="O43" s="19">
        <v>0</v>
      </c>
      <c r="P43" s="18"/>
    </row>
    <row r="44" spans="1:16" x14ac:dyDescent="0.25">
      <c r="A44" s="16">
        <v>39873</v>
      </c>
      <c r="B44" s="6">
        <f t="shared" si="0"/>
        <v>29</v>
      </c>
      <c r="C44" s="17">
        <v>39887</v>
      </c>
      <c r="D44" s="5">
        <f t="shared" si="7"/>
        <v>2268.2199999999998</v>
      </c>
      <c r="E44" s="5">
        <f t="shared" si="8"/>
        <v>1343.83</v>
      </c>
      <c r="F44" s="5">
        <f t="shared" si="6"/>
        <v>924.38999999999987</v>
      </c>
      <c r="G44" s="18">
        <f t="shared" si="1"/>
        <v>323275.79000000004</v>
      </c>
      <c r="H44" s="18">
        <f t="shared" si="2"/>
        <v>11396.13</v>
      </c>
      <c r="I44" s="18">
        <f>SUM(F57:$F$261)</f>
        <v>311879.66000000003</v>
      </c>
      <c r="J44" s="18"/>
      <c r="K44" s="19">
        <f t="shared" si="3"/>
        <v>-2268.2199999999998</v>
      </c>
      <c r="L44" s="19">
        <f t="shared" si="5"/>
        <v>-47.040000000000873</v>
      </c>
      <c r="M44" s="19">
        <f t="shared" si="5"/>
        <v>971.42999999999302</v>
      </c>
      <c r="N44" s="19">
        <f t="shared" si="4"/>
        <v>1343.83</v>
      </c>
      <c r="O44" s="19">
        <v>0</v>
      </c>
      <c r="P44" s="18"/>
    </row>
    <row r="45" spans="1:16" x14ac:dyDescent="0.25">
      <c r="A45" s="16">
        <v>39904</v>
      </c>
      <c r="B45" s="6">
        <f t="shared" si="0"/>
        <v>30</v>
      </c>
      <c r="C45" s="17">
        <v>39918</v>
      </c>
      <c r="D45" s="5">
        <f t="shared" si="7"/>
        <v>2268.2199999999998</v>
      </c>
      <c r="E45" s="5">
        <f t="shared" si="8"/>
        <v>1340</v>
      </c>
      <c r="F45" s="5">
        <f t="shared" si="6"/>
        <v>928.2199999999998</v>
      </c>
      <c r="G45" s="18">
        <f t="shared" si="1"/>
        <v>322347.57000000007</v>
      </c>
      <c r="H45" s="18">
        <f t="shared" si="2"/>
        <v>11443.369999999997</v>
      </c>
      <c r="I45" s="18">
        <f>SUM(F58:$F$261)</f>
        <v>310904.19999999995</v>
      </c>
      <c r="J45" s="18"/>
      <c r="K45" s="19">
        <f t="shared" si="3"/>
        <v>-2268.2199999999998</v>
      </c>
      <c r="L45" s="19">
        <f t="shared" si="5"/>
        <v>-47.239999999997963</v>
      </c>
      <c r="M45" s="19">
        <f t="shared" si="5"/>
        <v>975.46000000007916</v>
      </c>
      <c r="N45" s="19">
        <f t="shared" si="4"/>
        <v>1340</v>
      </c>
      <c r="O45" s="19">
        <v>0</v>
      </c>
      <c r="P45" s="18"/>
    </row>
    <row r="46" spans="1:16" x14ac:dyDescent="0.25">
      <c r="A46" s="16">
        <v>39934</v>
      </c>
      <c r="B46" s="6">
        <f t="shared" si="0"/>
        <v>31</v>
      </c>
      <c r="C46" s="17">
        <v>39948</v>
      </c>
      <c r="D46" s="5">
        <f t="shared" si="7"/>
        <v>2268.2199999999998</v>
      </c>
      <c r="E46" s="5">
        <f t="shared" si="8"/>
        <v>1336.15</v>
      </c>
      <c r="F46" s="5">
        <f t="shared" si="6"/>
        <v>932.06999999999971</v>
      </c>
      <c r="G46" s="18">
        <f t="shared" si="1"/>
        <v>321415.50000000006</v>
      </c>
      <c r="H46" s="18">
        <f t="shared" si="2"/>
        <v>11490.799999999997</v>
      </c>
      <c r="I46" s="18">
        <f>SUM(F59:$F$261)</f>
        <v>309924.69999999995</v>
      </c>
      <c r="J46" s="18"/>
      <c r="K46" s="19">
        <f t="shared" si="3"/>
        <v>-2268.2199999999998</v>
      </c>
      <c r="L46" s="19">
        <f t="shared" si="5"/>
        <v>-47.430000000000291</v>
      </c>
      <c r="M46" s="19">
        <f t="shared" si="5"/>
        <v>979.5</v>
      </c>
      <c r="N46" s="19">
        <f t="shared" si="4"/>
        <v>1336.15</v>
      </c>
      <c r="O46" s="19">
        <v>0</v>
      </c>
      <c r="P46" s="18"/>
    </row>
    <row r="47" spans="1:16" x14ac:dyDescent="0.25">
      <c r="A47" s="16">
        <v>39965</v>
      </c>
      <c r="B47" s="6">
        <f t="shared" si="0"/>
        <v>32</v>
      </c>
      <c r="C47" s="17">
        <v>39979</v>
      </c>
      <c r="D47" s="5">
        <f t="shared" si="7"/>
        <v>2268.2199999999998</v>
      </c>
      <c r="E47" s="5">
        <f t="shared" si="8"/>
        <v>1332.29</v>
      </c>
      <c r="F47" s="5">
        <f t="shared" si="6"/>
        <v>935.92999999999984</v>
      </c>
      <c r="G47" s="18">
        <f t="shared" si="1"/>
        <v>320479.57000000007</v>
      </c>
      <c r="H47" s="18">
        <f t="shared" si="2"/>
        <v>11538.429999999997</v>
      </c>
      <c r="I47" s="18">
        <f>SUM(F60:$F$261)</f>
        <v>308941.14</v>
      </c>
      <c r="J47" s="18"/>
      <c r="K47" s="19">
        <f t="shared" si="3"/>
        <v>-2268.2199999999998</v>
      </c>
      <c r="L47" s="19">
        <f t="shared" si="5"/>
        <v>-47.6299999999992</v>
      </c>
      <c r="M47" s="19">
        <f t="shared" si="5"/>
        <v>983.55999999993946</v>
      </c>
      <c r="N47" s="19">
        <f t="shared" si="4"/>
        <v>1332.29</v>
      </c>
      <c r="O47" s="19">
        <v>0</v>
      </c>
      <c r="P47" s="18"/>
    </row>
    <row r="48" spans="1:16" x14ac:dyDescent="0.25">
      <c r="A48" s="16">
        <v>39995</v>
      </c>
      <c r="B48" s="6">
        <f t="shared" si="0"/>
        <v>33</v>
      </c>
      <c r="C48" s="17">
        <v>40009</v>
      </c>
      <c r="D48" s="5">
        <f t="shared" si="7"/>
        <v>2268.2199999999998</v>
      </c>
      <c r="E48" s="5">
        <f t="shared" si="8"/>
        <v>1328.41</v>
      </c>
      <c r="F48" s="5">
        <f t="shared" si="6"/>
        <v>939.80999999999972</v>
      </c>
      <c r="G48" s="18">
        <f t="shared" si="1"/>
        <v>319539.76000000007</v>
      </c>
      <c r="H48" s="18">
        <f t="shared" si="2"/>
        <v>11586.259999999997</v>
      </c>
      <c r="I48" s="18">
        <f>SUM(F61:$F$261)</f>
        <v>307953.5</v>
      </c>
      <c r="J48" s="18"/>
      <c r="K48" s="19">
        <f t="shared" si="3"/>
        <v>-2268.2199999999998</v>
      </c>
      <c r="L48" s="19">
        <f t="shared" si="5"/>
        <v>-47.829999999999927</v>
      </c>
      <c r="M48" s="19">
        <f t="shared" si="5"/>
        <v>987.64000000001397</v>
      </c>
      <c r="N48" s="19">
        <f t="shared" si="4"/>
        <v>1328.41</v>
      </c>
      <c r="O48" s="19">
        <v>0</v>
      </c>
      <c r="P48" s="18"/>
    </row>
    <row r="49" spans="1:16" x14ac:dyDescent="0.25">
      <c r="A49" s="16">
        <v>40026</v>
      </c>
      <c r="B49" s="6">
        <f t="shared" si="0"/>
        <v>34</v>
      </c>
      <c r="C49" s="17">
        <v>40040</v>
      </c>
      <c r="D49" s="5">
        <f t="shared" si="7"/>
        <v>2268.2199999999998</v>
      </c>
      <c r="E49" s="5">
        <f t="shared" si="8"/>
        <v>1324.51</v>
      </c>
      <c r="F49" s="5">
        <f t="shared" si="6"/>
        <v>943.70999999999981</v>
      </c>
      <c r="G49" s="18">
        <f t="shared" si="1"/>
        <v>318596.05000000005</v>
      </c>
      <c r="H49" s="18">
        <f t="shared" si="2"/>
        <v>11634.279999999997</v>
      </c>
      <c r="I49" s="18">
        <f>SUM(F62:$F$261)</f>
        <v>306961.76999999996</v>
      </c>
      <c r="J49" s="18"/>
      <c r="K49" s="19">
        <f t="shared" si="3"/>
        <v>-2268.2199999999998</v>
      </c>
      <c r="L49" s="19">
        <f t="shared" si="5"/>
        <v>-48.020000000000437</v>
      </c>
      <c r="M49" s="19">
        <f t="shared" si="5"/>
        <v>991.73000000003958</v>
      </c>
      <c r="N49" s="19">
        <f t="shared" si="4"/>
        <v>1324.51</v>
      </c>
      <c r="O49" s="19">
        <v>0</v>
      </c>
      <c r="P49" s="18"/>
    </row>
    <row r="50" spans="1:16" x14ac:dyDescent="0.25">
      <c r="A50" s="16">
        <v>40057</v>
      </c>
      <c r="B50" s="6">
        <f t="shared" si="0"/>
        <v>35</v>
      </c>
      <c r="C50" s="17">
        <v>40071</v>
      </c>
      <c r="D50" s="5">
        <f t="shared" si="7"/>
        <v>2268.2199999999998</v>
      </c>
      <c r="E50" s="5">
        <f t="shared" si="8"/>
        <v>1320.6</v>
      </c>
      <c r="F50" s="5">
        <f t="shared" si="6"/>
        <v>947.61999999999989</v>
      </c>
      <c r="G50" s="18">
        <f t="shared" si="1"/>
        <v>317648.43000000005</v>
      </c>
      <c r="H50" s="18">
        <f t="shared" si="2"/>
        <v>11682.509999999998</v>
      </c>
      <c r="I50" s="18">
        <f>SUM(F63:$F$261)</f>
        <v>305965.92</v>
      </c>
      <c r="J50" s="18"/>
      <c r="K50" s="19">
        <f t="shared" si="3"/>
        <v>-2268.2199999999998</v>
      </c>
      <c r="L50" s="19">
        <f t="shared" si="5"/>
        <v>-48.230000000001382</v>
      </c>
      <c r="M50" s="19">
        <f t="shared" si="5"/>
        <v>995.84999999997672</v>
      </c>
      <c r="N50" s="19">
        <f t="shared" si="4"/>
        <v>1320.6</v>
      </c>
      <c r="O50" s="19">
        <v>0</v>
      </c>
      <c r="P50" s="18"/>
    </row>
    <row r="51" spans="1:16" x14ac:dyDescent="0.25">
      <c r="A51" s="16">
        <v>40087</v>
      </c>
      <c r="B51" s="6">
        <f t="shared" si="0"/>
        <v>36</v>
      </c>
      <c r="C51" s="17">
        <v>40101</v>
      </c>
      <c r="D51" s="5">
        <f t="shared" si="7"/>
        <v>2268.2199999999998</v>
      </c>
      <c r="E51" s="5">
        <f t="shared" si="8"/>
        <v>1316.67</v>
      </c>
      <c r="F51" s="5">
        <f t="shared" si="6"/>
        <v>951.54999999999973</v>
      </c>
      <c r="G51" s="18">
        <f t="shared" si="1"/>
        <v>316696.88000000006</v>
      </c>
      <c r="H51" s="18">
        <f t="shared" si="2"/>
        <v>11730.929999999998</v>
      </c>
      <c r="I51" s="18">
        <f>SUM(F64:$F$261)</f>
        <v>304965.95</v>
      </c>
      <c r="J51" s="18"/>
      <c r="K51" s="19">
        <f t="shared" si="3"/>
        <v>-2268.2199999999998</v>
      </c>
      <c r="L51" s="19">
        <f t="shared" si="5"/>
        <v>-48.420000000000073</v>
      </c>
      <c r="M51" s="19">
        <f t="shared" si="5"/>
        <v>999.96999999997206</v>
      </c>
      <c r="N51" s="19">
        <f t="shared" si="4"/>
        <v>1316.67</v>
      </c>
      <c r="O51" s="19">
        <v>0</v>
      </c>
      <c r="P51" s="18"/>
    </row>
    <row r="52" spans="1:16" x14ac:dyDescent="0.25">
      <c r="A52" s="16">
        <v>40118</v>
      </c>
      <c r="B52" s="6">
        <f t="shared" si="0"/>
        <v>37</v>
      </c>
      <c r="C52" s="17">
        <v>40132</v>
      </c>
      <c r="D52" s="5">
        <f t="shared" si="7"/>
        <v>2268.2199999999998</v>
      </c>
      <c r="E52" s="5">
        <f t="shared" si="8"/>
        <v>1312.73</v>
      </c>
      <c r="F52" s="5">
        <f t="shared" si="6"/>
        <v>955.48999999999978</v>
      </c>
      <c r="G52" s="18">
        <f t="shared" si="1"/>
        <v>315741.39000000007</v>
      </c>
      <c r="H52" s="18">
        <f t="shared" si="2"/>
        <v>11779.559999999998</v>
      </c>
      <c r="I52" s="18">
        <f>SUM(F65:$F$261)</f>
        <v>303961.82999999996</v>
      </c>
      <c r="J52" s="18"/>
      <c r="K52" s="19">
        <f t="shared" si="3"/>
        <v>-2268.2199999999998</v>
      </c>
      <c r="L52" s="19">
        <f t="shared" si="5"/>
        <v>-48.6299999999992</v>
      </c>
      <c r="M52" s="19">
        <f t="shared" si="5"/>
        <v>1004.1200000000536</v>
      </c>
      <c r="N52" s="19">
        <f t="shared" si="4"/>
        <v>1312.73</v>
      </c>
      <c r="O52" s="19">
        <v>0</v>
      </c>
      <c r="P52" s="18"/>
    </row>
    <row r="53" spans="1:16" x14ac:dyDescent="0.25">
      <c r="A53" s="16">
        <v>40148</v>
      </c>
      <c r="B53" s="6">
        <f t="shared" si="0"/>
        <v>38</v>
      </c>
      <c r="C53" s="17">
        <v>40162</v>
      </c>
      <c r="D53" s="5">
        <f t="shared" si="7"/>
        <v>2268.2199999999998</v>
      </c>
      <c r="E53" s="5">
        <f t="shared" si="8"/>
        <v>1308.77</v>
      </c>
      <c r="F53" s="5">
        <f t="shared" si="6"/>
        <v>959.44999999999982</v>
      </c>
      <c r="G53" s="18">
        <f t="shared" si="1"/>
        <v>314781.94000000006</v>
      </c>
      <c r="H53" s="18">
        <f t="shared" si="2"/>
        <v>11828.389999999996</v>
      </c>
      <c r="I53" s="18">
        <f>SUM(F66:$F$261)</f>
        <v>302953.54999999993</v>
      </c>
      <c r="J53" s="18"/>
      <c r="K53" s="19">
        <f t="shared" si="3"/>
        <v>-2268.2199999999998</v>
      </c>
      <c r="L53" s="19">
        <f t="shared" si="5"/>
        <v>-48.829999999998108</v>
      </c>
      <c r="M53" s="19">
        <f t="shared" si="5"/>
        <v>1008.2800000000279</v>
      </c>
      <c r="N53" s="19">
        <f t="shared" si="4"/>
        <v>1308.77</v>
      </c>
      <c r="O53" s="19">
        <v>0</v>
      </c>
      <c r="P53" s="18"/>
    </row>
    <row r="54" spans="1:16" x14ac:dyDescent="0.25">
      <c r="A54" s="16">
        <v>40179</v>
      </c>
      <c r="B54" s="6">
        <f t="shared" si="0"/>
        <v>39</v>
      </c>
      <c r="C54" s="17">
        <v>40193</v>
      </c>
      <c r="D54" s="5">
        <f t="shared" si="7"/>
        <v>2268.2199999999998</v>
      </c>
      <c r="E54" s="5">
        <f t="shared" si="8"/>
        <v>1304.79</v>
      </c>
      <c r="F54" s="5">
        <f t="shared" si="6"/>
        <v>963.42999999999984</v>
      </c>
      <c r="G54" s="18">
        <f t="shared" si="1"/>
        <v>313818.51000000007</v>
      </c>
      <c r="H54" s="18">
        <f t="shared" si="2"/>
        <v>11877.419999999995</v>
      </c>
      <c r="I54" s="18">
        <f>SUM(F67:$F$261)</f>
        <v>301941.08999999997</v>
      </c>
      <c r="J54" s="18"/>
      <c r="K54" s="19">
        <f t="shared" si="3"/>
        <v>-2268.2199999999998</v>
      </c>
      <c r="L54" s="19">
        <f t="shared" si="5"/>
        <v>-49.029999999998836</v>
      </c>
      <c r="M54" s="19">
        <f t="shared" si="5"/>
        <v>1012.4599999999627</v>
      </c>
      <c r="N54" s="19">
        <f t="shared" si="4"/>
        <v>1304.79</v>
      </c>
      <c r="O54" s="19">
        <v>0</v>
      </c>
      <c r="P54" s="18"/>
    </row>
    <row r="55" spans="1:16" x14ac:dyDescent="0.25">
      <c r="A55" s="16">
        <v>40210</v>
      </c>
      <c r="B55" s="6">
        <f t="shared" si="0"/>
        <v>40</v>
      </c>
      <c r="C55" s="17">
        <v>40224</v>
      </c>
      <c r="D55" s="5">
        <f t="shared" si="7"/>
        <v>2268.2199999999998</v>
      </c>
      <c r="E55" s="5">
        <f t="shared" si="8"/>
        <v>1300.8</v>
      </c>
      <c r="F55" s="5">
        <f t="shared" si="6"/>
        <v>967.41999999999985</v>
      </c>
      <c r="G55" s="18">
        <f t="shared" si="1"/>
        <v>312851.09000000008</v>
      </c>
      <c r="H55" s="18">
        <f t="shared" si="2"/>
        <v>11926.659999999996</v>
      </c>
      <c r="I55" s="18">
        <f>SUM(F68:$F$261)</f>
        <v>300924.42999999993</v>
      </c>
      <c r="J55" s="18"/>
      <c r="K55" s="19">
        <f t="shared" si="3"/>
        <v>-2268.2199999999998</v>
      </c>
      <c r="L55" s="19">
        <f t="shared" si="5"/>
        <v>-49.240000000001601</v>
      </c>
      <c r="M55" s="19">
        <f t="shared" si="5"/>
        <v>1016.6600000000326</v>
      </c>
      <c r="N55" s="19">
        <f t="shared" si="4"/>
        <v>1300.8</v>
      </c>
      <c r="O55" s="19">
        <v>0</v>
      </c>
      <c r="P55" s="18"/>
    </row>
    <row r="56" spans="1:16" x14ac:dyDescent="0.25">
      <c r="A56" s="16">
        <v>40238</v>
      </c>
      <c r="B56" s="6">
        <f t="shared" si="0"/>
        <v>41</v>
      </c>
      <c r="C56" s="17">
        <v>40252</v>
      </c>
      <c r="D56" s="5">
        <f t="shared" si="7"/>
        <v>2268.2199999999998</v>
      </c>
      <c r="E56" s="5">
        <f t="shared" si="8"/>
        <v>1296.79</v>
      </c>
      <c r="F56" s="5">
        <f t="shared" si="6"/>
        <v>971.42999999999984</v>
      </c>
      <c r="G56" s="18">
        <f t="shared" si="1"/>
        <v>311879.66000000009</v>
      </c>
      <c r="H56" s="18">
        <f t="shared" si="2"/>
        <v>11976.099999999999</v>
      </c>
      <c r="I56" s="18">
        <f>SUM(F69:$F$261)</f>
        <v>299903.55999999994</v>
      </c>
      <c r="J56" s="18"/>
      <c r="K56" s="19">
        <f t="shared" si="3"/>
        <v>-2268.2199999999998</v>
      </c>
      <c r="L56" s="19">
        <f t="shared" si="5"/>
        <v>-49.440000000002328</v>
      </c>
      <c r="M56" s="19">
        <f t="shared" si="5"/>
        <v>1020.8699999999953</v>
      </c>
      <c r="N56" s="19">
        <f t="shared" si="4"/>
        <v>1296.79</v>
      </c>
      <c r="O56" s="19">
        <v>0</v>
      </c>
      <c r="P56" s="18"/>
    </row>
    <row r="57" spans="1:16" x14ac:dyDescent="0.25">
      <c r="A57" s="16">
        <v>40269</v>
      </c>
      <c r="B57" s="6">
        <f t="shared" si="0"/>
        <v>42</v>
      </c>
      <c r="C57" s="17">
        <v>40283</v>
      </c>
      <c r="D57" s="5">
        <f t="shared" si="7"/>
        <v>2268.2199999999998</v>
      </c>
      <c r="E57" s="5">
        <f t="shared" si="8"/>
        <v>1292.76</v>
      </c>
      <c r="F57" s="5">
        <f t="shared" si="6"/>
        <v>975.45999999999981</v>
      </c>
      <c r="G57" s="18">
        <f t="shared" si="1"/>
        <v>310904.20000000007</v>
      </c>
      <c r="H57" s="18">
        <f t="shared" si="2"/>
        <v>12025.739999999996</v>
      </c>
      <c r="I57" s="18">
        <f>SUM(F70:$F$261)</f>
        <v>298878.45999999996</v>
      </c>
      <c r="J57" s="18"/>
      <c r="K57" s="19">
        <f t="shared" si="3"/>
        <v>-2268.2199999999998</v>
      </c>
      <c r="L57" s="19">
        <f t="shared" si="5"/>
        <v>-49.639999999997599</v>
      </c>
      <c r="M57" s="19">
        <f t="shared" si="5"/>
        <v>1025.0999999999767</v>
      </c>
      <c r="N57" s="19">
        <f t="shared" si="4"/>
        <v>1292.76</v>
      </c>
      <c r="O57" s="19">
        <v>0</v>
      </c>
      <c r="P57" s="18"/>
    </row>
    <row r="58" spans="1:16" x14ac:dyDescent="0.25">
      <c r="A58" s="16">
        <v>40299</v>
      </c>
      <c r="B58" s="6">
        <f t="shared" si="0"/>
        <v>43</v>
      </c>
      <c r="C58" s="17">
        <v>40313</v>
      </c>
      <c r="D58" s="5">
        <f t="shared" si="7"/>
        <v>2268.2199999999998</v>
      </c>
      <c r="E58" s="5">
        <f t="shared" si="8"/>
        <v>1288.72</v>
      </c>
      <c r="F58" s="5">
        <f t="shared" si="6"/>
        <v>979.49999999999977</v>
      </c>
      <c r="G58" s="18">
        <f t="shared" si="1"/>
        <v>309924.70000000007</v>
      </c>
      <c r="H58" s="18">
        <f t="shared" si="2"/>
        <v>12075.59</v>
      </c>
      <c r="I58" s="18">
        <f>SUM(F71:$F$261)</f>
        <v>297849.10999999993</v>
      </c>
      <c r="J58" s="18"/>
      <c r="K58" s="19">
        <f t="shared" si="3"/>
        <v>-2268.2199999999998</v>
      </c>
      <c r="L58" s="19">
        <f t="shared" si="5"/>
        <v>-49.850000000004002</v>
      </c>
      <c r="M58" s="19">
        <f t="shared" si="5"/>
        <v>1029.3500000000349</v>
      </c>
      <c r="N58" s="19">
        <f t="shared" si="4"/>
        <v>1288.72</v>
      </c>
      <c r="O58" s="19">
        <v>0</v>
      </c>
      <c r="P58" s="18"/>
    </row>
    <row r="59" spans="1:16" x14ac:dyDescent="0.25">
      <c r="A59" s="16">
        <v>40330</v>
      </c>
      <c r="B59" s="6">
        <f t="shared" si="0"/>
        <v>44</v>
      </c>
      <c r="C59" s="17">
        <v>40344</v>
      </c>
      <c r="D59" s="5">
        <f t="shared" si="7"/>
        <v>2268.2199999999998</v>
      </c>
      <c r="E59" s="5">
        <f t="shared" si="8"/>
        <v>1284.6600000000001</v>
      </c>
      <c r="F59" s="5">
        <f t="shared" si="6"/>
        <v>983.55999999999972</v>
      </c>
      <c r="G59" s="18">
        <f t="shared" si="1"/>
        <v>308941.14000000007</v>
      </c>
      <c r="H59" s="18">
        <f t="shared" si="2"/>
        <v>12125.649999999998</v>
      </c>
      <c r="I59" s="18">
        <f>SUM(F72:$F$261)</f>
        <v>296815.49</v>
      </c>
      <c r="J59" s="18"/>
      <c r="K59" s="19">
        <f t="shared" si="3"/>
        <v>-2268.2199999999998</v>
      </c>
      <c r="L59" s="19">
        <f t="shared" si="5"/>
        <v>-50.059999999997672</v>
      </c>
      <c r="M59" s="19">
        <f t="shared" si="5"/>
        <v>1033.6199999999371</v>
      </c>
      <c r="N59" s="19">
        <f t="shared" si="4"/>
        <v>1284.6600000000001</v>
      </c>
      <c r="O59" s="19">
        <v>0</v>
      </c>
      <c r="P59" s="18"/>
    </row>
    <row r="60" spans="1:16" x14ac:dyDescent="0.25">
      <c r="A60" s="16">
        <v>40360</v>
      </c>
      <c r="B60" s="6">
        <f t="shared" si="0"/>
        <v>45</v>
      </c>
      <c r="C60" s="17">
        <v>40374</v>
      </c>
      <c r="D60" s="5">
        <f t="shared" si="7"/>
        <v>2268.2199999999998</v>
      </c>
      <c r="E60" s="5">
        <f t="shared" si="8"/>
        <v>1280.58</v>
      </c>
      <c r="F60" s="5">
        <f t="shared" si="6"/>
        <v>987.63999999999987</v>
      </c>
      <c r="G60" s="18">
        <f t="shared" si="1"/>
        <v>307953.50000000006</v>
      </c>
      <c r="H60" s="18">
        <f t="shared" si="2"/>
        <v>12175.909999999998</v>
      </c>
      <c r="I60" s="18">
        <f>SUM(F73:$F$261)</f>
        <v>295777.58999999997</v>
      </c>
      <c r="J60" s="18"/>
      <c r="K60" s="19">
        <f t="shared" si="3"/>
        <v>-2268.2199999999998</v>
      </c>
      <c r="L60" s="19">
        <f t="shared" si="5"/>
        <v>-50.260000000000218</v>
      </c>
      <c r="M60" s="19">
        <f t="shared" si="5"/>
        <v>1037.9000000000233</v>
      </c>
      <c r="N60" s="19">
        <f t="shared" si="4"/>
        <v>1280.58</v>
      </c>
      <c r="O60" s="19">
        <v>0</v>
      </c>
      <c r="P60" s="18"/>
    </row>
    <row r="61" spans="1:16" x14ac:dyDescent="0.25">
      <c r="A61" s="16">
        <v>40391</v>
      </c>
      <c r="B61" s="6">
        <f t="shared" si="0"/>
        <v>46</v>
      </c>
      <c r="C61" s="17">
        <v>40405</v>
      </c>
      <c r="D61" s="5">
        <f t="shared" si="7"/>
        <v>2268.2199999999998</v>
      </c>
      <c r="E61" s="5">
        <f t="shared" si="8"/>
        <v>1276.49</v>
      </c>
      <c r="F61" s="5">
        <f t="shared" si="6"/>
        <v>991.72999999999979</v>
      </c>
      <c r="G61" s="18">
        <f t="shared" si="1"/>
        <v>306961.77000000008</v>
      </c>
      <c r="H61" s="18">
        <f t="shared" si="2"/>
        <v>12226.379999999997</v>
      </c>
      <c r="I61" s="18">
        <f>SUM(F74:$F$261)</f>
        <v>294735.38999999996</v>
      </c>
      <c r="J61" s="18"/>
      <c r="K61" s="19">
        <f t="shared" si="3"/>
        <v>-2268.2199999999998</v>
      </c>
      <c r="L61" s="19">
        <f t="shared" si="5"/>
        <v>-50.469999999999345</v>
      </c>
      <c r="M61" s="19">
        <f t="shared" si="5"/>
        <v>1042.2000000000116</v>
      </c>
      <c r="N61" s="19">
        <f t="shared" si="4"/>
        <v>1276.49</v>
      </c>
      <c r="O61" s="19">
        <v>0</v>
      </c>
      <c r="P61" s="18"/>
    </row>
    <row r="62" spans="1:16" x14ac:dyDescent="0.25">
      <c r="A62" s="16">
        <v>40422</v>
      </c>
      <c r="B62" s="6">
        <f t="shared" si="0"/>
        <v>47</v>
      </c>
      <c r="C62" s="17">
        <v>40436</v>
      </c>
      <c r="D62" s="5">
        <f t="shared" si="7"/>
        <v>2268.2199999999998</v>
      </c>
      <c r="E62" s="5">
        <f t="shared" si="8"/>
        <v>1272.3699999999999</v>
      </c>
      <c r="F62" s="5">
        <f t="shared" si="6"/>
        <v>995.84999999999991</v>
      </c>
      <c r="G62" s="18">
        <f t="shared" si="1"/>
        <v>305965.9200000001</v>
      </c>
      <c r="H62" s="18">
        <f t="shared" si="2"/>
        <v>12277.05</v>
      </c>
      <c r="I62" s="18">
        <f>SUM(F75:$F$261)</f>
        <v>293688.87</v>
      </c>
      <c r="J62" s="18"/>
      <c r="K62" s="19">
        <f t="shared" si="3"/>
        <v>-2268.2199999999998</v>
      </c>
      <c r="L62" s="19">
        <f t="shared" si="5"/>
        <v>-50.670000000001892</v>
      </c>
      <c r="M62" s="19">
        <f t="shared" si="5"/>
        <v>1046.5199999999604</v>
      </c>
      <c r="N62" s="19">
        <f t="shared" si="4"/>
        <v>1272.3699999999999</v>
      </c>
      <c r="O62" s="19">
        <v>0</v>
      </c>
      <c r="P62" s="18"/>
    </row>
    <row r="63" spans="1:16" x14ac:dyDescent="0.25">
      <c r="A63" s="16">
        <v>40452</v>
      </c>
      <c r="B63" s="6">
        <f t="shared" si="0"/>
        <v>48</v>
      </c>
      <c r="C63" s="17">
        <v>40466</v>
      </c>
      <c r="D63" s="5">
        <f t="shared" si="7"/>
        <v>2268.2199999999998</v>
      </c>
      <c r="E63" s="5">
        <f t="shared" si="8"/>
        <v>1268.25</v>
      </c>
      <c r="F63" s="5">
        <f t="shared" si="6"/>
        <v>999.9699999999998</v>
      </c>
      <c r="G63" s="18">
        <f t="shared" si="1"/>
        <v>304965.95000000013</v>
      </c>
      <c r="H63" s="18">
        <f t="shared" si="2"/>
        <v>12327.940000000002</v>
      </c>
      <c r="I63" s="18">
        <f>SUM(F76:$F$261)</f>
        <v>292638.01</v>
      </c>
      <c r="J63" s="18"/>
      <c r="K63" s="19">
        <f t="shared" si="3"/>
        <v>-2268.2199999999998</v>
      </c>
      <c r="L63" s="19">
        <f t="shared" si="5"/>
        <v>-50.890000000003056</v>
      </c>
      <c r="M63" s="19">
        <f t="shared" si="5"/>
        <v>1050.859999999986</v>
      </c>
      <c r="N63" s="19">
        <f t="shared" si="4"/>
        <v>1268.25</v>
      </c>
      <c r="O63" s="19">
        <v>0</v>
      </c>
      <c r="P63" s="18"/>
    </row>
    <row r="64" spans="1:16" x14ac:dyDescent="0.25">
      <c r="A64" s="16">
        <v>40483</v>
      </c>
      <c r="B64" s="6">
        <f t="shared" si="0"/>
        <v>49</v>
      </c>
      <c r="C64" s="17">
        <v>40497</v>
      </c>
      <c r="D64" s="5">
        <f t="shared" si="7"/>
        <v>2268.2199999999998</v>
      </c>
      <c r="E64" s="5">
        <f t="shared" si="8"/>
        <v>1264.0999999999999</v>
      </c>
      <c r="F64" s="5">
        <f t="shared" si="6"/>
        <v>1004.1199999999999</v>
      </c>
      <c r="G64" s="18">
        <f t="shared" si="1"/>
        <v>303961.83000000013</v>
      </c>
      <c r="H64" s="18">
        <f t="shared" si="2"/>
        <v>12379.039999999999</v>
      </c>
      <c r="I64" s="18">
        <f>SUM(F77:$F$261)</f>
        <v>291582.78999999998</v>
      </c>
      <c r="J64" s="18"/>
      <c r="K64" s="19">
        <f t="shared" si="3"/>
        <v>-2268.2199999999998</v>
      </c>
      <c r="L64" s="19">
        <f t="shared" si="5"/>
        <v>-51.099999999996726</v>
      </c>
      <c r="M64" s="19">
        <f t="shared" si="5"/>
        <v>1055.2200000000303</v>
      </c>
      <c r="N64" s="19">
        <f t="shared" si="4"/>
        <v>1264.0999999999999</v>
      </c>
      <c r="O64" s="19">
        <v>0</v>
      </c>
      <c r="P64" s="18"/>
    </row>
    <row r="65" spans="1:16" x14ac:dyDescent="0.25">
      <c r="A65" s="16">
        <v>40513</v>
      </c>
      <c r="B65" s="6">
        <f t="shared" si="0"/>
        <v>50</v>
      </c>
      <c r="C65" s="17">
        <v>40527</v>
      </c>
      <c r="D65" s="5">
        <f t="shared" si="7"/>
        <v>2268.2199999999998</v>
      </c>
      <c r="E65" s="5">
        <f t="shared" si="8"/>
        <v>1259.94</v>
      </c>
      <c r="F65" s="5">
        <f t="shared" si="6"/>
        <v>1008.2799999999997</v>
      </c>
      <c r="G65" s="18">
        <f t="shared" si="1"/>
        <v>302953.5500000001</v>
      </c>
      <c r="H65" s="18">
        <f t="shared" si="2"/>
        <v>12430.35</v>
      </c>
      <c r="I65" s="18">
        <f>SUM(F78:$F$261)</f>
        <v>290523.2</v>
      </c>
      <c r="J65" s="18"/>
      <c r="K65" s="19">
        <f t="shared" si="3"/>
        <v>-2268.2199999999998</v>
      </c>
      <c r="L65" s="19">
        <f t="shared" si="5"/>
        <v>-51.31000000000131</v>
      </c>
      <c r="M65" s="19">
        <f t="shared" si="5"/>
        <v>1059.5899999999674</v>
      </c>
      <c r="N65" s="19">
        <f t="shared" si="4"/>
        <v>1259.94</v>
      </c>
      <c r="O65" s="19">
        <v>0</v>
      </c>
      <c r="P65" s="18"/>
    </row>
    <row r="66" spans="1:16" x14ac:dyDescent="0.25">
      <c r="A66" s="16">
        <v>40544</v>
      </c>
      <c r="B66" s="6">
        <f t="shared" si="0"/>
        <v>51</v>
      </c>
      <c r="C66" s="17">
        <v>40558</v>
      </c>
      <c r="D66" s="5">
        <f t="shared" si="7"/>
        <v>2268.2199999999998</v>
      </c>
      <c r="E66" s="5">
        <f t="shared" si="8"/>
        <v>1255.76</v>
      </c>
      <c r="F66" s="5">
        <f t="shared" si="6"/>
        <v>1012.4599999999998</v>
      </c>
      <c r="G66" s="18">
        <f t="shared" si="1"/>
        <v>301941.09000000008</v>
      </c>
      <c r="H66" s="18">
        <f t="shared" si="2"/>
        <v>12481.869999999999</v>
      </c>
      <c r="I66" s="18">
        <f>SUM(F79:$F$261)</f>
        <v>289459.22000000003</v>
      </c>
      <c r="J66" s="18"/>
      <c r="K66" s="19">
        <f t="shared" si="3"/>
        <v>-2268.2199999999998</v>
      </c>
      <c r="L66" s="19">
        <f t="shared" si="5"/>
        <v>-51.519999999998618</v>
      </c>
      <c r="M66" s="19">
        <f t="shared" si="5"/>
        <v>1063.9799999999814</v>
      </c>
      <c r="N66" s="19">
        <f t="shared" si="4"/>
        <v>1255.76</v>
      </c>
      <c r="O66" s="19">
        <v>0</v>
      </c>
      <c r="P66" s="18"/>
    </row>
    <row r="67" spans="1:16" x14ac:dyDescent="0.25">
      <c r="A67" s="16">
        <v>40575</v>
      </c>
      <c r="B67" s="6">
        <f t="shared" si="0"/>
        <v>52</v>
      </c>
      <c r="C67" s="17">
        <v>40589</v>
      </c>
      <c r="D67" s="5">
        <f t="shared" si="7"/>
        <v>2268.2199999999998</v>
      </c>
      <c r="E67" s="5">
        <f t="shared" si="8"/>
        <v>1251.56</v>
      </c>
      <c r="F67" s="5">
        <f t="shared" si="6"/>
        <v>1016.6599999999999</v>
      </c>
      <c r="G67" s="18">
        <f t="shared" si="1"/>
        <v>300924.43000000011</v>
      </c>
      <c r="H67" s="18">
        <f t="shared" si="2"/>
        <v>12533.599999999997</v>
      </c>
      <c r="I67" s="18">
        <f>SUM(F80:$F$261)</f>
        <v>288390.83</v>
      </c>
      <c r="J67" s="18"/>
      <c r="K67" s="19">
        <f t="shared" si="3"/>
        <v>-2268.2199999999998</v>
      </c>
      <c r="L67" s="19">
        <f t="shared" si="5"/>
        <v>-51.729999999997744</v>
      </c>
      <c r="M67" s="19">
        <f t="shared" si="5"/>
        <v>1068.390000000014</v>
      </c>
      <c r="N67" s="19">
        <f t="shared" si="4"/>
        <v>1251.56</v>
      </c>
      <c r="O67" s="19">
        <v>0</v>
      </c>
      <c r="P67" s="18"/>
    </row>
    <row r="68" spans="1:16" x14ac:dyDescent="0.25">
      <c r="A68" s="16">
        <v>40603</v>
      </c>
      <c r="B68" s="6">
        <f t="shared" si="0"/>
        <v>53</v>
      </c>
      <c r="C68" s="17">
        <v>40617</v>
      </c>
      <c r="D68" s="5">
        <f t="shared" si="7"/>
        <v>2268.2199999999998</v>
      </c>
      <c r="E68" s="5">
        <f t="shared" si="8"/>
        <v>1247.3499999999999</v>
      </c>
      <c r="F68" s="5">
        <f t="shared" si="6"/>
        <v>1020.8699999999999</v>
      </c>
      <c r="G68" s="18">
        <f t="shared" si="1"/>
        <v>299903.56000000011</v>
      </c>
      <c r="H68" s="18">
        <f t="shared" si="2"/>
        <v>12585.549999999997</v>
      </c>
      <c r="I68" s="18">
        <f>SUM(F81:$F$261)</f>
        <v>287318.01</v>
      </c>
      <c r="J68" s="18"/>
      <c r="K68" s="19">
        <f t="shared" si="3"/>
        <v>-2268.2199999999998</v>
      </c>
      <c r="L68" s="19">
        <f t="shared" si="5"/>
        <v>-51.950000000000728</v>
      </c>
      <c r="M68" s="19">
        <f t="shared" si="5"/>
        <v>1072.820000000007</v>
      </c>
      <c r="N68" s="19">
        <f t="shared" si="4"/>
        <v>1247.3499999999999</v>
      </c>
      <c r="O68" s="19">
        <v>0</v>
      </c>
      <c r="P68" s="18"/>
    </row>
    <row r="69" spans="1:16" x14ac:dyDescent="0.25">
      <c r="A69" s="16">
        <v>40634</v>
      </c>
      <c r="B69" s="6">
        <f t="shared" si="0"/>
        <v>54</v>
      </c>
      <c r="C69" s="17">
        <v>40648</v>
      </c>
      <c r="D69" s="5">
        <f t="shared" si="7"/>
        <v>2268.2199999999998</v>
      </c>
      <c r="E69" s="5">
        <f t="shared" si="8"/>
        <v>1243.1199999999999</v>
      </c>
      <c r="F69" s="5">
        <f t="shared" si="6"/>
        <v>1025.0999999999999</v>
      </c>
      <c r="G69" s="18">
        <f t="shared" si="1"/>
        <v>298878.46000000014</v>
      </c>
      <c r="H69" s="18">
        <f t="shared" si="2"/>
        <v>12637.719999999998</v>
      </c>
      <c r="I69" s="18">
        <f>SUM(F82:$F$261)</f>
        <v>286240.74</v>
      </c>
      <c r="J69" s="18"/>
      <c r="K69" s="19">
        <f t="shared" si="3"/>
        <v>-2268.2199999999998</v>
      </c>
      <c r="L69" s="19">
        <f t="shared" si="5"/>
        <v>-52.170000000000073</v>
      </c>
      <c r="M69" s="19">
        <f t="shared" si="5"/>
        <v>1077.2700000000186</v>
      </c>
      <c r="N69" s="19">
        <f t="shared" si="4"/>
        <v>1243.1199999999999</v>
      </c>
      <c r="O69" s="19">
        <v>0</v>
      </c>
      <c r="P69" s="18"/>
    </row>
    <row r="70" spans="1:16" x14ac:dyDescent="0.25">
      <c r="A70" s="16">
        <v>40664</v>
      </c>
      <c r="B70" s="6">
        <f t="shared" si="0"/>
        <v>55</v>
      </c>
      <c r="C70" s="17">
        <v>40678</v>
      </c>
      <c r="D70" s="5">
        <f t="shared" si="7"/>
        <v>2268.2199999999998</v>
      </c>
      <c r="E70" s="5">
        <f t="shared" si="8"/>
        <v>1238.8699999999999</v>
      </c>
      <c r="F70" s="5">
        <f t="shared" si="6"/>
        <v>1029.3499999999999</v>
      </c>
      <c r="G70" s="18">
        <f t="shared" si="1"/>
        <v>297849.11000000016</v>
      </c>
      <c r="H70" s="18">
        <f t="shared" si="2"/>
        <v>12690.099999999997</v>
      </c>
      <c r="I70" s="18">
        <f>SUM(F83:$F$261)</f>
        <v>285159.01</v>
      </c>
      <c r="J70" s="18"/>
      <c r="K70" s="19">
        <f t="shared" si="3"/>
        <v>-2268.2199999999998</v>
      </c>
      <c r="L70" s="19">
        <f t="shared" si="5"/>
        <v>-52.3799999999992</v>
      </c>
      <c r="M70" s="19">
        <f t="shared" si="5"/>
        <v>1081.7299999999814</v>
      </c>
      <c r="N70" s="19">
        <f t="shared" si="4"/>
        <v>1238.8699999999999</v>
      </c>
      <c r="O70" s="19">
        <v>0</v>
      </c>
      <c r="P70" s="18"/>
    </row>
    <row r="71" spans="1:16" x14ac:dyDescent="0.25">
      <c r="A71" s="16">
        <v>40695</v>
      </c>
      <c r="B71" s="6">
        <f t="shared" si="0"/>
        <v>56</v>
      </c>
      <c r="C71" s="17">
        <v>40709</v>
      </c>
      <c r="D71" s="5">
        <f t="shared" si="7"/>
        <v>2268.2199999999998</v>
      </c>
      <c r="E71" s="5">
        <f t="shared" si="8"/>
        <v>1234.5999999999999</v>
      </c>
      <c r="F71" s="5">
        <f t="shared" si="6"/>
        <v>1033.6199999999999</v>
      </c>
      <c r="G71" s="18">
        <f t="shared" si="1"/>
        <v>296815.49000000017</v>
      </c>
      <c r="H71" s="18">
        <f t="shared" si="2"/>
        <v>12742.699999999997</v>
      </c>
      <c r="I71" s="18">
        <f>SUM(F84:$F$261)</f>
        <v>284072.78999999998</v>
      </c>
      <c r="J71" s="18"/>
      <c r="K71" s="19">
        <f t="shared" si="3"/>
        <v>-2268.2199999999998</v>
      </c>
      <c r="L71" s="19">
        <f t="shared" si="5"/>
        <v>-52.600000000000364</v>
      </c>
      <c r="M71" s="19">
        <f t="shared" si="5"/>
        <v>1086.2200000000303</v>
      </c>
      <c r="N71" s="19">
        <f t="shared" si="4"/>
        <v>1234.5999999999999</v>
      </c>
      <c r="O71" s="19">
        <v>0</v>
      </c>
      <c r="P71" s="18"/>
    </row>
    <row r="72" spans="1:16" x14ac:dyDescent="0.25">
      <c r="A72" s="16">
        <v>40725</v>
      </c>
      <c r="B72" s="6">
        <f t="shared" si="0"/>
        <v>57</v>
      </c>
      <c r="C72" s="17">
        <v>40739</v>
      </c>
      <c r="D72" s="5">
        <f t="shared" si="7"/>
        <v>2268.2199999999998</v>
      </c>
      <c r="E72" s="5">
        <f t="shared" si="8"/>
        <v>1230.32</v>
      </c>
      <c r="F72" s="5">
        <f t="shared" si="6"/>
        <v>1037.8999999999999</v>
      </c>
      <c r="G72" s="18">
        <f t="shared" si="1"/>
        <v>295777.59000000014</v>
      </c>
      <c r="H72" s="18">
        <f t="shared" si="2"/>
        <v>12795.519999999997</v>
      </c>
      <c r="I72" s="18">
        <f>SUM(F85:$F$261)</f>
        <v>282982.07</v>
      </c>
      <c r="J72" s="18"/>
      <c r="K72" s="19">
        <f t="shared" si="3"/>
        <v>-2268.2199999999998</v>
      </c>
      <c r="L72" s="19">
        <f t="shared" si="5"/>
        <v>-52.819999999999709</v>
      </c>
      <c r="M72" s="19">
        <f t="shared" si="5"/>
        <v>1090.7199999999721</v>
      </c>
      <c r="N72" s="19">
        <f t="shared" si="4"/>
        <v>1230.32</v>
      </c>
      <c r="O72" s="19">
        <v>0</v>
      </c>
      <c r="P72" s="18"/>
    </row>
    <row r="73" spans="1:16" x14ac:dyDescent="0.25">
      <c r="A73" s="16">
        <v>40756</v>
      </c>
      <c r="B73" s="6">
        <f t="shared" si="0"/>
        <v>58</v>
      </c>
      <c r="C73" s="17">
        <v>40770</v>
      </c>
      <c r="D73" s="5">
        <f t="shared" si="7"/>
        <v>2268.2199999999998</v>
      </c>
      <c r="E73" s="5">
        <f t="shared" si="8"/>
        <v>1226.02</v>
      </c>
      <c r="F73" s="5">
        <f t="shared" si="6"/>
        <v>1042.1999999999998</v>
      </c>
      <c r="G73" s="18">
        <f t="shared" si="1"/>
        <v>294735.39000000013</v>
      </c>
      <c r="H73" s="18">
        <f t="shared" si="2"/>
        <v>12848.559999999996</v>
      </c>
      <c r="I73" s="18">
        <f>SUM(F86:$F$261)</f>
        <v>281886.82999999996</v>
      </c>
      <c r="J73" s="18"/>
      <c r="K73" s="19">
        <f t="shared" si="3"/>
        <v>-2268.2199999999998</v>
      </c>
      <c r="L73" s="19">
        <f t="shared" si="5"/>
        <v>-53.039999999999054</v>
      </c>
      <c r="M73" s="19">
        <f t="shared" si="5"/>
        <v>1095.2400000000489</v>
      </c>
      <c r="N73" s="19">
        <f t="shared" si="4"/>
        <v>1226.02</v>
      </c>
      <c r="O73" s="19">
        <v>0</v>
      </c>
      <c r="P73" s="18"/>
    </row>
    <row r="74" spans="1:16" x14ac:dyDescent="0.25">
      <c r="A74" s="16">
        <v>40787</v>
      </c>
      <c r="B74" s="6">
        <f t="shared" si="0"/>
        <v>59</v>
      </c>
      <c r="C74" s="17">
        <v>40801</v>
      </c>
      <c r="D74" s="5">
        <f t="shared" si="7"/>
        <v>2268.2199999999998</v>
      </c>
      <c r="E74" s="5">
        <f t="shared" si="8"/>
        <v>1221.7</v>
      </c>
      <c r="F74" s="5">
        <f t="shared" si="6"/>
        <v>1046.5199999999998</v>
      </c>
      <c r="G74" s="18">
        <f t="shared" si="1"/>
        <v>293688.87000000011</v>
      </c>
      <c r="H74" s="18">
        <f t="shared" si="2"/>
        <v>12901.819999999996</v>
      </c>
      <c r="I74" s="18">
        <f>SUM(F87:$F$261)</f>
        <v>280787.05</v>
      </c>
      <c r="J74" s="18"/>
      <c r="K74" s="19">
        <f t="shared" si="3"/>
        <v>-2268.2199999999998</v>
      </c>
      <c r="L74" s="19">
        <f t="shared" si="5"/>
        <v>-53.260000000000218</v>
      </c>
      <c r="M74" s="19">
        <f t="shared" si="5"/>
        <v>1099.7799999999697</v>
      </c>
      <c r="N74" s="19">
        <f t="shared" si="4"/>
        <v>1221.7</v>
      </c>
      <c r="O74" s="19">
        <v>0</v>
      </c>
      <c r="P74" s="18"/>
    </row>
    <row r="75" spans="1:16" x14ac:dyDescent="0.25">
      <c r="A75" s="16">
        <v>40817</v>
      </c>
      <c r="B75" s="6">
        <f t="shared" si="0"/>
        <v>60</v>
      </c>
      <c r="C75" s="17">
        <v>40831</v>
      </c>
      <c r="D75" s="5">
        <f t="shared" si="7"/>
        <v>2268.2199999999998</v>
      </c>
      <c r="E75" s="5">
        <f t="shared" si="8"/>
        <v>1217.3599999999999</v>
      </c>
      <c r="F75" s="5">
        <f t="shared" si="6"/>
        <v>1050.8599999999999</v>
      </c>
      <c r="G75" s="18">
        <f t="shared" si="1"/>
        <v>292638.01000000013</v>
      </c>
      <c r="H75" s="18">
        <f t="shared" si="2"/>
        <v>12955.299999999996</v>
      </c>
      <c r="I75" s="18">
        <f>SUM(F88:$F$261)</f>
        <v>279682.70999999996</v>
      </c>
      <c r="J75" s="18"/>
      <c r="K75" s="19">
        <f t="shared" si="3"/>
        <v>-2268.2199999999998</v>
      </c>
      <c r="L75" s="19">
        <f t="shared" si="5"/>
        <v>-53.479999999999563</v>
      </c>
      <c r="M75" s="19">
        <f t="shared" si="5"/>
        <v>1104.3400000000256</v>
      </c>
      <c r="N75" s="19">
        <f t="shared" si="4"/>
        <v>1217.3599999999999</v>
      </c>
      <c r="O75" s="19">
        <v>0</v>
      </c>
      <c r="P75" s="18"/>
    </row>
    <row r="76" spans="1:16" x14ac:dyDescent="0.25">
      <c r="A76" s="16">
        <v>40848</v>
      </c>
      <c r="B76" s="6">
        <f t="shared" si="0"/>
        <v>61</v>
      </c>
      <c r="C76" s="17">
        <v>40862</v>
      </c>
      <c r="D76" s="5">
        <f t="shared" si="7"/>
        <v>2268.2199999999998</v>
      </c>
      <c r="E76" s="5">
        <f t="shared" si="8"/>
        <v>1213</v>
      </c>
      <c r="F76" s="5">
        <f t="shared" si="6"/>
        <v>1055.2199999999998</v>
      </c>
      <c r="G76" s="18">
        <f t="shared" si="1"/>
        <v>291582.79000000015</v>
      </c>
      <c r="H76" s="18">
        <f t="shared" si="2"/>
        <v>13008.999999999998</v>
      </c>
      <c r="I76" s="18">
        <f>SUM(F89:$F$261)</f>
        <v>278573.78999999998</v>
      </c>
      <c r="J76" s="18"/>
      <c r="K76" s="19">
        <f t="shared" si="3"/>
        <v>-2268.2199999999998</v>
      </c>
      <c r="L76" s="19">
        <f t="shared" si="5"/>
        <v>-53.700000000002547</v>
      </c>
      <c r="M76" s="19">
        <f t="shared" si="5"/>
        <v>1108.9199999999837</v>
      </c>
      <c r="N76" s="19">
        <f t="shared" si="4"/>
        <v>1213</v>
      </c>
      <c r="O76" s="19">
        <v>0</v>
      </c>
      <c r="P76" s="18"/>
    </row>
    <row r="77" spans="1:16" x14ac:dyDescent="0.25">
      <c r="A77" s="16">
        <v>40878</v>
      </c>
      <c r="B77" s="6">
        <f t="shared" si="0"/>
        <v>62</v>
      </c>
      <c r="C77" s="17">
        <v>40892</v>
      </c>
      <c r="D77" s="5">
        <f t="shared" si="7"/>
        <v>2268.2199999999998</v>
      </c>
      <c r="E77" s="5">
        <f t="shared" si="8"/>
        <v>1208.6300000000001</v>
      </c>
      <c r="F77" s="5">
        <f t="shared" si="6"/>
        <v>1059.5899999999997</v>
      </c>
      <c r="G77" s="18">
        <f t="shared" si="1"/>
        <v>290523.20000000013</v>
      </c>
      <c r="H77" s="18">
        <f t="shared" si="2"/>
        <v>13062.919999999998</v>
      </c>
      <c r="I77" s="18">
        <f>SUM(F90:$F$261)</f>
        <v>277460.27999999997</v>
      </c>
      <c r="J77" s="18"/>
      <c r="K77" s="19">
        <f t="shared" si="3"/>
        <v>-2268.2199999999998</v>
      </c>
      <c r="L77" s="19">
        <f t="shared" si="5"/>
        <v>-53.920000000000073</v>
      </c>
      <c r="M77" s="19">
        <f t="shared" si="5"/>
        <v>1113.5100000000093</v>
      </c>
      <c r="N77" s="19">
        <f t="shared" si="4"/>
        <v>1208.6300000000001</v>
      </c>
      <c r="O77" s="19">
        <v>0</v>
      </c>
      <c r="P77" s="18"/>
    </row>
    <row r="78" spans="1:16" x14ac:dyDescent="0.25">
      <c r="A78" s="16">
        <v>40909</v>
      </c>
      <c r="B78" s="6">
        <f t="shared" si="0"/>
        <v>63</v>
      </c>
      <c r="C78" s="17">
        <v>40923</v>
      </c>
      <c r="D78" s="5">
        <f t="shared" si="7"/>
        <v>2268.2199999999998</v>
      </c>
      <c r="E78" s="5">
        <f t="shared" si="8"/>
        <v>1204.24</v>
      </c>
      <c r="F78" s="5">
        <f t="shared" si="6"/>
        <v>1063.9799999999998</v>
      </c>
      <c r="G78" s="18">
        <f t="shared" si="1"/>
        <v>289459.22000000015</v>
      </c>
      <c r="H78" s="18">
        <f t="shared" si="2"/>
        <v>13117.069999999998</v>
      </c>
      <c r="I78" s="18">
        <f>SUM(F91:$F$261)</f>
        <v>276342.14999999997</v>
      </c>
      <c r="J78" s="18"/>
      <c r="K78" s="19">
        <f t="shared" si="3"/>
        <v>-2268.2199999999998</v>
      </c>
      <c r="L78" s="19">
        <f t="shared" si="5"/>
        <v>-54.149999999999636</v>
      </c>
      <c r="M78" s="19">
        <f t="shared" si="5"/>
        <v>1118.1300000000047</v>
      </c>
      <c r="N78" s="19">
        <f t="shared" si="4"/>
        <v>1204.24</v>
      </c>
      <c r="O78" s="19">
        <v>0</v>
      </c>
      <c r="P78" s="18"/>
    </row>
    <row r="79" spans="1:16" x14ac:dyDescent="0.25">
      <c r="A79" s="16">
        <v>40940</v>
      </c>
      <c r="B79" s="6">
        <f t="shared" si="0"/>
        <v>64</v>
      </c>
      <c r="C79" s="17">
        <v>40954</v>
      </c>
      <c r="D79" s="5">
        <f t="shared" si="7"/>
        <v>2268.2199999999998</v>
      </c>
      <c r="E79" s="5">
        <f t="shared" si="8"/>
        <v>1199.83</v>
      </c>
      <c r="F79" s="5">
        <f t="shared" si="6"/>
        <v>1068.3899999999999</v>
      </c>
      <c r="G79" s="18">
        <f t="shared" si="1"/>
        <v>288390.83000000013</v>
      </c>
      <c r="H79" s="18">
        <f t="shared" si="2"/>
        <v>13171.449999999997</v>
      </c>
      <c r="I79" s="18">
        <f>SUM(F92:$F$261)</f>
        <v>275219.37999999995</v>
      </c>
      <c r="J79" s="18"/>
      <c r="K79" s="19">
        <f t="shared" si="3"/>
        <v>-2268.2199999999998</v>
      </c>
      <c r="L79" s="19">
        <f t="shared" si="5"/>
        <v>-54.3799999999992</v>
      </c>
      <c r="M79" s="19">
        <f t="shared" si="5"/>
        <v>1122.7700000000186</v>
      </c>
      <c r="N79" s="19">
        <f t="shared" si="4"/>
        <v>1199.83</v>
      </c>
      <c r="O79" s="19">
        <v>0</v>
      </c>
      <c r="P79" s="18"/>
    </row>
    <row r="80" spans="1:16" x14ac:dyDescent="0.25">
      <c r="A80" s="16">
        <v>40969</v>
      </c>
      <c r="B80" s="6">
        <f t="shared" si="0"/>
        <v>65</v>
      </c>
      <c r="C80" s="17">
        <v>40983</v>
      </c>
      <c r="D80" s="5">
        <f t="shared" si="7"/>
        <v>2268.2199999999998</v>
      </c>
      <c r="E80" s="5">
        <f t="shared" si="8"/>
        <v>1195.4000000000001</v>
      </c>
      <c r="F80" s="5">
        <f t="shared" si="6"/>
        <v>1072.8199999999997</v>
      </c>
      <c r="G80" s="18">
        <f t="shared" si="1"/>
        <v>287318.01000000013</v>
      </c>
      <c r="H80" s="18">
        <f t="shared" si="2"/>
        <v>13226.049999999997</v>
      </c>
      <c r="I80" s="18">
        <f>SUM(F93:$F$261)</f>
        <v>274091.95999999996</v>
      </c>
      <c r="J80" s="18"/>
      <c r="K80" s="19">
        <f t="shared" si="3"/>
        <v>-2268.2199999999998</v>
      </c>
      <c r="L80" s="19">
        <f t="shared" si="5"/>
        <v>-54.600000000000364</v>
      </c>
      <c r="M80" s="19">
        <f t="shared" si="5"/>
        <v>1127.4199999999837</v>
      </c>
      <c r="N80" s="19">
        <f t="shared" si="4"/>
        <v>1195.4000000000001</v>
      </c>
      <c r="O80" s="19">
        <v>0</v>
      </c>
      <c r="P80" s="18"/>
    </row>
    <row r="81" spans="1:16" x14ac:dyDescent="0.25">
      <c r="A81" s="16">
        <v>41000</v>
      </c>
      <c r="B81" s="6">
        <f t="shared" ref="B81:B144" si="9">B80+1</f>
        <v>66</v>
      </c>
      <c r="C81" s="17">
        <v>41014</v>
      </c>
      <c r="D81" s="5">
        <f t="shared" si="7"/>
        <v>2268.2199999999998</v>
      </c>
      <c r="E81" s="5">
        <f t="shared" si="8"/>
        <v>1190.95</v>
      </c>
      <c r="F81" s="5">
        <f t="shared" si="6"/>
        <v>1077.2699999999998</v>
      </c>
      <c r="G81" s="18">
        <f t="shared" ref="G81:G144" si="10">G80-F81</f>
        <v>286240.74000000011</v>
      </c>
      <c r="H81" s="18">
        <f t="shared" ref="H81:H144" si="11">SUM(F82:F93)</f>
        <v>13280.869999999999</v>
      </c>
      <c r="I81" s="18">
        <f>SUM(F94:$F$261)</f>
        <v>272959.86999999994</v>
      </c>
      <c r="J81" s="18"/>
      <c r="K81" s="19">
        <f t="shared" ref="K81:K144" si="12">-D81</f>
        <v>-2268.2199999999998</v>
      </c>
      <c r="L81" s="19">
        <f t="shared" si="5"/>
        <v>-54.820000000001528</v>
      </c>
      <c r="M81" s="19">
        <f t="shared" si="5"/>
        <v>1132.0900000000256</v>
      </c>
      <c r="N81" s="19">
        <f t="shared" ref="N81:N144" si="13">E81</f>
        <v>1190.95</v>
      </c>
      <c r="O81" s="19">
        <v>0</v>
      </c>
      <c r="P81" s="18"/>
    </row>
    <row r="82" spans="1:16" x14ac:dyDescent="0.25">
      <c r="A82" s="16">
        <v>41030</v>
      </c>
      <c r="B82" s="6">
        <f t="shared" si="9"/>
        <v>67</v>
      </c>
      <c r="C82" s="17">
        <v>41044</v>
      </c>
      <c r="D82" s="5">
        <f t="shared" si="7"/>
        <v>2268.2199999999998</v>
      </c>
      <c r="E82" s="5">
        <f t="shared" si="8"/>
        <v>1186.49</v>
      </c>
      <c r="F82" s="5">
        <f t="shared" si="6"/>
        <v>1081.7299999999998</v>
      </c>
      <c r="G82" s="18">
        <f t="shared" si="10"/>
        <v>285159.01000000013</v>
      </c>
      <c r="H82" s="18">
        <f t="shared" si="11"/>
        <v>13335.919999999998</v>
      </c>
      <c r="I82" s="18">
        <f>SUM(F95:$F$261)</f>
        <v>271823.08999999997</v>
      </c>
      <c r="J82" s="18"/>
      <c r="K82" s="19">
        <f t="shared" si="12"/>
        <v>-2268.2199999999998</v>
      </c>
      <c r="L82" s="19">
        <f t="shared" ref="L82:M145" si="14">H81-H82</f>
        <v>-55.049999999999272</v>
      </c>
      <c r="M82" s="19">
        <f t="shared" si="14"/>
        <v>1136.7799999999697</v>
      </c>
      <c r="N82" s="19">
        <f t="shared" si="13"/>
        <v>1186.49</v>
      </c>
      <c r="O82" s="19">
        <v>0</v>
      </c>
      <c r="P82" s="18"/>
    </row>
    <row r="83" spans="1:16" x14ac:dyDescent="0.25">
      <c r="A83" s="16">
        <v>41061</v>
      </c>
      <c r="B83" s="6">
        <f t="shared" si="9"/>
        <v>68</v>
      </c>
      <c r="C83" s="17">
        <v>41075</v>
      </c>
      <c r="D83" s="5">
        <f t="shared" si="7"/>
        <v>2268.2199999999998</v>
      </c>
      <c r="E83" s="5">
        <f t="shared" si="8"/>
        <v>1182</v>
      </c>
      <c r="F83" s="5">
        <f t="shared" si="6"/>
        <v>1086.2199999999998</v>
      </c>
      <c r="G83" s="18">
        <f t="shared" si="10"/>
        <v>284072.79000000015</v>
      </c>
      <c r="H83" s="18">
        <f t="shared" si="11"/>
        <v>13391.199999999997</v>
      </c>
      <c r="I83" s="18">
        <f>SUM(F96:$F$261)</f>
        <v>270681.58999999991</v>
      </c>
      <c r="J83" s="18"/>
      <c r="K83" s="19">
        <f t="shared" si="12"/>
        <v>-2268.2199999999998</v>
      </c>
      <c r="L83" s="19">
        <f t="shared" si="14"/>
        <v>-55.279999999998836</v>
      </c>
      <c r="M83" s="19">
        <f t="shared" si="14"/>
        <v>1141.5000000000582</v>
      </c>
      <c r="N83" s="19">
        <f t="shared" si="13"/>
        <v>1182</v>
      </c>
      <c r="O83" s="19">
        <v>0</v>
      </c>
      <c r="P83" s="18"/>
    </row>
    <row r="84" spans="1:16" x14ac:dyDescent="0.25">
      <c r="A84" s="16">
        <v>41091</v>
      </c>
      <c r="B84" s="6">
        <f t="shared" si="9"/>
        <v>69</v>
      </c>
      <c r="C84" s="17">
        <v>41105</v>
      </c>
      <c r="D84" s="5">
        <f t="shared" si="7"/>
        <v>2268.2199999999998</v>
      </c>
      <c r="E84" s="5">
        <f t="shared" si="8"/>
        <v>1177.5</v>
      </c>
      <c r="F84" s="5">
        <f t="shared" ref="F84:F147" si="15">D84-E84</f>
        <v>1090.7199999999998</v>
      </c>
      <c r="G84" s="18">
        <f t="shared" si="10"/>
        <v>282982.07000000018</v>
      </c>
      <c r="H84" s="18">
        <f t="shared" si="11"/>
        <v>13446.71</v>
      </c>
      <c r="I84" s="18">
        <f>SUM(F97:$F$261)</f>
        <v>269535.35999999993</v>
      </c>
      <c r="J84" s="18"/>
      <c r="K84" s="19">
        <f t="shared" si="12"/>
        <v>-2268.2199999999998</v>
      </c>
      <c r="L84" s="19">
        <f t="shared" si="14"/>
        <v>-55.510000000002037</v>
      </c>
      <c r="M84" s="19">
        <f t="shared" si="14"/>
        <v>1146.2299999999814</v>
      </c>
      <c r="N84" s="19">
        <f t="shared" si="13"/>
        <v>1177.5</v>
      </c>
      <c r="O84" s="19">
        <v>0</v>
      </c>
      <c r="P84" s="18"/>
    </row>
    <row r="85" spans="1:16" x14ac:dyDescent="0.25">
      <c r="A85" s="16">
        <v>41122</v>
      </c>
      <c r="B85" s="6">
        <f t="shared" si="9"/>
        <v>70</v>
      </c>
      <c r="C85" s="17">
        <v>41136</v>
      </c>
      <c r="D85" s="5">
        <f t="shared" si="7"/>
        <v>2268.2199999999998</v>
      </c>
      <c r="E85" s="5">
        <f t="shared" si="8"/>
        <v>1172.98</v>
      </c>
      <c r="F85" s="5">
        <f t="shared" si="15"/>
        <v>1095.2399999999998</v>
      </c>
      <c r="G85" s="18">
        <f t="shared" si="10"/>
        <v>281886.83000000019</v>
      </c>
      <c r="H85" s="18">
        <f t="shared" si="11"/>
        <v>13502.449999999997</v>
      </c>
      <c r="I85" s="18">
        <f>SUM(F98:$F$261)</f>
        <v>268384.37999999995</v>
      </c>
      <c r="J85" s="18"/>
      <c r="K85" s="19">
        <f t="shared" si="12"/>
        <v>-2268.2199999999998</v>
      </c>
      <c r="L85" s="19">
        <f t="shared" si="14"/>
        <v>-55.739999999997963</v>
      </c>
      <c r="M85" s="19">
        <f t="shared" si="14"/>
        <v>1150.9799999999814</v>
      </c>
      <c r="N85" s="19">
        <f t="shared" si="13"/>
        <v>1172.98</v>
      </c>
      <c r="O85" s="19">
        <v>0</v>
      </c>
      <c r="P85" s="18"/>
    </row>
    <row r="86" spans="1:16" x14ac:dyDescent="0.25">
      <c r="A86" s="16">
        <v>41153</v>
      </c>
      <c r="B86" s="6">
        <f t="shared" si="9"/>
        <v>71</v>
      </c>
      <c r="C86" s="17">
        <v>41167</v>
      </c>
      <c r="D86" s="5">
        <f t="shared" ref="D86:D149" si="16">ROUND(447116.64*($D$8/67896759.52),2)</f>
        <v>2268.2199999999998</v>
      </c>
      <c r="E86" s="5">
        <f t="shared" ref="E86:E149" si="17">ROUND(G85*($F$13/12),2)</f>
        <v>1168.44</v>
      </c>
      <c r="F86" s="5">
        <f t="shared" si="15"/>
        <v>1099.7799999999997</v>
      </c>
      <c r="G86" s="18">
        <f t="shared" si="10"/>
        <v>280787.05000000016</v>
      </c>
      <c r="H86" s="18">
        <f t="shared" si="11"/>
        <v>13558.419999999998</v>
      </c>
      <c r="I86" s="18">
        <f>SUM(F99:$F$261)</f>
        <v>267228.62999999995</v>
      </c>
      <c r="J86" s="18"/>
      <c r="K86" s="19">
        <f t="shared" si="12"/>
        <v>-2268.2199999999998</v>
      </c>
      <c r="L86" s="19">
        <f t="shared" si="14"/>
        <v>-55.970000000001164</v>
      </c>
      <c r="M86" s="19">
        <f t="shared" si="14"/>
        <v>1155.75</v>
      </c>
      <c r="N86" s="19">
        <f t="shared" si="13"/>
        <v>1168.44</v>
      </c>
      <c r="O86" s="19">
        <v>0</v>
      </c>
      <c r="P86" s="18"/>
    </row>
    <row r="87" spans="1:16" x14ac:dyDescent="0.25">
      <c r="A87" s="16">
        <v>41183</v>
      </c>
      <c r="B87" s="6">
        <f t="shared" si="9"/>
        <v>72</v>
      </c>
      <c r="C87" s="17">
        <v>41197</v>
      </c>
      <c r="D87" s="5">
        <f t="shared" si="16"/>
        <v>2268.2199999999998</v>
      </c>
      <c r="E87" s="5">
        <f t="shared" si="17"/>
        <v>1163.8800000000001</v>
      </c>
      <c r="F87" s="5">
        <f t="shared" si="15"/>
        <v>1104.3399999999997</v>
      </c>
      <c r="G87" s="18">
        <f t="shared" si="10"/>
        <v>279682.71000000014</v>
      </c>
      <c r="H87" s="18">
        <f t="shared" si="11"/>
        <v>13614.619999999995</v>
      </c>
      <c r="I87" s="18">
        <f>SUM(F100:$F$261)</f>
        <v>266068.08999999997</v>
      </c>
      <c r="J87" s="18"/>
      <c r="K87" s="19">
        <f t="shared" si="12"/>
        <v>-2268.2199999999998</v>
      </c>
      <c r="L87" s="19">
        <f t="shared" si="14"/>
        <v>-56.19999999999709</v>
      </c>
      <c r="M87" s="19">
        <f t="shared" si="14"/>
        <v>1160.539999999979</v>
      </c>
      <c r="N87" s="19">
        <f t="shared" si="13"/>
        <v>1163.8800000000001</v>
      </c>
      <c r="O87" s="19">
        <v>0</v>
      </c>
      <c r="P87" s="18"/>
    </row>
    <row r="88" spans="1:16" x14ac:dyDescent="0.25">
      <c r="A88" s="16">
        <v>41214</v>
      </c>
      <c r="B88" s="6">
        <f t="shared" si="9"/>
        <v>73</v>
      </c>
      <c r="C88" s="17">
        <v>41228</v>
      </c>
      <c r="D88" s="5">
        <f t="shared" si="16"/>
        <v>2268.2199999999998</v>
      </c>
      <c r="E88" s="5">
        <f t="shared" si="17"/>
        <v>1159.3</v>
      </c>
      <c r="F88" s="5">
        <f t="shared" si="15"/>
        <v>1108.9199999999998</v>
      </c>
      <c r="G88" s="18">
        <f t="shared" si="10"/>
        <v>278573.79000000015</v>
      </c>
      <c r="H88" s="18">
        <f t="shared" si="11"/>
        <v>13671.049999999997</v>
      </c>
      <c r="I88" s="18">
        <f>SUM(F101:$F$261)</f>
        <v>264902.74</v>
      </c>
      <c r="J88" s="18"/>
      <c r="K88" s="19">
        <f t="shared" si="12"/>
        <v>-2268.2199999999998</v>
      </c>
      <c r="L88" s="19">
        <f t="shared" si="14"/>
        <v>-56.43000000000211</v>
      </c>
      <c r="M88" s="19">
        <f t="shared" si="14"/>
        <v>1165.3499999999767</v>
      </c>
      <c r="N88" s="19">
        <f t="shared" si="13"/>
        <v>1159.3</v>
      </c>
      <c r="O88" s="19">
        <v>0</v>
      </c>
      <c r="P88" s="18"/>
    </row>
    <row r="89" spans="1:16" x14ac:dyDescent="0.25">
      <c r="A89" s="16">
        <v>41244</v>
      </c>
      <c r="B89" s="6">
        <f t="shared" si="9"/>
        <v>74</v>
      </c>
      <c r="C89" s="17">
        <v>41258</v>
      </c>
      <c r="D89" s="5">
        <f t="shared" si="16"/>
        <v>2268.2199999999998</v>
      </c>
      <c r="E89" s="5">
        <f t="shared" si="17"/>
        <v>1154.71</v>
      </c>
      <c r="F89" s="5">
        <f t="shared" si="15"/>
        <v>1113.5099999999998</v>
      </c>
      <c r="G89" s="18">
        <f t="shared" si="10"/>
        <v>277460.28000000014</v>
      </c>
      <c r="H89" s="18">
        <f t="shared" si="11"/>
        <v>13727.72</v>
      </c>
      <c r="I89" s="18">
        <f>SUM(F102:$F$261)</f>
        <v>263732.56</v>
      </c>
      <c r="J89" s="18"/>
      <c r="K89" s="19">
        <f t="shared" si="12"/>
        <v>-2268.2199999999998</v>
      </c>
      <c r="L89" s="19">
        <f t="shared" si="14"/>
        <v>-56.670000000001892</v>
      </c>
      <c r="M89" s="19">
        <f t="shared" si="14"/>
        <v>1170.179999999993</v>
      </c>
      <c r="N89" s="19">
        <f t="shared" si="13"/>
        <v>1154.71</v>
      </c>
      <c r="O89" s="19">
        <v>0</v>
      </c>
      <c r="P89" s="18"/>
    </row>
    <row r="90" spans="1:16" x14ac:dyDescent="0.25">
      <c r="A90" s="16">
        <v>41275</v>
      </c>
      <c r="B90" s="6">
        <f t="shared" si="9"/>
        <v>75</v>
      </c>
      <c r="C90" s="17">
        <v>41289</v>
      </c>
      <c r="D90" s="5">
        <f t="shared" si="16"/>
        <v>2268.2199999999998</v>
      </c>
      <c r="E90" s="5">
        <f t="shared" si="17"/>
        <v>1150.0899999999999</v>
      </c>
      <c r="F90" s="5">
        <f t="shared" si="15"/>
        <v>1118.1299999999999</v>
      </c>
      <c r="G90" s="18">
        <f t="shared" si="10"/>
        <v>276342.15000000014</v>
      </c>
      <c r="H90" s="18">
        <f t="shared" si="11"/>
        <v>13784.619999999999</v>
      </c>
      <c r="I90" s="18">
        <f>SUM(F103:$F$261)</f>
        <v>262557.52999999997</v>
      </c>
      <c r="J90" s="18"/>
      <c r="K90" s="19">
        <f t="shared" si="12"/>
        <v>-2268.2199999999998</v>
      </c>
      <c r="L90" s="19">
        <f t="shared" si="14"/>
        <v>-56.899999999999636</v>
      </c>
      <c r="M90" s="19">
        <f t="shared" si="14"/>
        <v>1175.0300000000279</v>
      </c>
      <c r="N90" s="19">
        <f t="shared" si="13"/>
        <v>1150.0899999999999</v>
      </c>
      <c r="O90" s="19">
        <v>0</v>
      </c>
      <c r="P90" s="18"/>
    </row>
    <row r="91" spans="1:16" x14ac:dyDescent="0.25">
      <c r="A91" s="16">
        <v>41306</v>
      </c>
      <c r="B91" s="6">
        <f t="shared" si="9"/>
        <v>76</v>
      </c>
      <c r="C91" s="17">
        <v>41320</v>
      </c>
      <c r="D91" s="5">
        <f t="shared" si="16"/>
        <v>2268.2199999999998</v>
      </c>
      <c r="E91" s="5">
        <f t="shared" si="17"/>
        <v>1145.45</v>
      </c>
      <c r="F91" s="5">
        <f t="shared" si="15"/>
        <v>1122.7699999999998</v>
      </c>
      <c r="G91" s="18">
        <f t="shared" si="10"/>
        <v>275219.38000000012</v>
      </c>
      <c r="H91" s="18">
        <f t="shared" si="11"/>
        <v>13841.749999999998</v>
      </c>
      <c r="I91" s="18">
        <f>SUM(F104:$F$261)</f>
        <v>261377.63</v>
      </c>
      <c r="J91" s="18"/>
      <c r="K91" s="19">
        <f t="shared" si="12"/>
        <v>-2268.2199999999998</v>
      </c>
      <c r="L91" s="19">
        <f t="shared" si="14"/>
        <v>-57.1299999999992</v>
      </c>
      <c r="M91" s="19">
        <f t="shared" si="14"/>
        <v>1179.8999999999651</v>
      </c>
      <c r="N91" s="19">
        <f t="shared" si="13"/>
        <v>1145.45</v>
      </c>
      <c r="O91" s="19">
        <v>0</v>
      </c>
      <c r="P91" s="18"/>
    </row>
    <row r="92" spans="1:16" x14ac:dyDescent="0.25">
      <c r="A92" s="16">
        <v>41334</v>
      </c>
      <c r="B92" s="6">
        <f t="shared" si="9"/>
        <v>77</v>
      </c>
      <c r="C92" s="17">
        <v>41348</v>
      </c>
      <c r="D92" s="5">
        <f t="shared" si="16"/>
        <v>2268.2199999999998</v>
      </c>
      <c r="E92" s="5">
        <f t="shared" si="17"/>
        <v>1140.8</v>
      </c>
      <c r="F92" s="5">
        <f t="shared" si="15"/>
        <v>1127.4199999999998</v>
      </c>
      <c r="G92" s="18">
        <f t="shared" si="10"/>
        <v>274091.96000000014</v>
      </c>
      <c r="H92" s="18">
        <f t="shared" si="11"/>
        <v>13899.119999999995</v>
      </c>
      <c r="I92" s="18">
        <f>SUM(F105:$F$261)</f>
        <v>260192.84</v>
      </c>
      <c r="J92" s="18"/>
      <c r="K92" s="19">
        <f t="shared" si="12"/>
        <v>-2268.2199999999998</v>
      </c>
      <c r="L92" s="19">
        <f t="shared" si="14"/>
        <v>-57.369999999997162</v>
      </c>
      <c r="M92" s="19">
        <f t="shared" si="14"/>
        <v>1184.7900000000081</v>
      </c>
      <c r="N92" s="19">
        <f t="shared" si="13"/>
        <v>1140.8</v>
      </c>
      <c r="O92" s="19">
        <v>0</v>
      </c>
      <c r="P92" s="18"/>
    </row>
    <row r="93" spans="1:16" x14ac:dyDescent="0.25">
      <c r="A93" s="16">
        <v>41365</v>
      </c>
      <c r="B93" s="6">
        <f t="shared" si="9"/>
        <v>78</v>
      </c>
      <c r="C93" s="17">
        <v>41379</v>
      </c>
      <c r="D93" s="5">
        <f t="shared" si="16"/>
        <v>2268.2199999999998</v>
      </c>
      <c r="E93" s="5">
        <f t="shared" si="17"/>
        <v>1136.1300000000001</v>
      </c>
      <c r="F93" s="5">
        <f t="shared" si="15"/>
        <v>1132.0899999999997</v>
      </c>
      <c r="G93" s="18">
        <f t="shared" si="10"/>
        <v>272959.87000000011</v>
      </c>
      <c r="H93" s="18">
        <f t="shared" si="11"/>
        <v>13956.739999999998</v>
      </c>
      <c r="I93" s="18">
        <f>SUM(F106:$F$261)</f>
        <v>259003.13</v>
      </c>
      <c r="J93" s="18"/>
      <c r="K93" s="19">
        <f t="shared" si="12"/>
        <v>-2268.2199999999998</v>
      </c>
      <c r="L93" s="19">
        <f t="shared" si="14"/>
        <v>-57.620000000002619</v>
      </c>
      <c r="M93" s="19">
        <f t="shared" si="14"/>
        <v>1189.7099999999919</v>
      </c>
      <c r="N93" s="19">
        <f t="shared" si="13"/>
        <v>1136.1300000000001</v>
      </c>
      <c r="O93" s="19">
        <v>0</v>
      </c>
      <c r="P93" s="18"/>
    </row>
    <row r="94" spans="1:16" x14ac:dyDescent="0.25">
      <c r="A94" s="16">
        <v>41395</v>
      </c>
      <c r="B94" s="6">
        <f t="shared" si="9"/>
        <v>79</v>
      </c>
      <c r="C94" s="17">
        <v>41409</v>
      </c>
      <c r="D94" s="5">
        <f t="shared" si="16"/>
        <v>2268.2199999999998</v>
      </c>
      <c r="E94" s="5">
        <f t="shared" si="17"/>
        <v>1131.44</v>
      </c>
      <c r="F94" s="5">
        <f t="shared" si="15"/>
        <v>1136.7799999999997</v>
      </c>
      <c r="G94" s="18">
        <f t="shared" si="10"/>
        <v>271823.09000000008</v>
      </c>
      <c r="H94" s="18">
        <f t="shared" si="11"/>
        <v>14014.599999999995</v>
      </c>
      <c r="I94" s="18">
        <f>SUM(F107:$F$261)</f>
        <v>257808.49000000002</v>
      </c>
      <c r="J94" s="18"/>
      <c r="K94" s="19">
        <f t="shared" si="12"/>
        <v>-2268.2199999999998</v>
      </c>
      <c r="L94" s="19">
        <f t="shared" si="14"/>
        <v>-57.859999999996944</v>
      </c>
      <c r="M94" s="19">
        <f t="shared" si="14"/>
        <v>1194.6399999999849</v>
      </c>
      <c r="N94" s="19">
        <f t="shared" si="13"/>
        <v>1131.44</v>
      </c>
      <c r="O94" s="19">
        <v>0</v>
      </c>
      <c r="P94" s="18"/>
    </row>
    <row r="95" spans="1:16" x14ac:dyDescent="0.25">
      <c r="A95" s="16">
        <v>41426</v>
      </c>
      <c r="B95" s="6">
        <f t="shared" si="9"/>
        <v>80</v>
      </c>
      <c r="C95" s="17">
        <v>41440</v>
      </c>
      <c r="D95" s="5">
        <f t="shared" si="16"/>
        <v>2268.2199999999998</v>
      </c>
      <c r="E95" s="5">
        <f t="shared" si="17"/>
        <v>1126.72</v>
      </c>
      <c r="F95" s="5">
        <f t="shared" si="15"/>
        <v>1141.4999999999998</v>
      </c>
      <c r="G95" s="18">
        <f t="shared" si="10"/>
        <v>270681.59000000008</v>
      </c>
      <c r="H95" s="18">
        <f t="shared" si="11"/>
        <v>14072.689999999997</v>
      </c>
      <c r="I95" s="18">
        <f>SUM(F108:$F$261)</f>
        <v>256608.9</v>
      </c>
      <c r="J95" s="18"/>
      <c r="K95" s="19">
        <f t="shared" si="12"/>
        <v>-2268.2199999999998</v>
      </c>
      <c r="L95" s="19">
        <f t="shared" si="14"/>
        <v>-58.090000000001965</v>
      </c>
      <c r="M95" s="19">
        <f t="shared" si="14"/>
        <v>1199.5900000000256</v>
      </c>
      <c r="N95" s="19">
        <f t="shared" si="13"/>
        <v>1126.72</v>
      </c>
      <c r="O95" s="19">
        <v>0</v>
      </c>
      <c r="P95" s="18"/>
    </row>
    <row r="96" spans="1:16" x14ac:dyDescent="0.25">
      <c r="A96" s="16">
        <v>41456</v>
      </c>
      <c r="B96" s="6">
        <f t="shared" si="9"/>
        <v>81</v>
      </c>
      <c r="C96" s="17">
        <v>41470</v>
      </c>
      <c r="D96" s="5">
        <f t="shared" si="16"/>
        <v>2268.2199999999998</v>
      </c>
      <c r="E96" s="5">
        <f t="shared" si="17"/>
        <v>1121.99</v>
      </c>
      <c r="F96" s="5">
        <f t="shared" si="15"/>
        <v>1146.2299999999998</v>
      </c>
      <c r="G96" s="18">
        <f t="shared" si="10"/>
        <v>269535.3600000001</v>
      </c>
      <c r="H96" s="18">
        <f t="shared" si="11"/>
        <v>14131.019999999997</v>
      </c>
      <c r="I96" s="18">
        <f>SUM(F109:$F$261)</f>
        <v>255404.34</v>
      </c>
      <c r="J96" s="18"/>
      <c r="K96" s="19">
        <f t="shared" si="12"/>
        <v>-2268.2199999999998</v>
      </c>
      <c r="L96" s="19">
        <f t="shared" si="14"/>
        <v>-58.329999999999927</v>
      </c>
      <c r="M96" s="19">
        <f t="shared" si="14"/>
        <v>1204.5599999999977</v>
      </c>
      <c r="N96" s="19">
        <f t="shared" si="13"/>
        <v>1121.99</v>
      </c>
      <c r="O96" s="19">
        <v>0</v>
      </c>
      <c r="P96" s="18"/>
    </row>
    <row r="97" spans="1:16" x14ac:dyDescent="0.25">
      <c r="A97" s="16">
        <v>41487</v>
      </c>
      <c r="B97" s="6">
        <f t="shared" si="9"/>
        <v>82</v>
      </c>
      <c r="C97" s="17">
        <v>41501</v>
      </c>
      <c r="D97" s="5">
        <f t="shared" si="16"/>
        <v>2268.2199999999998</v>
      </c>
      <c r="E97" s="5">
        <f t="shared" si="17"/>
        <v>1117.24</v>
      </c>
      <c r="F97" s="5">
        <f t="shared" si="15"/>
        <v>1150.9799999999998</v>
      </c>
      <c r="G97" s="18">
        <f t="shared" si="10"/>
        <v>268384.38000000012</v>
      </c>
      <c r="H97" s="18">
        <f t="shared" si="11"/>
        <v>14189.589999999997</v>
      </c>
      <c r="I97" s="18">
        <f>SUM(F110:$F$261)</f>
        <v>254194.78999999998</v>
      </c>
      <c r="J97" s="18"/>
      <c r="K97" s="19">
        <f t="shared" si="12"/>
        <v>-2268.2199999999998</v>
      </c>
      <c r="L97" s="19">
        <f t="shared" si="14"/>
        <v>-58.569999999999709</v>
      </c>
      <c r="M97" s="19">
        <f t="shared" si="14"/>
        <v>1209.5500000000175</v>
      </c>
      <c r="N97" s="19">
        <f t="shared" si="13"/>
        <v>1117.24</v>
      </c>
      <c r="O97" s="19">
        <v>0</v>
      </c>
      <c r="P97" s="18"/>
    </row>
    <row r="98" spans="1:16" x14ac:dyDescent="0.25">
      <c r="A98" s="16">
        <v>41518</v>
      </c>
      <c r="B98" s="6">
        <f t="shared" si="9"/>
        <v>83</v>
      </c>
      <c r="C98" s="17">
        <v>41532</v>
      </c>
      <c r="D98" s="5">
        <f t="shared" si="16"/>
        <v>2268.2199999999998</v>
      </c>
      <c r="E98" s="5">
        <f t="shared" si="17"/>
        <v>1112.47</v>
      </c>
      <c r="F98" s="5">
        <f t="shared" si="15"/>
        <v>1155.7499999999998</v>
      </c>
      <c r="G98" s="18">
        <f t="shared" si="10"/>
        <v>267228.63000000012</v>
      </c>
      <c r="H98" s="18">
        <f t="shared" si="11"/>
        <v>14248.409999999996</v>
      </c>
      <c r="I98" s="18">
        <f>SUM(F111:$F$261)</f>
        <v>252980.22</v>
      </c>
      <c r="J98" s="18"/>
      <c r="K98" s="19">
        <f t="shared" si="12"/>
        <v>-2268.2199999999998</v>
      </c>
      <c r="L98" s="19">
        <f t="shared" si="14"/>
        <v>-58.819999999999709</v>
      </c>
      <c r="M98" s="19">
        <f t="shared" si="14"/>
        <v>1214.5699999999779</v>
      </c>
      <c r="N98" s="19">
        <f t="shared" si="13"/>
        <v>1112.47</v>
      </c>
      <c r="O98" s="19">
        <v>0</v>
      </c>
      <c r="P98" s="18"/>
    </row>
    <row r="99" spans="1:16" x14ac:dyDescent="0.25">
      <c r="A99" s="16">
        <v>41548</v>
      </c>
      <c r="B99" s="6">
        <f t="shared" si="9"/>
        <v>84</v>
      </c>
      <c r="C99" s="17">
        <v>41562</v>
      </c>
      <c r="D99" s="5">
        <f t="shared" si="16"/>
        <v>2268.2199999999998</v>
      </c>
      <c r="E99" s="5">
        <f t="shared" si="17"/>
        <v>1107.68</v>
      </c>
      <c r="F99" s="5">
        <f t="shared" si="15"/>
        <v>1160.5399999999997</v>
      </c>
      <c r="G99" s="18">
        <f t="shared" si="10"/>
        <v>266068.09000000014</v>
      </c>
      <c r="H99" s="18">
        <f t="shared" si="11"/>
        <v>14307.469999999998</v>
      </c>
      <c r="I99" s="18">
        <f>SUM(F112:$F$261)</f>
        <v>251760.62</v>
      </c>
      <c r="J99" s="18"/>
      <c r="K99" s="19">
        <f t="shared" si="12"/>
        <v>-2268.2199999999998</v>
      </c>
      <c r="L99" s="19">
        <f t="shared" si="14"/>
        <v>-59.06000000000131</v>
      </c>
      <c r="M99" s="19">
        <f t="shared" si="14"/>
        <v>1219.6000000000058</v>
      </c>
      <c r="N99" s="19">
        <f t="shared" si="13"/>
        <v>1107.68</v>
      </c>
      <c r="O99" s="19">
        <v>0</v>
      </c>
      <c r="P99" s="18"/>
    </row>
    <row r="100" spans="1:16" x14ac:dyDescent="0.25">
      <c r="A100" s="16">
        <v>41579</v>
      </c>
      <c r="B100" s="6">
        <f t="shared" si="9"/>
        <v>85</v>
      </c>
      <c r="C100" s="17">
        <v>41593</v>
      </c>
      <c r="D100" s="5">
        <f t="shared" si="16"/>
        <v>2268.2199999999998</v>
      </c>
      <c r="E100" s="5">
        <f t="shared" si="17"/>
        <v>1102.8699999999999</v>
      </c>
      <c r="F100" s="5">
        <f t="shared" si="15"/>
        <v>1165.3499999999999</v>
      </c>
      <c r="G100" s="18">
        <f t="shared" si="10"/>
        <v>264902.74000000017</v>
      </c>
      <c r="H100" s="18">
        <f t="shared" si="11"/>
        <v>14366.779999999999</v>
      </c>
      <c r="I100" s="18">
        <f>SUM(F113:$F$261)</f>
        <v>250535.95999999996</v>
      </c>
      <c r="J100" s="18"/>
      <c r="K100" s="19">
        <f t="shared" si="12"/>
        <v>-2268.2199999999998</v>
      </c>
      <c r="L100" s="19">
        <f t="shared" si="14"/>
        <v>-59.31000000000131</v>
      </c>
      <c r="M100" s="19">
        <f t="shared" si="14"/>
        <v>1224.6600000000326</v>
      </c>
      <c r="N100" s="19">
        <f t="shared" si="13"/>
        <v>1102.8699999999999</v>
      </c>
      <c r="O100" s="19">
        <v>0</v>
      </c>
      <c r="P100" s="18"/>
    </row>
    <row r="101" spans="1:16" x14ac:dyDescent="0.25">
      <c r="A101" s="16">
        <v>41609</v>
      </c>
      <c r="B101" s="6">
        <f t="shared" si="9"/>
        <v>86</v>
      </c>
      <c r="C101" s="17">
        <v>41623</v>
      </c>
      <c r="D101" s="5">
        <f t="shared" si="16"/>
        <v>2268.2199999999998</v>
      </c>
      <c r="E101" s="5">
        <f t="shared" si="17"/>
        <v>1098.04</v>
      </c>
      <c r="F101" s="5">
        <f t="shared" si="15"/>
        <v>1170.1799999999998</v>
      </c>
      <c r="G101" s="18">
        <f t="shared" si="10"/>
        <v>263732.56000000017</v>
      </c>
      <c r="H101" s="18">
        <f t="shared" si="11"/>
        <v>14426.329999999998</v>
      </c>
      <c r="I101" s="18">
        <f>SUM(F114:$F$261)</f>
        <v>249306.22999999995</v>
      </c>
      <c r="J101" s="18"/>
      <c r="K101" s="19">
        <f t="shared" si="12"/>
        <v>-2268.2199999999998</v>
      </c>
      <c r="L101" s="19">
        <f t="shared" si="14"/>
        <v>-59.549999999999272</v>
      </c>
      <c r="M101" s="19">
        <f t="shared" si="14"/>
        <v>1229.7300000000105</v>
      </c>
      <c r="N101" s="19">
        <f t="shared" si="13"/>
        <v>1098.04</v>
      </c>
      <c r="O101" s="19">
        <v>0</v>
      </c>
      <c r="P101" s="18"/>
    </row>
    <row r="102" spans="1:16" x14ac:dyDescent="0.25">
      <c r="A102" s="16">
        <v>41640</v>
      </c>
      <c r="B102" s="6">
        <f t="shared" si="9"/>
        <v>87</v>
      </c>
      <c r="C102" s="17">
        <v>41654</v>
      </c>
      <c r="D102" s="5">
        <f t="shared" si="16"/>
        <v>2268.2199999999998</v>
      </c>
      <c r="E102" s="5">
        <f t="shared" si="17"/>
        <v>1093.19</v>
      </c>
      <c r="F102" s="5">
        <f t="shared" si="15"/>
        <v>1175.0299999999997</v>
      </c>
      <c r="G102" s="18">
        <f t="shared" si="10"/>
        <v>262557.53000000014</v>
      </c>
      <c r="H102" s="18">
        <f t="shared" si="11"/>
        <v>14486.129999999997</v>
      </c>
      <c r="I102" s="18">
        <f>SUM(F115:$F$261)</f>
        <v>248071.39999999997</v>
      </c>
      <c r="J102" s="18"/>
      <c r="K102" s="19">
        <f t="shared" si="12"/>
        <v>-2268.2199999999998</v>
      </c>
      <c r="L102" s="19">
        <f t="shared" si="14"/>
        <v>-59.799999999999272</v>
      </c>
      <c r="M102" s="19">
        <f t="shared" si="14"/>
        <v>1234.8299999999872</v>
      </c>
      <c r="N102" s="19">
        <f t="shared" si="13"/>
        <v>1093.19</v>
      </c>
      <c r="O102" s="19">
        <v>0</v>
      </c>
      <c r="P102" s="18"/>
    </row>
    <row r="103" spans="1:16" x14ac:dyDescent="0.25">
      <c r="A103" s="16">
        <v>41671</v>
      </c>
      <c r="B103" s="6">
        <f t="shared" si="9"/>
        <v>88</v>
      </c>
      <c r="C103" s="17">
        <v>41685</v>
      </c>
      <c r="D103" s="5">
        <f t="shared" si="16"/>
        <v>2268.2199999999998</v>
      </c>
      <c r="E103" s="5">
        <f t="shared" si="17"/>
        <v>1088.32</v>
      </c>
      <c r="F103" s="5">
        <f t="shared" si="15"/>
        <v>1179.8999999999999</v>
      </c>
      <c r="G103" s="18">
        <f t="shared" si="10"/>
        <v>261377.63000000015</v>
      </c>
      <c r="H103" s="18">
        <f t="shared" si="11"/>
        <v>14546.179999999997</v>
      </c>
      <c r="I103" s="18">
        <f>SUM(F116:$F$261)</f>
        <v>246831.44999999995</v>
      </c>
      <c r="J103" s="18"/>
      <c r="K103" s="19">
        <f t="shared" si="12"/>
        <v>-2268.2199999999998</v>
      </c>
      <c r="L103" s="19">
        <f>H102-H103</f>
        <v>-60.049999999999272</v>
      </c>
      <c r="M103" s="19">
        <f>I102-I103</f>
        <v>1239.9500000000116</v>
      </c>
      <c r="N103" s="19">
        <f t="shared" si="13"/>
        <v>1088.32</v>
      </c>
      <c r="O103" s="19">
        <v>0</v>
      </c>
      <c r="P103" s="18"/>
    </row>
    <row r="104" spans="1:16" x14ac:dyDescent="0.25">
      <c r="A104" s="16">
        <v>41699</v>
      </c>
      <c r="B104" s="6">
        <f t="shared" si="9"/>
        <v>89</v>
      </c>
      <c r="C104" s="17">
        <v>41713</v>
      </c>
      <c r="D104" s="5">
        <f t="shared" si="16"/>
        <v>2268.2199999999998</v>
      </c>
      <c r="E104" s="5">
        <f t="shared" si="17"/>
        <v>1083.43</v>
      </c>
      <c r="F104" s="5">
        <f t="shared" si="15"/>
        <v>1184.7899999999997</v>
      </c>
      <c r="G104" s="18">
        <f t="shared" si="10"/>
        <v>260192.84000000014</v>
      </c>
      <c r="H104" s="18">
        <f t="shared" si="11"/>
        <v>14606.48</v>
      </c>
      <c r="I104" s="18">
        <f>SUM(F117:$F$261)</f>
        <v>245586.35999999996</v>
      </c>
      <c r="J104" s="18"/>
      <c r="K104" s="19">
        <f t="shared" si="12"/>
        <v>-2268.2199999999998</v>
      </c>
      <c r="L104" s="19">
        <f>H103-H104</f>
        <v>-60.30000000000291</v>
      </c>
      <c r="M104" s="19">
        <f t="shared" si="14"/>
        <v>1245.0899999999965</v>
      </c>
      <c r="N104" s="19">
        <f t="shared" si="13"/>
        <v>1083.43</v>
      </c>
      <c r="O104" s="19">
        <v>0</v>
      </c>
      <c r="P104" s="18"/>
    </row>
    <row r="105" spans="1:16" x14ac:dyDescent="0.25">
      <c r="A105" s="16">
        <v>41730</v>
      </c>
      <c r="B105" s="6">
        <f t="shared" si="9"/>
        <v>90</v>
      </c>
      <c r="C105" s="17">
        <v>41730</v>
      </c>
      <c r="D105" s="5">
        <f t="shared" si="16"/>
        <v>2268.2199999999998</v>
      </c>
      <c r="E105" s="5">
        <f t="shared" si="17"/>
        <v>1078.51</v>
      </c>
      <c r="F105" s="5">
        <f t="shared" si="15"/>
        <v>1189.7099999999998</v>
      </c>
      <c r="G105" s="18">
        <f t="shared" si="10"/>
        <v>259003.13000000015</v>
      </c>
      <c r="H105" s="18">
        <f t="shared" si="11"/>
        <v>14667.019999999997</v>
      </c>
      <c r="I105" s="18">
        <f>SUM(F118:$F$261)</f>
        <v>244336.10999999996</v>
      </c>
      <c r="J105" s="18"/>
      <c r="K105" s="19">
        <f t="shared" si="12"/>
        <v>-2268.2199999999998</v>
      </c>
      <c r="L105" s="19">
        <f>H104-H105</f>
        <v>-60.539999999997235</v>
      </c>
      <c r="M105" s="19">
        <f>I104-I105</f>
        <v>1250.25</v>
      </c>
      <c r="N105" s="19">
        <f t="shared" si="13"/>
        <v>1078.51</v>
      </c>
      <c r="O105" s="19">
        <v>0</v>
      </c>
      <c r="P105" s="18"/>
    </row>
    <row r="106" spans="1:16" x14ac:dyDescent="0.25">
      <c r="A106" s="16">
        <v>41760</v>
      </c>
      <c r="B106" s="6">
        <f t="shared" si="9"/>
        <v>91</v>
      </c>
      <c r="C106" s="17">
        <v>41760</v>
      </c>
      <c r="D106" s="5">
        <f t="shared" si="16"/>
        <v>2268.2199999999998</v>
      </c>
      <c r="E106" s="5">
        <f t="shared" si="17"/>
        <v>1073.58</v>
      </c>
      <c r="F106" s="5">
        <f t="shared" si="15"/>
        <v>1194.6399999999999</v>
      </c>
      <c r="G106" s="18">
        <f t="shared" si="10"/>
        <v>257808.49000000014</v>
      </c>
      <c r="H106" s="18">
        <f t="shared" si="11"/>
        <v>14727.809999999998</v>
      </c>
      <c r="I106" s="18">
        <f>SUM(F119:$F$261)</f>
        <v>243080.67999999996</v>
      </c>
      <c r="J106" s="18"/>
      <c r="K106" s="19">
        <f t="shared" si="12"/>
        <v>-2268.2199999999998</v>
      </c>
      <c r="L106" s="19">
        <f>H105-H106</f>
        <v>-60.790000000000873</v>
      </c>
      <c r="M106" s="19">
        <f>I105-I106</f>
        <v>1255.429999999993</v>
      </c>
      <c r="N106" s="19">
        <f t="shared" si="13"/>
        <v>1073.58</v>
      </c>
      <c r="O106" s="19">
        <v>0</v>
      </c>
      <c r="P106" s="18"/>
    </row>
    <row r="107" spans="1:16" x14ac:dyDescent="0.25">
      <c r="A107" s="16">
        <v>41791</v>
      </c>
      <c r="B107" s="6">
        <f t="shared" si="9"/>
        <v>92</v>
      </c>
      <c r="C107" s="17">
        <v>41791</v>
      </c>
      <c r="D107" s="5">
        <f t="shared" si="16"/>
        <v>2268.2199999999998</v>
      </c>
      <c r="E107" s="5">
        <f t="shared" si="17"/>
        <v>1068.6300000000001</v>
      </c>
      <c r="F107" s="5">
        <f t="shared" si="15"/>
        <v>1199.5899999999997</v>
      </c>
      <c r="G107" s="18">
        <f t="shared" si="10"/>
        <v>256608.90000000014</v>
      </c>
      <c r="H107" s="18">
        <f t="shared" si="11"/>
        <v>14788.859999999997</v>
      </c>
      <c r="I107" s="18">
        <f>SUM(F120:$F$261)</f>
        <v>241820.03999999998</v>
      </c>
      <c r="J107" s="18"/>
      <c r="K107" s="19">
        <f t="shared" si="12"/>
        <v>-2268.2199999999998</v>
      </c>
      <c r="L107" s="19">
        <f>H106-H107</f>
        <v>-61.049999999999272</v>
      </c>
      <c r="M107" s="19">
        <f>I106-I107</f>
        <v>1260.6399999999849</v>
      </c>
      <c r="N107" s="19">
        <f t="shared" si="13"/>
        <v>1068.6300000000001</v>
      </c>
      <c r="O107" s="19">
        <v>0</v>
      </c>
      <c r="P107" s="18"/>
    </row>
    <row r="108" spans="1:16" x14ac:dyDescent="0.25">
      <c r="A108" s="16">
        <v>41821</v>
      </c>
      <c r="B108" s="6">
        <f t="shared" si="9"/>
        <v>93</v>
      </c>
      <c r="C108" s="17">
        <v>41821</v>
      </c>
      <c r="D108" s="5">
        <f t="shared" si="16"/>
        <v>2268.2199999999998</v>
      </c>
      <c r="E108" s="5">
        <f t="shared" si="17"/>
        <v>1063.6600000000001</v>
      </c>
      <c r="F108" s="5">
        <f t="shared" si="15"/>
        <v>1204.5599999999997</v>
      </c>
      <c r="G108" s="18">
        <f t="shared" si="10"/>
        <v>255404.34000000014</v>
      </c>
      <c r="H108" s="18">
        <f t="shared" si="11"/>
        <v>14850.16</v>
      </c>
      <c r="I108" s="18">
        <f>SUM(F121:$F$261)</f>
        <v>240554.17999999996</v>
      </c>
      <c r="J108" s="18"/>
      <c r="K108" s="19">
        <f t="shared" si="12"/>
        <v>-2268.2199999999998</v>
      </c>
      <c r="L108" s="19">
        <f t="shared" si="14"/>
        <v>-61.30000000000291</v>
      </c>
      <c r="M108" s="19">
        <f t="shared" si="14"/>
        <v>1265.8600000000151</v>
      </c>
      <c r="N108" s="19">
        <f t="shared" si="13"/>
        <v>1063.6600000000001</v>
      </c>
      <c r="O108" s="19">
        <v>0</v>
      </c>
      <c r="P108" s="18"/>
    </row>
    <row r="109" spans="1:16" x14ac:dyDescent="0.25">
      <c r="A109" s="16">
        <v>41852</v>
      </c>
      <c r="B109" s="6">
        <f t="shared" si="9"/>
        <v>94</v>
      </c>
      <c r="C109" s="17">
        <v>41852</v>
      </c>
      <c r="D109" s="5">
        <f t="shared" si="16"/>
        <v>2268.2199999999998</v>
      </c>
      <c r="E109" s="5">
        <f t="shared" si="17"/>
        <v>1058.67</v>
      </c>
      <c r="F109" s="5">
        <f t="shared" si="15"/>
        <v>1209.5499999999997</v>
      </c>
      <c r="G109" s="18">
        <f t="shared" si="10"/>
        <v>254194.79000000015</v>
      </c>
      <c r="H109" s="18">
        <f t="shared" si="11"/>
        <v>14911.719999999998</v>
      </c>
      <c r="I109" s="18">
        <f>SUM(F122:$F$261)</f>
        <v>239283.06999999995</v>
      </c>
      <c r="J109" s="18"/>
      <c r="K109" s="19">
        <f t="shared" si="12"/>
        <v>-2268.2199999999998</v>
      </c>
      <c r="L109" s="19">
        <f t="shared" si="14"/>
        <v>-61.559999999997672</v>
      </c>
      <c r="M109" s="19">
        <f t="shared" si="14"/>
        <v>1271.1100000000151</v>
      </c>
      <c r="N109" s="19">
        <f t="shared" si="13"/>
        <v>1058.67</v>
      </c>
      <c r="O109" s="19">
        <v>0</v>
      </c>
      <c r="P109" s="18"/>
    </row>
    <row r="110" spans="1:16" x14ac:dyDescent="0.25">
      <c r="A110" s="16">
        <v>41883</v>
      </c>
      <c r="B110" s="6">
        <f t="shared" si="9"/>
        <v>95</v>
      </c>
      <c r="C110" s="17">
        <v>41883</v>
      </c>
      <c r="D110" s="5">
        <f t="shared" si="16"/>
        <v>2268.2199999999998</v>
      </c>
      <c r="E110" s="5">
        <f t="shared" si="17"/>
        <v>1053.6500000000001</v>
      </c>
      <c r="F110" s="5">
        <f t="shared" si="15"/>
        <v>1214.5699999999997</v>
      </c>
      <c r="G110" s="18">
        <f t="shared" si="10"/>
        <v>252980.22000000015</v>
      </c>
      <c r="H110" s="18">
        <f t="shared" si="11"/>
        <v>14973.529999999997</v>
      </c>
      <c r="I110" s="18">
        <f>SUM(F123:$F$261)</f>
        <v>238006.68999999997</v>
      </c>
      <c r="J110" s="18"/>
      <c r="K110" s="19">
        <f t="shared" si="12"/>
        <v>-2268.2199999999998</v>
      </c>
      <c r="L110" s="19">
        <f t="shared" si="14"/>
        <v>-61.809999999999491</v>
      </c>
      <c r="M110" s="19">
        <f t="shared" si="14"/>
        <v>1276.3799999999756</v>
      </c>
      <c r="N110" s="19">
        <f t="shared" si="13"/>
        <v>1053.6500000000001</v>
      </c>
      <c r="O110" s="19">
        <v>0</v>
      </c>
      <c r="P110" s="18"/>
    </row>
    <row r="111" spans="1:16" x14ac:dyDescent="0.25">
      <c r="A111" s="16">
        <v>41913</v>
      </c>
      <c r="B111" s="6">
        <f t="shared" si="9"/>
        <v>96</v>
      </c>
      <c r="C111" s="17">
        <v>41913</v>
      </c>
      <c r="D111" s="5">
        <f t="shared" si="16"/>
        <v>2268.2199999999998</v>
      </c>
      <c r="E111" s="5">
        <f t="shared" si="17"/>
        <v>1048.6199999999999</v>
      </c>
      <c r="F111" s="5">
        <f t="shared" si="15"/>
        <v>1219.5999999999999</v>
      </c>
      <c r="G111" s="18">
        <f t="shared" si="10"/>
        <v>251760.62000000014</v>
      </c>
      <c r="H111" s="18">
        <f t="shared" si="11"/>
        <v>15035.599999999999</v>
      </c>
      <c r="I111" s="18">
        <f>SUM(F124:$F$261)</f>
        <v>236725.01999999996</v>
      </c>
      <c r="J111" s="18"/>
      <c r="K111" s="19">
        <f t="shared" si="12"/>
        <v>-2268.2199999999998</v>
      </c>
      <c r="L111" s="19">
        <f t="shared" si="14"/>
        <v>-62.070000000001528</v>
      </c>
      <c r="M111" s="19">
        <f t="shared" si="14"/>
        <v>1281.6700000000128</v>
      </c>
      <c r="N111" s="19">
        <f t="shared" si="13"/>
        <v>1048.6199999999999</v>
      </c>
      <c r="O111" s="19">
        <v>0</v>
      </c>
      <c r="P111" s="18"/>
    </row>
    <row r="112" spans="1:16" x14ac:dyDescent="0.25">
      <c r="A112" s="16">
        <v>41944</v>
      </c>
      <c r="B112" s="6">
        <f t="shared" si="9"/>
        <v>97</v>
      </c>
      <c r="C112" s="17">
        <v>41944</v>
      </c>
      <c r="D112" s="5">
        <f t="shared" si="16"/>
        <v>2268.2199999999998</v>
      </c>
      <c r="E112" s="5">
        <f t="shared" si="17"/>
        <v>1043.56</v>
      </c>
      <c r="F112" s="5">
        <f t="shared" si="15"/>
        <v>1224.6599999999999</v>
      </c>
      <c r="G112" s="18">
        <f t="shared" si="10"/>
        <v>250535.96000000014</v>
      </c>
      <c r="H112" s="18">
        <f t="shared" si="11"/>
        <v>15097.919999999998</v>
      </c>
      <c r="I112" s="18">
        <f>SUM(F125:$F$261)</f>
        <v>235438.03999999995</v>
      </c>
      <c r="J112" s="18"/>
      <c r="K112" s="19">
        <f t="shared" si="12"/>
        <v>-2268.2199999999998</v>
      </c>
      <c r="L112" s="19">
        <f t="shared" si="14"/>
        <v>-62.319999999999709</v>
      </c>
      <c r="M112" s="19">
        <f t="shared" si="14"/>
        <v>1286.9800000000105</v>
      </c>
      <c r="N112" s="19">
        <f t="shared" si="13"/>
        <v>1043.56</v>
      </c>
      <c r="O112" s="19">
        <v>0</v>
      </c>
      <c r="P112" s="18"/>
    </row>
    <row r="113" spans="1:16" x14ac:dyDescent="0.25">
      <c r="A113" s="16">
        <v>41974</v>
      </c>
      <c r="B113" s="6">
        <f t="shared" si="9"/>
        <v>98</v>
      </c>
      <c r="C113" s="17">
        <v>41974</v>
      </c>
      <c r="D113" s="5">
        <f t="shared" si="16"/>
        <v>2268.2199999999998</v>
      </c>
      <c r="E113" s="5">
        <f t="shared" si="17"/>
        <v>1038.49</v>
      </c>
      <c r="F113" s="5">
        <f t="shared" si="15"/>
        <v>1229.7299999999998</v>
      </c>
      <c r="G113" s="18">
        <f t="shared" si="10"/>
        <v>249306.23000000013</v>
      </c>
      <c r="H113" s="18">
        <f t="shared" si="11"/>
        <v>15160.509999999998</v>
      </c>
      <c r="I113" s="18">
        <f>SUM(F126:$F$261)</f>
        <v>234145.71999999994</v>
      </c>
      <c r="J113" s="18"/>
      <c r="K113" s="19">
        <f t="shared" si="12"/>
        <v>-2268.2199999999998</v>
      </c>
      <c r="L113" s="19">
        <f t="shared" si="14"/>
        <v>-62.590000000000146</v>
      </c>
      <c r="M113" s="19">
        <f t="shared" si="14"/>
        <v>1292.320000000007</v>
      </c>
      <c r="N113" s="19">
        <f t="shared" si="13"/>
        <v>1038.49</v>
      </c>
      <c r="O113" s="19">
        <v>0</v>
      </c>
      <c r="P113" s="18"/>
    </row>
    <row r="114" spans="1:16" x14ac:dyDescent="0.25">
      <c r="A114" s="16">
        <v>42005</v>
      </c>
      <c r="B114" s="6">
        <f t="shared" si="9"/>
        <v>99</v>
      </c>
      <c r="C114" s="17">
        <v>42005</v>
      </c>
      <c r="D114" s="5">
        <f t="shared" si="16"/>
        <v>2268.2199999999998</v>
      </c>
      <c r="E114" s="5">
        <f t="shared" si="17"/>
        <v>1033.3900000000001</v>
      </c>
      <c r="F114" s="5">
        <f t="shared" si="15"/>
        <v>1234.8299999999997</v>
      </c>
      <c r="G114" s="18">
        <f t="shared" si="10"/>
        <v>248071.40000000014</v>
      </c>
      <c r="H114" s="18">
        <f t="shared" si="11"/>
        <v>15223.349999999997</v>
      </c>
      <c r="I114" s="18">
        <f>SUM(F127:$F$261)</f>
        <v>232848.04999999996</v>
      </c>
      <c r="J114" s="18"/>
      <c r="K114" s="19">
        <f t="shared" si="12"/>
        <v>-2268.2199999999998</v>
      </c>
      <c r="L114" s="19">
        <f t="shared" si="14"/>
        <v>-62.839999999998327</v>
      </c>
      <c r="M114" s="19">
        <f t="shared" si="14"/>
        <v>1297.6699999999837</v>
      </c>
      <c r="N114" s="19">
        <f t="shared" si="13"/>
        <v>1033.3900000000001</v>
      </c>
      <c r="O114" s="19">
        <v>0</v>
      </c>
      <c r="P114" s="18"/>
    </row>
    <row r="115" spans="1:16" x14ac:dyDescent="0.25">
      <c r="A115" s="16">
        <v>42036</v>
      </c>
      <c r="B115" s="6">
        <f t="shared" si="9"/>
        <v>100</v>
      </c>
      <c r="C115" s="17">
        <v>42036</v>
      </c>
      <c r="D115" s="5">
        <f t="shared" si="16"/>
        <v>2268.2199999999998</v>
      </c>
      <c r="E115" s="5">
        <f t="shared" si="17"/>
        <v>1028.27</v>
      </c>
      <c r="F115" s="5">
        <f t="shared" si="15"/>
        <v>1239.9499999999998</v>
      </c>
      <c r="G115" s="18">
        <f t="shared" si="10"/>
        <v>246831.45000000013</v>
      </c>
      <c r="H115" s="18">
        <f t="shared" si="11"/>
        <v>15286.449999999997</v>
      </c>
      <c r="I115" s="18">
        <f>SUM(F128:$F$261)</f>
        <v>231544.99999999997</v>
      </c>
      <c r="J115" s="18"/>
      <c r="K115" s="19">
        <f t="shared" si="12"/>
        <v>-2268.2199999999998</v>
      </c>
      <c r="L115" s="19">
        <f t="shared" si="14"/>
        <v>-63.100000000000364</v>
      </c>
      <c r="M115" s="19">
        <f t="shared" si="14"/>
        <v>1303.0499999999884</v>
      </c>
      <c r="N115" s="19">
        <f t="shared" si="13"/>
        <v>1028.27</v>
      </c>
      <c r="O115" s="19">
        <v>0</v>
      </c>
      <c r="P115" s="18"/>
    </row>
    <row r="116" spans="1:16" x14ac:dyDescent="0.25">
      <c r="A116" s="16">
        <v>42064</v>
      </c>
      <c r="B116" s="6">
        <f t="shared" si="9"/>
        <v>101</v>
      </c>
      <c r="C116" s="17">
        <v>42064</v>
      </c>
      <c r="D116" s="5">
        <f t="shared" si="16"/>
        <v>2268.2199999999998</v>
      </c>
      <c r="E116" s="5">
        <f t="shared" si="17"/>
        <v>1023.13</v>
      </c>
      <c r="F116" s="5">
        <f t="shared" si="15"/>
        <v>1245.0899999999997</v>
      </c>
      <c r="G116" s="18">
        <f t="shared" si="10"/>
        <v>245586.36000000013</v>
      </c>
      <c r="H116" s="18">
        <f t="shared" si="11"/>
        <v>15349.809999999998</v>
      </c>
      <c r="I116" s="18">
        <f>SUM(F129:$F$261)</f>
        <v>230236.54999999996</v>
      </c>
      <c r="J116" s="18"/>
      <c r="K116" s="19">
        <f t="shared" si="12"/>
        <v>-2268.2199999999998</v>
      </c>
      <c r="L116" s="19">
        <f t="shared" si="14"/>
        <v>-63.360000000000582</v>
      </c>
      <c r="M116" s="19">
        <f t="shared" si="14"/>
        <v>1308.4500000000116</v>
      </c>
      <c r="N116" s="19">
        <f t="shared" si="13"/>
        <v>1023.13</v>
      </c>
      <c r="O116" s="19">
        <v>0</v>
      </c>
      <c r="P116" s="18"/>
    </row>
    <row r="117" spans="1:16" x14ac:dyDescent="0.25">
      <c r="A117" s="16">
        <v>42095</v>
      </c>
      <c r="B117" s="6">
        <f t="shared" si="9"/>
        <v>102</v>
      </c>
      <c r="C117" s="17">
        <v>42095</v>
      </c>
      <c r="D117" s="5">
        <f t="shared" si="16"/>
        <v>2268.2199999999998</v>
      </c>
      <c r="E117" s="5">
        <f t="shared" si="17"/>
        <v>1017.97</v>
      </c>
      <c r="F117" s="5">
        <f t="shared" si="15"/>
        <v>1250.2499999999998</v>
      </c>
      <c r="G117" s="18">
        <f t="shared" si="10"/>
        <v>244336.11000000013</v>
      </c>
      <c r="H117" s="18">
        <f t="shared" si="11"/>
        <v>15413.439999999997</v>
      </c>
      <c r="I117" s="18">
        <f>SUM(F130:$F$261)</f>
        <v>228922.66999999995</v>
      </c>
      <c r="J117" s="18"/>
      <c r="K117" s="19">
        <f t="shared" si="12"/>
        <v>-2268.2199999999998</v>
      </c>
      <c r="L117" s="19">
        <f t="shared" si="14"/>
        <v>-63.6299999999992</v>
      </c>
      <c r="M117" s="19">
        <f t="shared" si="14"/>
        <v>1313.8800000000047</v>
      </c>
      <c r="N117" s="19">
        <f t="shared" si="13"/>
        <v>1017.97</v>
      </c>
      <c r="O117" s="19">
        <v>0</v>
      </c>
      <c r="P117" s="18"/>
    </row>
    <row r="118" spans="1:16" x14ac:dyDescent="0.25">
      <c r="A118" s="16">
        <v>42125</v>
      </c>
      <c r="B118" s="6">
        <f t="shared" si="9"/>
        <v>103</v>
      </c>
      <c r="C118" s="17">
        <v>42125</v>
      </c>
      <c r="D118" s="5">
        <f t="shared" si="16"/>
        <v>2268.2199999999998</v>
      </c>
      <c r="E118" s="5">
        <f t="shared" si="17"/>
        <v>1012.79</v>
      </c>
      <c r="F118" s="5">
        <f t="shared" si="15"/>
        <v>1255.4299999999998</v>
      </c>
      <c r="G118" s="18">
        <f t="shared" si="10"/>
        <v>243080.68000000014</v>
      </c>
      <c r="H118" s="18">
        <f t="shared" si="11"/>
        <v>15477.329999999996</v>
      </c>
      <c r="I118" s="18">
        <f>SUM(F131:$F$261)</f>
        <v>227603.34999999998</v>
      </c>
      <c r="J118" s="18"/>
      <c r="K118" s="19">
        <f t="shared" si="12"/>
        <v>-2268.2199999999998</v>
      </c>
      <c r="L118" s="19">
        <f t="shared" si="14"/>
        <v>-63.889999999999418</v>
      </c>
      <c r="M118" s="19">
        <f t="shared" si="14"/>
        <v>1319.3199999999779</v>
      </c>
      <c r="N118" s="19">
        <f t="shared" si="13"/>
        <v>1012.79</v>
      </c>
      <c r="O118" s="19">
        <v>0</v>
      </c>
      <c r="P118" s="18"/>
    </row>
    <row r="119" spans="1:16" x14ac:dyDescent="0.25">
      <c r="A119" s="16">
        <v>42156</v>
      </c>
      <c r="B119" s="6">
        <f t="shared" si="9"/>
        <v>104</v>
      </c>
      <c r="C119" s="17">
        <v>42156</v>
      </c>
      <c r="D119" s="5">
        <f t="shared" si="16"/>
        <v>2268.2199999999998</v>
      </c>
      <c r="E119" s="5">
        <f t="shared" si="17"/>
        <v>1007.58</v>
      </c>
      <c r="F119" s="5">
        <f t="shared" si="15"/>
        <v>1260.6399999999999</v>
      </c>
      <c r="G119" s="18">
        <f t="shared" si="10"/>
        <v>241820.04000000012</v>
      </c>
      <c r="H119" s="18">
        <f t="shared" si="11"/>
        <v>15541.479999999996</v>
      </c>
      <c r="I119" s="18">
        <f>SUM(F132:$F$261)</f>
        <v>226278.55999999997</v>
      </c>
      <c r="J119" s="18"/>
      <c r="K119" s="19">
        <f t="shared" si="12"/>
        <v>-2268.2199999999998</v>
      </c>
      <c r="L119" s="19">
        <f t="shared" si="14"/>
        <v>-64.149999999999636</v>
      </c>
      <c r="M119" s="19">
        <f t="shared" si="14"/>
        <v>1324.7900000000081</v>
      </c>
      <c r="N119" s="19">
        <f t="shared" si="13"/>
        <v>1007.58</v>
      </c>
      <c r="O119" s="19">
        <v>0</v>
      </c>
      <c r="P119" s="18"/>
    </row>
    <row r="120" spans="1:16" x14ac:dyDescent="0.25">
      <c r="A120" s="16">
        <v>42186</v>
      </c>
      <c r="B120" s="6">
        <f t="shared" si="9"/>
        <v>105</v>
      </c>
      <c r="C120" s="17">
        <v>42186</v>
      </c>
      <c r="D120" s="5">
        <f t="shared" si="16"/>
        <v>2268.2199999999998</v>
      </c>
      <c r="E120" s="5">
        <f t="shared" si="17"/>
        <v>1002.36</v>
      </c>
      <c r="F120" s="5">
        <f t="shared" si="15"/>
        <v>1265.8599999999997</v>
      </c>
      <c r="G120" s="18">
        <f t="shared" si="10"/>
        <v>240554.18000000014</v>
      </c>
      <c r="H120" s="18">
        <f t="shared" si="11"/>
        <v>15605.899999999994</v>
      </c>
      <c r="I120" s="18">
        <f>SUM(F133:$F$261)</f>
        <v>224948.27999999997</v>
      </c>
      <c r="J120" s="18"/>
      <c r="K120" s="19">
        <f t="shared" si="12"/>
        <v>-2268.2199999999998</v>
      </c>
      <c r="L120" s="19">
        <f t="shared" si="14"/>
        <v>-64.419999999998254</v>
      </c>
      <c r="M120" s="19">
        <f t="shared" si="14"/>
        <v>1330.2799999999988</v>
      </c>
      <c r="N120" s="19">
        <f t="shared" si="13"/>
        <v>1002.36</v>
      </c>
      <c r="O120" s="19">
        <v>0</v>
      </c>
      <c r="P120" s="18"/>
    </row>
    <row r="121" spans="1:16" x14ac:dyDescent="0.25">
      <c r="A121" s="16">
        <v>42217</v>
      </c>
      <c r="B121" s="6">
        <f t="shared" si="9"/>
        <v>106</v>
      </c>
      <c r="C121" s="17">
        <v>42217</v>
      </c>
      <c r="D121" s="5">
        <f t="shared" si="16"/>
        <v>2268.2199999999998</v>
      </c>
      <c r="E121" s="5">
        <f t="shared" si="17"/>
        <v>997.11</v>
      </c>
      <c r="F121" s="5">
        <f t="shared" si="15"/>
        <v>1271.1099999999997</v>
      </c>
      <c r="G121" s="18">
        <f t="shared" si="10"/>
        <v>239283.07000000015</v>
      </c>
      <c r="H121" s="18">
        <f t="shared" si="11"/>
        <v>15670.589999999993</v>
      </c>
      <c r="I121" s="18">
        <f>SUM(F134:$F$261)</f>
        <v>223612.47999999998</v>
      </c>
      <c r="J121" s="18"/>
      <c r="K121" s="19">
        <f t="shared" si="12"/>
        <v>-2268.2199999999998</v>
      </c>
      <c r="L121" s="19">
        <f t="shared" si="14"/>
        <v>-64.68999999999869</v>
      </c>
      <c r="M121" s="19">
        <f t="shared" si="14"/>
        <v>1335.7999999999884</v>
      </c>
      <c r="N121" s="19">
        <f t="shared" si="13"/>
        <v>997.11</v>
      </c>
      <c r="O121" s="19">
        <v>0</v>
      </c>
      <c r="P121" s="18"/>
    </row>
    <row r="122" spans="1:16" x14ac:dyDescent="0.25">
      <c r="A122" s="16">
        <v>42248</v>
      </c>
      <c r="B122" s="6">
        <f t="shared" si="9"/>
        <v>107</v>
      </c>
      <c r="C122" s="17">
        <v>42248</v>
      </c>
      <c r="D122" s="5">
        <f t="shared" si="16"/>
        <v>2268.2199999999998</v>
      </c>
      <c r="E122" s="5">
        <f t="shared" si="17"/>
        <v>991.84</v>
      </c>
      <c r="F122" s="5">
        <f t="shared" si="15"/>
        <v>1276.3799999999997</v>
      </c>
      <c r="G122" s="18">
        <f t="shared" si="10"/>
        <v>238006.69000000015</v>
      </c>
      <c r="H122" s="18">
        <f t="shared" si="11"/>
        <v>15735.539999999995</v>
      </c>
      <c r="I122" s="18">
        <f>SUM(F135:$F$261)</f>
        <v>222271.14999999997</v>
      </c>
      <c r="J122" s="18"/>
      <c r="K122" s="19">
        <f t="shared" si="12"/>
        <v>-2268.2199999999998</v>
      </c>
      <c r="L122" s="19">
        <f t="shared" si="14"/>
        <v>-64.950000000002547</v>
      </c>
      <c r="M122" s="19">
        <f t="shared" si="14"/>
        <v>1341.3300000000163</v>
      </c>
      <c r="N122" s="19">
        <f t="shared" si="13"/>
        <v>991.84</v>
      </c>
      <c r="O122" s="19">
        <v>0</v>
      </c>
      <c r="P122" s="18"/>
    </row>
    <row r="123" spans="1:16" x14ac:dyDescent="0.25">
      <c r="A123" s="16">
        <v>42278</v>
      </c>
      <c r="B123" s="6">
        <f t="shared" si="9"/>
        <v>108</v>
      </c>
      <c r="C123" s="17">
        <v>42278</v>
      </c>
      <c r="D123" s="5">
        <f t="shared" si="16"/>
        <v>2268.2199999999998</v>
      </c>
      <c r="E123" s="5">
        <f t="shared" si="17"/>
        <v>986.55</v>
      </c>
      <c r="F123" s="5">
        <f t="shared" si="15"/>
        <v>1281.6699999999998</v>
      </c>
      <c r="G123" s="18">
        <f t="shared" si="10"/>
        <v>236725.02000000014</v>
      </c>
      <c r="H123" s="18">
        <f t="shared" si="11"/>
        <v>15800.759999999997</v>
      </c>
      <c r="I123" s="18">
        <f>SUM(F136:$F$261)</f>
        <v>220924.25999999998</v>
      </c>
      <c r="J123" s="18"/>
      <c r="K123" s="19">
        <f t="shared" si="12"/>
        <v>-2268.2199999999998</v>
      </c>
      <c r="L123" s="19">
        <f t="shared" si="14"/>
        <v>-65.220000000001164</v>
      </c>
      <c r="M123" s="19">
        <f t="shared" si="14"/>
        <v>1346.8899999999849</v>
      </c>
      <c r="N123" s="19">
        <f t="shared" si="13"/>
        <v>986.55</v>
      </c>
      <c r="O123" s="19">
        <v>0</v>
      </c>
      <c r="P123" s="18"/>
    </row>
    <row r="124" spans="1:16" x14ac:dyDescent="0.25">
      <c r="A124" s="16">
        <v>42309</v>
      </c>
      <c r="B124" s="6">
        <f t="shared" si="9"/>
        <v>109</v>
      </c>
      <c r="C124" s="17">
        <v>42309</v>
      </c>
      <c r="D124" s="5">
        <f t="shared" si="16"/>
        <v>2268.2199999999998</v>
      </c>
      <c r="E124" s="5">
        <f t="shared" si="17"/>
        <v>981.24</v>
      </c>
      <c r="F124" s="5">
        <f t="shared" si="15"/>
        <v>1286.9799999999998</v>
      </c>
      <c r="G124" s="18">
        <f t="shared" si="10"/>
        <v>235438.04000000012</v>
      </c>
      <c r="H124" s="18">
        <f t="shared" si="11"/>
        <v>15866.259999999997</v>
      </c>
      <c r="I124" s="18">
        <f>SUM(F137:$F$261)</f>
        <v>219571.77999999997</v>
      </c>
      <c r="J124" s="18"/>
      <c r="K124" s="19">
        <f t="shared" si="12"/>
        <v>-2268.2199999999998</v>
      </c>
      <c r="L124" s="19">
        <f t="shared" si="14"/>
        <v>-65.5</v>
      </c>
      <c r="M124" s="19">
        <f t="shared" si="14"/>
        <v>1352.4800000000105</v>
      </c>
      <c r="N124" s="19">
        <f t="shared" si="13"/>
        <v>981.24</v>
      </c>
      <c r="O124" s="19">
        <v>0</v>
      </c>
      <c r="P124" s="18"/>
    </row>
    <row r="125" spans="1:16" x14ac:dyDescent="0.25">
      <c r="A125" s="16">
        <v>42339</v>
      </c>
      <c r="B125" s="6">
        <f t="shared" si="9"/>
        <v>110</v>
      </c>
      <c r="C125" s="17">
        <v>42339</v>
      </c>
      <c r="D125" s="5">
        <f t="shared" si="16"/>
        <v>2268.2199999999998</v>
      </c>
      <c r="E125" s="5">
        <f t="shared" si="17"/>
        <v>975.9</v>
      </c>
      <c r="F125" s="5">
        <f t="shared" si="15"/>
        <v>1292.3199999999997</v>
      </c>
      <c r="G125" s="18">
        <f>G124-F125</f>
        <v>234145.72000000012</v>
      </c>
      <c r="H125" s="18">
        <f t="shared" si="11"/>
        <v>15932.019999999997</v>
      </c>
      <c r="I125" s="18">
        <f>SUM(F138:$F$261)</f>
        <v>218213.69999999998</v>
      </c>
      <c r="J125" s="18"/>
      <c r="K125" s="19">
        <f t="shared" si="12"/>
        <v>-2268.2199999999998</v>
      </c>
      <c r="L125" s="19">
        <f t="shared" si="14"/>
        <v>-65.760000000000218</v>
      </c>
      <c r="M125" s="19">
        <f t="shared" si="14"/>
        <v>1358.0799999999872</v>
      </c>
      <c r="N125" s="19">
        <f t="shared" si="13"/>
        <v>975.9</v>
      </c>
      <c r="O125" s="19">
        <v>0</v>
      </c>
      <c r="P125" s="18"/>
    </row>
    <row r="126" spans="1:16" x14ac:dyDescent="0.25">
      <c r="A126" s="16">
        <v>42370</v>
      </c>
      <c r="B126" s="6">
        <f t="shared" si="9"/>
        <v>111</v>
      </c>
      <c r="C126" s="17">
        <v>42370</v>
      </c>
      <c r="D126" s="5">
        <f t="shared" si="16"/>
        <v>2268.2199999999998</v>
      </c>
      <c r="E126" s="5">
        <f t="shared" si="17"/>
        <v>970.55</v>
      </c>
      <c r="F126" s="5">
        <f t="shared" si="15"/>
        <v>1297.6699999999998</v>
      </c>
      <c r="G126" s="18">
        <f>G125-F126</f>
        <v>232848.0500000001</v>
      </c>
      <c r="H126" s="18">
        <f t="shared" si="11"/>
        <v>15998.059999999996</v>
      </c>
      <c r="I126" s="18">
        <f>SUM(F139:$F$261)</f>
        <v>216849.99</v>
      </c>
      <c r="J126" s="18"/>
      <c r="K126" s="19">
        <f t="shared" si="12"/>
        <v>-2268.2199999999998</v>
      </c>
      <c r="L126" s="19">
        <f t="shared" si="14"/>
        <v>-66.039999999999054</v>
      </c>
      <c r="M126" s="19">
        <f t="shared" si="14"/>
        <v>1363.7099999999919</v>
      </c>
      <c r="N126" s="19">
        <f t="shared" si="13"/>
        <v>970.55</v>
      </c>
      <c r="O126" s="19">
        <v>0</v>
      </c>
      <c r="P126" s="18"/>
    </row>
    <row r="127" spans="1:16" x14ac:dyDescent="0.25">
      <c r="A127" s="16">
        <v>42401</v>
      </c>
      <c r="B127" s="6">
        <f t="shared" si="9"/>
        <v>112</v>
      </c>
      <c r="C127" s="17">
        <v>42401</v>
      </c>
      <c r="D127" s="5">
        <f t="shared" si="16"/>
        <v>2268.2199999999998</v>
      </c>
      <c r="E127" s="5">
        <f t="shared" si="17"/>
        <v>965.17</v>
      </c>
      <c r="F127" s="5">
        <f t="shared" si="15"/>
        <v>1303.0499999999997</v>
      </c>
      <c r="G127" s="18">
        <f t="shared" si="10"/>
        <v>231545.00000000012</v>
      </c>
      <c r="H127" s="18">
        <f t="shared" si="11"/>
        <v>16064.369999999995</v>
      </c>
      <c r="I127" s="18">
        <f>SUM(F140:$F$261)</f>
        <v>215480.62999999998</v>
      </c>
      <c r="J127" s="18"/>
      <c r="K127" s="19">
        <f t="shared" si="12"/>
        <v>-2268.2199999999998</v>
      </c>
      <c r="L127" s="19">
        <f t="shared" si="14"/>
        <v>-66.309999999999491</v>
      </c>
      <c r="M127" s="19">
        <f t="shared" si="14"/>
        <v>1369.3600000000151</v>
      </c>
      <c r="N127" s="19">
        <f t="shared" si="13"/>
        <v>965.17</v>
      </c>
      <c r="O127" s="19">
        <v>0</v>
      </c>
      <c r="P127" s="18"/>
    </row>
    <row r="128" spans="1:16" x14ac:dyDescent="0.25">
      <c r="A128" s="16">
        <v>42430</v>
      </c>
      <c r="B128" s="6">
        <f t="shared" si="9"/>
        <v>113</v>
      </c>
      <c r="C128" s="17">
        <v>42430</v>
      </c>
      <c r="D128" s="5">
        <f t="shared" si="16"/>
        <v>2268.2199999999998</v>
      </c>
      <c r="E128" s="5">
        <f t="shared" si="17"/>
        <v>959.77</v>
      </c>
      <c r="F128" s="5">
        <f t="shared" si="15"/>
        <v>1308.4499999999998</v>
      </c>
      <c r="G128" s="18">
        <f t="shared" si="10"/>
        <v>230236.5500000001</v>
      </c>
      <c r="H128" s="18">
        <f t="shared" si="11"/>
        <v>16130.959999999995</v>
      </c>
      <c r="I128" s="18">
        <f>SUM(F141:$F$261)</f>
        <v>214105.59</v>
      </c>
      <c r="J128" s="18"/>
      <c r="K128" s="19">
        <f t="shared" si="12"/>
        <v>-2268.2199999999998</v>
      </c>
      <c r="L128" s="19">
        <f t="shared" si="14"/>
        <v>-66.590000000000146</v>
      </c>
      <c r="M128" s="19">
        <f t="shared" si="14"/>
        <v>1375.039999999979</v>
      </c>
      <c r="N128" s="19">
        <f t="shared" si="13"/>
        <v>959.77</v>
      </c>
      <c r="O128" s="19">
        <v>0</v>
      </c>
      <c r="P128" s="18"/>
    </row>
    <row r="129" spans="1:16" x14ac:dyDescent="0.25">
      <c r="A129" s="16">
        <v>42461</v>
      </c>
      <c r="B129" s="6">
        <f t="shared" si="9"/>
        <v>114</v>
      </c>
      <c r="C129" s="17">
        <v>42461</v>
      </c>
      <c r="D129" s="5">
        <f t="shared" si="16"/>
        <v>2268.2199999999998</v>
      </c>
      <c r="E129" s="5">
        <f t="shared" si="17"/>
        <v>954.34</v>
      </c>
      <c r="F129" s="5">
        <f t="shared" si="15"/>
        <v>1313.8799999999997</v>
      </c>
      <c r="G129" s="18">
        <f t="shared" si="10"/>
        <v>228922.6700000001</v>
      </c>
      <c r="H129" s="18">
        <f t="shared" si="11"/>
        <v>16197.819999999998</v>
      </c>
      <c r="I129" s="18">
        <f>SUM(F142:$F$261)</f>
        <v>212724.84999999998</v>
      </c>
      <c r="J129" s="18"/>
      <c r="K129" s="19">
        <f t="shared" si="12"/>
        <v>-2268.2199999999998</v>
      </c>
      <c r="L129" s="19">
        <f t="shared" si="14"/>
        <v>-66.860000000002401</v>
      </c>
      <c r="M129" s="19">
        <f t="shared" si="14"/>
        <v>1380.7400000000198</v>
      </c>
      <c r="N129" s="19">
        <f t="shared" si="13"/>
        <v>954.34</v>
      </c>
      <c r="O129" s="19">
        <v>0</v>
      </c>
      <c r="P129" s="18"/>
    </row>
    <row r="130" spans="1:16" x14ac:dyDescent="0.25">
      <c r="A130" s="16">
        <v>42491</v>
      </c>
      <c r="B130" s="6">
        <f t="shared" si="9"/>
        <v>115</v>
      </c>
      <c r="C130" s="17">
        <v>42491</v>
      </c>
      <c r="D130" s="5">
        <f t="shared" si="16"/>
        <v>2268.2199999999998</v>
      </c>
      <c r="E130" s="5">
        <f t="shared" si="17"/>
        <v>948.9</v>
      </c>
      <c r="F130" s="5">
        <f t="shared" si="15"/>
        <v>1319.3199999999997</v>
      </c>
      <c r="G130" s="18">
        <f t="shared" si="10"/>
        <v>227603.35000000009</v>
      </c>
      <c r="H130" s="18">
        <f t="shared" si="11"/>
        <v>16264.959999999997</v>
      </c>
      <c r="I130" s="18">
        <f>SUM(F143:$F$261)</f>
        <v>211338.39</v>
      </c>
      <c r="J130" s="18"/>
      <c r="K130" s="19">
        <f t="shared" si="12"/>
        <v>-2268.2199999999998</v>
      </c>
      <c r="L130" s="19">
        <f t="shared" si="14"/>
        <v>-67.139999999999418</v>
      </c>
      <c r="M130" s="19">
        <f t="shared" si="14"/>
        <v>1386.4599999999627</v>
      </c>
      <c r="N130" s="19">
        <f t="shared" si="13"/>
        <v>948.9</v>
      </c>
      <c r="O130" s="19">
        <v>0</v>
      </c>
      <c r="P130" s="18"/>
    </row>
    <row r="131" spans="1:16" x14ac:dyDescent="0.25">
      <c r="A131" s="16">
        <v>42522</v>
      </c>
      <c r="B131" s="6">
        <f t="shared" si="9"/>
        <v>116</v>
      </c>
      <c r="C131" s="17">
        <v>42522</v>
      </c>
      <c r="D131" s="5">
        <f t="shared" si="16"/>
        <v>2268.2199999999998</v>
      </c>
      <c r="E131" s="5">
        <f t="shared" si="17"/>
        <v>943.43</v>
      </c>
      <c r="F131" s="5">
        <f t="shared" si="15"/>
        <v>1324.79</v>
      </c>
      <c r="G131" s="18">
        <f t="shared" si="10"/>
        <v>226278.56000000008</v>
      </c>
      <c r="H131" s="18">
        <f t="shared" si="11"/>
        <v>16332.379999999996</v>
      </c>
      <c r="I131" s="18">
        <f>SUM(F144:$F$261)</f>
        <v>209946.18000000002</v>
      </c>
      <c r="J131" s="18"/>
      <c r="K131" s="19">
        <f t="shared" si="12"/>
        <v>-2268.2199999999998</v>
      </c>
      <c r="L131" s="19">
        <f t="shared" si="14"/>
        <v>-67.419999999998254</v>
      </c>
      <c r="M131" s="19">
        <f t="shared" si="14"/>
        <v>1392.2099999999919</v>
      </c>
      <c r="N131" s="19">
        <f t="shared" si="13"/>
        <v>943.43</v>
      </c>
      <c r="O131" s="19">
        <v>0</v>
      </c>
      <c r="P131" s="18"/>
    </row>
    <row r="132" spans="1:16" x14ac:dyDescent="0.25">
      <c r="A132" s="16">
        <v>42552</v>
      </c>
      <c r="B132" s="6">
        <f t="shared" si="9"/>
        <v>117</v>
      </c>
      <c r="C132" s="17">
        <v>42552</v>
      </c>
      <c r="D132" s="5">
        <f t="shared" si="16"/>
        <v>2268.2199999999998</v>
      </c>
      <c r="E132" s="5">
        <f t="shared" si="17"/>
        <v>937.94</v>
      </c>
      <c r="F132" s="5">
        <f t="shared" si="15"/>
        <v>1330.2799999999997</v>
      </c>
      <c r="G132" s="18">
        <f t="shared" si="10"/>
        <v>224948.28000000009</v>
      </c>
      <c r="H132" s="18">
        <f t="shared" si="11"/>
        <v>16400.079999999998</v>
      </c>
      <c r="I132" s="18">
        <f>SUM(F145:$F$261)</f>
        <v>208548.20000000004</v>
      </c>
      <c r="J132" s="18"/>
      <c r="K132" s="19">
        <f t="shared" si="12"/>
        <v>-2268.2199999999998</v>
      </c>
      <c r="L132" s="19">
        <f t="shared" si="14"/>
        <v>-67.700000000002547</v>
      </c>
      <c r="M132" s="19">
        <f t="shared" si="14"/>
        <v>1397.9799999999814</v>
      </c>
      <c r="N132" s="19">
        <f t="shared" si="13"/>
        <v>937.94</v>
      </c>
      <c r="O132" s="19">
        <v>0</v>
      </c>
      <c r="P132" s="18"/>
    </row>
    <row r="133" spans="1:16" x14ac:dyDescent="0.25">
      <c r="A133" s="16">
        <v>42583</v>
      </c>
      <c r="B133" s="6">
        <f t="shared" si="9"/>
        <v>118</v>
      </c>
      <c r="C133" s="17">
        <v>42583</v>
      </c>
      <c r="D133" s="5">
        <f t="shared" si="16"/>
        <v>2268.2199999999998</v>
      </c>
      <c r="E133" s="5">
        <f t="shared" si="17"/>
        <v>932.42</v>
      </c>
      <c r="F133" s="5">
        <f t="shared" si="15"/>
        <v>1335.7999999999997</v>
      </c>
      <c r="G133" s="18">
        <f t="shared" si="10"/>
        <v>223612.4800000001</v>
      </c>
      <c r="H133" s="18">
        <f t="shared" si="11"/>
        <v>16468.059999999998</v>
      </c>
      <c r="I133" s="18">
        <f>SUM(F146:$F$261)</f>
        <v>207144.42000000004</v>
      </c>
      <c r="J133" s="18"/>
      <c r="K133" s="19">
        <f t="shared" si="12"/>
        <v>-2268.2199999999998</v>
      </c>
      <c r="L133" s="19">
        <f t="shared" si="14"/>
        <v>-67.979999999999563</v>
      </c>
      <c r="M133" s="19">
        <f t="shared" si="14"/>
        <v>1403.7799999999988</v>
      </c>
      <c r="N133" s="19">
        <f t="shared" si="13"/>
        <v>932.42</v>
      </c>
      <c r="O133" s="19">
        <v>0</v>
      </c>
      <c r="P133" s="18"/>
    </row>
    <row r="134" spans="1:16" x14ac:dyDescent="0.25">
      <c r="A134" s="16">
        <v>42614</v>
      </c>
      <c r="B134" s="6">
        <f t="shared" si="9"/>
        <v>119</v>
      </c>
      <c r="C134" s="17">
        <v>42614</v>
      </c>
      <c r="D134" s="5">
        <f t="shared" si="16"/>
        <v>2268.2199999999998</v>
      </c>
      <c r="E134" s="5">
        <f t="shared" si="17"/>
        <v>926.89</v>
      </c>
      <c r="F134" s="5">
        <f t="shared" si="15"/>
        <v>1341.33</v>
      </c>
      <c r="G134" s="18">
        <f t="shared" si="10"/>
        <v>222271.15000000011</v>
      </c>
      <c r="H134" s="18">
        <f t="shared" si="11"/>
        <v>16536.319999999996</v>
      </c>
      <c r="I134" s="18">
        <f>SUM(F147:$F$261)</f>
        <v>205734.83000000005</v>
      </c>
      <c r="J134" s="18"/>
      <c r="K134" s="19">
        <f t="shared" si="12"/>
        <v>-2268.2199999999998</v>
      </c>
      <c r="L134" s="19">
        <f t="shared" si="14"/>
        <v>-68.259999999998399</v>
      </c>
      <c r="M134" s="19">
        <f t="shared" si="14"/>
        <v>1409.5899999999965</v>
      </c>
      <c r="N134" s="19">
        <f t="shared" si="13"/>
        <v>926.89</v>
      </c>
      <c r="O134" s="19">
        <v>0</v>
      </c>
      <c r="P134" s="18"/>
    </row>
    <row r="135" spans="1:16" x14ac:dyDescent="0.25">
      <c r="A135" s="16">
        <v>42644</v>
      </c>
      <c r="B135" s="6">
        <f t="shared" si="9"/>
        <v>120</v>
      </c>
      <c r="C135" s="17">
        <v>42644</v>
      </c>
      <c r="D135" s="5">
        <f t="shared" si="16"/>
        <v>2268.2199999999998</v>
      </c>
      <c r="E135" s="5">
        <f t="shared" si="17"/>
        <v>921.33</v>
      </c>
      <c r="F135" s="5">
        <f t="shared" si="15"/>
        <v>1346.8899999999999</v>
      </c>
      <c r="G135" s="18">
        <f t="shared" si="10"/>
        <v>220924.2600000001</v>
      </c>
      <c r="H135" s="18">
        <f t="shared" si="11"/>
        <v>16604.869999999995</v>
      </c>
      <c r="I135" s="18">
        <f>SUM(F148:$F$261)</f>
        <v>204319.39</v>
      </c>
      <c r="J135" s="18"/>
      <c r="K135" s="19">
        <f t="shared" si="12"/>
        <v>-2268.2199999999998</v>
      </c>
      <c r="L135" s="19">
        <f t="shared" si="14"/>
        <v>-68.549999999999272</v>
      </c>
      <c r="M135" s="19">
        <f t="shared" si="14"/>
        <v>1415.4400000000314</v>
      </c>
      <c r="N135" s="19">
        <f t="shared" si="13"/>
        <v>921.33</v>
      </c>
      <c r="O135" s="19">
        <v>0</v>
      </c>
      <c r="P135" s="18"/>
    </row>
    <row r="136" spans="1:16" x14ac:dyDescent="0.25">
      <c r="A136" s="16">
        <v>42675</v>
      </c>
      <c r="B136" s="6">
        <f t="shared" si="9"/>
        <v>121</v>
      </c>
      <c r="C136" s="17">
        <v>42675</v>
      </c>
      <c r="D136" s="5">
        <f t="shared" si="16"/>
        <v>2268.2199999999998</v>
      </c>
      <c r="E136" s="5">
        <f t="shared" si="17"/>
        <v>915.74</v>
      </c>
      <c r="F136" s="5">
        <f t="shared" si="15"/>
        <v>1352.4799999999998</v>
      </c>
      <c r="G136" s="18">
        <f t="shared" si="10"/>
        <v>219571.78000000009</v>
      </c>
      <c r="H136" s="18">
        <f t="shared" si="11"/>
        <v>16673.689999999999</v>
      </c>
      <c r="I136" s="18">
        <f>SUM(F149:$F$261)</f>
        <v>202898.09000000003</v>
      </c>
      <c r="J136" s="18"/>
      <c r="K136" s="19">
        <f t="shared" si="12"/>
        <v>-2268.2199999999998</v>
      </c>
      <c r="L136" s="19">
        <f t="shared" si="14"/>
        <v>-68.820000000003347</v>
      </c>
      <c r="M136" s="19">
        <f t="shared" si="14"/>
        <v>1421.2999999999884</v>
      </c>
      <c r="N136" s="19">
        <f t="shared" si="13"/>
        <v>915.74</v>
      </c>
      <c r="O136" s="19">
        <v>0</v>
      </c>
      <c r="P136" s="18"/>
    </row>
    <row r="137" spans="1:16" x14ac:dyDescent="0.25">
      <c r="A137" s="16">
        <v>42705</v>
      </c>
      <c r="B137" s="6">
        <f t="shared" si="9"/>
        <v>122</v>
      </c>
      <c r="C137" s="17">
        <v>42705</v>
      </c>
      <c r="D137" s="5">
        <f t="shared" si="16"/>
        <v>2268.2199999999998</v>
      </c>
      <c r="E137" s="5">
        <f t="shared" si="17"/>
        <v>910.14</v>
      </c>
      <c r="F137" s="5">
        <f t="shared" si="15"/>
        <v>1358.08</v>
      </c>
      <c r="G137" s="18">
        <f t="shared" si="10"/>
        <v>218213.7000000001</v>
      </c>
      <c r="H137" s="18">
        <f t="shared" si="11"/>
        <v>16742.809999999998</v>
      </c>
      <c r="I137" s="18">
        <f>SUM(F150:$F$261)</f>
        <v>201470.89000000004</v>
      </c>
      <c r="J137" s="18"/>
      <c r="K137" s="19">
        <f t="shared" si="12"/>
        <v>-2268.2199999999998</v>
      </c>
      <c r="L137" s="19">
        <f t="shared" si="14"/>
        <v>-69.119999999998981</v>
      </c>
      <c r="M137" s="19">
        <f t="shared" si="14"/>
        <v>1427.1999999999825</v>
      </c>
      <c r="N137" s="19">
        <f t="shared" si="13"/>
        <v>910.14</v>
      </c>
      <c r="O137" s="19">
        <v>0</v>
      </c>
      <c r="P137" s="18"/>
    </row>
    <row r="138" spans="1:16" x14ac:dyDescent="0.25">
      <c r="A138" s="16">
        <v>42736</v>
      </c>
      <c r="B138" s="6">
        <f t="shared" si="9"/>
        <v>123</v>
      </c>
      <c r="C138" s="17">
        <v>42736</v>
      </c>
      <c r="D138" s="5">
        <f t="shared" si="16"/>
        <v>2268.2199999999998</v>
      </c>
      <c r="E138" s="5">
        <f t="shared" si="17"/>
        <v>904.51</v>
      </c>
      <c r="F138" s="5">
        <f t="shared" si="15"/>
        <v>1363.7099999999998</v>
      </c>
      <c r="G138" s="18">
        <f t="shared" si="10"/>
        <v>216849.99000000011</v>
      </c>
      <c r="H138" s="18">
        <f t="shared" si="11"/>
        <v>16812.21</v>
      </c>
      <c r="I138" s="18">
        <f>SUM(F151:$F$261)</f>
        <v>200037.78000000003</v>
      </c>
      <c r="J138" s="18"/>
      <c r="K138" s="19">
        <f t="shared" si="12"/>
        <v>-2268.2199999999998</v>
      </c>
      <c r="L138" s="19">
        <f t="shared" si="14"/>
        <v>-69.400000000001455</v>
      </c>
      <c r="M138" s="19">
        <f t="shared" si="14"/>
        <v>1433.1100000000151</v>
      </c>
      <c r="N138" s="19">
        <f t="shared" si="13"/>
        <v>904.51</v>
      </c>
      <c r="O138" s="19">
        <v>0</v>
      </c>
      <c r="P138" s="18"/>
    </row>
    <row r="139" spans="1:16" x14ac:dyDescent="0.25">
      <c r="A139" s="16">
        <v>42767</v>
      </c>
      <c r="B139" s="6">
        <f t="shared" si="9"/>
        <v>124</v>
      </c>
      <c r="C139" s="17">
        <v>42767</v>
      </c>
      <c r="D139" s="5">
        <f t="shared" si="16"/>
        <v>2268.2199999999998</v>
      </c>
      <c r="E139" s="5">
        <f t="shared" si="17"/>
        <v>898.86</v>
      </c>
      <c r="F139" s="5">
        <f t="shared" si="15"/>
        <v>1369.3599999999997</v>
      </c>
      <c r="G139" s="18">
        <f t="shared" si="10"/>
        <v>215480.63000000012</v>
      </c>
      <c r="H139" s="18">
        <f t="shared" si="11"/>
        <v>16881.899999999998</v>
      </c>
      <c r="I139" s="18">
        <f>SUM(F152:$F$261)</f>
        <v>198598.73000000004</v>
      </c>
      <c r="J139" s="18"/>
      <c r="K139" s="19">
        <f t="shared" si="12"/>
        <v>-2268.2199999999998</v>
      </c>
      <c r="L139" s="19">
        <f t="shared" si="14"/>
        <v>-69.68999999999869</v>
      </c>
      <c r="M139" s="19">
        <f t="shared" si="14"/>
        <v>1439.0499999999884</v>
      </c>
      <c r="N139" s="19">
        <f t="shared" si="13"/>
        <v>898.86</v>
      </c>
      <c r="O139" s="19">
        <v>0</v>
      </c>
      <c r="P139" s="18"/>
    </row>
    <row r="140" spans="1:16" x14ac:dyDescent="0.25">
      <c r="A140" s="16">
        <v>42795</v>
      </c>
      <c r="B140" s="6">
        <f t="shared" si="9"/>
        <v>125</v>
      </c>
      <c r="C140" s="17">
        <v>42795</v>
      </c>
      <c r="D140" s="5">
        <f t="shared" si="16"/>
        <v>2268.2199999999998</v>
      </c>
      <c r="E140" s="5">
        <f t="shared" si="17"/>
        <v>893.18</v>
      </c>
      <c r="F140" s="5">
        <f t="shared" si="15"/>
        <v>1375.04</v>
      </c>
      <c r="G140" s="18">
        <f t="shared" si="10"/>
        <v>214105.59000000011</v>
      </c>
      <c r="H140" s="18">
        <f t="shared" si="11"/>
        <v>16951.879999999997</v>
      </c>
      <c r="I140" s="18">
        <f>SUM(F153:$F$261)</f>
        <v>197153.71000000002</v>
      </c>
      <c r="J140" s="18"/>
      <c r="K140" s="19">
        <f t="shared" si="12"/>
        <v>-2268.2199999999998</v>
      </c>
      <c r="L140" s="19">
        <f t="shared" si="14"/>
        <v>-69.979999999999563</v>
      </c>
      <c r="M140" s="19">
        <f t="shared" si="14"/>
        <v>1445.0200000000186</v>
      </c>
      <c r="N140" s="19">
        <f t="shared" si="13"/>
        <v>893.18</v>
      </c>
      <c r="O140" s="19">
        <v>0</v>
      </c>
      <c r="P140" s="18"/>
    </row>
    <row r="141" spans="1:16" x14ac:dyDescent="0.25">
      <c r="A141" s="16">
        <v>42826</v>
      </c>
      <c r="B141" s="6">
        <f t="shared" si="9"/>
        <v>126</v>
      </c>
      <c r="C141" s="17">
        <v>42826</v>
      </c>
      <c r="D141" s="5">
        <f t="shared" si="16"/>
        <v>2268.2199999999998</v>
      </c>
      <c r="E141" s="5">
        <f t="shared" si="17"/>
        <v>887.48</v>
      </c>
      <c r="F141" s="5">
        <f t="shared" si="15"/>
        <v>1380.7399999999998</v>
      </c>
      <c r="G141" s="18">
        <f t="shared" si="10"/>
        <v>212724.85000000012</v>
      </c>
      <c r="H141" s="18">
        <f t="shared" si="11"/>
        <v>17022.149999999998</v>
      </c>
      <c r="I141" s="18">
        <f>SUM(F154:$F$261)</f>
        <v>195702.69999999998</v>
      </c>
      <c r="J141" s="18"/>
      <c r="K141" s="19">
        <f t="shared" si="12"/>
        <v>-2268.2199999999998</v>
      </c>
      <c r="L141" s="19">
        <f t="shared" si="14"/>
        <v>-70.270000000000437</v>
      </c>
      <c r="M141" s="19">
        <f t="shared" si="14"/>
        <v>1451.0100000000384</v>
      </c>
      <c r="N141" s="19">
        <f t="shared" si="13"/>
        <v>887.48</v>
      </c>
      <c r="O141" s="19">
        <v>0</v>
      </c>
      <c r="P141" s="18"/>
    </row>
    <row r="142" spans="1:16" x14ac:dyDescent="0.25">
      <c r="A142" s="16">
        <v>42856</v>
      </c>
      <c r="B142" s="6">
        <f t="shared" si="9"/>
        <v>127</v>
      </c>
      <c r="C142" s="17">
        <v>42856</v>
      </c>
      <c r="D142" s="5">
        <f t="shared" si="16"/>
        <v>2268.2199999999998</v>
      </c>
      <c r="E142" s="5">
        <f t="shared" si="17"/>
        <v>881.76</v>
      </c>
      <c r="F142" s="5">
        <f t="shared" si="15"/>
        <v>1386.4599999999998</v>
      </c>
      <c r="G142" s="18">
        <f t="shared" si="10"/>
        <v>211338.39000000013</v>
      </c>
      <c r="H142" s="18">
        <f t="shared" si="11"/>
        <v>17092.71</v>
      </c>
      <c r="I142" s="18">
        <f>SUM(F155:$F$261)</f>
        <v>194245.68000000002</v>
      </c>
      <c r="J142" s="18"/>
      <c r="K142" s="19">
        <f t="shared" si="12"/>
        <v>-2268.2199999999998</v>
      </c>
      <c r="L142" s="19">
        <f t="shared" si="14"/>
        <v>-70.56000000000131</v>
      </c>
      <c r="M142" s="19">
        <f t="shared" si="14"/>
        <v>1457.0199999999604</v>
      </c>
      <c r="N142" s="19">
        <f t="shared" si="13"/>
        <v>881.76</v>
      </c>
      <c r="O142" s="19">
        <v>0</v>
      </c>
      <c r="P142" s="18"/>
    </row>
    <row r="143" spans="1:16" x14ac:dyDescent="0.25">
      <c r="A143" s="16">
        <v>42887</v>
      </c>
      <c r="B143" s="6">
        <f t="shared" si="9"/>
        <v>128</v>
      </c>
      <c r="C143" s="17">
        <v>42887</v>
      </c>
      <c r="D143" s="5">
        <f t="shared" si="16"/>
        <v>2268.2199999999998</v>
      </c>
      <c r="E143" s="5">
        <f t="shared" si="17"/>
        <v>876.01</v>
      </c>
      <c r="F143" s="5">
        <f t="shared" si="15"/>
        <v>1392.2099999999998</v>
      </c>
      <c r="G143" s="18">
        <f t="shared" si="10"/>
        <v>209946.18000000014</v>
      </c>
      <c r="H143" s="18">
        <f t="shared" si="11"/>
        <v>17163.559999999998</v>
      </c>
      <c r="I143" s="18">
        <f>SUM(F156:$F$261)</f>
        <v>192782.62000000002</v>
      </c>
      <c r="J143" s="18"/>
      <c r="K143" s="19">
        <f t="shared" si="12"/>
        <v>-2268.2199999999998</v>
      </c>
      <c r="L143" s="19">
        <f t="shared" si="14"/>
        <v>-70.849999999998545</v>
      </c>
      <c r="M143" s="19">
        <f t="shared" si="14"/>
        <v>1463.0599999999977</v>
      </c>
      <c r="N143" s="19">
        <f t="shared" si="13"/>
        <v>876.01</v>
      </c>
      <c r="O143" s="19">
        <v>0</v>
      </c>
      <c r="P143" s="18"/>
    </row>
    <row r="144" spans="1:16" x14ac:dyDescent="0.25">
      <c r="A144" s="16">
        <v>42917</v>
      </c>
      <c r="B144" s="6">
        <f t="shared" si="9"/>
        <v>129</v>
      </c>
      <c r="C144" s="17">
        <v>42917</v>
      </c>
      <c r="D144" s="5">
        <f t="shared" si="16"/>
        <v>2268.2199999999998</v>
      </c>
      <c r="E144" s="5">
        <f t="shared" si="17"/>
        <v>870.24</v>
      </c>
      <c r="F144" s="5">
        <f t="shared" si="15"/>
        <v>1397.9799999999998</v>
      </c>
      <c r="G144" s="18">
        <f t="shared" si="10"/>
        <v>208548.20000000013</v>
      </c>
      <c r="H144" s="18">
        <f t="shared" si="11"/>
        <v>17234.699999999997</v>
      </c>
      <c r="I144" s="18">
        <f>SUM(F157:$F$261)</f>
        <v>191313.50000000003</v>
      </c>
      <c r="J144" s="18"/>
      <c r="K144" s="19">
        <f t="shared" si="12"/>
        <v>-2268.2199999999998</v>
      </c>
      <c r="L144" s="19">
        <f t="shared" si="14"/>
        <v>-71.139999999999418</v>
      </c>
      <c r="M144" s="19">
        <f t="shared" si="14"/>
        <v>1469.1199999999953</v>
      </c>
      <c r="N144" s="19">
        <f t="shared" si="13"/>
        <v>870.24</v>
      </c>
      <c r="O144" s="19">
        <v>0</v>
      </c>
      <c r="P144" s="18"/>
    </row>
    <row r="145" spans="1:16" x14ac:dyDescent="0.25">
      <c r="A145" s="16">
        <v>42948</v>
      </c>
      <c r="B145" s="6">
        <f t="shared" ref="B145:B208" si="18">B144+1</f>
        <v>130</v>
      </c>
      <c r="C145" s="17">
        <v>42948</v>
      </c>
      <c r="D145" s="5">
        <f t="shared" si="16"/>
        <v>2268.2199999999998</v>
      </c>
      <c r="E145" s="5">
        <f t="shared" si="17"/>
        <v>864.44</v>
      </c>
      <c r="F145" s="5">
        <f t="shared" si="15"/>
        <v>1403.7799999999997</v>
      </c>
      <c r="G145" s="18">
        <f t="shared" ref="G145:G208" si="19">G144-F145</f>
        <v>207144.42000000013</v>
      </c>
      <c r="H145" s="18">
        <f t="shared" ref="H145:H208" si="20">SUM(F146:F157)</f>
        <v>17306.129999999997</v>
      </c>
      <c r="I145" s="18">
        <f>SUM(F158:$F$261)</f>
        <v>189838.29000000004</v>
      </c>
      <c r="J145" s="18"/>
      <c r="K145" s="19">
        <f t="shared" ref="K145:K208" si="21">-D145</f>
        <v>-2268.2199999999998</v>
      </c>
      <c r="L145" s="19">
        <f t="shared" si="14"/>
        <v>-71.430000000000291</v>
      </c>
      <c r="M145" s="19">
        <f t="shared" si="14"/>
        <v>1475.2099999999919</v>
      </c>
      <c r="N145" s="19">
        <f t="shared" ref="N145:N208" si="22">E145</f>
        <v>864.44</v>
      </c>
      <c r="O145" s="19">
        <v>0</v>
      </c>
      <c r="P145" s="18"/>
    </row>
    <row r="146" spans="1:16" x14ac:dyDescent="0.25">
      <c r="A146" s="16">
        <v>42979</v>
      </c>
      <c r="B146" s="6">
        <f t="shared" si="18"/>
        <v>131</v>
      </c>
      <c r="C146" s="17">
        <v>42979</v>
      </c>
      <c r="D146" s="5">
        <f t="shared" si="16"/>
        <v>2268.2199999999998</v>
      </c>
      <c r="E146" s="5">
        <f t="shared" si="17"/>
        <v>858.63</v>
      </c>
      <c r="F146" s="5">
        <f t="shared" si="15"/>
        <v>1409.5899999999997</v>
      </c>
      <c r="G146" s="18">
        <f t="shared" si="19"/>
        <v>205734.83000000013</v>
      </c>
      <c r="H146" s="18">
        <f t="shared" si="20"/>
        <v>17377.869999999995</v>
      </c>
      <c r="I146" s="18">
        <f>SUM(F159:$F$261)</f>
        <v>188356.96000000005</v>
      </c>
      <c r="J146" s="18"/>
      <c r="K146" s="19">
        <f t="shared" si="21"/>
        <v>-2268.2199999999998</v>
      </c>
      <c r="L146" s="19">
        <f t="shared" ref="L146:M209" si="23">H145-H146</f>
        <v>-71.739999999997963</v>
      </c>
      <c r="M146" s="19">
        <f t="shared" si="23"/>
        <v>1481.3299999999872</v>
      </c>
      <c r="N146" s="19">
        <f t="shared" si="22"/>
        <v>858.63</v>
      </c>
      <c r="O146" s="19">
        <v>0</v>
      </c>
      <c r="P146" s="18"/>
    </row>
    <row r="147" spans="1:16" x14ac:dyDescent="0.25">
      <c r="A147" s="16">
        <v>43009</v>
      </c>
      <c r="B147" s="6">
        <f t="shared" si="18"/>
        <v>132</v>
      </c>
      <c r="C147" s="17">
        <v>43009</v>
      </c>
      <c r="D147" s="5">
        <f t="shared" si="16"/>
        <v>2268.2199999999998</v>
      </c>
      <c r="E147" s="5">
        <f t="shared" si="17"/>
        <v>852.78</v>
      </c>
      <c r="F147" s="5">
        <f t="shared" si="15"/>
        <v>1415.4399999999998</v>
      </c>
      <c r="G147" s="18">
        <f t="shared" si="19"/>
        <v>204319.39000000013</v>
      </c>
      <c r="H147" s="18">
        <f t="shared" si="20"/>
        <v>17449.899999999994</v>
      </c>
      <c r="I147" s="18">
        <f>SUM(F160:$F$261)</f>
        <v>186869.49000000005</v>
      </c>
      <c r="J147" s="18"/>
      <c r="K147" s="19">
        <f t="shared" si="21"/>
        <v>-2268.2199999999998</v>
      </c>
      <c r="L147" s="19">
        <f t="shared" si="23"/>
        <v>-72.029999999998836</v>
      </c>
      <c r="M147" s="19">
        <f t="shared" si="23"/>
        <v>1487.4700000000012</v>
      </c>
      <c r="N147" s="19">
        <f t="shared" si="22"/>
        <v>852.78</v>
      </c>
      <c r="O147" s="19">
        <v>0</v>
      </c>
      <c r="P147" s="18"/>
    </row>
    <row r="148" spans="1:16" x14ac:dyDescent="0.25">
      <c r="A148" s="16">
        <v>43040</v>
      </c>
      <c r="B148" s="6">
        <f t="shared" si="18"/>
        <v>133</v>
      </c>
      <c r="C148" s="17">
        <v>43040</v>
      </c>
      <c r="D148" s="5">
        <f t="shared" si="16"/>
        <v>2268.2199999999998</v>
      </c>
      <c r="E148" s="5">
        <f t="shared" si="17"/>
        <v>846.92</v>
      </c>
      <c r="F148" s="5">
        <f t="shared" ref="F148:F211" si="24">D148-E148</f>
        <v>1421.2999999999997</v>
      </c>
      <c r="G148" s="18">
        <f t="shared" si="19"/>
        <v>202898.09000000014</v>
      </c>
      <c r="H148" s="18">
        <f t="shared" si="20"/>
        <v>17522.229999999996</v>
      </c>
      <c r="I148" s="18">
        <f>SUM(F161:$F$261)</f>
        <v>185375.86000000004</v>
      </c>
      <c r="J148" s="18"/>
      <c r="K148" s="19">
        <f t="shared" si="21"/>
        <v>-2268.2199999999998</v>
      </c>
      <c r="L148" s="19">
        <f t="shared" si="23"/>
        <v>-72.330000000001746</v>
      </c>
      <c r="M148" s="19">
        <f t="shared" si="23"/>
        <v>1493.6300000000047</v>
      </c>
      <c r="N148" s="19">
        <f t="shared" si="22"/>
        <v>846.92</v>
      </c>
      <c r="O148" s="19">
        <v>0</v>
      </c>
      <c r="P148" s="18"/>
    </row>
    <row r="149" spans="1:16" x14ac:dyDescent="0.25">
      <c r="A149" s="16">
        <v>43070</v>
      </c>
      <c r="B149" s="6">
        <f t="shared" si="18"/>
        <v>134</v>
      </c>
      <c r="C149" s="17">
        <v>43070</v>
      </c>
      <c r="D149" s="5">
        <f t="shared" si="16"/>
        <v>2268.2199999999998</v>
      </c>
      <c r="E149" s="5">
        <f t="shared" si="17"/>
        <v>841.02</v>
      </c>
      <c r="F149" s="5">
        <f t="shared" si="24"/>
        <v>1427.1999999999998</v>
      </c>
      <c r="G149" s="18">
        <f t="shared" si="19"/>
        <v>201470.89000000013</v>
      </c>
      <c r="H149" s="18">
        <f t="shared" si="20"/>
        <v>17594.859999999997</v>
      </c>
      <c r="I149" s="18">
        <f>SUM(F162:$F$261)</f>
        <v>183876.03000000003</v>
      </c>
      <c r="J149" s="18"/>
      <c r="K149" s="19">
        <f t="shared" si="21"/>
        <v>-2268.2199999999998</v>
      </c>
      <c r="L149" s="19">
        <f t="shared" si="23"/>
        <v>-72.630000000001019</v>
      </c>
      <c r="M149" s="19">
        <f t="shared" si="23"/>
        <v>1499.8300000000163</v>
      </c>
      <c r="N149" s="19">
        <f t="shared" si="22"/>
        <v>841.02</v>
      </c>
      <c r="O149" s="19">
        <v>0</v>
      </c>
      <c r="P149" s="18"/>
    </row>
    <row r="150" spans="1:16" x14ac:dyDescent="0.25">
      <c r="A150" s="16">
        <v>43101</v>
      </c>
      <c r="B150" s="6">
        <f t="shared" si="18"/>
        <v>135</v>
      </c>
      <c r="C150" s="17">
        <v>43101</v>
      </c>
      <c r="D150" s="5">
        <f t="shared" ref="D150:D213" si="25">ROUND(447116.64*($D$8/67896759.52),2)</f>
        <v>2268.2199999999998</v>
      </c>
      <c r="E150" s="5">
        <f t="shared" ref="E150:E213" si="26">ROUND(G149*($F$13/12),2)</f>
        <v>835.11</v>
      </c>
      <c r="F150" s="5">
        <f t="shared" si="24"/>
        <v>1433.1099999999997</v>
      </c>
      <c r="G150" s="18">
        <f t="shared" si="19"/>
        <v>200037.78000000014</v>
      </c>
      <c r="H150" s="18">
        <f t="shared" si="20"/>
        <v>17667.789999999997</v>
      </c>
      <c r="I150" s="18">
        <f>SUM(F163:$F$261)</f>
        <v>182369.99000000005</v>
      </c>
      <c r="J150" s="18"/>
      <c r="K150" s="19">
        <f t="shared" si="21"/>
        <v>-2268.2199999999998</v>
      </c>
      <c r="L150" s="19">
        <f t="shared" si="23"/>
        <v>-72.930000000000291</v>
      </c>
      <c r="M150" s="19">
        <f t="shared" si="23"/>
        <v>1506.039999999979</v>
      </c>
      <c r="N150" s="19">
        <f t="shared" si="22"/>
        <v>835.11</v>
      </c>
      <c r="O150" s="19">
        <v>0</v>
      </c>
      <c r="P150" s="18"/>
    </row>
    <row r="151" spans="1:16" x14ac:dyDescent="0.25">
      <c r="A151" s="16">
        <v>43132</v>
      </c>
      <c r="B151" s="6">
        <f t="shared" si="18"/>
        <v>136</v>
      </c>
      <c r="C151" s="17">
        <v>43132</v>
      </c>
      <c r="D151" s="5">
        <f t="shared" si="25"/>
        <v>2268.2199999999998</v>
      </c>
      <c r="E151" s="5">
        <f t="shared" si="26"/>
        <v>829.17</v>
      </c>
      <c r="F151" s="5">
        <f t="shared" si="24"/>
        <v>1439.0499999999997</v>
      </c>
      <c r="G151" s="18">
        <f t="shared" si="19"/>
        <v>198598.73000000016</v>
      </c>
      <c r="H151" s="18">
        <f t="shared" si="20"/>
        <v>17741.03</v>
      </c>
      <c r="I151" s="18">
        <f>SUM(F164:$F$261)</f>
        <v>180857.70000000004</v>
      </c>
      <c r="J151" s="18"/>
      <c r="K151" s="19">
        <f t="shared" si="21"/>
        <v>-2268.2199999999998</v>
      </c>
      <c r="L151" s="19">
        <f t="shared" si="23"/>
        <v>-73.240000000001601</v>
      </c>
      <c r="M151" s="19">
        <f t="shared" si="23"/>
        <v>1512.2900000000081</v>
      </c>
      <c r="N151" s="19">
        <f t="shared" si="22"/>
        <v>829.17</v>
      </c>
      <c r="O151" s="19">
        <v>0</v>
      </c>
      <c r="P151" s="18"/>
    </row>
    <row r="152" spans="1:16" x14ac:dyDescent="0.25">
      <c r="A152" s="16">
        <v>43160</v>
      </c>
      <c r="B152" s="6">
        <f t="shared" si="18"/>
        <v>137</v>
      </c>
      <c r="C152" s="17">
        <v>43160</v>
      </c>
      <c r="D152" s="5">
        <f t="shared" si="25"/>
        <v>2268.2199999999998</v>
      </c>
      <c r="E152" s="5">
        <f t="shared" si="26"/>
        <v>823.2</v>
      </c>
      <c r="F152" s="5">
        <f t="shared" si="24"/>
        <v>1445.0199999999998</v>
      </c>
      <c r="G152" s="18">
        <f t="shared" si="19"/>
        <v>197153.71000000017</v>
      </c>
      <c r="H152" s="18">
        <f t="shared" si="20"/>
        <v>17814.559999999998</v>
      </c>
      <c r="I152" s="18">
        <f>SUM(F165:$F$261)</f>
        <v>179339.15000000005</v>
      </c>
      <c r="J152" s="18"/>
      <c r="K152" s="19">
        <f t="shared" si="21"/>
        <v>-2268.2199999999998</v>
      </c>
      <c r="L152" s="19">
        <f t="shared" si="23"/>
        <v>-73.529999999998836</v>
      </c>
      <c r="M152" s="19">
        <f t="shared" si="23"/>
        <v>1518.5499999999884</v>
      </c>
      <c r="N152" s="19">
        <f t="shared" si="22"/>
        <v>823.2</v>
      </c>
      <c r="O152" s="19">
        <v>0</v>
      </c>
      <c r="P152" s="18"/>
    </row>
    <row r="153" spans="1:16" x14ac:dyDescent="0.25">
      <c r="A153" s="16">
        <v>43191</v>
      </c>
      <c r="B153" s="6">
        <f t="shared" si="18"/>
        <v>138</v>
      </c>
      <c r="C153" s="17">
        <v>43191</v>
      </c>
      <c r="D153" s="5">
        <f t="shared" si="25"/>
        <v>2268.2199999999998</v>
      </c>
      <c r="E153" s="5">
        <f t="shared" si="26"/>
        <v>817.21</v>
      </c>
      <c r="F153" s="5">
        <f t="shared" si="24"/>
        <v>1451.0099999999998</v>
      </c>
      <c r="G153" s="18">
        <f t="shared" si="19"/>
        <v>195702.70000000016</v>
      </c>
      <c r="H153" s="18">
        <f t="shared" si="20"/>
        <v>17888.399999999998</v>
      </c>
      <c r="I153" s="18">
        <f>SUM(F166:$F$261)</f>
        <v>177814.30000000005</v>
      </c>
      <c r="J153" s="18"/>
      <c r="K153" s="19">
        <f t="shared" si="21"/>
        <v>-2268.2199999999998</v>
      </c>
      <c r="L153" s="19">
        <f t="shared" si="23"/>
        <v>-73.840000000000146</v>
      </c>
      <c r="M153" s="19">
        <f t="shared" si="23"/>
        <v>1524.8500000000058</v>
      </c>
      <c r="N153" s="19">
        <f t="shared" si="22"/>
        <v>817.21</v>
      </c>
      <c r="O153" s="19">
        <v>0</v>
      </c>
      <c r="P153" s="18"/>
    </row>
    <row r="154" spans="1:16" x14ac:dyDescent="0.25">
      <c r="A154" s="16">
        <v>43221</v>
      </c>
      <c r="B154" s="6">
        <f t="shared" si="18"/>
        <v>139</v>
      </c>
      <c r="C154" s="17">
        <v>43221</v>
      </c>
      <c r="D154" s="5">
        <f t="shared" si="25"/>
        <v>2268.2199999999998</v>
      </c>
      <c r="E154" s="5">
        <f t="shared" si="26"/>
        <v>811.2</v>
      </c>
      <c r="F154" s="5">
        <f t="shared" si="24"/>
        <v>1457.0199999999998</v>
      </c>
      <c r="G154" s="18">
        <f t="shared" si="19"/>
        <v>194245.68000000017</v>
      </c>
      <c r="H154" s="18">
        <f t="shared" si="20"/>
        <v>17962.549999999996</v>
      </c>
      <c r="I154" s="18">
        <f>SUM(F167:$F$261)</f>
        <v>176283.13000000006</v>
      </c>
      <c r="J154" s="18"/>
      <c r="K154" s="19">
        <f t="shared" si="21"/>
        <v>-2268.2199999999998</v>
      </c>
      <c r="L154" s="19">
        <f t="shared" si="23"/>
        <v>-74.149999999997817</v>
      </c>
      <c r="M154" s="19">
        <f t="shared" si="23"/>
        <v>1531.1699999999837</v>
      </c>
      <c r="N154" s="19">
        <f t="shared" si="22"/>
        <v>811.2</v>
      </c>
      <c r="O154" s="19">
        <v>0</v>
      </c>
      <c r="P154" s="18"/>
    </row>
    <row r="155" spans="1:16" x14ac:dyDescent="0.25">
      <c r="A155" s="16">
        <v>43252</v>
      </c>
      <c r="B155" s="6">
        <f t="shared" si="18"/>
        <v>140</v>
      </c>
      <c r="C155" s="17">
        <v>43252</v>
      </c>
      <c r="D155" s="5">
        <f t="shared" si="25"/>
        <v>2268.2199999999998</v>
      </c>
      <c r="E155" s="5">
        <f t="shared" si="26"/>
        <v>805.16</v>
      </c>
      <c r="F155" s="5">
        <f t="shared" si="24"/>
        <v>1463.06</v>
      </c>
      <c r="G155" s="18">
        <f t="shared" si="19"/>
        <v>192782.62000000017</v>
      </c>
      <c r="H155" s="18">
        <f t="shared" si="20"/>
        <v>18037.009999999998</v>
      </c>
      <c r="I155" s="18">
        <f>SUM(F168:$F$261)</f>
        <v>174745.61000000004</v>
      </c>
      <c r="J155" s="18"/>
      <c r="K155" s="19">
        <f t="shared" si="21"/>
        <v>-2268.2199999999998</v>
      </c>
      <c r="L155" s="19">
        <f t="shared" si="23"/>
        <v>-74.460000000002765</v>
      </c>
      <c r="M155" s="19">
        <f t="shared" si="23"/>
        <v>1537.5200000000186</v>
      </c>
      <c r="N155" s="19">
        <f t="shared" si="22"/>
        <v>805.16</v>
      </c>
      <c r="O155" s="19">
        <v>0</v>
      </c>
      <c r="P155" s="18"/>
    </row>
    <row r="156" spans="1:16" x14ac:dyDescent="0.25">
      <c r="A156" s="16">
        <v>43282</v>
      </c>
      <c r="B156" s="6">
        <f t="shared" si="18"/>
        <v>141</v>
      </c>
      <c r="C156" s="17">
        <v>43282</v>
      </c>
      <c r="D156" s="5">
        <f t="shared" si="25"/>
        <v>2268.2199999999998</v>
      </c>
      <c r="E156" s="5">
        <f t="shared" si="26"/>
        <v>799.1</v>
      </c>
      <c r="F156" s="5">
        <f t="shared" si="24"/>
        <v>1469.12</v>
      </c>
      <c r="G156" s="18">
        <f t="shared" si="19"/>
        <v>191313.50000000017</v>
      </c>
      <c r="H156" s="18">
        <f t="shared" si="20"/>
        <v>18111.78</v>
      </c>
      <c r="I156" s="18">
        <f>SUM(F169:$F$261)</f>
        <v>173201.72</v>
      </c>
      <c r="J156" s="18"/>
      <c r="K156" s="19">
        <f t="shared" si="21"/>
        <v>-2268.2199999999998</v>
      </c>
      <c r="L156" s="19">
        <f t="shared" si="23"/>
        <v>-74.770000000000437</v>
      </c>
      <c r="M156" s="19">
        <f t="shared" si="23"/>
        <v>1543.8900000000431</v>
      </c>
      <c r="N156" s="19">
        <f t="shared" si="22"/>
        <v>799.1</v>
      </c>
      <c r="O156" s="19">
        <v>0</v>
      </c>
      <c r="P156" s="18"/>
    </row>
    <row r="157" spans="1:16" x14ac:dyDescent="0.25">
      <c r="A157" s="16">
        <v>43313</v>
      </c>
      <c r="B157" s="6">
        <f t="shared" si="18"/>
        <v>142</v>
      </c>
      <c r="C157" s="17">
        <v>43313</v>
      </c>
      <c r="D157" s="5">
        <f t="shared" si="25"/>
        <v>2268.2199999999998</v>
      </c>
      <c r="E157" s="5">
        <f t="shared" si="26"/>
        <v>793.01</v>
      </c>
      <c r="F157" s="5">
        <f t="shared" si="24"/>
        <v>1475.2099999999998</v>
      </c>
      <c r="G157" s="18">
        <f t="shared" si="19"/>
        <v>189838.29000000018</v>
      </c>
      <c r="H157" s="18">
        <f t="shared" si="20"/>
        <v>18186.86</v>
      </c>
      <c r="I157" s="18">
        <f>SUM(F170:$F$261)</f>
        <v>171651.43000000005</v>
      </c>
      <c r="J157" s="18"/>
      <c r="K157" s="19">
        <f t="shared" si="21"/>
        <v>-2268.2199999999998</v>
      </c>
      <c r="L157" s="19">
        <f t="shared" si="23"/>
        <v>-75.080000000001746</v>
      </c>
      <c r="M157" s="19">
        <f t="shared" si="23"/>
        <v>1550.2899999999499</v>
      </c>
      <c r="N157" s="19">
        <f t="shared" si="22"/>
        <v>793.01</v>
      </c>
      <c r="O157" s="19">
        <v>0</v>
      </c>
      <c r="P157" s="18"/>
    </row>
    <row r="158" spans="1:16" x14ac:dyDescent="0.25">
      <c r="A158" s="16">
        <v>43344</v>
      </c>
      <c r="B158" s="6">
        <f t="shared" si="18"/>
        <v>143</v>
      </c>
      <c r="C158" s="17">
        <v>43344</v>
      </c>
      <c r="D158" s="5">
        <f t="shared" si="25"/>
        <v>2268.2199999999998</v>
      </c>
      <c r="E158" s="5">
        <f t="shared" si="26"/>
        <v>786.89</v>
      </c>
      <c r="F158" s="5">
        <f t="shared" si="24"/>
        <v>1481.33</v>
      </c>
      <c r="G158" s="18">
        <f t="shared" si="19"/>
        <v>188356.9600000002</v>
      </c>
      <c r="H158" s="18">
        <f t="shared" si="20"/>
        <v>18262.239999999998</v>
      </c>
      <c r="I158" s="18">
        <f>SUM(F171:$F$261)</f>
        <v>170094.72</v>
      </c>
      <c r="J158" s="18"/>
      <c r="K158" s="19">
        <f t="shared" si="21"/>
        <v>-2268.2199999999998</v>
      </c>
      <c r="L158" s="19">
        <f t="shared" si="23"/>
        <v>-75.379999999997381</v>
      </c>
      <c r="M158" s="19">
        <f t="shared" si="23"/>
        <v>1556.7100000000501</v>
      </c>
      <c r="N158" s="19">
        <f t="shared" si="22"/>
        <v>786.89</v>
      </c>
      <c r="O158" s="19">
        <v>0</v>
      </c>
      <c r="P158" s="18"/>
    </row>
    <row r="159" spans="1:16" x14ac:dyDescent="0.25">
      <c r="A159" s="16">
        <v>43374</v>
      </c>
      <c r="B159" s="6">
        <f t="shared" si="18"/>
        <v>144</v>
      </c>
      <c r="C159" s="17">
        <v>43374</v>
      </c>
      <c r="D159" s="5">
        <f t="shared" si="25"/>
        <v>2268.2199999999998</v>
      </c>
      <c r="E159" s="5">
        <f t="shared" si="26"/>
        <v>780.75</v>
      </c>
      <c r="F159" s="5">
        <f t="shared" si="24"/>
        <v>1487.4699999999998</v>
      </c>
      <c r="G159" s="18">
        <f t="shared" si="19"/>
        <v>186869.49000000019</v>
      </c>
      <c r="H159" s="18">
        <f t="shared" si="20"/>
        <v>18337.939999999999</v>
      </c>
      <c r="I159" s="18">
        <f>SUM(F172:$F$261)</f>
        <v>168531.55</v>
      </c>
      <c r="J159" s="18"/>
      <c r="K159" s="19">
        <f t="shared" si="21"/>
        <v>-2268.2199999999998</v>
      </c>
      <c r="L159" s="19">
        <f t="shared" si="23"/>
        <v>-75.700000000000728</v>
      </c>
      <c r="M159" s="19">
        <f t="shared" si="23"/>
        <v>1563.1700000000128</v>
      </c>
      <c r="N159" s="19">
        <f t="shared" si="22"/>
        <v>780.75</v>
      </c>
      <c r="O159" s="19">
        <v>0</v>
      </c>
      <c r="P159" s="18"/>
    </row>
    <row r="160" spans="1:16" x14ac:dyDescent="0.25">
      <c r="A160" s="16">
        <v>43405</v>
      </c>
      <c r="B160" s="6">
        <f t="shared" si="18"/>
        <v>145</v>
      </c>
      <c r="C160" s="17">
        <v>43405</v>
      </c>
      <c r="D160" s="5">
        <f t="shared" si="25"/>
        <v>2268.2199999999998</v>
      </c>
      <c r="E160" s="5">
        <f t="shared" si="26"/>
        <v>774.59</v>
      </c>
      <c r="F160" s="5">
        <f t="shared" si="24"/>
        <v>1493.6299999999997</v>
      </c>
      <c r="G160" s="18">
        <f t="shared" si="19"/>
        <v>185375.86000000019</v>
      </c>
      <c r="H160" s="18">
        <f t="shared" si="20"/>
        <v>18413.96</v>
      </c>
      <c r="I160" s="18">
        <f>SUM(F173:$F$261)</f>
        <v>166961.9</v>
      </c>
      <c r="J160" s="18"/>
      <c r="K160" s="19">
        <f t="shared" si="21"/>
        <v>-2268.2199999999998</v>
      </c>
      <c r="L160" s="19">
        <f t="shared" si="23"/>
        <v>-76.020000000000437</v>
      </c>
      <c r="M160" s="19">
        <f t="shared" si="23"/>
        <v>1569.6499999999942</v>
      </c>
      <c r="N160" s="19">
        <f t="shared" si="22"/>
        <v>774.59</v>
      </c>
      <c r="O160" s="19">
        <v>0</v>
      </c>
      <c r="P160" s="18"/>
    </row>
    <row r="161" spans="1:16" x14ac:dyDescent="0.25">
      <c r="A161" s="16">
        <v>43435</v>
      </c>
      <c r="B161" s="6">
        <f t="shared" si="18"/>
        <v>146</v>
      </c>
      <c r="C161" s="17">
        <v>43435</v>
      </c>
      <c r="D161" s="5">
        <f t="shared" si="25"/>
        <v>2268.2199999999998</v>
      </c>
      <c r="E161" s="5">
        <f t="shared" si="26"/>
        <v>768.39</v>
      </c>
      <c r="F161" s="5">
        <f t="shared" si="24"/>
        <v>1499.83</v>
      </c>
      <c r="G161" s="18">
        <f t="shared" si="19"/>
        <v>183876.0300000002</v>
      </c>
      <c r="H161" s="18">
        <f t="shared" si="20"/>
        <v>18490.28</v>
      </c>
      <c r="I161" s="18">
        <f>SUM(F174:$F$261)</f>
        <v>165385.74999999997</v>
      </c>
      <c r="J161" s="18"/>
      <c r="K161" s="19">
        <f t="shared" si="21"/>
        <v>-2268.2199999999998</v>
      </c>
      <c r="L161" s="19">
        <f t="shared" si="23"/>
        <v>-76.319999999999709</v>
      </c>
      <c r="M161" s="19">
        <f t="shared" si="23"/>
        <v>1576.1500000000233</v>
      </c>
      <c r="N161" s="19">
        <f t="shared" si="22"/>
        <v>768.39</v>
      </c>
      <c r="O161" s="19">
        <v>0</v>
      </c>
      <c r="P161" s="18"/>
    </row>
    <row r="162" spans="1:16" x14ac:dyDescent="0.25">
      <c r="A162" s="16">
        <v>43466</v>
      </c>
      <c r="B162" s="6">
        <f t="shared" si="18"/>
        <v>147</v>
      </c>
      <c r="C162" s="17">
        <v>43466</v>
      </c>
      <c r="D162" s="5">
        <f t="shared" si="25"/>
        <v>2268.2199999999998</v>
      </c>
      <c r="E162" s="5">
        <f t="shared" si="26"/>
        <v>762.18</v>
      </c>
      <c r="F162" s="5">
        <f t="shared" si="24"/>
        <v>1506.04</v>
      </c>
      <c r="G162" s="18">
        <f t="shared" si="19"/>
        <v>182369.99000000019</v>
      </c>
      <c r="H162" s="18">
        <f t="shared" si="20"/>
        <v>18566.929999999997</v>
      </c>
      <c r="I162" s="18">
        <f>SUM(F175:$F$261)</f>
        <v>163803.06</v>
      </c>
      <c r="J162" s="18"/>
      <c r="K162" s="19">
        <f t="shared" si="21"/>
        <v>-2268.2199999999998</v>
      </c>
      <c r="L162" s="19">
        <f t="shared" si="23"/>
        <v>-76.649999999997817</v>
      </c>
      <c r="M162" s="19">
        <f t="shared" si="23"/>
        <v>1582.6899999999732</v>
      </c>
      <c r="N162" s="19">
        <f t="shared" si="22"/>
        <v>762.18</v>
      </c>
      <c r="O162" s="19">
        <v>0</v>
      </c>
      <c r="P162" s="18"/>
    </row>
    <row r="163" spans="1:16" x14ac:dyDescent="0.25">
      <c r="A163" s="16">
        <v>43497</v>
      </c>
      <c r="B163" s="6">
        <f t="shared" si="18"/>
        <v>148</v>
      </c>
      <c r="C163" s="17">
        <v>43497</v>
      </c>
      <c r="D163" s="5">
        <f t="shared" si="25"/>
        <v>2268.2199999999998</v>
      </c>
      <c r="E163" s="5">
        <f t="shared" si="26"/>
        <v>755.93</v>
      </c>
      <c r="F163" s="5">
        <f t="shared" si="24"/>
        <v>1512.29</v>
      </c>
      <c r="G163" s="18">
        <f t="shared" si="19"/>
        <v>180857.70000000019</v>
      </c>
      <c r="H163" s="18">
        <f t="shared" si="20"/>
        <v>18643.89</v>
      </c>
      <c r="I163" s="18">
        <f>SUM(F176:$F$261)</f>
        <v>162213.81</v>
      </c>
      <c r="J163" s="18"/>
      <c r="K163" s="19">
        <f t="shared" si="21"/>
        <v>-2268.2199999999998</v>
      </c>
      <c r="L163" s="19">
        <f t="shared" si="23"/>
        <v>-76.960000000002765</v>
      </c>
      <c r="M163" s="19">
        <f t="shared" si="23"/>
        <v>1589.25</v>
      </c>
      <c r="N163" s="19">
        <f t="shared" si="22"/>
        <v>755.93</v>
      </c>
      <c r="O163" s="19">
        <v>0</v>
      </c>
      <c r="P163" s="18"/>
    </row>
    <row r="164" spans="1:16" x14ac:dyDescent="0.25">
      <c r="A164" s="16">
        <v>43525</v>
      </c>
      <c r="B164" s="6">
        <f t="shared" si="18"/>
        <v>149</v>
      </c>
      <c r="C164" s="17">
        <v>43525</v>
      </c>
      <c r="D164" s="5">
        <f t="shared" si="25"/>
        <v>2268.2199999999998</v>
      </c>
      <c r="E164" s="5">
        <f t="shared" si="26"/>
        <v>749.67</v>
      </c>
      <c r="F164" s="5">
        <f t="shared" si="24"/>
        <v>1518.5499999999997</v>
      </c>
      <c r="G164" s="18">
        <f t="shared" si="19"/>
        <v>179339.1500000002</v>
      </c>
      <c r="H164" s="18">
        <f t="shared" si="20"/>
        <v>18721.169999999998</v>
      </c>
      <c r="I164" s="18">
        <f>SUM(F177:$F$261)</f>
        <v>160617.98000000001</v>
      </c>
      <c r="J164" s="18"/>
      <c r="K164" s="19">
        <f t="shared" si="21"/>
        <v>-2268.2199999999998</v>
      </c>
      <c r="L164" s="19">
        <f t="shared" si="23"/>
        <v>-77.279999999998836</v>
      </c>
      <c r="M164" s="19">
        <f t="shared" si="23"/>
        <v>1595.8299999999872</v>
      </c>
      <c r="N164" s="19">
        <f t="shared" si="22"/>
        <v>749.67</v>
      </c>
      <c r="O164" s="19">
        <v>0</v>
      </c>
      <c r="P164" s="18"/>
    </row>
    <row r="165" spans="1:16" x14ac:dyDescent="0.25">
      <c r="A165" s="16">
        <v>43556</v>
      </c>
      <c r="B165" s="6">
        <f t="shared" si="18"/>
        <v>150</v>
      </c>
      <c r="C165" s="17">
        <v>43556</v>
      </c>
      <c r="D165" s="5">
        <f t="shared" si="25"/>
        <v>2268.2199999999998</v>
      </c>
      <c r="E165" s="5">
        <f t="shared" si="26"/>
        <v>743.37</v>
      </c>
      <c r="F165" s="5">
        <f t="shared" si="24"/>
        <v>1524.85</v>
      </c>
      <c r="G165" s="18">
        <f t="shared" si="19"/>
        <v>177814.30000000019</v>
      </c>
      <c r="H165" s="18">
        <f t="shared" si="20"/>
        <v>18798.77</v>
      </c>
      <c r="I165" s="18">
        <f>SUM(F178:$F$261)</f>
        <v>159015.53</v>
      </c>
      <c r="J165" s="18"/>
      <c r="K165" s="19">
        <f t="shared" si="21"/>
        <v>-2268.2199999999998</v>
      </c>
      <c r="L165" s="19">
        <f t="shared" si="23"/>
        <v>-77.600000000002183</v>
      </c>
      <c r="M165" s="19">
        <f t="shared" si="23"/>
        <v>1602.4500000000116</v>
      </c>
      <c r="N165" s="19">
        <f t="shared" si="22"/>
        <v>743.37</v>
      </c>
      <c r="O165" s="19">
        <v>0</v>
      </c>
      <c r="P165" s="18"/>
    </row>
    <row r="166" spans="1:16" x14ac:dyDescent="0.25">
      <c r="A166" s="16">
        <v>43586</v>
      </c>
      <c r="B166" s="6">
        <f t="shared" si="18"/>
        <v>151</v>
      </c>
      <c r="C166" s="17">
        <v>43586</v>
      </c>
      <c r="D166" s="5">
        <f t="shared" si="25"/>
        <v>2268.2199999999998</v>
      </c>
      <c r="E166" s="5">
        <f t="shared" si="26"/>
        <v>737.05</v>
      </c>
      <c r="F166" s="5">
        <f t="shared" si="24"/>
        <v>1531.1699999999998</v>
      </c>
      <c r="G166" s="18">
        <f t="shared" si="19"/>
        <v>176283.13000000018</v>
      </c>
      <c r="H166" s="18">
        <f t="shared" si="20"/>
        <v>18876.689999999999</v>
      </c>
      <c r="I166" s="18">
        <f>SUM(F179:$F$261)</f>
        <v>157406.43999999997</v>
      </c>
      <c r="J166" s="18"/>
      <c r="K166" s="19">
        <f t="shared" si="21"/>
        <v>-2268.2199999999998</v>
      </c>
      <c r="L166" s="19">
        <f t="shared" si="23"/>
        <v>-77.919999999998254</v>
      </c>
      <c r="M166" s="19">
        <f t="shared" si="23"/>
        <v>1609.0900000000256</v>
      </c>
      <c r="N166" s="19">
        <f t="shared" si="22"/>
        <v>737.05</v>
      </c>
      <c r="O166" s="19">
        <v>0</v>
      </c>
      <c r="P166" s="18"/>
    </row>
    <row r="167" spans="1:16" x14ac:dyDescent="0.25">
      <c r="A167" s="16">
        <v>43617</v>
      </c>
      <c r="B167" s="6">
        <f t="shared" si="18"/>
        <v>152</v>
      </c>
      <c r="C167" s="17">
        <v>43617</v>
      </c>
      <c r="D167" s="5">
        <f t="shared" si="25"/>
        <v>2268.2199999999998</v>
      </c>
      <c r="E167" s="5">
        <f t="shared" si="26"/>
        <v>730.7</v>
      </c>
      <c r="F167" s="5">
        <f t="shared" si="24"/>
        <v>1537.5199999999998</v>
      </c>
      <c r="G167" s="18">
        <f t="shared" si="19"/>
        <v>174745.61000000019</v>
      </c>
      <c r="H167" s="18">
        <f t="shared" si="20"/>
        <v>18954.929999999997</v>
      </c>
      <c r="I167" s="18">
        <f>SUM(F180:$F$261)</f>
        <v>155790.68</v>
      </c>
      <c r="J167" s="18"/>
      <c r="K167" s="19">
        <f t="shared" si="21"/>
        <v>-2268.2199999999998</v>
      </c>
      <c r="L167" s="19">
        <f t="shared" si="23"/>
        <v>-78.239999999997963</v>
      </c>
      <c r="M167" s="19">
        <f t="shared" si="23"/>
        <v>1615.7599999999802</v>
      </c>
      <c r="N167" s="19">
        <f t="shared" si="22"/>
        <v>730.7</v>
      </c>
      <c r="O167" s="19">
        <v>0</v>
      </c>
      <c r="P167" s="18"/>
    </row>
    <row r="168" spans="1:16" x14ac:dyDescent="0.25">
      <c r="A168" s="16">
        <v>43647</v>
      </c>
      <c r="B168" s="6">
        <f t="shared" si="18"/>
        <v>153</v>
      </c>
      <c r="C168" s="17">
        <v>43647</v>
      </c>
      <c r="D168" s="5">
        <f t="shared" si="25"/>
        <v>2268.2199999999998</v>
      </c>
      <c r="E168" s="5">
        <f t="shared" si="26"/>
        <v>724.33</v>
      </c>
      <c r="F168" s="5">
        <f t="shared" si="24"/>
        <v>1543.8899999999999</v>
      </c>
      <c r="G168" s="18">
        <f t="shared" si="19"/>
        <v>173201.72000000018</v>
      </c>
      <c r="H168" s="18">
        <f t="shared" si="20"/>
        <v>19033.499999999996</v>
      </c>
      <c r="I168" s="18">
        <f>SUM(F181:$F$261)</f>
        <v>154168.22</v>
      </c>
      <c r="J168" s="18"/>
      <c r="K168" s="19">
        <f t="shared" si="21"/>
        <v>-2268.2199999999998</v>
      </c>
      <c r="L168" s="19">
        <f t="shared" si="23"/>
        <v>-78.569999999999709</v>
      </c>
      <c r="M168" s="19">
        <f t="shared" si="23"/>
        <v>1622.4599999999919</v>
      </c>
      <c r="N168" s="19">
        <f t="shared" si="22"/>
        <v>724.33</v>
      </c>
      <c r="O168" s="19">
        <v>0</v>
      </c>
      <c r="P168" s="18"/>
    </row>
    <row r="169" spans="1:16" x14ac:dyDescent="0.25">
      <c r="A169" s="16">
        <v>43678</v>
      </c>
      <c r="B169" s="6">
        <f t="shared" si="18"/>
        <v>154</v>
      </c>
      <c r="C169" s="17">
        <v>43678</v>
      </c>
      <c r="D169" s="5">
        <f t="shared" si="25"/>
        <v>2268.2199999999998</v>
      </c>
      <c r="E169" s="5">
        <f t="shared" si="26"/>
        <v>717.93</v>
      </c>
      <c r="F169" s="5">
        <f t="shared" si="24"/>
        <v>1550.29</v>
      </c>
      <c r="G169" s="18">
        <f t="shared" si="19"/>
        <v>171651.43000000017</v>
      </c>
      <c r="H169" s="18">
        <f t="shared" si="20"/>
        <v>19112.39</v>
      </c>
      <c r="I169" s="18">
        <f>SUM(F182:$F$261)</f>
        <v>152539.03999999998</v>
      </c>
      <c r="J169" s="18"/>
      <c r="K169" s="19">
        <f t="shared" si="21"/>
        <v>-2268.2199999999998</v>
      </c>
      <c r="L169" s="19">
        <f t="shared" si="23"/>
        <v>-78.890000000003056</v>
      </c>
      <c r="M169" s="19">
        <f t="shared" si="23"/>
        <v>1629.1800000000221</v>
      </c>
      <c r="N169" s="19">
        <f t="shared" si="22"/>
        <v>717.93</v>
      </c>
      <c r="O169" s="19">
        <v>0</v>
      </c>
      <c r="P169" s="18"/>
    </row>
    <row r="170" spans="1:16" x14ac:dyDescent="0.25">
      <c r="A170" s="16">
        <v>43709</v>
      </c>
      <c r="B170" s="6">
        <f t="shared" si="18"/>
        <v>155</v>
      </c>
      <c r="C170" s="17">
        <v>43709</v>
      </c>
      <c r="D170" s="5">
        <f t="shared" si="25"/>
        <v>2268.2199999999998</v>
      </c>
      <c r="E170" s="5">
        <f t="shared" si="26"/>
        <v>711.51</v>
      </c>
      <c r="F170" s="5">
        <f t="shared" si="24"/>
        <v>1556.7099999999998</v>
      </c>
      <c r="G170" s="18">
        <f t="shared" si="19"/>
        <v>170094.72000000018</v>
      </c>
      <c r="H170" s="18">
        <f t="shared" si="20"/>
        <v>19191.619999999995</v>
      </c>
      <c r="I170" s="18">
        <f>SUM(F183:$F$261)</f>
        <v>150903.1</v>
      </c>
      <c r="J170" s="18"/>
      <c r="K170" s="19">
        <f t="shared" si="21"/>
        <v>-2268.2199999999998</v>
      </c>
      <c r="L170" s="19">
        <f t="shared" si="23"/>
        <v>-79.229999999995925</v>
      </c>
      <c r="M170" s="19">
        <f t="shared" si="23"/>
        <v>1635.9399999999732</v>
      </c>
      <c r="N170" s="19">
        <f t="shared" si="22"/>
        <v>711.51</v>
      </c>
      <c r="O170" s="19">
        <v>0</v>
      </c>
      <c r="P170" s="18"/>
    </row>
    <row r="171" spans="1:16" x14ac:dyDescent="0.25">
      <c r="A171" s="16">
        <v>43739</v>
      </c>
      <c r="B171" s="6">
        <f t="shared" si="18"/>
        <v>156</v>
      </c>
      <c r="C171" s="17">
        <v>43739</v>
      </c>
      <c r="D171" s="5">
        <f t="shared" si="25"/>
        <v>2268.2199999999998</v>
      </c>
      <c r="E171" s="5">
        <f t="shared" si="26"/>
        <v>705.05</v>
      </c>
      <c r="F171" s="5">
        <f t="shared" si="24"/>
        <v>1563.1699999999998</v>
      </c>
      <c r="G171" s="18">
        <f t="shared" si="19"/>
        <v>168531.55000000016</v>
      </c>
      <c r="H171" s="18">
        <f t="shared" si="20"/>
        <v>19271.169999999998</v>
      </c>
      <c r="I171" s="18">
        <f>SUM(F184:$F$261)</f>
        <v>149260.37999999998</v>
      </c>
      <c r="J171" s="18"/>
      <c r="K171" s="19">
        <f t="shared" si="21"/>
        <v>-2268.2199999999998</v>
      </c>
      <c r="L171" s="19">
        <f t="shared" si="23"/>
        <v>-79.55000000000291</v>
      </c>
      <c r="M171" s="19">
        <f t="shared" si="23"/>
        <v>1642.7200000000303</v>
      </c>
      <c r="N171" s="19">
        <f t="shared" si="22"/>
        <v>705.05</v>
      </c>
      <c r="O171" s="19">
        <v>0</v>
      </c>
      <c r="P171" s="18"/>
    </row>
    <row r="172" spans="1:16" x14ac:dyDescent="0.25">
      <c r="A172" s="16">
        <v>43770</v>
      </c>
      <c r="B172" s="6">
        <f t="shared" si="18"/>
        <v>157</v>
      </c>
      <c r="C172" s="17">
        <v>43770</v>
      </c>
      <c r="D172" s="5">
        <f t="shared" si="25"/>
        <v>2268.2199999999998</v>
      </c>
      <c r="E172" s="5">
        <f t="shared" si="26"/>
        <v>698.57</v>
      </c>
      <c r="F172" s="5">
        <f t="shared" si="24"/>
        <v>1569.6499999999996</v>
      </c>
      <c r="G172" s="18">
        <f t="shared" si="19"/>
        <v>166961.90000000017</v>
      </c>
      <c r="H172" s="18">
        <f t="shared" si="20"/>
        <v>19351.05</v>
      </c>
      <c r="I172" s="18">
        <f>SUM(F185:$F$261)</f>
        <v>147610.84999999998</v>
      </c>
      <c r="J172" s="18"/>
      <c r="K172" s="19">
        <f t="shared" si="21"/>
        <v>-2268.2199999999998</v>
      </c>
      <c r="L172" s="19">
        <f t="shared" si="23"/>
        <v>-79.880000000001019</v>
      </c>
      <c r="M172" s="19">
        <f t="shared" si="23"/>
        <v>1649.5299999999988</v>
      </c>
      <c r="N172" s="19">
        <f t="shared" si="22"/>
        <v>698.57</v>
      </c>
      <c r="O172" s="19">
        <v>0</v>
      </c>
      <c r="P172" s="18"/>
    </row>
    <row r="173" spans="1:16" x14ac:dyDescent="0.25">
      <c r="A173" s="16">
        <v>43800</v>
      </c>
      <c r="B173" s="6">
        <f t="shared" si="18"/>
        <v>158</v>
      </c>
      <c r="C173" s="17">
        <v>43800</v>
      </c>
      <c r="D173" s="5">
        <f t="shared" si="25"/>
        <v>2268.2199999999998</v>
      </c>
      <c r="E173" s="5">
        <f t="shared" si="26"/>
        <v>692.07</v>
      </c>
      <c r="F173" s="5">
        <f t="shared" si="24"/>
        <v>1576.1499999999996</v>
      </c>
      <c r="G173" s="18">
        <f t="shared" si="19"/>
        <v>165385.75000000017</v>
      </c>
      <c r="H173" s="18">
        <f t="shared" si="20"/>
        <v>19431.259999999998</v>
      </c>
      <c r="I173" s="18">
        <f>SUM(F186:$F$261)</f>
        <v>145954.49</v>
      </c>
      <c r="J173" s="18"/>
      <c r="K173" s="19">
        <f t="shared" si="21"/>
        <v>-2268.2199999999998</v>
      </c>
      <c r="L173" s="19">
        <f t="shared" si="23"/>
        <v>-80.209999999999127</v>
      </c>
      <c r="M173" s="19">
        <f t="shared" si="23"/>
        <v>1656.359999999986</v>
      </c>
      <c r="N173" s="19">
        <f t="shared" si="22"/>
        <v>692.07</v>
      </c>
      <c r="O173" s="19">
        <v>0</v>
      </c>
      <c r="P173" s="18"/>
    </row>
    <row r="174" spans="1:16" x14ac:dyDescent="0.25">
      <c r="A174" s="16">
        <v>43831</v>
      </c>
      <c r="B174" s="6">
        <f t="shared" si="18"/>
        <v>159</v>
      </c>
      <c r="C174" s="17">
        <v>43831</v>
      </c>
      <c r="D174" s="5">
        <f t="shared" si="25"/>
        <v>2268.2199999999998</v>
      </c>
      <c r="E174" s="5">
        <f t="shared" si="26"/>
        <v>685.53</v>
      </c>
      <c r="F174" s="5">
        <f t="shared" si="24"/>
        <v>1582.6899999999998</v>
      </c>
      <c r="G174" s="18">
        <f t="shared" si="19"/>
        <v>163803.06000000017</v>
      </c>
      <c r="H174" s="18">
        <f t="shared" si="20"/>
        <v>19511.8</v>
      </c>
      <c r="I174" s="18">
        <f>SUM(F187:$F$261)</f>
        <v>144291.26</v>
      </c>
      <c r="J174" s="18"/>
      <c r="K174" s="19">
        <f t="shared" si="21"/>
        <v>-2268.2199999999998</v>
      </c>
      <c r="L174" s="19">
        <f t="shared" si="23"/>
        <v>-80.540000000000873</v>
      </c>
      <c r="M174" s="19">
        <f t="shared" si="23"/>
        <v>1663.2299999999814</v>
      </c>
      <c r="N174" s="19">
        <f t="shared" si="22"/>
        <v>685.53</v>
      </c>
      <c r="O174" s="19">
        <v>0</v>
      </c>
      <c r="P174" s="18"/>
    </row>
    <row r="175" spans="1:16" x14ac:dyDescent="0.25">
      <c r="A175" s="16">
        <v>43862</v>
      </c>
      <c r="B175" s="6">
        <f t="shared" si="18"/>
        <v>160</v>
      </c>
      <c r="C175" s="17">
        <v>43862</v>
      </c>
      <c r="D175" s="5">
        <f t="shared" si="25"/>
        <v>2268.2199999999998</v>
      </c>
      <c r="E175" s="5">
        <f t="shared" si="26"/>
        <v>678.97</v>
      </c>
      <c r="F175" s="5">
        <f t="shared" si="24"/>
        <v>1589.2499999999998</v>
      </c>
      <c r="G175" s="18">
        <f t="shared" si="19"/>
        <v>162213.81000000017</v>
      </c>
      <c r="H175" s="18">
        <f t="shared" si="20"/>
        <v>19592.669999999998</v>
      </c>
      <c r="I175" s="18">
        <f>SUM(F188:$F$261)</f>
        <v>142621.14000000001</v>
      </c>
      <c r="J175" s="18"/>
      <c r="K175" s="19">
        <f t="shared" si="21"/>
        <v>-2268.2199999999998</v>
      </c>
      <c r="L175" s="19">
        <f t="shared" si="23"/>
        <v>-80.869999999998981</v>
      </c>
      <c r="M175" s="19">
        <f t="shared" si="23"/>
        <v>1670.1199999999953</v>
      </c>
      <c r="N175" s="19">
        <f t="shared" si="22"/>
        <v>678.97</v>
      </c>
      <c r="O175" s="19">
        <v>0</v>
      </c>
      <c r="P175" s="18"/>
    </row>
    <row r="176" spans="1:16" x14ac:dyDescent="0.25">
      <c r="A176" s="16">
        <v>43891</v>
      </c>
      <c r="B176" s="6">
        <f t="shared" si="18"/>
        <v>161</v>
      </c>
      <c r="C176" s="17">
        <v>43891</v>
      </c>
      <c r="D176" s="5">
        <f t="shared" si="25"/>
        <v>2268.2199999999998</v>
      </c>
      <c r="E176" s="5">
        <f t="shared" si="26"/>
        <v>672.39</v>
      </c>
      <c r="F176" s="5">
        <f t="shared" si="24"/>
        <v>1595.83</v>
      </c>
      <c r="G176" s="18">
        <f t="shared" si="19"/>
        <v>160617.98000000019</v>
      </c>
      <c r="H176" s="18">
        <f t="shared" si="20"/>
        <v>19673.889999999996</v>
      </c>
      <c r="I176" s="18">
        <f>SUM(F189:$F$261)</f>
        <v>140944.09000000003</v>
      </c>
      <c r="J176" s="18"/>
      <c r="K176" s="19">
        <f t="shared" si="21"/>
        <v>-2268.2199999999998</v>
      </c>
      <c r="L176" s="19">
        <f t="shared" si="23"/>
        <v>-81.219999999997526</v>
      </c>
      <c r="M176" s="19">
        <f t="shared" si="23"/>
        <v>1677.0499999999884</v>
      </c>
      <c r="N176" s="19">
        <f t="shared" si="22"/>
        <v>672.39</v>
      </c>
      <c r="O176" s="19">
        <v>0</v>
      </c>
      <c r="P176" s="18"/>
    </row>
    <row r="177" spans="1:16" x14ac:dyDescent="0.25">
      <c r="A177" s="16">
        <v>43922</v>
      </c>
      <c r="B177" s="6">
        <f t="shared" si="18"/>
        <v>162</v>
      </c>
      <c r="C177" s="17">
        <v>43922</v>
      </c>
      <c r="D177" s="5">
        <f t="shared" si="25"/>
        <v>2268.2199999999998</v>
      </c>
      <c r="E177" s="5">
        <f t="shared" si="26"/>
        <v>665.77</v>
      </c>
      <c r="F177" s="5">
        <f t="shared" si="24"/>
        <v>1602.4499999999998</v>
      </c>
      <c r="G177" s="18">
        <f t="shared" si="19"/>
        <v>159015.53000000017</v>
      </c>
      <c r="H177" s="18">
        <f t="shared" si="20"/>
        <v>19755.439999999999</v>
      </c>
      <c r="I177" s="18">
        <f>SUM(F190:$F$261)</f>
        <v>139260.09000000003</v>
      </c>
      <c r="J177" s="18"/>
      <c r="K177" s="19">
        <f t="shared" si="21"/>
        <v>-2268.2199999999998</v>
      </c>
      <c r="L177" s="19">
        <f t="shared" si="23"/>
        <v>-81.55000000000291</v>
      </c>
      <c r="M177" s="19">
        <f t="shared" si="23"/>
        <v>1684</v>
      </c>
      <c r="N177" s="19">
        <f t="shared" si="22"/>
        <v>665.77</v>
      </c>
      <c r="O177" s="19">
        <v>0</v>
      </c>
      <c r="P177" s="18"/>
    </row>
    <row r="178" spans="1:16" x14ac:dyDescent="0.25">
      <c r="A178" s="16">
        <v>43952</v>
      </c>
      <c r="B178" s="6">
        <f t="shared" si="18"/>
        <v>163</v>
      </c>
      <c r="C178" s="17">
        <v>43952</v>
      </c>
      <c r="D178" s="5">
        <f t="shared" si="25"/>
        <v>2268.2199999999998</v>
      </c>
      <c r="E178" s="5">
        <f t="shared" si="26"/>
        <v>659.13</v>
      </c>
      <c r="F178" s="5">
        <f t="shared" si="24"/>
        <v>1609.0899999999997</v>
      </c>
      <c r="G178" s="18">
        <f t="shared" si="19"/>
        <v>157406.44000000018</v>
      </c>
      <c r="H178" s="18">
        <f t="shared" si="20"/>
        <v>19837.329999999998</v>
      </c>
      <c r="I178" s="18">
        <f>SUM(F191:$F$261)</f>
        <v>137569.10999999999</v>
      </c>
      <c r="J178" s="18"/>
      <c r="K178" s="19">
        <f t="shared" si="21"/>
        <v>-2268.2199999999998</v>
      </c>
      <c r="L178" s="19">
        <f t="shared" si="23"/>
        <v>-81.889999999999418</v>
      </c>
      <c r="M178" s="19">
        <f t="shared" si="23"/>
        <v>1690.9800000000396</v>
      </c>
      <c r="N178" s="19">
        <f t="shared" si="22"/>
        <v>659.13</v>
      </c>
      <c r="O178" s="19">
        <v>0</v>
      </c>
      <c r="P178" s="18"/>
    </row>
    <row r="179" spans="1:16" x14ac:dyDescent="0.25">
      <c r="A179" s="16">
        <v>43983</v>
      </c>
      <c r="B179" s="6">
        <f t="shared" si="18"/>
        <v>164</v>
      </c>
      <c r="C179" s="17">
        <v>43983</v>
      </c>
      <c r="D179" s="5">
        <f t="shared" si="25"/>
        <v>2268.2199999999998</v>
      </c>
      <c r="E179" s="5">
        <f t="shared" si="26"/>
        <v>652.46</v>
      </c>
      <c r="F179" s="5">
        <f t="shared" si="24"/>
        <v>1615.7599999999998</v>
      </c>
      <c r="G179" s="18">
        <f t="shared" si="19"/>
        <v>155790.68000000017</v>
      </c>
      <c r="H179" s="18">
        <f t="shared" si="20"/>
        <v>19919.559999999998</v>
      </c>
      <c r="I179" s="18">
        <f>SUM(F192:$F$261)</f>
        <v>135871.12</v>
      </c>
      <c r="J179" s="18"/>
      <c r="K179" s="19">
        <f t="shared" si="21"/>
        <v>-2268.2199999999998</v>
      </c>
      <c r="L179" s="19">
        <f t="shared" si="23"/>
        <v>-82.229999999999563</v>
      </c>
      <c r="M179" s="19">
        <f t="shared" si="23"/>
        <v>1697.9899999999907</v>
      </c>
      <c r="N179" s="19">
        <f t="shared" si="22"/>
        <v>652.46</v>
      </c>
      <c r="O179" s="19">
        <v>0</v>
      </c>
      <c r="P179" s="18"/>
    </row>
    <row r="180" spans="1:16" x14ac:dyDescent="0.25">
      <c r="A180" s="16">
        <v>44013</v>
      </c>
      <c r="B180" s="6">
        <f t="shared" si="18"/>
        <v>165</v>
      </c>
      <c r="C180" s="17">
        <v>44013</v>
      </c>
      <c r="D180" s="5">
        <f t="shared" si="25"/>
        <v>2268.2199999999998</v>
      </c>
      <c r="E180" s="5">
        <f t="shared" si="26"/>
        <v>645.76</v>
      </c>
      <c r="F180" s="5">
        <f t="shared" si="24"/>
        <v>1622.4599999999998</v>
      </c>
      <c r="G180" s="18">
        <f t="shared" si="19"/>
        <v>154168.22000000018</v>
      </c>
      <c r="H180" s="18">
        <f t="shared" si="20"/>
        <v>20002.129999999997</v>
      </c>
      <c r="I180" s="18">
        <f>SUM(F193:$F$261)</f>
        <v>134166.09</v>
      </c>
      <c r="J180" s="18"/>
      <c r="K180" s="19">
        <f t="shared" si="21"/>
        <v>-2268.2199999999998</v>
      </c>
      <c r="L180" s="19">
        <f t="shared" si="23"/>
        <v>-82.569999999999709</v>
      </c>
      <c r="M180" s="19">
        <f t="shared" si="23"/>
        <v>1705.0299999999988</v>
      </c>
      <c r="N180" s="19">
        <f t="shared" si="22"/>
        <v>645.76</v>
      </c>
      <c r="O180" s="19">
        <v>0</v>
      </c>
      <c r="P180" s="18"/>
    </row>
    <row r="181" spans="1:16" x14ac:dyDescent="0.25">
      <c r="A181" s="16">
        <v>44044</v>
      </c>
      <c r="B181" s="6">
        <f t="shared" si="18"/>
        <v>166</v>
      </c>
      <c r="C181" s="17">
        <v>44044</v>
      </c>
      <c r="D181" s="5">
        <f t="shared" si="25"/>
        <v>2268.2199999999998</v>
      </c>
      <c r="E181" s="5">
        <f t="shared" si="26"/>
        <v>639.04</v>
      </c>
      <c r="F181" s="5">
        <f t="shared" si="24"/>
        <v>1629.1799999999998</v>
      </c>
      <c r="G181" s="18">
        <f t="shared" si="19"/>
        <v>152539.04000000018</v>
      </c>
      <c r="H181" s="18">
        <f t="shared" si="20"/>
        <v>20085.039999999997</v>
      </c>
      <c r="I181" s="18">
        <f>SUM(F194:$F$261)</f>
        <v>132454</v>
      </c>
      <c r="J181" s="18"/>
      <c r="K181" s="19">
        <f t="shared" si="21"/>
        <v>-2268.2199999999998</v>
      </c>
      <c r="L181" s="19">
        <f t="shared" si="23"/>
        <v>-82.909999999999854</v>
      </c>
      <c r="M181" s="19">
        <f t="shared" si="23"/>
        <v>1712.0899999999965</v>
      </c>
      <c r="N181" s="19">
        <f t="shared" si="22"/>
        <v>639.04</v>
      </c>
      <c r="O181" s="19">
        <v>0</v>
      </c>
      <c r="P181" s="18"/>
    </row>
    <row r="182" spans="1:16" x14ac:dyDescent="0.25">
      <c r="A182" s="16">
        <v>44075</v>
      </c>
      <c r="B182" s="6">
        <f t="shared" si="18"/>
        <v>167</v>
      </c>
      <c r="C182" s="17">
        <v>44075</v>
      </c>
      <c r="D182" s="5">
        <f t="shared" si="25"/>
        <v>2268.2199999999998</v>
      </c>
      <c r="E182" s="5">
        <f t="shared" si="26"/>
        <v>632.28</v>
      </c>
      <c r="F182" s="5">
        <f t="shared" si="24"/>
        <v>1635.9399999999998</v>
      </c>
      <c r="G182" s="18">
        <f t="shared" si="19"/>
        <v>150903.10000000018</v>
      </c>
      <c r="H182" s="18">
        <f t="shared" si="20"/>
        <v>20168.289999999997</v>
      </c>
      <c r="I182" s="18">
        <f>SUM(F195:$F$261)</f>
        <v>130734.80999999998</v>
      </c>
      <c r="J182" s="18"/>
      <c r="K182" s="19">
        <f t="shared" si="21"/>
        <v>-2268.2199999999998</v>
      </c>
      <c r="L182" s="19">
        <f t="shared" si="23"/>
        <v>-83.25</v>
      </c>
      <c r="M182" s="19">
        <f t="shared" si="23"/>
        <v>1719.1900000000169</v>
      </c>
      <c r="N182" s="19">
        <f t="shared" si="22"/>
        <v>632.28</v>
      </c>
      <c r="O182" s="19">
        <v>0</v>
      </c>
      <c r="P182" s="18"/>
    </row>
    <row r="183" spans="1:16" x14ac:dyDescent="0.25">
      <c r="A183" s="16">
        <v>44105</v>
      </c>
      <c r="B183" s="6">
        <f t="shared" si="18"/>
        <v>168</v>
      </c>
      <c r="C183" s="17">
        <v>44105</v>
      </c>
      <c r="D183" s="5">
        <f t="shared" si="25"/>
        <v>2268.2199999999998</v>
      </c>
      <c r="E183" s="5">
        <f t="shared" si="26"/>
        <v>625.5</v>
      </c>
      <c r="F183" s="5">
        <f t="shared" si="24"/>
        <v>1642.7199999999998</v>
      </c>
      <c r="G183" s="18">
        <f t="shared" si="19"/>
        <v>149260.38000000018</v>
      </c>
      <c r="H183" s="18">
        <f t="shared" si="20"/>
        <v>20251.889999999996</v>
      </c>
      <c r="I183" s="18">
        <f>SUM(F196:$F$261)</f>
        <v>129008.48999999998</v>
      </c>
      <c r="J183" s="18"/>
      <c r="K183" s="19">
        <f t="shared" si="21"/>
        <v>-2268.2199999999998</v>
      </c>
      <c r="L183" s="19">
        <f t="shared" si="23"/>
        <v>-83.599999999998545</v>
      </c>
      <c r="M183" s="19">
        <f t="shared" si="23"/>
        <v>1726.320000000007</v>
      </c>
      <c r="N183" s="19">
        <f t="shared" si="22"/>
        <v>625.5</v>
      </c>
      <c r="O183" s="19">
        <v>0</v>
      </c>
      <c r="P183" s="18"/>
    </row>
    <row r="184" spans="1:16" x14ac:dyDescent="0.25">
      <c r="A184" s="16">
        <v>44136</v>
      </c>
      <c r="B184" s="6">
        <f t="shared" si="18"/>
        <v>169</v>
      </c>
      <c r="C184" s="17">
        <v>44136</v>
      </c>
      <c r="D184" s="5">
        <f t="shared" si="25"/>
        <v>2268.2199999999998</v>
      </c>
      <c r="E184" s="5">
        <f t="shared" si="26"/>
        <v>618.69000000000005</v>
      </c>
      <c r="F184" s="5">
        <f t="shared" si="24"/>
        <v>1649.5299999999997</v>
      </c>
      <c r="G184" s="18">
        <f t="shared" si="19"/>
        <v>147610.85000000018</v>
      </c>
      <c r="H184" s="18">
        <f t="shared" si="20"/>
        <v>20335.829999999998</v>
      </c>
      <c r="I184" s="18">
        <f>SUM(F197:$F$261)</f>
        <v>127275.01999999997</v>
      </c>
      <c r="J184" s="18"/>
      <c r="K184" s="19">
        <f t="shared" si="21"/>
        <v>-2268.2199999999998</v>
      </c>
      <c r="L184" s="19">
        <f t="shared" si="23"/>
        <v>-83.940000000002328</v>
      </c>
      <c r="M184" s="19">
        <f t="shared" si="23"/>
        <v>1733.4700000000012</v>
      </c>
      <c r="N184" s="19">
        <f t="shared" si="22"/>
        <v>618.69000000000005</v>
      </c>
      <c r="O184" s="19">
        <v>0</v>
      </c>
      <c r="P184" s="18"/>
    </row>
    <row r="185" spans="1:16" x14ac:dyDescent="0.25">
      <c r="A185" s="16">
        <v>44166</v>
      </c>
      <c r="B185" s="6">
        <f t="shared" si="18"/>
        <v>170</v>
      </c>
      <c r="C185" s="17">
        <v>44166</v>
      </c>
      <c r="D185" s="5">
        <f t="shared" si="25"/>
        <v>2268.2199999999998</v>
      </c>
      <c r="E185" s="5">
        <f t="shared" si="26"/>
        <v>611.86</v>
      </c>
      <c r="F185" s="5">
        <f t="shared" si="24"/>
        <v>1656.3599999999997</v>
      </c>
      <c r="G185" s="18">
        <f t="shared" si="19"/>
        <v>145954.49000000019</v>
      </c>
      <c r="H185" s="18">
        <f t="shared" si="20"/>
        <v>20420.13</v>
      </c>
      <c r="I185" s="18">
        <f>SUM(F198:$F$261)</f>
        <v>125534.35999999997</v>
      </c>
      <c r="J185" s="18"/>
      <c r="K185" s="19">
        <f t="shared" si="21"/>
        <v>-2268.2199999999998</v>
      </c>
      <c r="L185" s="19">
        <f t="shared" si="23"/>
        <v>-84.30000000000291</v>
      </c>
      <c r="M185" s="19">
        <f t="shared" si="23"/>
        <v>1740.6600000000035</v>
      </c>
      <c r="N185" s="19">
        <f t="shared" si="22"/>
        <v>611.86</v>
      </c>
      <c r="O185" s="19">
        <v>0</v>
      </c>
      <c r="P185" s="18"/>
    </row>
    <row r="186" spans="1:16" x14ac:dyDescent="0.25">
      <c r="A186" s="16">
        <v>44197</v>
      </c>
      <c r="B186" s="6">
        <f t="shared" si="18"/>
        <v>171</v>
      </c>
      <c r="C186" s="17">
        <v>44197</v>
      </c>
      <c r="D186" s="5">
        <f t="shared" si="25"/>
        <v>2268.2199999999998</v>
      </c>
      <c r="E186" s="5">
        <f t="shared" si="26"/>
        <v>604.99</v>
      </c>
      <c r="F186" s="5">
        <f t="shared" si="24"/>
        <v>1663.2299999999998</v>
      </c>
      <c r="G186" s="18">
        <f t="shared" si="19"/>
        <v>144291.26000000018</v>
      </c>
      <c r="H186" s="18">
        <f t="shared" si="20"/>
        <v>20504.769999999997</v>
      </c>
      <c r="I186" s="18">
        <f>SUM(F199:$F$261)</f>
        <v>123786.48999999998</v>
      </c>
      <c r="J186" s="18"/>
      <c r="K186" s="19">
        <f t="shared" si="21"/>
        <v>-2268.2199999999998</v>
      </c>
      <c r="L186" s="19">
        <f t="shared" si="23"/>
        <v>-84.63999999999578</v>
      </c>
      <c r="M186" s="19">
        <f t="shared" si="23"/>
        <v>1747.8699999999953</v>
      </c>
      <c r="N186" s="19">
        <f t="shared" si="22"/>
        <v>604.99</v>
      </c>
      <c r="O186" s="19">
        <v>0</v>
      </c>
      <c r="P186" s="18"/>
    </row>
    <row r="187" spans="1:16" x14ac:dyDescent="0.25">
      <c r="A187" s="16">
        <v>44228</v>
      </c>
      <c r="B187" s="6">
        <f t="shared" si="18"/>
        <v>172</v>
      </c>
      <c r="C187" s="17">
        <v>44228</v>
      </c>
      <c r="D187" s="5">
        <f t="shared" si="25"/>
        <v>2268.2199999999998</v>
      </c>
      <c r="E187" s="5">
        <f t="shared" si="26"/>
        <v>598.1</v>
      </c>
      <c r="F187" s="5">
        <f t="shared" si="24"/>
        <v>1670.12</v>
      </c>
      <c r="G187" s="18">
        <f t="shared" si="19"/>
        <v>142621.14000000019</v>
      </c>
      <c r="H187" s="18">
        <f t="shared" si="20"/>
        <v>20589.769999999997</v>
      </c>
      <c r="I187" s="18">
        <f>SUM(F200:$F$261)</f>
        <v>122031.36999999998</v>
      </c>
      <c r="J187" s="18"/>
      <c r="K187" s="19">
        <f t="shared" si="21"/>
        <v>-2268.2199999999998</v>
      </c>
      <c r="L187" s="19">
        <f t="shared" si="23"/>
        <v>-85</v>
      </c>
      <c r="M187" s="19">
        <f t="shared" si="23"/>
        <v>1755.1199999999953</v>
      </c>
      <c r="N187" s="19">
        <f t="shared" si="22"/>
        <v>598.1</v>
      </c>
      <c r="O187" s="19">
        <v>0</v>
      </c>
      <c r="P187" s="18"/>
    </row>
    <row r="188" spans="1:16" x14ac:dyDescent="0.25">
      <c r="A188" s="16">
        <v>44256</v>
      </c>
      <c r="B188" s="6">
        <f t="shared" si="18"/>
        <v>173</v>
      </c>
      <c r="C188" s="17">
        <v>44256</v>
      </c>
      <c r="D188" s="5">
        <f t="shared" si="25"/>
        <v>2268.2199999999998</v>
      </c>
      <c r="E188" s="5">
        <f t="shared" si="26"/>
        <v>591.16999999999996</v>
      </c>
      <c r="F188" s="5">
        <f t="shared" si="24"/>
        <v>1677.0499999999997</v>
      </c>
      <c r="G188" s="18">
        <f t="shared" si="19"/>
        <v>140944.0900000002</v>
      </c>
      <c r="H188" s="18">
        <f t="shared" si="20"/>
        <v>20675.109999999997</v>
      </c>
      <c r="I188" s="18">
        <f>SUM(F201:$F$261)</f>
        <v>120268.97999999997</v>
      </c>
      <c r="J188" s="18"/>
      <c r="K188" s="19">
        <f t="shared" si="21"/>
        <v>-2268.2199999999998</v>
      </c>
      <c r="L188" s="19">
        <f t="shared" si="23"/>
        <v>-85.340000000000146</v>
      </c>
      <c r="M188" s="19">
        <f t="shared" si="23"/>
        <v>1762.390000000014</v>
      </c>
      <c r="N188" s="19">
        <f t="shared" si="22"/>
        <v>591.16999999999996</v>
      </c>
      <c r="O188" s="19">
        <v>0</v>
      </c>
      <c r="P188" s="18"/>
    </row>
    <row r="189" spans="1:16" x14ac:dyDescent="0.25">
      <c r="A189" s="16">
        <v>44287</v>
      </c>
      <c r="B189" s="6">
        <f t="shared" si="18"/>
        <v>174</v>
      </c>
      <c r="C189" s="17">
        <v>44287</v>
      </c>
      <c r="D189" s="5">
        <f t="shared" si="25"/>
        <v>2268.2199999999998</v>
      </c>
      <c r="E189" s="5">
        <f t="shared" si="26"/>
        <v>584.22</v>
      </c>
      <c r="F189" s="5">
        <f t="shared" si="24"/>
        <v>1683.9999999999998</v>
      </c>
      <c r="G189" s="18">
        <f t="shared" si="19"/>
        <v>139260.0900000002</v>
      </c>
      <c r="H189" s="18">
        <f t="shared" si="20"/>
        <v>20760.809999999998</v>
      </c>
      <c r="I189" s="18">
        <f>SUM(F202:$F$261)</f>
        <v>118499.27999999998</v>
      </c>
      <c r="J189" s="18"/>
      <c r="K189" s="19">
        <f t="shared" si="21"/>
        <v>-2268.2199999999998</v>
      </c>
      <c r="L189" s="19">
        <f t="shared" si="23"/>
        <v>-85.700000000000728</v>
      </c>
      <c r="M189" s="19">
        <f t="shared" si="23"/>
        <v>1769.6999999999825</v>
      </c>
      <c r="N189" s="19">
        <f t="shared" si="22"/>
        <v>584.22</v>
      </c>
      <c r="O189" s="19">
        <v>0</v>
      </c>
      <c r="P189" s="18"/>
    </row>
    <row r="190" spans="1:16" x14ac:dyDescent="0.25">
      <c r="A190" s="16">
        <v>44317</v>
      </c>
      <c r="B190" s="6">
        <f t="shared" si="18"/>
        <v>175</v>
      </c>
      <c r="C190" s="17">
        <v>44317</v>
      </c>
      <c r="D190" s="5">
        <f t="shared" si="25"/>
        <v>2268.2199999999998</v>
      </c>
      <c r="E190" s="5">
        <f t="shared" si="26"/>
        <v>577.24</v>
      </c>
      <c r="F190" s="5">
        <f t="shared" si="24"/>
        <v>1690.9799999999998</v>
      </c>
      <c r="G190" s="18">
        <f t="shared" si="19"/>
        <v>137569.11000000019</v>
      </c>
      <c r="H190" s="18">
        <f t="shared" si="20"/>
        <v>20846.859999999997</v>
      </c>
      <c r="I190" s="18">
        <f>SUM(F203:$F$261)</f>
        <v>116722.24999999999</v>
      </c>
      <c r="J190" s="18"/>
      <c r="K190" s="19">
        <f t="shared" si="21"/>
        <v>-2268.2199999999998</v>
      </c>
      <c r="L190" s="19">
        <f t="shared" si="23"/>
        <v>-86.049999999999272</v>
      </c>
      <c r="M190" s="19">
        <f t="shared" si="23"/>
        <v>1777.0299999999988</v>
      </c>
      <c r="N190" s="19">
        <f t="shared" si="22"/>
        <v>577.24</v>
      </c>
      <c r="O190" s="19">
        <v>0</v>
      </c>
      <c r="P190" s="18"/>
    </row>
    <row r="191" spans="1:16" x14ac:dyDescent="0.25">
      <c r="A191" s="16">
        <v>44348</v>
      </c>
      <c r="B191" s="6">
        <f t="shared" si="18"/>
        <v>176</v>
      </c>
      <c r="C191" s="17">
        <v>44348</v>
      </c>
      <c r="D191" s="5">
        <f t="shared" si="25"/>
        <v>2268.2199999999998</v>
      </c>
      <c r="E191" s="5">
        <f t="shared" si="26"/>
        <v>570.23</v>
      </c>
      <c r="F191" s="5">
        <f t="shared" si="24"/>
        <v>1697.9899999999998</v>
      </c>
      <c r="G191" s="18">
        <f t="shared" si="19"/>
        <v>135871.1200000002</v>
      </c>
      <c r="H191" s="18">
        <f t="shared" si="20"/>
        <v>20933.269999999997</v>
      </c>
      <c r="I191" s="18">
        <f>SUM(F204:$F$261)</f>
        <v>114937.84999999999</v>
      </c>
      <c r="J191" s="18"/>
      <c r="K191" s="19">
        <f t="shared" si="21"/>
        <v>-2268.2199999999998</v>
      </c>
      <c r="L191" s="19">
        <f t="shared" si="23"/>
        <v>-86.409999999999854</v>
      </c>
      <c r="M191" s="19">
        <f t="shared" si="23"/>
        <v>1784.3999999999942</v>
      </c>
      <c r="N191" s="19">
        <f t="shared" si="22"/>
        <v>570.23</v>
      </c>
      <c r="O191" s="19">
        <v>0</v>
      </c>
      <c r="P191" s="18"/>
    </row>
    <row r="192" spans="1:16" x14ac:dyDescent="0.25">
      <c r="A192" s="16">
        <v>44378</v>
      </c>
      <c r="B192" s="6">
        <f t="shared" si="18"/>
        <v>177</v>
      </c>
      <c r="C192" s="17">
        <v>44378</v>
      </c>
      <c r="D192" s="5">
        <f t="shared" si="25"/>
        <v>2268.2199999999998</v>
      </c>
      <c r="E192" s="5">
        <f t="shared" si="26"/>
        <v>563.19000000000005</v>
      </c>
      <c r="F192" s="5">
        <f t="shared" si="24"/>
        <v>1705.0299999999997</v>
      </c>
      <c r="G192" s="18">
        <f t="shared" si="19"/>
        <v>134166.0900000002</v>
      </c>
      <c r="H192" s="18">
        <f t="shared" si="20"/>
        <v>21020.039999999997</v>
      </c>
      <c r="I192" s="18">
        <f>SUM(F205:$F$261)</f>
        <v>113146.04999999997</v>
      </c>
      <c r="J192" s="18"/>
      <c r="K192" s="19">
        <f t="shared" si="21"/>
        <v>-2268.2199999999998</v>
      </c>
      <c r="L192" s="19">
        <f t="shared" si="23"/>
        <v>-86.770000000000437</v>
      </c>
      <c r="M192" s="19">
        <f t="shared" si="23"/>
        <v>1791.8000000000175</v>
      </c>
      <c r="N192" s="19">
        <f t="shared" si="22"/>
        <v>563.19000000000005</v>
      </c>
      <c r="O192" s="19">
        <v>0</v>
      </c>
      <c r="P192" s="18"/>
    </row>
    <row r="193" spans="1:16" x14ac:dyDescent="0.25">
      <c r="A193" s="16">
        <v>44409</v>
      </c>
      <c r="B193" s="6">
        <f t="shared" si="18"/>
        <v>178</v>
      </c>
      <c r="C193" s="17">
        <v>44409</v>
      </c>
      <c r="D193" s="5">
        <f t="shared" si="25"/>
        <v>2268.2199999999998</v>
      </c>
      <c r="E193" s="5">
        <f t="shared" si="26"/>
        <v>556.13</v>
      </c>
      <c r="F193" s="5">
        <f t="shared" si="24"/>
        <v>1712.0899999999997</v>
      </c>
      <c r="G193" s="18">
        <f t="shared" si="19"/>
        <v>132454.0000000002</v>
      </c>
      <c r="H193" s="18">
        <f t="shared" si="20"/>
        <v>21107.17</v>
      </c>
      <c r="I193" s="18">
        <f>SUM(F206:$F$261)</f>
        <v>111346.82999999997</v>
      </c>
      <c r="J193" s="18"/>
      <c r="K193" s="19">
        <f t="shared" si="21"/>
        <v>-2268.2199999999998</v>
      </c>
      <c r="L193" s="19">
        <f t="shared" si="23"/>
        <v>-87.130000000001019</v>
      </c>
      <c r="M193" s="19">
        <f t="shared" si="23"/>
        <v>1799.2200000000012</v>
      </c>
      <c r="N193" s="19">
        <f t="shared" si="22"/>
        <v>556.13</v>
      </c>
      <c r="O193" s="19">
        <v>0</v>
      </c>
      <c r="P193" s="18"/>
    </row>
    <row r="194" spans="1:16" x14ac:dyDescent="0.25">
      <c r="A194" s="16">
        <v>44440</v>
      </c>
      <c r="B194" s="6">
        <f t="shared" si="18"/>
        <v>179</v>
      </c>
      <c r="C194" s="17">
        <v>44440</v>
      </c>
      <c r="D194" s="5">
        <f t="shared" si="25"/>
        <v>2268.2199999999998</v>
      </c>
      <c r="E194" s="5">
        <f t="shared" si="26"/>
        <v>549.03</v>
      </c>
      <c r="F194" s="5">
        <f t="shared" si="24"/>
        <v>1719.1899999999998</v>
      </c>
      <c r="G194" s="18">
        <f t="shared" si="19"/>
        <v>130734.8100000002</v>
      </c>
      <c r="H194" s="18">
        <f t="shared" si="20"/>
        <v>21194.66</v>
      </c>
      <c r="I194" s="18">
        <f>SUM(F207:$F$261)</f>
        <v>109540.14999999998</v>
      </c>
      <c r="J194" s="18"/>
      <c r="K194" s="19">
        <f t="shared" si="21"/>
        <v>-2268.2199999999998</v>
      </c>
      <c r="L194" s="19">
        <f t="shared" si="23"/>
        <v>-87.490000000001601</v>
      </c>
      <c r="M194" s="19">
        <f t="shared" si="23"/>
        <v>1806.679999999993</v>
      </c>
      <c r="N194" s="19">
        <f t="shared" si="22"/>
        <v>549.03</v>
      </c>
      <c r="O194" s="19">
        <v>0</v>
      </c>
      <c r="P194" s="18"/>
    </row>
    <row r="195" spans="1:16" x14ac:dyDescent="0.25">
      <c r="A195" s="16">
        <v>44470</v>
      </c>
      <c r="B195" s="6">
        <f t="shared" si="18"/>
        <v>180</v>
      </c>
      <c r="C195" s="17">
        <v>44470</v>
      </c>
      <c r="D195" s="5">
        <f t="shared" si="25"/>
        <v>2268.2199999999998</v>
      </c>
      <c r="E195" s="5">
        <f t="shared" si="26"/>
        <v>541.9</v>
      </c>
      <c r="F195" s="5">
        <f t="shared" si="24"/>
        <v>1726.3199999999997</v>
      </c>
      <c r="G195" s="18">
        <f t="shared" si="19"/>
        <v>129008.49000000019</v>
      </c>
      <c r="H195" s="18">
        <f t="shared" si="20"/>
        <v>21282.509999999995</v>
      </c>
      <c r="I195" s="18">
        <f>SUM(F208:$F$261)</f>
        <v>107725.97999999997</v>
      </c>
      <c r="J195" s="18"/>
      <c r="K195" s="19">
        <f t="shared" si="21"/>
        <v>-2268.2199999999998</v>
      </c>
      <c r="L195" s="19">
        <f t="shared" si="23"/>
        <v>-87.849999999994907</v>
      </c>
      <c r="M195" s="19">
        <f t="shared" si="23"/>
        <v>1814.1700000000128</v>
      </c>
      <c r="N195" s="19">
        <f t="shared" si="22"/>
        <v>541.9</v>
      </c>
      <c r="O195" s="19">
        <v>0</v>
      </c>
      <c r="P195" s="18"/>
    </row>
    <row r="196" spans="1:16" x14ac:dyDescent="0.25">
      <c r="A196" s="16">
        <v>44501</v>
      </c>
      <c r="B196" s="6">
        <f t="shared" si="18"/>
        <v>181</v>
      </c>
      <c r="C196" s="17">
        <v>44501</v>
      </c>
      <c r="D196" s="5">
        <f t="shared" si="25"/>
        <v>2268.2199999999998</v>
      </c>
      <c r="E196" s="5">
        <f t="shared" si="26"/>
        <v>534.75</v>
      </c>
      <c r="F196" s="5">
        <f t="shared" si="24"/>
        <v>1733.4699999999998</v>
      </c>
      <c r="G196" s="18">
        <f t="shared" si="19"/>
        <v>127275.02000000019</v>
      </c>
      <c r="H196" s="18">
        <f t="shared" si="20"/>
        <v>21370.729999999992</v>
      </c>
      <c r="I196" s="18">
        <f>SUM(F209:$F$261)</f>
        <v>105904.28999999996</v>
      </c>
      <c r="J196" s="18"/>
      <c r="K196" s="19">
        <f t="shared" si="21"/>
        <v>-2268.2199999999998</v>
      </c>
      <c r="L196" s="19">
        <f t="shared" si="23"/>
        <v>-88.219999999997526</v>
      </c>
      <c r="M196" s="19">
        <f t="shared" si="23"/>
        <v>1821.6900000000023</v>
      </c>
      <c r="N196" s="19">
        <f t="shared" si="22"/>
        <v>534.75</v>
      </c>
      <c r="O196" s="19">
        <v>0</v>
      </c>
      <c r="P196" s="18"/>
    </row>
    <row r="197" spans="1:16" x14ac:dyDescent="0.25">
      <c r="A197" s="16">
        <v>44531</v>
      </c>
      <c r="B197" s="6">
        <f t="shared" si="18"/>
        <v>182</v>
      </c>
      <c r="C197" s="17">
        <v>44531</v>
      </c>
      <c r="D197" s="5">
        <f t="shared" si="25"/>
        <v>2268.2199999999998</v>
      </c>
      <c r="E197" s="5">
        <f t="shared" si="26"/>
        <v>527.55999999999995</v>
      </c>
      <c r="F197" s="5">
        <f t="shared" si="24"/>
        <v>1740.6599999999999</v>
      </c>
      <c r="G197" s="18">
        <f t="shared" si="19"/>
        <v>125534.36000000019</v>
      </c>
      <c r="H197" s="18">
        <f t="shared" si="20"/>
        <v>21459.309999999998</v>
      </c>
      <c r="I197" s="18">
        <f>SUM(F210:$F$261)</f>
        <v>104075.04999999997</v>
      </c>
      <c r="J197" s="18"/>
      <c r="K197" s="19">
        <f t="shared" si="21"/>
        <v>-2268.2199999999998</v>
      </c>
      <c r="L197" s="19">
        <f t="shared" si="23"/>
        <v>-88.580000000005384</v>
      </c>
      <c r="M197" s="19">
        <f t="shared" si="23"/>
        <v>1829.2399999999907</v>
      </c>
      <c r="N197" s="19">
        <f t="shared" si="22"/>
        <v>527.55999999999995</v>
      </c>
      <c r="O197" s="19">
        <v>0</v>
      </c>
      <c r="P197" s="18"/>
    </row>
    <row r="198" spans="1:16" x14ac:dyDescent="0.25">
      <c r="A198" s="16">
        <v>44562</v>
      </c>
      <c r="B198" s="6">
        <f t="shared" si="18"/>
        <v>183</v>
      </c>
      <c r="C198" s="17">
        <v>44562</v>
      </c>
      <c r="D198" s="5">
        <f t="shared" si="25"/>
        <v>2268.2199999999998</v>
      </c>
      <c r="E198" s="5">
        <f t="shared" si="26"/>
        <v>520.35</v>
      </c>
      <c r="F198" s="5">
        <f t="shared" si="24"/>
        <v>1747.87</v>
      </c>
      <c r="G198" s="18">
        <f t="shared" si="19"/>
        <v>123786.49000000019</v>
      </c>
      <c r="H198" s="18">
        <f t="shared" si="20"/>
        <v>21548.259999999995</v>
      </c>
      <c r="I198" s="18">
        <f>SUM(F211:$F$261)</f>
        <v>102238.22999999997</v>
      </c>
      <c r="J198" s="18"/>
      <c r="K198" s="19">
        <f t="shared" si="21"/>
        <v>-2268.2199999999998</v>
      </c>
      <c r="L198" s="19">
        <f t="shared" si="23"/>
        <v>-88.94999999999709</v>
      </c>
      <c r="M198" s="19">
        <f t="shared" si="23"/>
        <v>1836.820000000007</v>
      </c>
      <c r="N198" s="19">
        <f t="shared" si="22"/>
        <v>520.35</v>
      </c>
      <c r="O198" s="19">
        <v>0</v>
      </c>
      <c r="P198" s="18"/>
    </row>
    <row r="199" spans="1:16" x14ac:dyDescent="0.25">
      <c r="A199" s="16">
        <v>44593</v>
      </c>
      <c r="B199" s="6">
        <f t="shared" si="18"/>
        <v>184</v>
      </c>
      <c r="C199" s="17">
        <v>44593</v>
      </c>
      <c r="D199" s="5">
        <f t="shared" si="25"/>
        <v>2268.2199999999998</v>
      </c>
      <c r="E199" s="5">
        <f t="shared" si="26"/>
        <v>513.1</v>
      </c>
      <c r="F199" s="5">
        <f t="shared" si="24"/>
        <v>1755.12</v>
      </c>
      <c r="G199" s="18">
        <f t="shared" si="19"/>
        <v>122031.3700000002</v>
      </c>
      <c r="H199" s="18">
        <f t="shared" si="20"/>
        <v>21637.579999999998</v>
      </c>
      <c r="I199" s="18">
        <f>SUM(F212:$F$261)</f>
        <v>100393.78999999996</v>
      </c>
      <c r="J199" s="18"/>
      <c r="K199" s="19">
        <f t="shared" si="21"/>
        <v>-2268.2199999999998</v>
      </c>
      <c r="L199" s="19">
        <f t="shared" si="23"/>
        <v>-89.320000000003347</v>
      </c>
      <c r="M199" s="19">
        <f t="shared" si="23"/>
        <v>1844.4400000000023</v>
      </c>
      <c r="N199" s="19">
        <f t="shared" si="22"/>
        <v>513.1</v>
      </c>
      <c r="O199" s="19">
        <v>0</v>
      </c>
      <c r="P199" s="18"/>
    </row>
    <row r="200" spans="1:16" x14ac:dyDescent="0.25">
      <c r="A200" s="16">
        <v>44621</v>
      </c>
      <c r="B200" s="6">
        <f t="shared" si="18"/>
        <v>185</v>
      </c>
      <c r="C200" s="17">
        <v>44621</v>
      </c>
      <c r="D200" s="5">
        <f t="shared" si="25"/>
        <v>2268.2199999999998</v>
      </c>
      <c r="E200" s="5">
        <f t="shared" si="26"/>
        <v>505.83</v>
      </c>
      <c r="F200" s="5">
        <f t="shared" si="24"/>
        <v>1762.3899999999999</v>
      </c>
      <c r="G200" s="18">
        <f t="shared" si="19"/>
        <v>120268.9800000002</v>
      </c>
      <c r="H200" s="18">
        <f t="shared" si="20"/>
        <v>21727.269999999997</v>
      </c>
      <c r="I200" s="18">
        <f>SUM(F213:$F$261)</f>
        <v>98541.709999999977</v>
      </c>
      <c r="J200" s="18"/>
      <c r="K200" s="19">
        <f t="shared" si="21"/>
        <v>-2268.2199999999998</v>
      </c>
      <c r="L200" s="19">
        <f t="shared" si="23"/>
        <v>-89.68999999999869</v>
      </c>
      <c r="M200" s="19">
        <f t="shared" si="23"/>
        <v>1852.0799999999872</v>
      </c>
      <c r="N200" s="19">
        <f t="shared" si="22"/>
        <v>505.83</v>
      </c>
      <c r="O200" s="19">
        <v>0</v>
      </c>
      <c r="P200" s="18"/>
    </row>
    <row r="201" spans="1:16" x14ac:dyDescent="0.25">
      <c r="A201" s="16">
        <v>44652</v>
      </c>
      <c r="B201" s="6">
        <f t="shared" si="18"/>
        <v>186</v>
      </c>
      <c r="C201" s="17">
        <v>44652</v>
      </c>
      <c r="D201" s="5">
        <f t="shared" si="25"/>
        <v>2268.2199999999998</v>
      </c>
      <c r="E201" s="5">
        <f t="shared" si="26"/>
        <v>498.52</v>
      </c>
      <c r="F201" s="5">
        <f t="shared" si="24"/>
        <v>1769.6999999999998</v>
      </c>
      <c r="G201" s="18">
        <f t="shared" si="19"/>
        <v>118499.2800000002</v>
      </c>
      <c r="H201" s="18">
        <f t="shared" si="20"/>
        <v>21817.329999999998</v>
      </c>
      <c r="I201" s="18">
        <f>SUM(F214:$F$261)</f>
        <v>96681.949999999968</v>
      </c>
      <c r="J201" s="18"/>
      <c r="K201" s="19">
        <f t="shared" si="21"/>
        <v>-2268.2199999999998</v>
      </c>
      <c r="L201" s="19">
        <f t="shared" si="23"/>
        <v>-90.06000000000131</v>
      </c>
      <c r="M201" s="19">
        <f t="shared" si="23"/>
        <v>1859.7600000000093</v>
      </c>
      <c r="N201" s="19">
        <f t="shared" si="22"/>
        <v>498.52</v>
      </c>
      <c r="O201" s="19">
        <v>0</v>
      </c>
      <c r="P201" s="18"/>
    </row>
    <row r="202" spans="1:16" x14ac:dyDescent="0.25">
      <c r="A202" s="16">
        <v>44682</v>
      </c>
      <c r="B202" s="6">
        <f t="shared" si="18"/>
        <v>187</v>
      </c>
      <c r="C202" s="17">
        <v>44682</v>
      </c>
      <c r="D202" s="5">
        <f t="shared" si="25"/>
        <v>2268.2199999999998</v>
      </c>
      <c r="E202" s="5">
        <f t="shared" si="26"/>
        <v>491.19</v>
      </c>
      <c r="F202" s="5">
        <f t="shared" si="24"/>
        <v>1777.0299999999997</v>
      </c>
      <c r="G202" s="18">
        <f t="shared" si="19"/>
        <v>116722.2500000002</v>
      </c>
      <c r="H202" s="18">
        <f t="shared" si="20"/>
        <v>21907.77</v>
      </c>
      <c r="I202" s="18">
        <f>SUM(F215:$F$261)</f>
        <v>94814.479999999967</v>
      </c>
      <c r="J202" s="18"/>
      <c r="K202" s="19">
        <f t="shared" si="21"/>
        <v>-2268.2199999999998</v>
      </c>
      <c r="L202" s="19">
        <f t="shared" si="23"/>
        <v>-90.440000000002328</v>
      </c>
      <c r="M202" s="19">
        <f t="shared" si="23"/>
        <v>1867.4700000000012</v>
      </c>
      <c r="N202" s="19">
        <f t="shared" si="22"/>
        <v>491.19</v>
      </c>
      <c r="O202" s="19">
        <v>0</v>
      </c>
      <c r="P202" s="18"/>
    </row>
    <row r="203" spans="1:16" x14ac:dyDescent="0.25">
      <c r="A203" s="16">
        <v>44713</v>
      </c>
      <c r="B203" s="6">
        <f t="shared" si="18"/>
        <v>188</v>
      </c>
      <c r="C203" s="17">
        <v>44713</v>
      </c>
      <c r="D203" s="5">
        <f t="shared" si="25"/>
        <v>2268.2199999999998</v>
      </c>
      <c r="E203" s="5">
        <f t="shared" si="26"/>
        <v>483.82</v>
      </c>
      <c r="F203" s="5">
        <f t="shared" si="24"/>
        <v>1784.3999999999999</v>
      </c>
      <c r="G203" s="18">
        <f t="shared" si="19"/>
        <v>114937.85000000021</v>
      </c>
      <c r="H203" s="18">
        <f t="shared" si="20"/>
        <v>21998.579999999998</v>
      </c>
      <c r="I203" s="18">
        <f>SUM(F216:$F$261)</f>
        <v>92939.269999999975</v>
      </c>
      <c r="J203" s="18"/>
      <c r="K203" s="19">
        <f t="shared" si="21"/>
        <v>-2268.2199999999998</v>
      </c>
      <c r="L203" s="19">
        <f t="shared" si="23"/>
        <v>-90.809999999997672</v>
      </c>
      <c r="M203" s="19">
        <f t="shared" si="23"/>
        <v>1875.2099999999919</v>
      </c>
      <c r="N203" s="19">
        <f t="shared" si="22"/>
        <v>483.82</v>
      </c>
      <c r="O203" s="19">
        <v>0</v>
      </c>
      <c r="P203" s="18"/>
    </row>
    <row r="204" spans="1:16" x14ac:dyDescent="0.25">
      <c r="A204" s="16">
        <v>44743</v>
      </c>
      <c r="B204" s="6">
        <f t="shared" si="18"/>
        <v>189</v>
      </c>
      <c r="C204" s="17">
        <v>44743</v>
      </c>
      <c r="D204" s="5">
        <f t="shared" si="25"/>
        <v>2268.2199999999998</v>
      </c>
      <c r="E204" s="5">
        <f t="shared" si="26"/>
        <v>476.42</v>
      </c>
      <c r="F204" s="5">
        <f t="shared" si="24"/>
        <v>1791.7999999999997</v>
      </c>
      <c r="G204" s="18">
        <f t="shared" si="19"/>
        <v>113146.05000000021</v>
      </c>
      <c r="H204" s="18">
        <f t="shared" si="20"/>
        <v>22089.759999999998</v>
      </c>
      <c r="I204" s="18">
        <f>SUM(F217:$F$261)</f>
        <v>91056.289999999964</v>
      </c>
      <c r="J204" s="18"/>
      <c r="K204" s="19">
        <f t="shared" si="21"/>
        <v>-2268.2199999999998</v>
      </c>
      <c r="L204" s="19">
        <f t="shared" si="23"/>
        <v>-91.180000000000291</v>
      </c>
      <c r="M204" s="19">
        <f t="shared" si="23"/>
        <v>1882.9800000000105</v>
      </c>
      <c r="N204" s="19">
        <f t="shared" si="22"/>
        <v>476.42</v>
      </c>
      <c r="O204" s="19">
        <v>0</v>
      </c>
      <c r="P204" s="18"/>
    </row>
    <row r="205" spans="1:16" x14ac:dyDescent="0.25">
      <c r="A205" s="16">
        <v>44774</v>
      </c>
      <c r="B205" s="6">
        <f t="shared" si="18"/>
        <v>190</v>
      </c>
      <c r="C205" s="17">
        <v>44774</v>
      </c>
      <c r="D205" s="5">
        <f t="shared" si="25"/>
        <v>2268.2199999999998</v>
      </c>
      <c r="E205" s="5">
        <f t="shared" si="26"/>
        <v>469</v>
      </c>
      <c r="F205" s="5">
        <f t="shared" si="24"/>
        <v>1799.2199999999998</v>
      </c>
      <c r="G205" s="18">
        <f t="shared" si="19"/>
        <v>111346.83000000021</v>
      </c>
      <c r="H205" s="18">
        <f t="shared" si="20"/>
        <v>22181.329999999998</v>
      </c>
      <c r="I205" s="18">
        <f>SUM(F218:$F$261)</f>
        <v>89165.499999999956</v>
      </c>
      <c r="J205" s="18"/>
      <c r="K205" s="19">
        <f t="shared" si="21"/>
        <v>-2268.2199999999998</v>
      </c>
      <c r="L205" s="19">
        <f t="shared" si="23"/>
        <v>-91.569999999999709</v>
      </c>
      <c r="M205" s="19">
        <f t="shared" si="23"/>
        <v>1890.7900000000081</v>
      </c>
      <c r="N205" s="19">
        <f t="shared" si="22"/>
        <v>469</v>
      </c>
      <c r="O205" s="19">
        <v>0</v>
      </c>
      <c r="P205" s="18"/>
    </row>
    <row r="206" spans="1:16" x14ac:dyDescent="0.25">
      <c r="A206" s="16">
        <v>44805</v>
      </c>
      <c r="B206" s="6">
        <f t="shared" si="18"/>
        <v>191</v>
      </c>
      <c r="C206" s="17">
        <v>44805</v>
      </c>
      <c r="D206" s="5">
        <f t="shared" si="25"/>
        <v>2268.2199999999998</v>
      </c>
      <c r="E206" s="5">
        <f t="shared" si="26"/>
        <v>461.54</v>
      </c>
      <c r="F206" s="5">
        <f t="shared" si="24"/>
        <v>1806.6799999999998</v>
      </c>
      <c r="G206" s="18">
        <f t="shared" si="19"/>
        <v>109540.15000000021</v>
      </c>
      <c r="H206" s="18">
        <f t="shared" si="20"/>
        <v>22273.269999999997</v>
      </c>
      <c r="I206" s="18">
        <f>SUM(F219:$F$261)</f>
        <v>87266.879999999976</v>
      </c>
      <c r="J206" s="18"/>
      <c r="K206" s="19">
        <f t="shared" si="21"/>
        <v>-2268.2199999999998</v>
      </c>
      <c r="L206" s="19">
        <f t="shared" si="23"/>
        <v>-91.93999999999869</v>
      </c>
      <c r="M206" s="19">
        <f t="shared" si="23"/>
        <v>1898.6199999999808</v>
      </c>
      <c r="N206" s="19">
        <f t="shared" si="22"/>
        <v>461.54</v>
      </c>
      <c r="O206" s="19">
        <v>0</v>
      </c>
      <c r="P206" s="18"/>
    </row>
    <row r="207" spans="1:16" x14ac:dyDescent="0.25">
      <c r="A207" s="16">
        <v>44835</v>
      </c>
      <c r="B207" s="6">
        <f t="shared" si="18"/>
        <v>192</v>
      </c>
      <c r="C207" s="17">
        <v>44835</v>
      </c>
      <c r="D207" s="5">
        <f t="shared" si="25"/>
        <v>2268.2199999999998</v>
      </c>
      <c r="E207" s="5">
        <f t="shared" si="26"/>
        <v>454.05</v>
      </c>
      <c r="F207" s="5">
        <f t="shared" si="24"/>
        <v>1814.1699999999998</v>
      </c>
      <c r="G207" s="18">
        <f t="shared" si="19"/>
        <v>107725.98000000021</v>
      </c>
      <c r="H207" s="18">
        <f t="shared" si="20"/>
        <v>22365.589999999997</v>
      </c>
      <c r="I207" s="18">
        <f>SUM(F220:$F$261)</f>
        <v>85360.38999999997</v>
      </c>
      <c r="J207" s="18"/>
      <c r="K207" s="19">
        <f t="shared" si="21"/>
        <v>-2268.2199999999998</v>
      </c>
      <c r="L207" s="19">
        <f t="shared" si="23"/>
        <v>-92.319999999999709</v>
      </c>
      <c r="M207" s="19">
        <f t="shared" si="23"/>
        <v>1906.4900000000052</v>
      </c>
      <c r="N207" s="19">
        <f t="shared" si="22"/>
        <v>454.05</v>
      </c>
      <c r="O207" s="19">
        <v>0</v>
      </c>
      <c r="P207" s="18"/>
    </row>
    <row r="208" spans="1:16" x14ac:dyDescent="0.25">
      <c r="A208" s="16">
        <v>44866</v>
      </c>
      <c r="B208" s="6">
        <f t="shared" si="18"/>
        <v>193</v>
      </c>
      <c r="C208" s="17">
        <v>44866</v>
      </c>
      <c r="D208" s="5">
        <f t="shared" si="25"/>
        <v>2268.2199999999998</v>
      </c>
      <c r="E208" s="5">
        <f t="shared" si="26"/>
        <v>446.53</v>
      </c>
      <c r="F208" s="5">
        <f t="shared" si="24"/>
        <v>1821.6899999999998</v>
      </c>
      <c r="G208" s="18">
        <f t="shared" si="19"/>
        <v>105904.29000000021</v>
      </c>
      <c r="H208" s="18">
        <f t="shared" si="20"/>
        <v>22458.299999999996</v>
      </c>
      <c r="I208" s="18">
        <f>SUM(F221:$F$261)</f>
        <v>83445.989999999962</v>
      </c>
      <c r="J208" s="18"/>
      <c r="K208" s="19">
        <f t="shared" si="21"/>
        <v>-2268.2199999999998</v>
      </c>
      <c r="L208" s="19">
        <f t="shared" si="23"/>
        <v>-92.709999999999127</v>
      </c>
      <c r="M208" s="19">
        <f t="shared" si="23"/>
        <v>1914.4000000000087</v>
      </c>
      <c r="N208" s="19">
        <f t="shared" si="22"/>
        <v>446.53</v>
      </c>
      <c r="O208" s="19">
        <v>0</v>
      </c>
      <c r="P208" s="18"/>
    </row>
    <row r="209" spans="1:16" x14ac:dyDescent="0.25">
      <c r="A209" s="16">
        <v>44896</v>
      </c>
      <c r="B209" s="6">
        <f t="shared" ref="B209:B261" si="27">B208+1</f>
        <v>194</v>
      </c>
      <c r="C209" s="17">
        <v>44896</v>
      </c>
      <c r="D209" s="5">
        <f t="shared" si="25"/>
        <v>2268.2199999999998</v>
      </c>
      <c r="E209" s="5">
        <f t="shared" si="26"/>
        <v>438.98</v>
      </c>
      <c r="F209" s="5">
        <f t="shared" si="24"/>
        <v>1829.2399999999998</v>
      </c>
      <c r="G209" s="18">
        <f t="shared" ref="G209:G261" si="28">G208-F209</f>
        <v>104075.05000000021</v>
      </c>
      <c r="H209" s="18">
        <f t="shared" ref="H209:H261" si="29">SUM(F210:F221)</f>
        <v>22551.39</v>
      </c>
      <c r="I209" s="18">
        <f>SUM(F222:$F$261)</f>
        <v>81523.659999999974</v>
      </c>
      <c r="J209" s="18"/>
      <c r="K209" s="19">
        <f t="shared" ref="K209:K261" si="30">-D209</f>
        <v>-2268.2199999999998</v>
      </c>
      <c r="L209" s="19">
        <f t="shared" si="23"/>
        <v>-93.090000000003783</v>
      </c>
      <c r="M209" s="19">
        <f t="shared" si="23"/>
        <v>1922.3299999999872</v>
      </c>
      <c r="N209" s="19">
        <f t="shared" ref="N209:N261" si="31">E209</f>
        <v>438.98</v>
      </c>
      <c r="O209" s="19">
        <v>0</v>
      </c>
      <c r="P209" s="18"/>
    </row>
    <row r="210" spans="1:16" x14ac:dyDescent="0.25">
      <c r="A210" s="16">
        <v>44927</v>
      </c>
      <c r="B210" s="6">
        <f t="shared" si="27"/>
        <v>195</v>
      </c>
      <c r="C210" s="17">
        <v>44927</v>
      </c>
      <c r="D210" s="5">
        <f t="shared" si="25"/>
        <v>2268.2199999999998</v>
      </c>
      <c r="E210" s="5">
        <f t="shared" si="26"/>
        <v>431.4</v>
      </c>
      <c r="F210" s="5">
        <f t="shared" si="24"/>
        <v>1836.8199999999997</v>
      </c>
      <c r="G210" s="18">
        <f t="shared" si="28"/>
        <v>102238.23000000021</v>
      </c>
      <c r="H210" s="18">
        <f t="shared" si="29"/>
        <v>22644.87</v>
      </c>
      <c r="I210" s="18">
        <f>SUM(F223:$F$261)</f>
        <v>79593.359999999971</v>
      </c>
      <c r="J210" s="18"/>
      <c r="K210" s="19">
        <f t="shared" si="30"/>
        <v>-2268.2199999999998</v>
      </c>
      <c r="L210" s="19">
        <f t="shared" ref="L210:M261" si="32">H209-H210</f>
        <v>-93.479999999999563</v>
      </c>
      <c r="M210" s="19">
        <f t="shared" si="32"/>
        <v>1930.3000000000029</v>
      </c>
      <c r="N210" s="19">
        <f t="shared" si="31"/>
        <v>431.4</v>
      </c>
      <c r="O210" s="19">
        <v>0</v>
      </c>
      <c r="P210" s="18"/>
    </row>
    <row r="211" spans="1:16" x14ac:dyDescent="0.25">
      <c r="A211" s="16">
        <v>44958</v>
      </c>
      <c r="B211" s="6">
        <f t="shared" si="27"/>
        <v>196</v>
      </c>
      <c r="C211" s="17">
        <v>44958</v>
      </c>
      <c r="D211" s="5">
        <f t="shared" si="25"/>
        <v>2268.2199999999998</v>
      </c>
      <c r="E211" s="5">
        <f t="shared" si="26"/>
        <v>423.78</v>
      </c>
      <c r="F211" s="5">
        <f t="shared" si="24"/>
        <v>1844.4399999999998</v>
      </c>
      <c r="G211" s="18">
        <f t="shared" si="28"/>
        <v>100393.79000000021</v>
      </c>
      <c r="H211" s="18">
        <f t="shared" si="29"/>
        <v>22738.729999999996</v>
      </c>
      <c r="I211" s="18">
        <f>SUM(F224:$F$261)</f>
        <v>77655.059999999969</v>
      </c>
      <c r="J211" s="18"/>
      <c r="K211" s="19">
        <f t="shared" si="30"/>
        <v>-2268.2199999999998</v>
      </c>
      <c r="L211" s="19">
        <f t="shared" si="32"/>
        <v>-93.859999999996944</v>
      </c>
      <c r="M211" s="19">
        <f t="shared" si="32"/>
        <v>1938.3000000000029</v>
      </c>
      <c r="N211" s="19">
        <f t="shared" si="31"/>
        <v>423.78</v>
      </c>
      <c r="O211" s="19">
        <v>0</v>
      </c>
      <c r="P211" s="18"/>
    </row>
    <row r="212" spans="1:16" x14ac:dyDescent="0.25">
      <c r="A212" s="16">
        <v>44986</v>
      </c>
      <c r="B212" s="6">
        <f t="shared" si="27"/>
        <v>197</v>
      </c>
      <c r="C212" s="17">
        <v>44986</v>
      </c>
      <c r="D212" s="5">
        <f t="shared" si="25"/>
        <v>2268.2199999999998</v>
      </c>
      <c r="E212" s="5">
        <f t="shared" si="26"/>
        <v>416.14</v>
      </c>
      <c r="F212" s="5">
        <f t="shared" ref="F212:F261" si="33">D212-E212</f>
        <v>1852.08</v>
      </c>
      <c r="G212" s="18">
        <f t="shared" si="28"/>
        <v>98541.71000000021</v>
      </c>
      <c r="H212" s="18">
        <f t="shared" si="29"/>
        <v>22832.989999999994</v>
      </c>
      <c r="I212" s="18">
        <f>SUM(F225:$F$261)</f>
        <v>75708.719999999972</v>
      </c>
      <c r="J212" s="18"/>
      <c r="K212" s="19">
        <f t="shared" si="30"/>
        <v>-2268.2199999999998</v>
      </c>
      <c r="L212" s="19">
        <f t="shared" si="32"/>
        <v>-94.259999999998399</v>
      </c>
      <c r="M212" s="19">
        <f t="shared" si="32"/>
        <v>1946.3399999999965</v>
      </c>
      <c r="N212" s="19">
        <f t="shared" si="31"/>
        <v>416.14</v>
      </c>
      <c r="O212" s="19">
        <v>0</v>
      </c>
      <c r="P212" s="18"/>
    </row>
    <row r="213" spans="1:16" x14ac:dyDescent="0.25">
      <c r="A213" s="16">
        <v>45017</v>
      </c>
      <c r="B213" s="6">
        <f t="shared" si="27"/>
        <v>198</v>
      </c>
      <c r="C213" s="17">
        <v>45017</v>
      </c>
      <c r="D213" s="5">
        <f t="shared" si="25"/>
        <v>2268.2199999999998</v>
      </c>
      <c r="E213" s="5">
        <f t="shared" si="26"/>
        <v>408.46</v>
      </c>
      <c r="F213" s="5">
        <f t="shared" si="33"/>
        <v>1859.7599999999998</v>
      </c>
      <c r="G213" s="18">
        <f t="shared" si="28"/>
        <v>96681.950000000215</v>
      </c>
      <c r="H213" s="18">
        <f t="shared" si="29"/>
        <v>22927.63</v>
      </c>
      <c r="I213" s="18">
        <f>SUM(F226:$F$261)</f>
        <v>73754.319999999992</v>
      </c>
      <c r="J213" s="18"/>
      <c r="K213" s="19">
        <f t="shared" si="30"/>
        <v>-2268.2199999999998</v>
      </c>
      <c r="L213" s="19">
        <f t="shared" si="32"/>
        <v>-94.640000000006694</v>
      </c>
      <c r="M213" s="19">
        <f t="shared" si="32"/>
        <v>1954.3999999999796</v>
      </c>
      <c r="N213" s="19">
        <f t="shared" si="31"/>
        <v>408.46</v>
      </c>
      <c r="O213" s="19">
        <v>0</v>
      </c>
      <c r="P213" s="18"/>
    </row>
    <row r="214" spans="1:16" x14ac:dyDescent="0.25">
      <c r="A214" s="16">
        <v>45047</v>
      </c>
      <c r="B214" s="6">
        <f t="shared" si="27"/>
        <v>199</v>
      </c>
      <c r="C214" s="17">
        <v>45047</v>
      </c>
      <c r="D214" s="5">
        <f t="shared" ref="D214:D260" si="34">ROUND(447116.64*($D$8/67896759.52),2)</f>
        <v>2268.2199999999998</v>
      </c>
      <c r="E214" s="5">
        <f t="shared" ref="E214:E261" si="35">ROUND(G213*($F$13/12),2)</f>
        <v>400.75</v>
      </c>
      <c r="F214" s="5">
        <f t="shared" si="33"/>
        <v>1867.4699999999998</v>
      </c>
      <c r="G214" s="18">
        <f t="shared" si="28"/>
        <v>94814.480000000214</v>
      </c>
      <c r="H214" s="18">
        <f t="shared" si="29"/>
        <v>23022.66</v>
      </c>
      <c r="I214" s="18">
        <f>SUM(F227:$F$261)</f>
        <v>71791.819999999992</v>
      </c>
      <c r="J214" s="18"/>
      <c r="K214" s="19">
        <f t="shared" si="30"/>
        <v>-2268.2199999999998</v>
      </c>
      <c r="L214" s="19">
        <f t="shared" si="32"/>
        <v>-95.029999999998836</v>
      </c>
      <c r="M214" s="19">
        <f t="shared" si="32"/>
        <v>1962.5</v>
      </c>
      <c r="N214" s="19">
        <f t="shared" si="31"/>
        <v>400.75</v>
      </c>
      <c r="O214" s="19">
        <v>0</v>
      </c>
      <c r="P214" s="18"/>
    </row>
    <row r="215" spans="1:16" x14ac:dyDescent="0.25">
      <c r="A215" s="16">
        <v>45078</v>
      </c>
      <c r="B215" s="6">
        <f t="shared" si="27"/>
        <v>200</v>
      </c>
      <c r="C215" s="17">
        <v>45078</v>
      </c>
      <c r="D215" s="5">
        <f t="shared" si="34"/>
        <v>2268.2199999999998</v>
      </c>
      <c r="E215" s="5">
        <f t="shared" si="35"/>
        <v>393.01</v>
      </c>
      <c r="F215" s="5">
        <f t="shared" si="33"/>
        <v>1875.2099999999998</v>
      </c>
      <c r="G215" s="18">
        <f t="shared" si="28"/>
        <v>92939.270000000208</v>
      </c>
      <c r="H215" s="18">
        <f t="shared" si="29"/>
        <v>23118.089999999997</v>
      </c>
      <c r="I215" s="18">
        <f>SUM(F228:$F$261)</f>
        <v>69821.179999999993</v>
      </c>
      <c r="J215" s="18"/>
      <c r="K215" s="19">
        <f t="shared" si="30"/>
        <v>-2268.2199999999998</v>
      </c>
      <c r="L215" s="19">
        <f t="shared" si="32"/>
        <v>-95.429999999996653</v>
      </c>
      <c r="M215" s="19">
        <f t="shared" si="32"/>
        <v>1970.6399999999994</v>
      </c>
      <c r="N215" s="19">
        <f t="shared" si="31"/>
        <v>393.01</v>
      </c>
      <c r="O215" s="19">
        <v>0</v>
      </c>
      <c r="P215" s="18"/>
    </row>
    <row r="216" spans="1:16" x14ac:dyDescent="0.25">
      <c r="A216" s="16">
        <v>45108</v>
      </c>
      <c r="B216" s="6">
        <f t="shared" si="27"/>
        <v>201</v>
      </c>
      <c r="C216" s="17">
        <v>45108</v>
      </c>
      <c r="D216" s="5">
        <f t="shared" si="34"/>
        <v>2268.2199999999998</v>
      </c>
      <c r="E216" s="5">
        <f t="shared" si="35"/>
        <v>385.24</v>
      </c>
      <c r="F216" s="5">
        <f t="shared" si="33"/>
        <v>1882.9799999999998</v>
      </c>
      <c r="G216" s="18">
        <f t="shared" si="28"/>
        <v>91056.290000000212</v>
      </c>
      <c r="H216" s="18">
        <f t="shared" si="29"/>
        <v>23213.919999999998</v>
      </c>
      <c r="I216" s="18">
        <f>SUM(F229:$F$261)</f>
        <v>67842.37</v>
      </c>
      <c r="J216" s="18"/>
      <c r="K216" s="19">
        <f t="shared" si="30"/>
        <v>-2268.2199999999998</v>
      </c>
      <c r="L216" s="19">
        <f t="shared" si="32"/>
        <v>-95.830000000001746</v>
      </c>
      <c r="M216" s="19">
        <f t="shared" si="32"/>
        <v>1978.8099999999977</v>
      </c>
      <c r="N216" s="19">
        <f t="shared" si="31"/>
        <v>385.24</v>
      </c>
      <c r="O216" s="19">
        <v>0</v>
      </c>
      <c r="P216" s="18"/>
    </row>
    <row r="217" spans="1:16" x14ac:dyDescent="0.25">
      <c r="A217" s="16">
        <v>45139</v>
      </c>
      <c r="B217" s="6">
        <f t="shared" si="27"/>
        <v>202</v>
      </c>
      <c r="C217" s="17">
        <v>45139</v>
      </c>
      <c r="D217" s="5">
        <f t="shared" si="34"/>
        <v>2268.2199999999998</v>
      </c>
      <c r="E217" s="5">
        <f t="shared" si="35"/>
        <v>377.43</v>
      </c>
      <c r="F217" s="5">
        <f t="shared" si="33"/>
        <v>1890.7899999999997</v>
      </c>
      <c r="G217" s="18">
        <f t="shared" si="28"/>
        <v>89165.500000000218</v>
      </c>
      <c r="H217" s="18">
        <f t="shared" si="29"/>
        <v>23310.139999999996</v>
      </c>
      <c r="I217" s="18">
        <f>SUM(F230:$F$261)</f>
        <v>65855.360000000001</v>
      </c>
      <c r="J217" s="18"/>
      <c r="K217" s="19">
        <f t="shared" si="30"/>
        <v>-2268.2199999999998</v>
      </c>
      <c r="L217" s="19">
        <f t="shared" si="32"/>
        <v>-96.219999999997526</v>
      </c>
      <c r="M217" s="19">
        <f t="shared" si="32"/>
        <v>1987.0099999999948</v>
      </c>
      <c r="N217" s="19">
        <f t="shared" si="31"/>
        <v>377.43</v>
      </c>
      <c r="O217" s="19">
        <v>0</v>
      </c>
      <c r="P217" s="18"/>
    </row>
    <row r="218" spans="1:16" x14ac:dyDescent="0.25">
      <c r="A218" s="16">
        <v>45170</v>
      </c>
      <c r="B218" s="6">
        <f t="shared" si="27"/>
        <v>203</v>
      </c>
      <c r="C218" s="17">
        <v>45170</v>
      </c>
      <c r="D218" s="5">
        <f t="shared" si="34"/>
        <v>2268.2199999999998</v>
      </c>
      <c r="E218" s="5">
        <f t="shared" si="35"/>
        <v>369.6</v>
      </c>
      <c r="F218" s="5">
        <f t="shared" si="33"/>
        <v>1898.62</v>
      </c>
      <c r="G218" s="18">
        <f t="shared" si="28"/>
        <v>87266.880000000223</v>
      </c>
      <c r="H218" s="18">
        <f t="shared" si="29"/>
        <v>23406.769999999997</v>
      </c>
      <c r="I218" s="18">
        <f>SUM(F231:$F$261)</f>
        <v>63860.11</v>
      </c>
      <c r="J218" s="18"/>
      <c r="K218" s="19">
        <f t="shared" si="30"/>
        <v>-2268.2199999999998</v>
      </c>
      <c r="L218" s="19">
        <f t="shared" si="32"/>
        <v>-96.630000000001019</v>
      </c>
      <c r="M218" s="19">
        <f t="shared" si="32"/>
        <v>1995.25</v>
      </c>
      <c r="N218" s="19">
        <f t="shared" si="31"/>
        <v>369.6</v>
      </c>
      <c r="O218" s="19">
        <v>0</v>
      </c>
      <c r="P218" s="18"/>
    </row>
    <row r="219" spans="1:16" x14ac:dyDescent="0.25">
      <c r="A219" s="16">
        <v>45200</v>
      </c>
      <c r="B219" s="6">
        <f t="shared" si="27"/>
        <v>204</v>
      </c>
      <c r="C219" s="17">
        <v>45200</v>
      </c>
      <c r="D219" s="5">
        <f t="shared" si="34"/>
        <v>2268.2199999999998</v>
      </c>
      <c r="E219" s="5">
        <f t="shared" si="35"/>
        <v>361.73</v>
      </c>
      <c r="F219" s="5">
        <f t="shared" si="33"/>
        <v>1906.4899999999998</v>
      </c>
      <c r="G219" s="18">
        <f t="shared" si="28"/>
        <v>85360.390000000218</v>
      </c>
      <c r="H219" s="18">
        <f t="shared" si="29"/>
        <v>23503.799999999996</v>
      </c>
      <c r="I219" s="18">
        <f>SUM(F232:$F$261)</f>
        <v>61856.590000000004</v>
      </c>
      <c r="J219" s="18"/>
      <c r="K219" s="19">
        <f t="shared" si="30"/>
        <v>-2268.2199999999998</v>
      </c>
      <c r="L219" s="19">
        <f t="shared" si="32"/>
        <v>-97.029999999998836</v>
      </c>
      <c r="M219" s="19">
        <f t="shared" si="32"/>
        <v>2003.5199999999968</v>
      </c>
      <c r="N219" s="19">
        <f t="shared" si="31"/>
        <v>361.73</v>
      </c>
      <c r="O219" s="19">
        <v>0</v>
      </c>
      <c r="P219" s="18"/>
    </row>
    <row r="220" spans="1:16" x14ac:dyDescent="0.25">
      <c r="A220" s="16">
        <v>45231</v>
      </c>
      <c r="B220" s="6">
        <f t="shared" si="27"/>
        <v>205</v>
      </c>
      <c r="C220" s="17">
        <v>45231</v>
      </c>
      <c r="D220" s="5">
        <f t="shared" si="34"/>
        <v>2268.2199999999998</v>
      </c>
      <c r="E220" s="5">
        <f t="shared" si="35"/>
        <v>353.82</v>
      </c>
      <c r="F220" s="5">
        <f t="shared" si="33"/>
        <v>1914.3999999999999</v>
      </c>
      <c r="G220" s="18">
        <f t="shared" si="28"/>
        <v>83445.990000000224</v>
      </c>
      <c r="H220" s="18">
        <f t="shared" si="29"/>
        <v>23601.219999999998</v>
      </c>
      <c r="I220" s="18">
        <f>SUM(F233:$F$261)</f>
        <v>59844.770000000004</v>
      </c>
      <c r="J220" s="18"/>
      <c r="K220" s="19">
        <f t="shared" si="30"/>
        <v>-2268.2199999999998</v>
      </c>
      <c r="L220" s="19">
        <f t="shared" si="32"/>
        <v>-97.420000000001892</v>
      </c>
      <c r="M220" s="19">
        <f t="shared" si="32"/>
        <v>2011.8199999999997</v>
      </c>
      <c r="N220" s="19">
        <f t="shared" si="31"/>
        <v>353.82</v>
      </c>
      <c r="O220" s="19">
        <v>0</v>
      </c>
      <c r="P220" s="18"/>
    </row>
    <row r="221" spans="1:16" x14ac:dyDescent="0.25">
      <c r="A221" s="16">
        <v>45261</v>
      </c>
      <c r="B221" s="6">
        <f t="shared" si="27"/>
        <v>206</v>
      </c>
      <c r="C221" s="17">
        <v>45261</v>
      </c>
      <c r="D221" s="5">
        <f t="shared" si="34"/>
        <v>2268.2199999999998</v>
      </c>
      <c r="E221" s="5">
        <f t="shared" si="35"/>
        <v>345.89</v>
      </c>
      <c r="F221" s="5">
        <f t="shared" si="33"/>
        <v>1922.33</v>
      </c>
      <c r="G221" s="18">
        <f t="shared" si="28"/>
        <v>81523.660000000222</v>
      </c>
      <c r="H221" s="18">
        <f t="shared" si="29"/>
        <v>23699.049999999996</v>
      </c>
      <c r="I221" s="18">
        <f>SUM(F234:$F$261)</f>
        <v>57824.61</v>
      </c>
      <c r="J221" s="18"/>
      <c r="K221" s="19">
        <f t="shared" si="30"/>
        <v>-2268.2199999999998</v>
      </c>
      <c r="L221" s="19">
        <f t="shared" si="32"/>
        <v>-97.829999999998108</v>
      </c>
      <c r="M221" s="19">
        <f t="shared" si="32"/>
        <v>2020.1600000000035</v>
      </c>
      <c r="N221" s="19">
        <f t="shared" si="31"/>
        <v>345.89</v>
      </c>
      <c r="O221" s="19">
        <v>0</v>
      </c>
      <c r="P221" s="18"/>
    </row>
    <row r="222" spans="1:16" x14ac:dyDescent="0.25">
      <c r="A222" s="16">
        <v>45292</v>
      </c>
      <c r="B222" s="6">
        <f t="shared" si="27"/>
        <v>207</v>
      </c>
      <c r="C222" s="17">
        <v>45292</v>
      </c>
      <c r="D222" s="5">
        <f t="shared" si="34"/>
        <v>2268.2199999999998</v>
      </c>
      <c r="E222" s="5">
        <f t="shared" si="35"/>
        <v>337.92</v>
      </c>
      <c r="F222" s="5">
        <f t="shared" si="33"/>
        <v>1930.2999999999997</v>
      </c>
      <c r="G222" s="18">
        <f t="shared" si="28"/>
        <v>79593.360000000219</v>
      </c>
      <c r="H222" s="18">
        <f t="shared" si="29"/>
        <v>23797.279999999995</v>
      </c>
      <c r="I222" s="18">
        <f>SUM(F235:$F$261)</f>
        <v>55796.08</v>
      </c>
      <c r="J222" s="18"/>
      <c r="K222" s="19">
        <f t="shared" si="30"/>
        <v>-2268.2199999999998</v>
      </c>
      <c r="L222" s="19">
        <f t="shared" si="32"/>
        <v>-98.229999999999563</v>
      </c>
      <c r="M222" s="19">
        <f t="shared" si="32"/>
        <v>2028.5299999999988</v>
      </c>
      <c r="N222" s="19">
        <f t="shared" si="31"/>
        <v>337.92</v>
      </c>
      <c r="O222" s="19">
        <v>0</v>
      </c>
      <c r="P222" s="18"/>
    </row>
    <row r="223" spans="1:16" x14ac:dyDescent="0.25">
      <c r="A223" s="16">
        <v>45323</v>
      </c>
      <c r="B223" s="6">
        <f t="shared" si="27"/>
        <v>208</v>
      </c>
      <c r="C223" s="17">
        <v>45323</v>
      </c>
      <c r="D223" s="5">
        <f t="shared" si="34"/>
        <v>2268.2199999999998</v>
      </c>
      <c r="E223" s="5">
        <f t="shared" si="35"/>
        <v>329.92</v>
      </c>
      <c r="F223" s="5">
        <f t="shared" si="33"/>
        <v>1938.2999999999997</v>
      </c>
      <c r="G223" s="18">
        <f t="shared" si="28"/>
        <v>77655.060000000216</v>
      </c>
      <c r="H223" s="18">
        <f t="shared" si="29"/>
        <v>23895.919999999998</v>
      </c>
      <c r="I223" s="18">
        <f>SUM(F236:$F$261)</f>
        <v>53759.14</v>
      </c>
      <c r="J223" s="18"/>
      <c r="K223" s="19">
        <f t="shared" si="30"/>
        <v>-2268.2199999999998</v>
      </c>
      <c r="L223" s="19">
        <f t="shared" si="32"/>
        <v>-98.640000000003056</v>
      </c>
      <c r="M223" s="19">
        <f t="shared" si="32"/>
        <v>2036.9400000000023</v>
      </c>
      <c r="N223" s="19">
        <f t="shared" si="31"/>
        <v>329.92</v>
      </c>
      <c r="O223" s="19">
        <v>0</v>
      </c>
      <c r="P223" s="18"/>
    </row>
    <row r="224" spans="1:16" x14ac:dyDescent="0.25">
      <c r="A224" s="16">
        <v>45352</v>
      </c>
      <c r="B224" s="6">
        <f t="shared" si="27"/>
        <v>209</v>
      </c>
      <c r="C224" s="17">
        <v>45352</v>
      </c>
      <c r="D224" s="5">
        <f t="shared" si="34"/>
        <v>2268.2199999999998</v>
      </c>
      <c r="E224" s="5">
        <f t="shared" si="35"/>
        <v>321.88</v>
      </c>
      <c r="F224" s="5">
        <f t="shared" si="33"/>
        <v>1946.3399999999997</v>
      </c>
      <c r="G224" s="18">
        <f t="shared" si="28"/>
        <v>75708.720000000219</v>
      </c>
      <c r="H224" s="18">
        <f t="shared" si="29"/>
        <v>23994.969999999998</v>
      </c>
      <c r="I224" s="18">
        <f>SUM(F237:$F$261)</f>
        <v>51713.75</v>
      </c>
      <c r="J224" s="18"/>
      <c r="K224" s="19">
        <f t="shared" si="30"/>
        <v>-2268.2199999999998</v>
      </c>
      <c r="L224" s="19">
        <f t="shared" si="32"/>
        <v>-99.049999999999272</v>
      </c>
      <c r="M224" s="19">
        <f t="shared" si="32"/>
        <v>2045.3899999999994</v>
      </c>
      <c r="N224" s="19">
        <f t="shared" si="31"/>
        <v>321.88</v>
      </c>
      <c r="O224" s="19">
        <v>0</v>
      </c>
      <c r="P224" s="18"/>
    </row>
    <row r="225" spans="1:16" x14ac:dyDescent="0.25">
      <c r="A225" s="16">
        <v>45383</v>
      </c>
      <c r="B225" s="6">
        <f t="shared" si="27"/>
        <v>210</v>
      </c>
      <c r="C225" s="17">
        <v>45383</v>
      </c>
      <c r="D225" s="5">
        <f t="shared" si="34"/>
        <v>2268.2199999999998</v>
      </c>
      <c r="E225" s="5">
        <f t="shared" si="35"/>
        <v>313.82</v>
      </c>
      <c r="F225" s="5">
        <f t="shared" si="33"/>
        <v>1954.3999999999999</v>
      </c>
      <c r="G225" s="18">
        <f t="shared" si="28"/>
        <v>73754.320000000225</v>
      </c>
      <c r="H225" s="18">
        <f t="shared" si="29"/>
        <v>24094.429999999997</v>
      </c>
      <c r="I225" s="18">
        <f>SUM(F238:$F$261)</f>
        <v>49659.89</v>
      </c>
      <c r="J225" s="18"/>
      <c r="K225" s="19">
        <f t="shared" si="30"/>
        <v>-2268.2199999999998</v>
      </c>
      <c r="L225" s="19">
        <f t="shared" si="32"/>
        <v>-99.459999999999127</v>
      </c>
      <c r="M225" s="19">
        <f t="shared" si="32"/>
        <v>2053.8600000000006</v>
      </c>
      <c r="N225" s="19">
        <f t="shared" si="31"/>
        <v>313.82</v>
      </c>
      <c r="O225" s="19">
        <v>0</v>
      </c>
      <c r="P225" s="18"/>
    </row>
    <row r="226" spans="1:16" x14ac:dyDescent="0.25">
      <c r="A226" s="16">
        <v>45413</v>
      </c>
      <c r="B226" s="6">
        <f t="shared" si="27"/>
        <v>211</v>
      </c>
      <c r="C226" s="17">
        <v>45413</v>
      </c>
      <c r="D226" s="5">
        <f t="shared" si="34"/>
        <v>2268.2199999999998</v>
      </c>
      <c r="E226" s="5">
        <f t="shared" si="35"/>
        <v>305.72000000000003</v>
      </c>
      <c r="F226" s="5">
        <f t="shared" si="33"/>
        <v>1962.4999999999998</v>
      </c>
      <c r="G226" s="18">
        <f t="shared" si="28"/>
        <v>71791.820000000225</v>
      </c>
      <c r="H226" s="18">
        <f t="shared" si="29"/>
        <v>24194.309999999998</v>
      </c>
      <c r="I226" s="18">
        <f>SUM(F239:$F$261)</f>
        <v>47597.509999999995</v>
      </c>
      <c r="J226" s="18"/>
      <c r="K226" s="19">
        <f t="shared" si="30"/>
        <v>-2268.2199999999998</v>
      </c>
      <c r="L226" s="19">
        <f t="shared" si="32"/>
        <v>-99.880000000001019</v>
      </c>
      <c r="M226" s="19">
        <f t="shared" si="32"/>
        <v>2062.3800000000047</v>
      </c>
      <c r="N226" s="19">
        <f t="shared" si="31"/>
        <v>305.72000000000003</v>
      </c>
      <c r="O226" s="19">
        <v>0</v>
      </c>
      <c r="P226" s="18"/>
    </row>
    <row r="227" spans="1:16" x14ac:dyDescent="0.25">
      <c r="A227" s="16">
        <v>45444</v>
      </c>
      <c r="B227" s="6">
        <f t="shared" si="27"/>
        <v>212</v>
      </c>
      <c r="C227" s="17">
        <v>45444</v>
      </c>
      <c r="D227" s="5">
        <f t="shared" si="34"/>
        <v>2268.2199999999998</v>
      </c>
      <c r="E227" s="5">
        <f t="shared" si="35"/>
        <v>297.58</v>
      </c>
      <c r="F227" s="5">
        <f t="shared" si="33"/>
        <v>1970.6399999999999</v>
      </c>
      <c r="G227" s="18">
        <f t="shared" si="28"/>
        <v>69821.180000000226</v>
      </c>
      <c r="H227" s="18">
        <f t="shared" si="29"/>
        <v>24294.600000000002</v>
      </c>
      <c r="I227" s="18">
        <f>SUM(F240:$F$261)</f>
        <v>45526.58</v>
      </c>
      <c r="J227" s="18"/>
      <c r="K227" s="19">
        <f t="shared" si="30"/>
        <v>-2268.2199999999998</v>
      </c>
      <c r="L227" s="19">
        <f t="shared" si="32"/>
        <v>-100.29000000000451</v>
      </c>
      <c r="M227" s="19">
        <f t="shared" si="32"/>
        <v>2070.929999999993</v>
      </c>
      <c r="N227" s="19">
        <f t="shared" si="31"/>
        <v>297.58</v>
      </c>
      <c r="O227" s="19">
        <v>0</v>
      </c>
      <c r="P227" s="18"/>
    </row>
    <row r="228" spans="1:16" x14ac:dyDescent="0.25">
      <c r="A228" s="16">
        <v>45474</v>
      </c>
      <c r="B228" s="6">
        <f t="shared" si="27"/>
        <v>213</v>
      </c>
      <c r="C228" s="17">
        <v>45474</v>
      </c>
      <c r="D228" s="5">
        <f t="shared" si="34"/>
        <v>2268.2199999999998</v>
      </c>
      <c r="E228" s="5">
        <f t="shared" si="35"/>
        <v>289.41000000000003</v>
      </c>
      <c r="F228" s="5">
        <f t="shared" si="33"/>
        <v>1978.8099999999997</v>
      </c>
      <c r="G228" s="18">
        <f t="shared" si="28"/>
        <v>67842.370000000228</v>
      </c>
      <c r="H228" s="18">
        <f t="shared" si="29"/>
        <v>24395.299999999996</v>
      </c>
      <c r="I228" s="18">
        <f>SUM(F241:$F$261)</f>
        <v>43447.069999999992</v>
      </c>
      <c r="J228" s="18"/>
      <c r="K228" s="19">
        <f t="shared" si="30"/>
        <v>-2268.2199999999998</v>
      </c>
      <c r="L228" s="19">
        <f t="shared" si="32"/>
        <v>-100.69999999999345</v>
      </c>
      <c r="M228" s="19">
        <f t="shared" si="32"/>
        <v>2079.5100000000093</v>
      </c>
      <c r="N228" s="19">
        <f t="shared" si="31"/>
        <v>289.41000000000003</v>
      </c>
      <c r="O228" s="19">
        <v>0</v>
      </c>
      <c r="P228" s="18"/>
    </row>
    <row r="229" spans="1:16" x14ac:dyDescent="0.25">
      <c r="A229" s="16">
        <v>45505</v>
      </c>
      <c r="B229" s="6">
        <f t="shared" si="27"/>
        <v>214</v>
      </c>
      <c r="C229" s="17">
        <v>45505</v>
      </c>
      <c r="D229" s="5">
        <f t="shared" si="34"/>
        <v>2268.2199999999998</v>
      </c>
      <c r="E229" s="5">
        <f t="shared" si="35"/>
        <v>281.20999999999998</v>
      </c>
      <c r="F229" s="5">
        <f t="shared" si="33"/>
        <v>1987.0099999999998</v>
      </c>
      <c r="G229" s="18">
        <f t="shared" si="28"/>
        <v>65855.360000000233</v>
      </c>
      <c r="H229" s="18">
        <f t="shared" si="29"/>
        <v>24496.42</v>
      </c>
      <c r="I229" s="18">
        <f>SUM(F242:$F$261)</f>
        <v>41358.939999999995</v>
      </c>
      <c r="J229" s="18"/>
      <c r="K229" s="19">
        <f t="shared" si="30"/>
        <v>-2268.2199999999998</v>
      </c>
      <c r="L229" s="19">
        <f t="shared" si="32"/>
        <v>-101.12000000000262</v>
      </c>
      <c r="M229" s="19">
        <f t="shared" si="32"/>
        <v>2088.1299999999974</v>
      </c>
      <c r="N229" s="19">
        <f t="shared" si="31"/>
        <v>281.20999999999998</v>
      </c>
      <c r="O229" s="19">
        <v>0</v>
      </c>
      <c r="P229" s="18"/>
    </row>
    <row r="230" spans="1:16" x14ac:dyDescent="0.25">
      <c r="A230" s="16">
        <v>45536</v>
      </c>
      <c r="B230" s="6">
        <f t="shared" si="27"/>
        <v>215</v>
      </c>
      <c r="C230" s="17">
        <v>45536</v>
      </c>
      <c r="D230" s="5">
        <f t="shared" si="34"/>
        <v>2268.2199999999998</v>
      </c>
      <c r="E230" s="5">
        <f t="shared" si="35"/>
        <v>272.97000000000003</v>
      </c>
      <c r="F230" s="5">
        <f t="shared" si="33"/>
        <v>1995.2499999999998</v>
      </c>
      <c r="G230" s="18">
        <f t="shared" si="28"/>
        <v>63860.110000000233</v>
      </c>
      <c r="H230" s="18">
        <f t="shared" si="29"/>
        <v>24597.949999999993</v>
      </c>
      <c r="I230" s="18">
        <f>SUM(F243:$F$261)</f>
        <v>39262.159999999996</v>
      </c>
      <c r="J230" s="18"/>
      <c r="K230" s="19">
        <f t="shared" si="30"/>
        <v>-2268.2199999999998</v>
      </c>
      <c r="L230" s="19">
        <f t="shared" si="32"/>
        <v>-101.5299999999952</v>
      </c>
      <c r="M230" s="19">
        <f t="shared" si="32"/>
        <v>2096.7799999999988</v>
      </c>
      <c r="N230" s="19">
        <f t="shared" si="31"/>
        <v>272.97000000000003</v>
      </c>
      <c r="O230" s="19">
        <v>0</v>
      </c>
      <c r="P230" s="18"/>
    </row>
    <row r="231" spans="1:16" x14ac:dyDescent="0.25">
      <c r="A231" s="16">
        <v>45566</v>
      </c>
      <c r="B231" s="6">
        <f t="shared" si="27"/>
        <v>216</v>
      </c>
      <c r="C231" s="17">
        <v>45566</v>
      </c>
      <c r="D231" s="5">
        <f t="shared" si="34"/>
        <v>2268.2199999999998</v>
      </c>
      <c r="E231" s="5">
        <f t="shared" si="35"/>
        <v>264.7</v>
      </c>
      <c r="F231" s="5">
        <f t="shared" si="33"/>
        <v>2003.5199999999998</v>
      </c>
      <c r="G231" s="18">
        <f t="shared" si="28"/>
        <v>61856.590000000237</v>
      </c>
      <c r="H231" s="18">
        <f t="shared" si="29"/>
        <v>24699.909999999996</v>
      </c>
      <c r="I231" s="18">
        <f>SUM(F244:$F$261)</f>
        <v>37156.679999999986</v>
      </c>
      <c r="J231" s="18"/>
      <c r="K231" s="19">
        <f t="shared" si="30"/>
        <v>-2268.2199999999998</v>
      </c>
      <c r="L231" s="19">
        <f t="shared" si="32"/>
        <v>-101.96000000000276</v>
      </c>
      <c r="M231" s="19">
        <f t="shared" si="32"/>
        <v>2105.4800000000105</v>
      </c>
      <c r="N231" s="19">
        <f t="shared" si="31"/>
        <v>264.7</v>
      </c>
      <c r="O231" s="19">
        <v>0</v>
      </c>
      <c r="P231" s="18"/>
    </row>
    <row r="232" spans="1:16" x14ac:dyDescent="0.25">
      <c r="A232" s="16">
        <v>45597</v>
      </c>
      <c r="B232" s="6">
        <f t="shared" si="27"/>
        <v>217</v>
      </c>
      <c r="C232" s="17">
        <v>45597</v>
      </c>
      <c r="D232" s="5">
        <f t="shared" si="34"/>
        <v>2268.2199999999998</v>
      </c>
      <c r="E232" s="5">
        <f t="shared" si="35"/>
        <v>256.39999999999998</v>
      </c>
      <c r="F232" s="5">
        <f t="shared" si="33"/>
        <v>2011.8199999999997</v>
      </c>
      <c r="G232" s="18">
        <f t="shared" si="28"/>
        <v>59844.770000000237</v>
      </c>
      <c r="H232" s="18">
        <f t="shared" si="29"/>
        <v>24802.289999999997</v>
      </c>
      <c r="I232" s="18">
        <f>SUM(F245:$F$261)</f>
        <v>35042.479999999989</v>
      </c>
      <c r="J232" s="18"/>
      <c r="K232" s="19">
        <f t="shared" si="30"/>
        <v>-2268.2199999999998</v>
      </c>
      <c r="L232" s="19">
        <f t="shared" si="32"/>
        <v>-102.38000000000102</v>
      </c>
      <c r="M232" s="19">
        <f t="shared" si="32"/>
        <v>2114.1999999999971</v>
      </c>
      <c r="N232" s="19">
        <f t="shared" si="31"/>
        <v>256.39999999999998</v>
      </c>
      <c r="O232" s="19">
        <v>0</v>
      </c>
      <c r="P232" s="18"/>
    </row>
    <row r="233" spans="1:16" x14ac:dyDescent="0.25">
      <c r="A233" s="16">
        <v>45627</v>
      </c>
      <c r="B233" s="6">
        <f t="shared" si="27"/>
        <v>218</v>
      </c>
      <c r="C233" s="17">
        <v>45627</v>
      </c>
      <c r="D233" s="5">
        <f t="shared" si="34"/>
        <v>2268.2199999999998</v>
      </c>
      <c r="E233" s="5">
        <f t="shared" si="35"/>
        <v>248.06</v>
      </c>
      <c r="F233" s="5">
        <f t="shared" si="33"/>
        <v>2020.1599999999999</v>
      </c>
      <c r="G233" s="18">
        <f t="shared" si="28"/>
        <v>57824.610000000233</v>
      </c>
      <c r="H233" s="18">
        <f t="shared" si="29"/>
        <v>24905.1</v>
      </c>
      <c r="I233" s="18">
        <f>SUM(F246:$F$261)</f>
        <v>32919.509999999995</v>
      </c>
      <c r="J233" s="18"/>
      <c r="K233" s="19">
        <f t="shared" si="30"/>
        <v>-2268.2199999999998</v>
      </c>
      <c r="L233" s="19">
        <f t="shared" si="32"/>
        <v>-102.81000000000131</v>
      </c>
      <c r="M233" s="19">
        <f t="shared" si="32"/>
        <v>2122.9699999999939</v>
      </c>
      <c r="N233" s="19">
        <f t="shared" si="31"/>
        <v>248.06</v>
      </c>
      <c r="O233" s="19">
        <v>0</v>
      </c>
      <c r="P233" s="18"/>
    </row>
    <row r="234" spans="1:16" x14ac:dyDescent="0.25">
      <c r="A234" s="16">
        <v>45658</v>
      </c>
      <c r="B234" s="6">
        <f t="shared" si="27"/>
        <v>219</v>
      </c>
      <c r="C234" s="17">
        <v>45658</v>
      </c>
      <c r="D234" s="5">
        <f t="shared" si="34"/>
        <v>2268.2199999999998</v>
      </c>
      <c r="E234" s="5">
        <f t="shared" si="35"/>
        <v>239.69</v>
      </c>
      <c r="F234" s="5">
        <f t="shared" si="33"/>
        <v>2028.5299999999997</v>
      </c>
      <c r="G234" s="18">
        <f t="shared" si="28"/>
        <v>55796.080000000235</v>
      </c>
      <c r="H234" s="18">
        <f t="shared" si="29"/>
        <v>25008.34</v>
      </c>
      <c r="I234" s="18">
        <f>SUM(F247:$F$261)</f>
        <v>30787.739999999994</v>
      </c>
      <c r="J234" s="18"/>
      <c r="K234" s="19">
        <f t="shared" si="30"/>
        <v>-2268.2199999999998</v>
      </c>
      <c r="L234" s="19">
        <f t="shared" si="32"/>
        <v>-103.2400000000016</v>
      </c>
      <c r="M234" s="19">
        <f t="shared" si="32"/>
        <v>2131.7700000000004</v>
      </c>
      <c r="N234" s="19">
        <f t="shared" si="31"/>
        <v>239.69</v>
      </c>
      <c r="O234" s="19">
        <v>0</v>
      </c>
      <c r="P234" s="18"/>
    </row>
    <row r="235" spans="1:16" x14ac:dyDescent="0.25">
      <c r="A235" s="16">
        <v>45689</v>
      </c>
      <c r="B235" s="6">
        <f t="shared" si="27"/>
        <v>220</v>
      </c>
      <c r="C235" s="17">
        <v>45689</v>
      </c>
      <c r="D235" s="5">
        <f t="shared" si="34"/>
        <v>2268.2199999999998</v>
      </c>
      <c r="E235" s="5">
        <f t="shared" si="35"/>
        <v>231.28</v>
      </c>
      <c r="F235" s="5">
        <f t="shared" si="33"/>
        <v>2036.9399999999998</v>
      </c>
      <c r="G235" s="18">
        <f t="shared" si="28"/>
        <v>53759.140000000232</v>
      </c>
      <c r="H235" s="18">
        <f t="shared" si="29"/>
        <v>25112</v>
      </c>
      <c r="I235" s="18">
        <f>SUM(F248:$F$261)</f>
        <v>28647.139999999996</v>
      </c>
      <c r="J235" s="18"/>
      <c r="K235" s="19">
        <f t="shared" si="30"/>
        <v>-2268.2199999999998</v>
      </c>
      <c r="L235" s="19">
        <f t="shared" si="32"/>
        <v>-103.65999999999985</v>
      </c>
      <c r="M235" s="19">
        <f t="shared" si="32"/>
        <v>2140.5999999999985</v>
      </c>
      <c r="N235" s="19">
        <f t="shared" si="31"/>
        <v>231.28</v>
      </c>
      <c r="O235" s="19">
        <v>0</v>
      </c>
      <c r="P235" s="18"/>
    </row>
    <row r="236" spans="1:16" x14ac:dyDescent="0.25">
      <c r="A236" s="16">
        <v>45717</v>
      </c>
      <c r="B236" s="6">
        <f t="shared" si="27"/>
        <v>221</v>
      </c>
      <c r="C236" s="17">
        <v>45717</v>
      </c>
      <c r="D236" s="5">
        <f t="shared" si="34"/>
        <v>2268.2199999999998</v>
      </c>
      <c r="E236" s="5">
        <f t="shared" si="35"/>
        <v>222.83</v>
      </c>
      <c r="F236" s="5">
        <f t="shared" si="33"/>
        <v>2045.3899999999999</v>
      </c>
      <c r="G236" s="18">
        <f t="shared" si="28"/>
        <v>51713.750000000233</v>
      </c>
      <c r="H236" s="18">
        <f t="shared" si="29"/>
        <v>25216.09</v>
      </c>
      <c r="I236" s="18">
        <f>SUM(F249:$F$261)</f>
        <v>26497.659999999996</v>
      </c>
      <c r="J236" s="18"/>
      <c r="K236" s="19">
        <f t="shared" si="30"/>
        <v>-2268.2199999999998</v>
      </c>
      <c r="L236" s="19">
        <f t="shared" si="32"/>
        <v>-104.09000000000015</v>
      </c>
      <c r="M236" s="19">
        <f t="shared" si="32"/>
        <v>2149.4799999999996</v>
      </c>
      <c r="N236" s="19">
        <f t="shared" si="31"/>
        <v>222.83</v>
      </c>
      <c r="O236" s="19">
        <v>0</v>
      </c>
      <c r="P236" s="18"/>
    </row>
    <row r="237" spans="1:16" x14ac:dyDescent="0.25">
      <c r="A237" s="16">
        <v>45748</v>
      </c>
      <c r="B237" s="6">
        <f t="shared" si="27"/>
        <v>222</v>
      </c>
      <c r="C237" s="17">
        <v>45748</v>
      </c>
      <c r="D237" s="5">
        <f t="shared" si="34"/>
        <v>2268.2199999999998</v>
      </c>
      <c r="E237" s="5">
        <f t="shared" si="35"/>
        <v>214.36</v>
      </c>
      <c r="F237" s="5">
        <f t="shared" si="33"/>
        <v>2053.8599999999997</v>
      </c>
      <c r="G237" s="18">
        <f t="shared" si="28"/>
        <v>49659.890000000232</v>
      </c>
      <c r="H237" s="18">
        <f t="shared" si="29"/>
        <v>25320.62</v>
      </c>
      <c r="I237" s="18">
        <f>SUM(F250:$F$261)</f>
        <v>24339.269999999997</v>
      </c>
      <c r="J237" s="18"/>
      <c r="K237" s="19">
        <f t="shared" si="30"/>
        <v>-2268.2199999999998</v>
      </c>
      <c r="L237" s="19">
        <f t="shared" si="32"/>
        <v>-104.52999999999884</v>
      </c>
      <c r="M237" s="19">
        <f t="shared" si="32"/>
        <v>2158.3899999999994</v>
      </c>
      <c r="N237" s="19">
        <f t="shared" si="31"/>
        <v>214.36</v>
      </c>
      <c r="O237" s="19">
        <v>0</v>
      </c>
      <c r="P237" s="18"/>
    </row>
    <row r="238" spans="1:16" x14ac:dyDescent="0.25">
      <c r="A238" s="16">
        <v>45778</v>
      </c>
      <c r="B238" s="6">
        <f t="shared" si="27"/>
        <v>223</v>
      </c>
      <c r="C238" s="17">
        <v>45778</v>
      </c>
      <c r="D238" s="5">
        <f t="shared" si="34"/>
        <v>2268.2199999999998</v>
      </c>
      <c r="E238" s="5">
        <f t="shared" si="35"/>
        <v>205.84</v>
      </c>
      <c r="F238" s="5">
        <f t="shared" si="33"/>
        <v>2062.3799999999997</v>
      </c>
      <c r="G238" s="18">
        <f t="shared" si="28"/>
        <v>47597.510000000235</v>
      </c>
      <c r="H238" s="18">
        <f t="shared" si="29"/>
        <v>25425.569999999992</v>
      </c>
      <c r="I238" s="18">
        <f>SUM(F251:$F$261)</f>
        <v>22171.939999999995</v>
      </c>
      <c r="J238" s="18"/>
      <c r="K238" s="19">
        <f t="shared" si="30"/>
        <v>-2268.2199999999998</v>
      </c>
      <c r="L238" s="19">
        <f t="shared" si="32"/>
        <v>-104.94999999999345</v>
      </c>
      <c r="M238" s="19">
        <f t="shared" si="32"/>
        <v>2167.3300000000017</v>
      </c>
      <c r="N238" s="19">
        <f t="shared" si="31"/>
        <v>205.84</v>
      </c>
      <c r="O238" s="19">
        <v>0</v>
      </c>
      <c r="P238" s="18"/>
    </row>
    <row r="239" spans="1:16" x14ac:dyDescent="0.25">
      <c r="A239" s="16">
        <v>45809</v>
      </c>
      <c r="B239" s="6">
        <f t="shared" si="27"/>
        <v>224</v>
      </c>
      <c r="C239" s="17">
        <v>45809</v>
      </c>
      <c r="D239" s="5">
        <f t="shared" si="34"/>
        <v>2268.2199999999998</v>
      </c>
      <c r="E239" s="5">
        <f t="shared" si="35"/>
        <v>197.29</v>
      </c>
      <c r="F239" s="5">
        <f t="shared" si="33"/>
        <v>2070.9299999999998</v>
      </c>
      <c r="G239" s="18">
        <f t="shared" si="28"/>
        <v>45526.580000000235</v>
      </c>
      <c r="H239" s="18">
        <f t="shared" si="29"/>
        <v>25530.959999999999</v>
      </c>
      <c r="I239" s="18">
        <f>SUM(F252:$F$261)</f>
        <v>19995.619999999995</v>
      </c>
      <c r="J239" s="18"/>
      <c r="K239" s="19">
        <f t="shared" si="30"/>
        <v>-2268.2199999999998</v>
      </c>
      <c r="L239" s="19">
        <f t="shared" si="32"/>
        <v>-105.39000000000669</v>
      </c>
      <c r="M239" s="19">
        <f t="shared" si="32"/>
        <v>2176.3199999999997</v>
      </c>
      <c r="N239" s="19">
        <f t="shared" si="31"/>
        <v>197.29</v>
      </c>
      <c r="O239" s="19">
        <v>0</v>
      </c>
      <c r="P239" s="18"/>
    </row>
    <row r="240" spans="1:16" x14ac:dyDescent="0.25">
      <c r="A240" s="16">
        <v>45839</v>
      </c>
      <c r="B240" s="6">
        <f t="shared" si="27"/>
        <v>225</v>
      </c>
      <c r="C240" s="17">
        <v>45839</v>
      </c>
      <c r="D240" s="5">
        <f t="shared" si="34"/>
        <v>2268.2199999999998</v>
      </c>
      <c r="E240" s="5">
        <f t="shared" si="35"/>
        <v>188.71</v>
      </c>
      <c r="F240" s="5">
        <f t="shared" si="33"/>
        <v>2079.5099999999998</v>
      </c>
      <c r="G240" s="18">
        <f t="shared" si="28"/>
        <v>43447.070000000233</v>
      </c>
      <c r="H240" s="18">
        <f t="shared" si="29"/>
        <v>25636.789999999997</v>
      </c>
      <c r="I240" s="18">
        <f>SUM(F253:$F$261)</f>
        <v>17810.28</v>
      </c>
      <c r="J240" s="18"/>
      <c r="K240" s="19">
        <f t="shared" si="30"/>
        <v>-2268.2199999999998</v>
      </c>
      <c r="L240" s="19">
        <f t="shared" si="32"/>
        <v>-105.82999999999811</v>
      </c>
      <c r="M240" s="19">
        <f t="shared" si="32"/>
        <v>2185.3399999999965</v>
      </c>
      <c r="N240" s="19">
        <f t="shared" si="31"/>
        <v>188.71</v>
      </c>
      <c r="O240" s="19">
        <v>0</v>
      </c>
      <c r="P240" s="18"/>
    </row>
    <row r="241" spans="1:16" x14ac:dyDescent="0.25">
      <c r="A241" s="16">
        <v>45870</v>
      </c>
      <c r="B241" s="6">
        <f t="shared" si="27"/>
        <v>226</v>
      </c>
      <c r="C241" s="17">
        <v>45870</v>
      </c>
      <c r="D241" s="5">
        <f t="shared" si="34"/>
        <v>2268.2199999999998</v>
      </c>
      <c r="E241" s="5">
        <f t="shared" si="35"/>
        <v>180.09</v>
      </c>
      <c r="F241" s="5">
        <f t="shared" si="33"/>
        <v>2088.1299999999997</v>
      </c>
      <c r="G241" s="18">
        <f t="shared" si="28"/>
        <v>41358.940000000235</v>
      </c>
      <c r="H241" s="18">
        <f t="shared" si="29"/>
        <v>25743.059999999998</v>
      </c>
      <c r="I241" s="18">
        <f>SUM(F254:$F$261)</f>
        <v>15615.88</v>
      </c>
      <c r="J241" s="18"/>
      <c r="K241" s="19">
        <f t="shared" si="30"/>
        <v>-2268.2199999999998</v>
      </c>
      <c r="L241" s="19">
        <f t="shared" si="32"/>
        <v>-106.27000000000044</v>
      </c>
      <c r="M241" s="19">
        <f t="shared" si="32"/>
        <v>2194.3999999999996</v>
      </c>
      <c r="N241" s="19">
        <f t="shared" si="31"/>
        <v>180.09</v>
      </c>
      <c r="O241" s="19">
        <v>0</v>
      </c>
      <c r="P241" s="18"/>
    </row>
    <row r="242" spans="1:16" x14ac:dyDescent="0.25">
      <c r="A242" s="16">
        <v>45901</v>
      </c>
      <c r="B242" s="6">
        <f t="shared" si="27"/>
        <v>227</v>
      </c>
      <c r="C242" s="17">
        <v>45901</v>
      </c>
      <c r="D242" s="5">
        <f t="shared" si="34"/>
        <v>2268.2199999999998</v>
      </c>
      <c r="E242" s="5">
        <f t="shared" si="35"/>
        <v>171.44</v>
      </c>
      <c r="F242" s="5">
        <f t="shared" si="33"/>
        <v>2096.7799999999997</v>
      </c>
      <c r="G242" s="18">
        <f t="shared" si="28"/>
        <v>39262.160000000236</v>
      </c>
      <c r="H242" s="18">
        <f t="shared" si="29"/>
        <v>25849.769999999997</v>
      </c>
      <c r="I242" s="18">
        <f>SUM(F255:$F$261)</f>
        <v>13412.390000000001</v>
      </c>
      <c r="J242" s="18"/>
      <c r="K242" s="19">
        <f t="shared" si="30"/>
        <v>-2268.2199999999998</v>
      </c>
      <c r="L242" s="19">
        <f t="shared" si="32"/>
        <v>-106.70999999999913</v>
      </c>
      <c r="M242" s="19">
        <f t="shared" si="32"/>
        <v>2203.489999999998</v>
      </c>
      <c r="N242" s="19">
        <f t="shared" si="31"/>
        <v>171.44</v>
      </c>
      <c r="O242" s="19">
        <v>0</v>
      </c>
      <c r="P242" s="18"/>
    </row>
    <row r="243" spans="1:16" x14ac:dyDescent="0.25">
      <c r="A243" s="16">
        <v>45931</v>
      </c>
      <c r="B243" s="6">
        <f t="shared" si="27"/>
        <v>228</v>
      </c>
      <c r="C243" s="17">
        <v>45931</v>
      </c>
      <c r="D243" s="5">
        <f t="shared" si="34"/>
        <v>2268.2199999999998</v>
      </c>
      <c r="E243" s="5">
        <f t="shared" si="35"/>
        <v>162.74</v>
      </c>
      <c r="F243" s="5">
        <f t="shared" si="33"/>
        <v>2105.4799999999996</v>
      </c>
      <c r="G243" s="18">
        <f t="shared" si="28"/>
        <v>37156.68000000024</v>
      </c>
      <c r="H243" s="18">
        <f t="shared" si="29"/>
        <v>25956.909999999993</v>
      </c>
      <c r="I243" s="18">
        <f>SUM(F256:$F$261)</f>
        <v>11199.769999999999</v>
      </c>
      <c r="J243" s="18"/>
      <c r="K243" s="19">
        <f t="shared" si="30"/>
        <v>-2268.2199999999998</v>
      </c>
      <c r="L243" s="19">
        <f t="shared" si="32"/>
        <v>-107.13999999999578</v>
      </c>
      <c r="M243" s="19">
        <f t="shared" si="32"/>
        <v>2212.6200000000026</v>
      </c>
      <c r="N243" s="19">
        <f t="shared" si="31"/>
        <v>162.74</v>
      </c>
      <c r="O243" s="19">
        <v>0</v>
      </c>
      <c r="P243" s="18"/>
    </row>
    <row r="244" spans="1:16" x14ac:dyDescent="0.25">
      <c r="A244" s="16">
        <v>45962</v>
      </c>
      <c r="B244" s="6">
        <f t="shared" si="27"/>
        <v>229</v>
      </c>
      <c r="C244" s="17">
        <v>45962</v>
      </c>
      <c r="D244" s="5">
        <f t="shared" si="34"/>
        <v>2268.2199999999998</v>
      </c>
      <c r="E244" s="5">
        <f t="shared" si="35"/>
        <v>154.02000000000001</v>
      </c>
      <c r="F244" s="5">
        <f t="shared" si="33"/>
        <v>2114.1999999999998</v>
      </c>
      <c r="G244" s="18">
        <f t="shared" si="28"/>
        <v>35042.480000000243</v>
      </c>
      <c r="H244" s="18">
        <f t="shared" si="29"/>
        <v>26064.509999999995</v>
      </c>
      <c r="I244" s="18">
        <f>SUM(F257:$F$261)</f>
        <v>8977.9699999999993</v>
      </c>
      <c r="J244" s="18"/>
      <c r="K244" s="19">
        <f t="shared" si="30"/>
        <v>-2268.2199999999998</v>
      </c>
      <c r="L244" s="19">
        <f t="shared" si="32"/>
        <v>-107.60000000000218</v>
      </c>
      <c r="M244" s="19">
        <f t="shared" si="32"/>
        <v>2221.7999999999993</v>
      </c>
      <c r="N244" s="19">
        <f t="shared" si="31"/>
        <v>154.02000000000001</v>
      </c>
      <c r="O244" s="19">
        <v>0</v>
      </c>
      <c r="P244" s="18"/>
    </row>
    <row r="245" spans="1:16" x14ac:dyDescent="0.25">
      <c r="A245" s="16">
        <v>45992</v>
      </c>
      <c r="B245" s="6">
        <f t="shared" si="27"/>
        <v>230</v>
      </c>
      <c r="C245" s="17">
        <v>45992</v>
      </c>
      <c r="D245" s="5">
        <f t="shared" si="34"/>
        <v>2268.2199999999998</v>
      </c>
      <c r="E245" s="5">
        <f t="shared" si="35"/>
        <v>145.25</v>
      </c>
      <c r="F245" s="5">
        <f t="shared" si="33"/>
        <v>2122.9699999999998</v>
      </c>
      <c r="G245" s="18">
        <f t="shared" si="28"/>
        <v>32919.510000000242</v>
      </c>
      <c r="H245" s="18">
        <f t="shared" si="29"/>
        <v>26172.549999999992</v>
      </c>
      <c r="I245" s="18">
        <f>SUM(F258:$F$261)</f>
        <v>6746.9599999999991</v>
      </c>
      <c r="J245" s="18"/>
      <c r="K245" s="19">
        <f t="shared" si="30"/>
        <v>-2268.2199999999998</v>
      </c>
      <c r="L245" s="19">
        <f t="shared" si="32"/>
        <v>-108.03999999999724</v>
      </c>
      <c r="M245" s="19">
        <f t="shared" si="32"/>
        <v>2231.0100000000002</v>
      </c>
      <c r="N245" s="19">
        <f t="shared" si="31"/>
        <v>145.25</v>
      </c>
      <c r="O245" s="19">
        <v>0</v>
      </c>
      <c r="P245" s="18"/>
    </row>
    <row r="246" spans="1:16" x14ac:dyDescent="0.25">
      <c r="A246" s="16">
        <v>46023</v>
      </c>
      <c r="B246" s="6">
        <f t="shared" si="27"/>
        <v>231</v>
      </c>
      <c r="C246" s="17">
        <v>46023</v>
      </c>
      <c r="D246" s="5">
        <f t="shared" si="34"/>
        <v>2268.2199999999998</v>
      </c>
      <c r="E246" s="5">
        <f t="shared" si="35"/>
        <v>136.44999999999999</v>
      </c>
      <c r="F246" s="5">
        <f t="shared" si="33"/>
        <v>2131.77</v>
      </c>
      <c r="G246" s="18">
        <f t="shared" si="28"/>
        <v>30787.740000000242</v>
      </c>
      <c r="H246" s="18">
        <f t="shared" si="29"/>
        <v>26281.029999999995</v>
      </c>
      <c r="I246" s="18">
        <f>SUM(F259:$F$261)</f>
        <v>4506.7099999999991</v>
      </c>
      <c r="J246" s="18"/>
      <c r="K246" s="19">
        <f t="shared" si="30"/>
        <v>-2268.2199999999998</v>
      </c>
      <c r="L246" s="19">
        <f t="shared" si="32"/>
        <v>-108.4800000000032</v>
      </c>
      <c r="M246" s="19">
        <f t="shared" si="32"/>
        <v>2240.25</v>
      </c>
      <c r="N246" s="19">
        <f t="shared" si="31"/>
        <v>136.44999999999999</v>
      </c>
      <c r="O246" s="19">
        <v>0</v>
      </c>
      <c r="P246" s="18"/>
    </row>
    <row r="247" spans="1:16" x14ac:dyDescent="0.25">
      <c r="A247" s="16">
        <v>46054</v>
      </c>
      <c r="B247" s="6">
        <f t="shared" si="27"/>
        <v>232</v>
      </c>
      <c r="C247" s="17">
        <v>46054</v>
      </c>
      <c r="D247" s="5">
        <f t="shared" si="34"/>
        <v>2268.2199999999998</v>
      </c>
      <c r="E247" s="5">
        <f t="shared" si="35"/>
        <v>127.62</v>
      </c>
      <c r="F247" s="5">
        <f t="shared" si="33"/>
        <v>2140.6</v>
      </c>
      <c r="G247" s="18">
        <f t="shared" si="28"/>
        <v>28647.140000000243</v>
      </c>
      <c r="H247" s="18">
        <f t="shared" si="29"/>
        <v>26389.969999999998</v>
      </c>
      <c r="I247" s="18">
        <f>SUM(F260:$F$261)</f>
        <v>2257.1699999999996</v>
      </c>
      <c r="J247" s="18"/>
      <c r="K247" s="19">
        <f t="shared" si="30"/>
        <v>-2268.2199999999998</v>
      </c>
      <c r="L247" s="19">
        <f t="shared" si="32"/>
        <v>-108.94000000000233</v>
      </c>
      <c r="M247" s="19">
        <f t="shared" si="32"/>
        <v>2249.5399999999995</v>
      </c>
      <c r="N247" s="19">
        <f t="shared" si="31"/>
        <v>127.62</v>
      </c>
      <c r="O247" s="19">
        <v>0</v>
      </c>
      <c r="P247" s="18"/>
    </row>
    <row r="248" spans="1:16" x14ac:dyDescent="0.25">
      <c r="A248" s="16">
        <v>46082</v>
      </c>
      <c r="B248" s="6">
        <f t="shared" si="27"/>
        <v>233</v>
      </c>
      <c r="C248" s="17">
        <v>46082</v>
      </c>
      <c r="D248" s="5">
        <f t="shared" si="34"/>
        <v>2268.2199999999998</v>
      </c>
      <c r="E248" s="5">
        <f t="shared" si="35"/>
        <v>118.74</v>
      </c>
      <c r="F248" s="5">
        <f t="shared" si="33"/>
        <v>2149.48</v>
      </c>
      <c r="G248" s="18">
        <f t="shared" si="28"/>
        <v>26497.660000000244</v>
      </c>
      <c r="H248" s="18">
        <f t="shared" si="29"/>
        <v>26497.659999999996</v>
      </c>
      <c r="I248" s="18">
        <f>SUM(F261:$F$261)</f>
        <v>0</v>
      </c>
      <c r="J248" s="18"/>
      <c r="K248" s="19">
        <f t="shared" si="30"/>
        <v>-2268.2199999999998</v>
      </c>
      <c r="L248" s="19">
        <f t="shared" si="32"/>
        <v>-107.68999999999869</v>
      </c>
      <c r="M248" s="19">
        <f t="shared" si="32"/>
        <v>2257.1699999999996</v>
      </c>
      <c r="N248" s="19">
        <f t="shared" si="31"/>
        <v>118.74</v>
      </c>
      <c r="O248" s="19">
        <v>0</v>
      </c>
      <c r="P248" s="18"/>
    </row>
    <row r="249" spans="1:16" x14ac:dyDescent="0.25">
      <c r="A249" s="16">
        <v>46113</v>
      </c>
      <c r="B249" s="6">
        <f t="shared" si="27"/>
        <v>234</v>
      </c>
      <c r="C249" s="17">
        <v>46113</v>
      </c>
      <c r="D249" s="5">
        <f t="shared" si="34"/>
        <v>2268.2199999999998</v>
      </c>
      <c r="E249" s="5">
        <f t="shared" si="35"/>
        <v>109.83</v>
      </c>
      <c r="F249" s="5">
        <f t="shared" si="33"/>
        <v>2158.39</v>
      </c>
      <c r="G249" s="18">
        <f t="shared" si="28"/>
        <v>24339.270000000244</v>
      </c>
      <c r="H249" s="18">
        <f t="shared" si="29"/>
        <v>24339.269999999997</v>
      </c>
      <c r="I249" s="18">
        <f>SUM(F$261:$F262)</f>
        <v>0</v>
      </c>
      <c r="J249" s="18"/>
      <c r="K249" s="19">
        <f t="shared" si="30"/>
        <v>-2268.2199999999998</v>
      </c>
      <c r="L249" s="19">
        <f t="shared" si="32"/>
        <v>2158.3899999999994</v>
      </c>
      <c r="M249" s="19">
        <f t="shared" si="32"/>
        <v>0</v>
      </c>
      <c r="N249" s="19">
        <f t="shared" si="31"/>
        <v>109.83</v>
      </c>
      <c r="O249" s="19">
        <v>0</v>
      </c>
      <c r="P249" s="18"/>
    </row>
    <row r="250" spans="1:16" x14ac:dyDescent="0.25">
      <c r="A250" s="16">
        <v>46143</v>
      </c>
      <c r="B250" s="6">
        <f t="shared" si="27"/>
        <v>235</v>
      </c>
      <c r="C250" s="17">
        <v>46143</v>
      </c>
      <c r="D250" s="5">
        <f t="shared" si="34"/>
        <v>2268.2199999999998</v>
      </c>
      <c r="E250" s="5">
        <f t="shared" si="35"/>
        <v>100.89</v>
      </c>
      <c r="F250" s="5">
        <f t="shared" si="33"/>
        <v>2167.33</v>
      </c>
      <c r="G250" s="18">
        <f t="shared" si="28"/>
        <v>22171.940000000242</v>
      </c>
      <c r="H250" s="18">
        <f t="shared" si="29"/>
        <v>22171.939999999995</v>
      </c>
      <c r="I250" s="18">
        <f>SUM(F$261:$F263)</f>
        <v>0</v>
      </c>
      <c r="J250" s="18"/>
      <c r="K250" s="19">
        <f t="shared" si="30"/>
        <v>-2268.2199999999998</v>
      </c>
      <c r="L250" s="19">
        <f t="shared" si="32"/>
        <v>2167.3300000000017</v>
      </c>
      <c r="M250" s="19">
        <f t="shared" si="32"/>
        <v>0</v>
      </c>
      <c r="N250" s="19">
        <f t="shared" si="31"/>
        <v>100.89</v>
      </c>
      <c r="O250" s="19">
        <v>0</v>
      </c>
      <c r="P250" s="18"/>
    </row>
    <row r="251" spans="1:16" x14ac:dyDescent="0.25">
      <c r="A251" s="16">
        <v>46174</v>
      </c>
      <c r="B251" s="6">
        <f t="shared" si="27"/>
        <v>236</v>
      </c>
      <c r="C251" s="17">
        <v>46174</v>
      </c>
      <c r="D251" s="5">
        <f t="shared" si="34"/>
        <v>2268.2199999999998</v>
      </c>
      <c r="E251" s="5">
        <f t="shared" si="35"/>
        <v>91.9</v>
      </c>
      <c r="F251" s="5">
        <f t="shared" si="33"/>
        <v>2176.3199999999997</v>
      </c>
      <c r="G251" s="18">
        <f t="shared" si="28"/>
        <v>19995.620000000243</v>
      </c>
      <c r="H251" s="18">
        <f t="shared" si="29"/>
        <v>19995.619999999995</v>
      </c>
      <c r="I251" s="18">
        <f>SUM(F$261:$F264)</f>
        <v>0</v>
      </c>
      <c r="J251" s="18"/>
      <c r="K251" s="19">
        <f t="shared" si="30"/>
        <v>-2268.2199999999998</v>
      </c>
      <c r="L251" s="19">
        <f t="shared" si="32"/>
        <v>2176.3199999999997</v>
      </c>
      <c r="M251" s="19">
        <f t="shared" si="32"/>
        <v>0</v>
      </c>
      <c r="N251" s="19">
        <f t="shared" si="31"/>
        <v>91.9</v>
      </c>
      <c r="O251" s="19">
        <v>0</v>
      </c>
      <c r="P251" s="18"/>
    </row>
    <row r="252" spans="1:16" x14ac:dyDescent="0.25">
      <c r="A252" s="16">
        <v>46204</v>
      </c>
      <c r="B252" s="6">
        <f t="shared" si="27"/>
        <v>237</v>
      </c>
      <c r="C252" s="17">
        <v>46204</v>
      </c>
      <c r="D252" s="5">
        <f t="shared" si="34"/>
        <v>2268.2199999999998</v>
      </c>
      <c r="E252" s="5">
        <f t="shared" si="35"/>
        <v>82.88</v>
      </c>
      <c r="F252" s="5">
        <f t="shared" si="33"/>
        <v>2185.3399999999997</v>
      </c>
      <c r="G252" s="18">
        <f t="shared" si="28"/>
        <v>17810.280000000243</v>
      </c>
      <c r="H252" s="18">
        <f t="shared" si="29"/>
        <v>17810.28</v>
      </c>
      <c r="I252" s="18">
        <f>SUM(F$261:$F265)</f>
        <v>0</v>
      </c>
      <c r="J252" s="18"/>
      <c r="K252" s="19">
        <f t="shared" si="30"/>
        <v>-2268.2199999999998</v>
      </c>
      <c r="L252" s="19">
        <f t="shared" si="32"/>
        <v>2185.3399999999965</v>
      </c>
      <c r="M252" s="19">
        <f t="shared" si="32"/>
        <v>0</v>
      </c>
      <c r="N252" s="19">
        <f t="shared" si="31"/>
        <v>82.88</v>
      </c>
      <c r="O252" s="19">
        <v>0</v>
      </c>
      <c r="P252" s="18"/>
    </row>
    <row r="253" spans="1:16" x14ac:dyDescent="0.25">
      <c r="A253" s="16">
        <v>46235</v>
      </c>
      <c r="B253" s="6">
        <f t="shared" si="27"/>
        <v>238</v>
      </c>
      <c r="C253" s="17">
        <v>46235</v>
      </c>
      <c r="D253" s="5">
        <f t="shared" si="34"/>
        <v>2268.2199999999998</v>
      </c>
      <c r="E253" s="5">
        <f t="shared" si="35"/>
        <v>73.819999999999993</v>
      </c>
      <c r="F253" s="5">
        <f t="shared" si="33"/>
        <v>2194.3999999999996</v>
      </c>
      <c r="G253" s="18">
        <f t="shared" si="28"/>
        <v>15615.880000000243</v>
      </c>
      <c r="H253" s="18">
        <f t="shared" si="29"/>
        <v>15615.88</v>
      </c>
      <c r="I253" s="18">
        <f>SUM(F$261:$F266)</f>
        <v>0</v>
      </c>
      <c r="J253" s="18"/>
      <c r="K253" s="19">
        <f t="shared" si="30"/>
        <v>-2268.2199999999998</v>
      </c>
      <c r="L253" s="19">
        <f t="shared" si="32"/>
        <v>2194.3999999999996</v>
      </c>
      <c r="M253" s="19">
        <f t="shared" si="32"/>
        <v>0</v>
      </c>
      <c r="N253" s="19">
        <f t="shared" si="31"/>
        <v>73.819999999999993</v>
      </c>
      <c r="O253" s="19">
        <v>0</v>
      </c>
      <c r="P253" s="18"/>
    </row>
    <row r="254" spans="1:16" x14ac:dyDescent="0.25">
      <c r="A254" s="16">
        <v>46266</v>
      </c>
      <c r="B254" s="6">
        <f t="shared" si="27"/>
        <v>239</v>
      </c>
      <c r="C254" s="17">
        <v>46266</v>
      </c>
      <c r="D254" s="5">
        <f t="shared" si="34"/>
        <v>2268.2199999999998</v>
      </c>
      <c r="E254" s="5">
        <f t="shared" si="35"/>
        <v>64.73</v>
      </c>
      <c r="F254" s="5">
        <f t="shared" si="33"/>
        <v>2203.4899999999998</v>
      </c>
      <c r="G254" s="18">
        <f t="shared" si="28"/>
        <v>13412.390000000243</v>
      </c>
      <c r="H254" s="18">
        <f t="shared" si="29"/>
        <v>13412.390000000001</v>
      </c>
      <c r="I254" s="18">
        <f>SUM(F$261:$F267)</f>
        <v>0</v>
      </c>
      <c r="J254" s="18"/>
      <c r="K254" s="19">
        <f t="shared" si="30"/>
        <v>-2268.2199999999998</v>
      </c>
      <c r="L254" s="19">
        <f t="shared" si="32"/>
        <v>2203.489999999998</v>
      </c>
      <c r="M254" s="19">
        <f t="shared" si="32"/>
        <v>0</v>
      </c>
      <c r="N254" s="19">
        <f t="shared" si="31"/>
        <v>64.73</v>
      </c>
      <c r="O254" s="19">
        <v>0</v>
      </c>
      <c r="P254" s="18"/>
    </row>
    <row r="255" spans="1:16" x14ac:dyDescent="0.25">
      <c r="A255" s="16">
        <v>46296</v>
      </c>
      <c r="B255" s="6">
        <f t="shared" si="27"/>
        <v>240</v>
      </c>
      <c r="C255" s="17">
        <v>46296</v>
      </c>
      <c r="D255" s="5">
        <f t="shared" si="34"/>
        <v>2268.2199999999998</v>
      </c>
      <c r="E255" s="5">
        <f t="shared" si="35"/>
        <v>55.6</v>
      </c>
      <c r="F255" s="5">
        <f t="shared" si="33"/>
        <v>2212.62</v>
      </c>
      <c r="G255" s="18">
        <f t="shared" si="28"/>
        <v>11199.770000000244</v>
      </c>
      <c r="H255" s="18">
        <f t="shared" si="29"/>
        <v>11199.769999999999</v>
      </c>
      <c r="I255" s="18">
        <f>SUM(F$261:$F268)</f>
        <v>0</v>
      </c>
      <c r="J255" s="18"/>
      <c r="K255" s="19">
        <f t="shared" si="30"/>
        <v>-2268.2199999999998</v>
      </c>
      <c r="L255" s="19">
        <f t="shared" si="32"/>
        <v>2212.6200000000026</v>
      </c>
      <c r="M255" s="19">
        <f t="shared" si="32"/>
        <v>0</v>
      </c>
      <c r="N255" s="19">
        <f t="shared" si="31"/>
        <v>55.6</v>
      </c>
      <c r="O255" s="19">
        <v>0</v>
      </c>
      <c r="P255" s="18"/>
    </row>
    <row r="256" spans="1:16" x14ac:dyDescent="0.25">
      <c r="A256" s="16">
        <v>46327</v>
      </c>
      <c r="B256" s="6">
        <f t="shared" si="27"/>
        <v>241</v>
      </c>
      <c r="C256" s="17">
        <v>46327</v>
      </c>
      <c r="D256" s="5">
        <f t="shared" si="34"/>
        <v>2268.2199999999998</v>
      </c>
      <c r="E256" s="5">
        <f t="shared" si="35"/>
        <v>46.42</v>
      </c>
      <c r="F256" s="5">
        <f t="shared" si="33"/>
        <v>2221.7999999999997</v>
      </c>
      <c r="G256" s="18">
        <f t="shared" si="28"/>
        <v>8977.9700000002449</v>
      </c>
      <c r="H256" s="18">
        <f t="shared" si="29"/>
        <v>8977.9699999999993</v>
      </c>
      <c r="I256" s="18">
        <f>SUM(F$261:$F269)</f>
        <v>0</v>
      </c>
      <c r="J256" s="18"/>
      <c r="K256" s="19">
        <f t="shared" si="30"/>
        <v>-2268.2199999999998</v>
      </c>
      <c r="L256" s="19">
        <f t="shared" si="32"/>
        <v>2221.7999999999993</v>
      </c>
      <c r="M256" s="19">
        <f t="shared" si="32"/>
        <v>0</v>
      </c>
      <c r="N256" s="19">
        <f t="shared" si="31"/>
        <v>46.42</v>
      </c>
      <c r="O256" s="19">
        <v>0</v>
      </c>
      <c r="P256" s="18"/>
    </row>
    <row r="257" spans="1:16" x14ac:dyDescent="0.25">
      <c r="A257" s="16">
        <v>46357</v>
      </c>
      <c r="B257" s="6">
        <f t="shared" si="27"/>
        <v>242</v>
      </c>
      <c r="C257" s="17">
        <v>46357</v>
      </c>
      <c r="D257" s="5">
        <f t="shared" si="34"/>
        <v>2268.2199999999998</v>
      </c>
      <c r="E257" s="5">
        <f t="shared" si="35"/>
        <v>37.21</v>
      </c>
      <c r="F257" s="5">
        <f t="shared" si="33"/>
        <v>2231.0099999999998</v>
      </c>
      <c r="G257" s="18">
        <f t="shared" si="28"/>
        <v>6746.9600000002447</v>
      </c>
      <c r="H257" s="18">
        <f t="shared" si="29"/>
        <v>6746.9599999999991</v>
      </c>
      <c r="I257" s="18">
        <f>SUM(F$261:$F270)</f>
        <v>0</v>
      </c>
      <c r="J257" s="18"/>
      <c r="K257" s="19">
        <f t="shared" si="30"/>
        <v>-2268.2199999999998</v>
      </c>
      <c r="L257" s="19">
        <f t="shared" si="32"/>
        <v>2231.0100000000002</v>
      </c>
      <c r="M257" s="19">
        <f t="shared" si="32"/>
        <v>0</v>
      </c>
      <c r="N257" s="19">
        <f t="shared" si="31"/>
        <v>37.21</v>
      </c>
      <c r="O257" s="19">
        <v>0</v>
      </c>
      <c r="P257" s="18"/>
    </row>
    <row r="258" spans="1:16" x14ac:dyDescent="0.25">
      <c r="A258" s="16">
        <v>46388</v>
      </c>
      <c r="B258" s="6">
        <f t="shared" si="27"/>
        <v>243</v>
      </c>
      <c r="C258" s="17">
        <v>46388</v>
      </c>
      <c r="D258" s="5">
        <f t="shared" si="34"/>
        <v>2268.2199999999998</v>
      </c>
      <c r="E258" s="5">
        <f t="shared" si="35"/>
        <v>27.97</v>
      </c>
      <c r="F258" s="5">
        <f t="shared" si="33"/>
        <v>2240.25</v>
      </c>
      <c r="G258" s="18">
        <f t="shared" si="28"/>
        <v>4506.7100000002447</v>
      </c>
      <c r="H258" s="18">
        <f t="shared" si="29"/>
        <v>4506.7099999999991</v>
      </c>
      <c r="I258" s="18">
        <f>SUM(F$261:$F271)</f>
        <v>0</v>
      </c>
      <c r="J258" s="18"/>
      <c r="K258" s="19">
        <f t="shared" si="30"/>
        <v>-2268.2199999999998</v>
      </c>
      <c r="L258" s="19">
        <f t="shared" si="32"/>
        <v>2240.25</v>
      </c>
      <c r="M258" s="19">
        <f t="shared" si="32"/>
        <v>0</v>
      </c>
      <c r="N258" s="19">
        <f t="shared" si="31"/>
        <v>27.97</v>
      </c>
      <c r="O258" s="19">
        <v>0</v>
      </c>
      <c r="P258" s="18"/>
    </row>
    <row r="259" spans="1:16" x14ac:dyDescent="0.25">
      <c r="A259" s="16">
        <v>46419</v>
      </c>
      <c r="B259" s="6">
        <f t="shared" si="27"/>
        <v>244</v>
      </c>
      <c r="C259" s="17">
        <v>46419</v>
      </c>
      <c r="D259" s="5">
        <f t="shared" si="34"/>
        <v>2268.2199999999998</v>
      </c>
      <c r="E259" s="5">
        <f t="shared" si="35"/>
        <v>18.68</v>
      </c>
      <c r="F259" s="5">
        <f t="shared" si="33"/>
        <v>2249.54</v>
      </c>
      <c r="G259" s="18">
        <f t="shared" si="28"/>
        <v>2257.1700000002447</v>
      </c>
      <c r="H259" s="18">
        <f t="shared" si="29"/>
        <v>2257.1699999999996</v>
      </c>
      <c r="I259" s="18">
        <f>SUM(F$261:$F272)</f>
        <v>0</v>
      </c>
      <c r="J259" s="18"/>
      <c r="K259" s="19">
        <f t="shared" si="30"/>
        <v>-2268.2199999999998</v>
      </c>
      <c r="L259" s="19">
        <f t="shared" si="32"/>
        <v>2249.5399999999995</v>
      </c>
      <c r="M259" s="19">
        <f t="shared" si="32"/>
        <v>0</v>
      </c>
      <c r="N259" s="19">
        <f t="shared" si="31"/>
        <v>18.68</v>
      </c>
      <c r="O259" s="19">
        <v>0</v>
      </c>
      <c r="P259" s="18"/>
    </row>
    <row r="260" spans="1:16" x14ac:dyDescent="0.25">
      <c r="A260" s="16">
        <v>46447</v>
      </c>
      <c r="B260" s="6">
        <f t="shared" si="27"/>
        <v>245</v>
      </c>
      <c r="C260" s="17">
        <v>46447</v>
      </c>
      <c r="D260" s="5">
        <f t="shared" si="34"/>
        <v>2268.2199999999998</v>
      </c>
      <c r="E260" s="5">
        <f>ROUND(G259*($F$13/12),2)+1.69</f>
        <v>11.049999999999999</v>
      </c>
      <c r="F260" s="5">
        <f t="shared" si="33"/>
        <v>2257.1699999999996</v>
      </c>
      <c r="G260" s="18">
        <f t="shared" si="28"/>
        <v>2.4510882212780416E-10</v>
      </c>
      <c r="H260" s="18">
        <f t="shared" si="29"/>
        <v>0</v>
      </c>
      <c r="I260" s="18">
        <f>SUM(F$261:$F273)</f>
        <v>0</v>
      </c>
      <c r="J260" s="18"/>
      <c r="K260" s="19">
        <f t="shared" si="30"/>
        <v>-2268.2199999999998</v>
      </c>
      <c r="L260" s="19">
        <f t="shared" si="32"/>
        <v>2257.1699999999996</v>
      </c>
      <c r="M260" s="19">
        <f t="shared" si="32"/>
        <v>0</v>
      </c>
      <c r="N260" s="19">
        <f t="shared" si="31"/>
        <v>11.049999999999999</v>
      </c>
      <c r="O260" s="19">
        <v>0</v>
      </c>
      <c r="P260" s="18"/>
    </row>
    <row r="261" spans="1:16" x14ac:dyDescent="0.25">
      <c r="A261" s="16">
        <v>46478</v>
      </c>
      <c r="B261" s="6">
        <f t="shared" si="27"/>
        <v>246</v>
      </c>
      <c r="C261" s="17">
        <v>46478</v>
      </c>
      <c r="D261" s="5">
        <v>0</v>
      </c>
      <c r="E261" s="5">
        <f t="shared" si="35"/>
        <v>0</v>
      </c>
      <c r="F261" s="5">
        <f t="shared" si="33"/>
        <v>0</v>
      </c>
      <c r="G261" s="18">
        <f t="shared" si="28"/>
        <v>2.4510882212780416E-10</v>
      </c>
      <c r="H261" s="18">
        <f t="shared" si="29"/>
        <v>0</v>
      </c>
      <c r="I261" s="18">
        <f>SUM(F$261:$F274)</f>
        <v>0</v>
      </c>
      <c r="J261" s="18"/>
      <c r="K261" s="19">
        <f t="shared" si="30"/>
        <v>0</v>
      </c>
      <c r="L261" s="19">
        <f t="shared" si="32"/>
        <v>0</v>
      </c>
      <c r="M261" s="19">
        <f t="shared" si="32"/>
        <v>0</v>
      </c>
      <c r="N261" s="19">
        <f t="shared" si="31"/>
        <v>0</v>
      </c>
      <c r="O261" s="19">
        <v>0</v>
      </c>
      <c r="P261" s="18"/>
    </row>
  </sheetData>
  <mergeCells count="2">
    <mergeCell ref="B1:J1"/>
    <mergeCell ref="K13:O13"/>
  </mergeCells>
  <pageMargins left="0.7" right="0.7" top="0.75" bottom="0.75" header="0.3" footer="0.3"/>
  <pageSetup fitToHeight="100" orientation="portrait" r:id="rId1"/>
  <headerFooter>
    <oddHeader xml:space="preserve">&amp;RDEF’s Response to OPC POD 1 (1-26)
Q7
Page &amp;P of &amp;N
</oddHeader>
    <oddFooter>&amp;R20240025-OPCPOD1-00004234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F8FFC-2923-42D0-A754-8F73B0FF6AD4}">
  <sheetPr>
    <tabColor rgb="FFFFFF00"/>
  </sheetPr>
  <dimension ref="A1:O261"/>
  <sheetViews>
    <sheetView tabSelected="1" topLeftCell="B1" workbookViewId="0">
      <selection activeCell="A32" sqref="A32:XFD32"/>
    </sheetView>
  </sheetViews>
  <sheetFormatPr defaultColWidth="9.6640625" defaultRowHeight="13.2" x14ac:dyDescent="0.25"/>
  <cols>
    <col min="1" max="1" width="0" style="6" hidden="1" customWidth="1"/>
    <col min="2" max="2" width="6.6640625" style="6" customWidth="1"/>
    <col min="3" max="3" width="10.33203125" style="6" bestFit="1" customWidth="1"/>
    <col min="4" max="15" width="15.109375" style="6" customWidth="1"/>
    <col min="16" max="16384" width="9.6640625" style="6"/>
  </cols>
  <sheetData>
    <row r="1" spans="1:15" x14ac:dyDescent="0.25">
      <c r="B1" s="255" t="s">
        <v>237</v>
      </c>
      <c r="C1" s="255"/>
      <c r="D1" s="255"/>
      <c r="E1" s="255"/>
      <c r="F1" s="255"/>
      <c r="G1" s="255"/>
      <c r="H1" s="255"/>
    </row>
    <row r="2" spans="1:15" x14ac:dyDescent="0.25">
      <c r="C2" s="7"/>
    </row>
    <row r="3" spans="1:15" x14ac:dyDescent="0.25">
      <c r="B3" s="7" t="s">
        <v>216</v>
      </c>
    </row>
    <row r="4" spans="1:15" x14ac:dyDescent="0.25">
      <c r="B4" s="6" t="s">
        <v>217</v>
      </c>
    </row>
    <row r="5" spans="1:15" x14ac:dyDescent="0.25">
      <c r="B5" s="6" t="s">
        <v>218</v>
      </c>
    </row>
    <row r="6" spans="1:15" x14ac:dyDescent="0.25">
      <c r="B6" s="6" t="s">
        <v>219</v>
      </c>
    </row>
    <row r="7" spans="1:15" x14ac:dyDescent="0.25">
      <c r="B7" s="6" t="s">
        <v>220</v>
      </c>
    </row>
    <row r="8" spans="1:15" x14ac:dyDescent="0.25">
      <c r="B8" s="6" t="s">
        <v>238</v>
      </c>
      <c r="D8" s="8">
        <f>2652285.24</f>
        <v>2652285.2400000002</v>
      </c>
    </row>
    <row r="9" spans="1:15" x14ac:dyDescent="0.25">
      <c r="B9" s="6" t="s">
        <v>222</v>
      </c>
      <c r="D9" s="8">
        <f>ROUND(447116.64*($D$8/67896759.52)*12,2)</f>
        <v>209591.3</v>
      </c>
    </row>
    <row r="10" spans="1:15" x14ac:dyDescent="0.25">
      <c r="D10" s="8"/>
    </row>
    <row r="12" spans="1:15" x14ac:dyDescent="0.25">
      <c r="E12" s="9" t="s">
        <v>223</v>
      </c>
      <c r="F12" s="5">
        <f>SUM(D16:D261)</f>
        <v>4191825.5999999885</v>
      </c>
    </row>
    <row r="13" spans="1:15" x14ac:dyDescent="0.25">
      <c r="E13" s="6" t="s">
        <v>224</v>
      </c>
      <c r="F13" s="10">
        <v>4.974072138702413E-2</v>
      </c>
      <c r="K13" s="256" t="s">
        <v>225</v>
      </c>
      <c r="L13" s="256"/>
      <c r="M13" s="257"/>
      <c r="N13" s="256"/>
      <c r="O13" s="256"/>
    </row>
    <row r="14" spans="1:15" x14ac:dyDescent="0.25">
      <c r="K14" s="11"/>
      <c r="L14" s="11"/>
      <c r="M14" s="11"/>
      <c r="N14" s="11"/>
      <c r="O14" s="11"/>
    </row>
    <row r="15" spans="1:15" ht="51" customHeight="1" x14ac:dyDescent="0.25">
      <c r="C15" s="12" t="s">
        <v>226</v>
      </c>
      <c r="D15" s="12" t="s">
        <v>190</v>
      </c>
      <c r="E15" s="12" t="s">
        <v>227</v>
      </c>
      <c r="F15" s="13" t="s">
        <v>228</v>
      </c>
      <c r="G15" s="13" t="s">
        <v>229</v>
      </c>
      <c r="H15" s="13" t="s">
        <v>230</v>
      </c>
      <c r="I15" s="13" t="s">
        <v>231</v>
      </c>
      <c r="K15" s="14" t="s">
        <v>232</v>
      </c>
      <c r="L15" s="14" t="s">
        <v>233</v>
      </c>
      <c r="M15" s="14" t="s">
        <v>234</v>
      </c>
      <c r="N15" s="14" t="s">
        <v>235</v>
      </c>
      <c r="O15" s="15" t="s">
        <v>236</v>
      </c>
    </row>
    <row r="16" spans="1:15" x14ac:dyDescent="0.25">
      <c r="A16" s="16">
        <v>39022</v>
      </c>
      <c r="B16" s="6">
        <v>1</v>
      </c>
      <c r="C16" s="17">
        <v>39022</v>
      </c>
      <c r="D16" s="5">
        <v>0</v>
      </c>
      <c r="E16" s="5">
        <v>0</v>
      </c>
      <c r="F16" s="5">
        <v>0</v>
      </c>
      <c r="G16" s="18">
        <f>D8</f>
        <v>2652285.2400000002</v>
      </c>
      <c r="H16" s="18">
        <f>SUM(F17:F28)</f>
        <v>52533.889999999985</v>
      </c>
      <c r="I16" s="18">
        <f>SUM(F29:$F$261)</f>
        <v>2599751.35</v>
      </c>
      <c r="K16" s="19">
        <f>-D16</f>
        <v>0</v>
      </c>
      <c r="L16" s="21">
        <f>-H16</f>
        <v>-52533.889999999985</v>
      </c>
      <c r="M16" s="21">
        <f>-I16</f>
        <v>-2599751.35</v>
      </c>
      <c r="N16" s="19">
        <f>E16</f>
        <v>0</v>
      </c>
      <c r="O16" s="19">
        <v>2652285.2400000002</v>
      </c>
    </row>
    <row r="17" spans="1:15" x14ac:dyDescent="0.25">
      <c r="A17" s="16">
        <v>39052</v>
      </c>
      <c r="B17" s="6">
        <f t="shared" ref="B17:B80" si="0">B16+1</f>
        <v>2</v>
      </c>
      <c r="C17" s="17">
        <v>39052</v>
      </c>
      <c r="D17" s="5">
        <v>0</v>
      </c>
      <c r="E17" s="5">
        <v>0</v>
      </c>
      <c r="F17" s="5">
        <v>0</v>
      </c>
      <c r="G17" s="18">
        <f t="shared" ref="G17:G80" si="1">G16-F17</f>
        <v>2652285.2400000002</v>
      </c>
      <c r="H17" s="18">
        <f t="shared" ref="H17:H80" si="2">SUM(F18:F29)</f>
        <v>59223.699999999983</v>
      </c>
      <c r="I17" s="18">
        <f>SUM(F30:$F$261)</f>
        <v>2593061.54</v>
      </c>
      <c r="K17" s="19">
        <f t="shared" ref="K17:K80" si="3">-D17</f>
        <v>0</v>
      </c>
      <c r="L17" s="21">
        <f>H16-H17</f>
        <v>-6689.8099999999977</v>
      </c>
      <c r="M17" s="21">
        <f>I16-I17</f>
        <v>6689.8100000000559</v>
      </c>
      <c r="N17" s="19">
        <f t="shared" ref="N17:N80" si="4">E17</f>
        <v>0</v>
      </c>
      <c r="O17" s="19">
        <v>0</v>
      </c>
    </row>
    <row r="18" spans="1:15" x14ac:dyDescent="0.25">
      <c r="A18" s="16">
        <v>39083</v>
      </c>
      <c r="B18" s="6">
        <f t="shared" si="0"/>
        <v>3</v>
      </c>
      <c r="C18" s="17">
        <v>39083</v>
      </c>
      <c r="D18" s="5">
        <v>0</v>
      </c>
      <c r="E18" s="5">
        <v>0</v>
      </c>
      <c r="F18" s="5">
        <v>0</v>
      </c>
      <c r="G18" s="18">
        <f t="shared" si="1"/>
        <v>2652285.2400000002</v>
      </c>
      <c r="H18" s="18">
        <f t="shared" si="2"/>
        <v>65941.239999999976</v>
      </c>
      <c r="I18" s="18">
        <f>SUM(F31:$F$261)</f>
        <v>2586344</v>
      </c>
      <c r="K18" s="19">
        <f t="shared" si="3"/>
        <v>0</v>
      </c>
      <c r="L18" s="21">
        <f t="shared" ref="L18:M81" si="5">H17-H18</f>
        <v>-6717.5399999999936</v>
      </c>
      <c r="M18" s="21">
        <f t="shared" si="5"/>
        <v>6717.5400000000373</v>
      </c>
      <c r="N18" s="19">
        <f t="shared" si="4"/>
        <v>0</v>
      </c>
      <c r="O18" s="19">
        <v>0</v>
      </c>
    </row>
    <row r="19" spans="1:15" x14ac:dyDescent="0.25">
      <c r="A19" s="16">
        <v>39114</v>
      </c>
      <c r="B19" s="6">
        <f t="shared" si="0"/>
        <v>4</v>
      </c>
      <c r="C19" s="17">
        <v>39114</v>
      </c>
      <c r="D19" s="5">
        <v>0</v>
      </c>
      <c r="E19" s="5">
        <v>0</v>
      </c>
      <c r="F19" s="5">
        <v>0</v>
      </c>
      <c r="G19" s="18">
        <f t="shared" si="1"/>
        <v>2652285.2400000002</v>
      </c>
      <c r="H19" s="18">
        <f t="shared" si="2"/>
        <v>72686.629999999976</v>
      </c>
      <c r="I19" s="18">
        <f>SUM(F32:$F$261)</f>
        <v>2579598.61</v>
      </c>
      <c r="K19" s="19">
        <f t="shared" si="3"/>
        <v>0</v>
      </c>
      <c r="L19" s="21">
        <f t="shared" si="5"/>
        <v>-6745.3899999999994</v>
      </c>
      <c r="M19" s="21">
        <f t="shared" si="5"/>
        <v>6745.3900000001304</v>
      </c>
      <c r="N19" s="19">
        <f t="shared" si="4"/>
        <v>0</v>
      </c>
      <c r="O19" s="19">
        <v>0</v>
      </c>
    </row>
    <row r="20" spans="1:15" x14ac:dyDescent="0.25">
      <c r="A20" s="16">
        <v>39142</v>
      </c>
      <c r="B20" s="6">
        <f t="shared" si="0"/>
        <v>5</v>
      </c>
      <c r="C20" s="17">
        <v>39142</v>
      </c>
      <c r="D20" s="5">
        <v>0</v>
      </c>
      <c r="E20" s="5">
        <v>0</v>
      </c>
      <c r="F20" s="5">
        <f t="shared" ref="F20:F83" si="6">D20-E20</f>
        <v>0</v>
      </c>
      <c r="G20" s="18">
        <f t="shared" si="1"/>
        <v>2652285.2400000002</v>
      </c>
      <c r="H20" s="18">
        <f t="shared" si="2"/>
        <v>79459.979999999981</v>
      </c>
      <c r="I20" s="18">
        <f>SUM(F33:$F$261)</f>
        <v>2572825.2599999998</v>
      </c>
      <c r="K20" s="19">
        <f t="shared" si="3"/>
        <v>0</v>
      </c>
      <c r="L20" s="21">
        <f t="shared" si="5"/>
        <v>-6773.3500000000058</v>
      </c>
      <c r="M20" s="21">
        <f t="shared" si="5"/>
        <v>6773.3500000000931</v>
      </c>
      <c r="N20" s="19">
        <f t="shared" si="4"/>
        <v>0</v>
      </c>
      <c r="O20" s="19">
        <v>0</v>
      </c>
    </row>
    <row r="21" spans="1:15" x14ac:dyDescent="0.25">
      <c r="A21" s="16">
        <v>39173</v>
      </c>
      <c r="B21" s="6">
        <f t="shared" si="0"/>
        <v>6</v>
      </c>
      <c r="C21" s="17">
        <v>39173</v>
      </c>
      <c r="D21" s="5">
        <f>ROUND(447116.64*($D$8/67896759.52),2)</f>
        <v>17465.939999999999</v>
      </c>
      <c r="E21" s="5">
        <f>ROUND(G20*($F$13/12),2)</f>
        <v>10993.88</v>
      </c>
      <c r="F21" s="5">
        <f t="shared" si="6"/>
        <v>6472.0599999999995</v>
      </c>
      <c r="G21" s="18">
        <f t="shared" si="1"/>
        <v>2645813.1800000002</v>
      </c>
      <c r="H21" s="18">
        <f t="shared" si="2"/>
        <v>79789.339999999982</v>
      </c>
      <c r="I21" s="18">
        <f>SUM(F34:$F$261)</f>
        <v>2566023.84</v>
      </c>
      <c r="K21" s="19">
        <f t="shared" si="3"/>
        <v>-17465.939999999999</v>
      </c>
      <c r="L21" s="21">
        <f t="shared" si="5"/>
        <v>-329.36000000000058</v>
      </c>
      <c r="M21" s="21">
        <f t="shared" si="5"/>
        <v>6801.4199999999255</v>
      </c>
      <c r="N21" s="19">
        <f t="shared" si="4"/>
        <v>10993.88</v>
      </c>
      <c r="O21" s="19">
        <v>0</v>
      </c>
    </row>
    <row r="22" spans="1:15" x14ac:dyDescent="0.25">
      <c r="A22" s="16">
        <v>39203</v>
      </c>
      <c r="B22" s="6">
        <f t="shared" si="0"/>
        <v>7</v>
      </c>
      <c r="C22" s="17">
        <v>39203</v>
      </c>
      <c r="D22" s="5">
        <f t="shared" ref="D22:D85" si="7">ROUND(447116.64*($D$8/67896759.52),2)</f>
        <v>17465.939999999999</v>
      </c>
      <c r="E22" s="5">
        <f t="shared" ref="E22:E85" si="8">ROUND(G21*($F$13/12),2)</f>
        <v>10967.05</v>
      </c>
      <c r="F22" s="5">
        <f t="shared" si="6"/>
        <v>6498.8899999999994</v>
      </c>
      <c r="G22" s="18">
        <f t="shared" si="1"/>
        <v>2639314.29</v>
      </c>
      <c r="H22" s="18">
        <f t="shared" si="2"/>
        <v>80120.069999999978</v>
      </c>
      <c r="I22" s="18">
        <f>SUM(F35:$F$261)</f>
        <v>2559194.2199999997</v>
      </c>
      <c r="K22" s="19">
        <f t="shared" si="3"/>
        <v>-17465.939999999999</v>
      </c>
      <c r="L22" s="21">
        <f t="shared" si="5"/>
        <v>-330.72999999999593</v>
      </c>
      <c r="M22" s="21">
        <f t="shared" si="5"/>
        <v>6829.6200000001118</v>
      </c>
      <c r="N22" s="19">
        <f t="shared" si="4"/>
        <v>10967.05</v>
      </c>
      <c r="O22" s="19">
        <v>0</v>
      </c>
    </row>
    <row r="23" spans="1:15" x14ac:dyDescent="0.25">
      <c r="A23" s="16">
        <v>39234</v>
      </c>
      <c r="B23" s="6">
        <f t="shared" si="0"/>
        <v>8</v>
      </c>
      <c r="C23" s="17">
        <v>39234</v>
      </c>
      <c r="D23" s="5">
        <f t="shared" si="7"/>
        <v>17465.939999999999</v>
      </c>
      <c r="E23" s="5">
        <f t="shared" si="8"/>
        <v>10940.12</v>
      </c>
      <c r="F23" s="5">
        <f t="shared" si="6"/>
        <v>6525.8199999999979</v>
      </c>
      <c r="G23" s="18">
        <f t="shared" si="1"/>
        <v>2632788.4700000002</v>
      </c>
      <c r="H23" s="18">
        <f t="shared" si="2"/>
        <v>80452.179999999978</v>
      </c>
      <c r="I23" s="18">
        <f>SUM(F36:$F$261)</f>
        <v>2552336.29</v>
      </c>
      <c r="K23" s="19">
        <f t="shared" si="3"/>
        <v>-17465.939999999999</v>
      </c>
      <c r="L23" s="21">
        <f t="shared" si="5"/>
        <v>-332.11000000000058</v>
      </c>
      <c r="M23" s="21">
        <f t="shared" si="5"/>
        <v>6857.929999999702</v>
      </c>
      <c r="N23" s="19">
        <f t="shared" si="4"/>
        <v>10940.12</v>
      </c>
      <c r="O23" s="19">
        <v>0</v>
      </c>
    </row>
    <row r="24" spans="1:15" x14ac:dyDescent="0.25">
      <c r="A24" s="16">
        <v>39264</v>
      </c>
      <c r="B24" s="6">
        <f t="shared" si="0"/>
        <v>9</v>
      </c>
      <c r="C24" s="17">
        <v>39264</v>
      </c>
      <c r="D24" s="5">
        <f t="shared" si="7"/>
        <v>17465.939999999999</v>
      </c>
      <c r="E24" s="5">
        <f t="shared" si="8"/>
        <v>10913.07</v>
      </c>
      <c r="F24" s="5">
        <f t="shared" si="6"/>
        <v>6552.869999999999</v>
      </c>
      <c r="G24" s="18">
        <f t="shared" si="1"/>
        <v>2626235.6</v>
      </c>
      <c r="H24" s="18">
        <f t="shared" si="2"/>
        <v>80785.659999999974</v>
      </c>
      <c r="I24" s="18">
        <f>SUM(F37:$F$261)</f>
        <v>2545449.94</v>
      </c>
      <c r="K24" s="19">
        <f t="shared" si="3"/>
        <v>-17465.939999999999</v>
      </c>
      <c r="L24" s="21">
        <f t="shared" si="5"/>
        <v>-333.47999999999593</v>
      </c>
      <c r="M24" s="21">
        <f t="shared" si="5"/>
        <v>6886.3500000000931</v>
      </c>
      <c r="N24" s="19">
        <f t="shared" si="4"/>
        <v>10913.07</v>
      </c>
      <c r="O24" s="19">
        <v>0</v>
      </c>
    </row>
    <row r="25" spans="1:15" x14ac:dyDescent="0.25">
      <c r="A25" s="16">
        <v>39295</v>
      </c>
      <c r="B25" s="6">
        <f t="shared" si="0"/>
        <v>10</v>
      </c>
      <c r="C25" s="17">
        <v>39295</v>
      </c>
      <c r="D25" s="5">
        <f t="shared" si="7"/>
        <v>17465.939999999999</v>
      </c>
      <c r="E25" s="5">
        <f t="shared" si="8"/>
        <v>10885.9</v>
      </c>
      <c r="F25" s="5">
        <f t="shared" si="6"/>
        <v>6580.0399999999991</v>
      </c>
      <c r="G25" s="18">
        <f t="shared" si="1"/>
        <v>2619655.56</v>
      </c>
      <c r="H25" s="18">
        <f t="shared" si="2"/>
        <v>81120.51999999999</v>
      </c>
      <c r="I25" s="18">
        <f>SUM(F38:$F$261)</f>
        <v>2538535.0400000005</v>
      </c>
      <c r="K25" s="19">
        <f t="shared" si="3"/>
        <v>-17465.939999999999</v>
      </c>
      <c r="L25" s="21">
        <f t="shared" si="5"/>
        <v>-334.86000000001513</v>
      </c>
      <c r="M25" s="21">
        <f t="shared" si="5"/>
        <v>6914.8999999994412</v>
      </c>
      <c r="N25" s="19">
        <f t="shared" si="4"/>
        <v>10885.9</v>
      </c>
      <c r="O25" s="19">
        <v>0</v>
      </c>
    </row>
    <row r="26" spans="1:15" x14ac:dyDescent="0.25">
      <c r="A26" s="16">
        <v>39326</v>
      </c>
      <c r="B26" s="6">
        <f t="shared" si="0"/>
        <v>11</v>
      </c>
      <c r="C26" s="17">
        <v>39326</v>
      </c>
      <c r="D26" s="5">
        <f t="shared" si="7"/>
        <v>17465.939999999999</v>
      </c>
      <c r="E26" s="5">
        <f t="shared" si="8"/>
        <v>10858.63</v>
      </c>
      <c r="F26" s="5">
        <f t="shared" si="6"/>
        <v>6607.3099999999995</v>
      </c>
      <c r="G26" s="18">
        <f t="shared" si="1"/>
        <v>2613048.25</v>
      </c>
      <c r="H26" s="18">
        <f t="shared" si="2"/>
        <v>81456.76999999999</v>
      </c>
      <c r="I26" s="18">
        <f>SUM(F39:$F$261)</f>
        <v>2531591.4800000004</v>
      </c>
      <c r="K26" s="19">
        <f t="shared" si="3"/>
        <v>-17465.939999999999</v>
      </c>
      <c r="L26" s="21">
        <f t="shared" si="5"/>
        <v>-336.25</v>
      </c>
      <c r="M26" s="21">
        <f t="shared" si="5"/>
        <v>6943.5600000000559</v>
      </c>
      <c r="N26" s="19">
        <f t="shared" si="4"/>
        <v>10858.63</v>
      </c>
      <c r="O26" s="19">
        <v>0</v>
      </c>
    </row>
    <row r="27" spans="1:15" x14ac:dyDescent="0.25">
      <c r="A27" s="16">
        <v>39356</v>
      </c>
      <c r="B27" s="6">
        <f t="shared" si="0"/>
        <v>12</v>
      </c>
      <c r="C27" s="17">
        <v>39356</v>
      </c>
      <c r="D27" s="5">
        <f t="shared" si="7"/>
        <v>17465.939999999999</v>
      </c>
      <c r="E27" s="5">
        <f t="shared" si="8"/>
        <v>10831.24</v>
      </c>
      <c r="F27" s="5">
        <f t="shared" si="6"/>
        <v>6634.6999999999989</v>
      </c>
      <c r="G27" s="18">
        <f t="shared" si="1"/>
        <v>2606413.5499999998</v>
      </c>
      <c r="H27" s="18">
        <f t="shared" si="2"/>
        <v>81794.409999999974</v>
      </c>
      <c r="I27" s="18">
        <f>SUM(F40:$F$261)</f>
        <v>2524619.14</v>
      </c>
      <c r="K27" s="19">
        <f t="shared" si="3"/>
        <v>-17465.939999999999</v>
      </c>
      <c r="L27" s="21">
        <f t="shared" si="5"/>
        <v>-337.63999999998487</v>
      </c>
      <c r="M27" s="21">
        <f t="shared" si="5"/>
        <v>6972.3400000003166</v>
      </c>
      <c r="N27" s="19">
        <f t="shared" si="4"/>
        <v>10831.24</v>
      </c>
      <c r="O27" s="19">
        <v>0</v>
      </c>
    </row>
    <row r="28" spans="1:15" x14ac:dyDescent="0.25">
      <c r="A28" s="16">
        <v>39387</v>
      </c>
      <c r="B28" s="6">
        <f t="shared" si="0"/>
        <v>13</v>
      </c>
      <c r="C28" s="17">
        <v>39387</v>
      </c>
      <c r="D28" s="5">
        <f t="shared" si="7"/>
        <v>17465.939999999999</v>
      </c>
      <c r="E28" s="5">
        <f t="shared" si="8"/>
        <v>10803.74</v>
      </c>
      <c r="F28" s="5">
        <f t="shared" si="6"/>
        <v>6662.1999999999989</v>
      </c>
      <c r="G28" s="18">
        <f t="shared" si="1"/>
        <v>2599751.3499999996</v>
      </c>
      <c r="H28" s="18">
        <f t="shared" si="2"/>
        <v>82133.449999999983</v>
      </c>
      <c r="I28" s="18">
        <f>SUM(F41:$F$261)</f>
        <v>2517617.9000000004</v>
      </c>
      <c r="K28" s="19">
        <f t="shared" si="3"/>
        <v>-17465.939999999999</v>
      </c>
      <c r="L28" s="21">
        <f t="shared" si="5"/>
        <v>-339.04000000000815</v>
      </c>
      <c r="M28" s="21">
        <f t="shared" si="5"/>
        <v>7001.2399999997579</v>
      </c>
      <c r="N28" s="19">
        <f t="shared" si="4"/>
        <v>10803.74</v>
      </c>
      <c r="O28" s="19">
        <v>0</v>
      </c>
    </row>
    <row r="29" spans="1:15" x14ac:dyDescent="0.25">
      <c r="A29" s="16">
        <v>39417</v>
      </c>
      <c r="B29" s="6">
        <f t="shared" si="0"/>
        <v>14</v>
      </c>
      <c r="C29" s="17">
        <v>39417</v>
      </c>
      <c r="D29" s="5">
        <f t="shared" si="7"/>
        <v>17465.939999999999</v>
      </c>
      <c r="E29" s="5">
        <f t="shared" si="8"/>
        <v>10776.13</v>
      </c>
      <c r="F29" s="5">
        <f t="shared" si="6"/>
        <v>6689.8099999999995</v>
      </c>
      <c r="G29" s="18">
        <f t="shared" si="1"/>
        <v>2593061.5399999996</v>
      </c>
      <c r="H29" s="18">
        <f t="shared" si="2"/>
        <v>82473.89999999998</v>
      </c>
      <c r="I29" s="18">
        <f>SUM(F42:$F$261)</f>
        <v>2510587.64</v>
      </c>
      <c r="K29" s="19">
        <f t="shared" si="3"/>
        <v>-17465.939999999999</v>
      </c>
      <c r="L29" s="21">
        <f t="shared" si="5"/>
        <v>-340.44999999999709</v>
      </c>
      <c r="M29" s="21">
        <f t="shared" si="5"/>
        <v>7030.2600000002421</v>
      </c>
      <c r="N29" s="19">
        <f t="shared" si="4"/>
        <v>10776.13</v>
      </c>
      <c r="O29" s="19">
        <v>0</v>
      </c>
    </row>
    <row r="30" spans="1:15" x14ac:dyDescent="0.25">
      <c r="A30" s="16">
        <v>39448</v>
      </c>
      <c r="B30" s="6">
        <f t="shared" si="0"/>
        <v>15</v>
      </c>
      <c r="C30" s="17">
        <v>39448</v>
      </c>
      <c r="D30" s="5">
        <f t="shared" si="7"/>
        <v>17465.939999999999</v>
      </c>
      <c r="E30" s="5">
        <f t="shared" si="8"/>
        <v>10748.4</v>
      </c>
      <c r="F30" s="5">
        <f t="shared" si="6"/>
        <v>6717.5399999999991</v>
      </c>
      <c r="G30" s="18">
        <f t="shared" si="1"/>
        <v>2586343.9999999995</v>
      </c>
      <c r="H30" s="18">
        <f t="shared" si="2"/>
        <v>82815.759999999966</v>
      </c>
      <c r="I30" s="18">
        <f>SUM(F43:$F$261)</f>
        <v>2503528.2399999998</v>
      </c>
      <c r="K30" s="19">
        <f t="shared" si="3"/>
        <v>-17465.939999999999</v>
      </c>
      <c r="L30" s="21">
        <f t="shared" si="5"/>
        <v>-341.85999999998603</v>
      </c>
      <c r="M30" s="21">
        <f t="shared" si="5"/>
        <v>7059.4000000003725</v>
      </c>
      <c r="N30" s="19">
        <f t="shared" si="4"/>
        <v>10748.4</v>
      </c>
      <c r="O30" s="19">
        <v>0</v>
      </c>
    </row>
    <row r="31" spans="1:15" x14ac:dyDescent="0.25">
      <c r="A31" s="16">
        <v>39479</v>
      </c>
      <c r="B31" s="6">
        <f t="shared" si="0"/>
        <v>16</v>
      </c>
      <c r="C31" s="17">
        <v>39479</v>
      </c>
      <c r="D31" s="5">
        <f t="shared" si="7"/>
        <v>17465.939999999999</v>
      </c>
      <c r="E31" s="5">
        <f t="shared" si="8"/>
        <v>10720.55</v>
      </c>
      <c r="F31" s="5">
        <f t="shared" si="6"/>
        <v>6745.3899999999994</v>
      </c>
      <c r="G31" s="18">
        <f t="shared" si="1"/>
        <v>2579598.6099999994</v>
      </c>
      <c r="H31" s="18">
        <f t="shared" si="2"/>
        <v>83159.029999999984</v>
      </c>
      <c r="I31" s="18">
        <f>SUM(F44:$F$261)</f>
        <v>2496439.58</v>
      </c>
      <c r="K31" s="19">
        <f t="shared" si="3"/>
        <v>-17465.939999999999</v>
      </c>
      <c r="L31" s="21">
        <f t="shared" si="5"/>
        <v>-343.27000000001863</v>
      </c>
      <c r="M31" s="21">
        <f t="shared" si="5"/>
        <v>7088.6599999996834</v>
      </c>
      <c r="N31" s="19">
        <f t="shared" si="4"/>
        <v>10720.55</v>
      </c>
      <c r="O31" s="19">
        <v>0</v>
      </c>
    </row>
    <row r="32" spans="1:15" x14ac:dyDescent="0.25">
      <c r="A32" s="16">
        <v>39508</v>
      </c>
      <c r="B32" s="6">
        <f t="shared" si="0"/>
        <v>17</v>
      </c>
      <c r="C32" s="17">
        <v>39508</v>
      </c>
      <c r="D32" s="5">
        <f t="shared" si="7"/>
        <v>17465.939999999999</v>
      </c>
      <c r="E32" s="5">
        <f t="shared" si="8"/>
        <v>10692.59</v>
      </c>
      <c r="F32" s="5">
        <f t="shared" si="6"/>
        <v>6773.3499999999985</v>
      </c>
      <c r="G32" s="18">
        <f t="shared" si="1"/>
        <v>2572825.2599999993</v>
      </c>
      <c r="H32" s="18">
        <f t="shared" si="2"/>
        <v>83503.729999999981</v>
      </c>
      <c r="I32" s="18">
        <f>SUM(F45:$F$261)</f>
        <v>2489321.5300000003</v>
      </c>
      <c r="K32" s="19">
        <f t="shared" si="3"/>
        <v>-17465.939999999999</v>
      </c>
      <c r="L32" s="21">
        <f t="shared" si="5"/>
        <v>-344.69999999999709</v>
      </c>
      <c r="M32" s="21">
        <f t="shared" si="5"/>
        <v>7118.0499999998137</v>
      </c>
      <c r="N32" s="19">
        <f t="shared" si="4"/>
        <v>10692.59</v>
      </c>
      <c r="O32" s="19">
        <v>0</v>
      </c>
    </row>
    <row r="33" spans="1:15" x14ac:dyDescent="0.25">
      <c r="A33" s="16">
        <v>39539</v>
      </c>
      <c r="B33" s="6">
        <f t="shared" si="0"/>
        <v>18</v>
      </c>
      <c r="C33" s="17">
        <v>39539</v>
      </c>
      <c r="D33" s="5">
        <f t="shared" si="7"/>
        <v>17465.939999999999</v>
      </c>
      <c r="E33" s="5">
        <f t="shared" si="8"/>
        <v>10664.52</v>
      </c>
      <c r="F33" s="5">
        <f t="shared" si="6"/>
        <v>6801.4199999999983</v>
      </c>
      <c r="G33" s="18">
        <f t="shared" si="1"/>
        <v>2566023.8399999994</v>
      </c>
      <c r="H33" s="18">
        <f t="shared" si="2"/>
        <v>83849.859999999986</v>
      </c>
      <c r="I33" s="18">
        <f>SUM(F46:$F$261)</f>
        <v>2482173.98</v>
      </c>
      <c r="K33" s="19">
        <f t="shared" si="3"/>
        <v>-17465.939999999999</v>
      </c>
      <c r="L33" s="21">
        <f t="shared" si="5"/>
        <v>-346.13000000000466</v>
      </c>
      <c r="M33" s="21">
        <f t="shared" si="5"/>
        <v>7147.5500000002794</v>
      </c>
      <c r="N33" s="19">
        <f t="shared" si="4"/>
        <v>10664.52</v>
      </c>
      <c r="O33" s="19">
        <v>0</v>
      </c>
    </row>
    <row r="34" spans="1:15" x14ac:dyDescent="0.25">
      <c r="A34" s="16">
        <v>39569</v>
      </c>
      <c r="B34" s="6">
        <f t="shared" si="0"/>
        <v>19</v>
      </c>
      <c r="C34" s="17">
        <v>39569</v>
      </c>
      <c r="D34" s="5">
        <f t="shared" si="7"/>
        <v>17465.939999999999</v>
      </c>
      <c r="E34" s="5">
        <f t="shared" si="8"/>
        <v>10636.32</v>
      </c>
      <c r="F34" s="5">
        <f t="shared" si="6"/>
        <v>6829.619999999999</v>
      </c>
      <c r="G34" s="18">
        <f t="shared" si="1"/>
        <v>2559194.2199999993</v>
      </c>
      <c r="H34" s="18">
        <f t="shared" si="2"/>
        <v>84197.419999999969</v>
      </c>
      <c r="I34" s="18">
        <f>SUM(F47:$F$261)</f>
        <v>2474996.8000000003</v>
      </c>
      <c r="K34" s="19">
        <f t="shared" si="3"/>
        <v>-17465.939999999999</v>
      </c>
      <c r="L34" s="21">
        <f t="shared" si="5"/>
        <v>-347.55999999998312</v>
      </c>
      <c r="M34" s="21">
        <f t="shared" si="5"/>
        <v>7177.179999999702</v>
      </c>
      <c r="N34" s="19">
        <f t="shared" si="4"/>
        <v>10636.32</v>
      </c>
      <c r="O34" s="19">
        <v>0</v>
      </c>
    </row>
    <row r="35" spans="1:15" x14ac:dyDescent="0.25">
      <c r="A35" s="16">
        <v>39600</v>
      </c>
      <c r="B35" s="6">
        <f t="shared" si="0"/>
        <v>20</v>
      </c>
      <c r="C35" s="17">
        <v>39600</v>
      </c>
      <c r="D35" s="5">
        <f t="shared" si="7"/>
        <v>17465.939999999999</v>
      </c>
      <c r="E35" s="5">
        <f t="shared" si="8"/>
        <v>10608.01</v>
      </c>
      <c r="F35" s="5">
        <f t="shared" si="6"/>
        <v>6857.9299999999985</v>
      </c>
      <c r="G35" s="18">
        <f t="shared" si="1"/>
        <v>2552336.2899999991</v>
      </c>
      <c r="H35" s="18">
        <f t="shared" si="2"/>
        <v>84546.419999999969</v>
      </c>
      <c r="I35" s="18">
        <f>SUM(F48:$F$261)</f>
        <v>2467789.8700000006</v>
      </c>
      <c r="K35" s="19">
        <f t="shared" si="3"/>
        <v>-17465.939999999999</v>
      </c>
      <c r="L35" s="21">
        <f t="shared" si="5"/>
        <v>-349</v>
      </c>
      <c r="M35" s="21">
        <f t="shared" si="5"/>
        <v>7206.929999999702</v>
      </c>
      <c r="N35" s="19">
        <f t="shared" si="4"/>
        <v>10608.01</v>
      </c>
      <c r="O35" s="19">
        <v>0</v>
      </c>
    </row>
    <row r="36" spans="1:15" x14ac:dyDescent="0.25">
      <c r="A36" s="16">
        <v>39630</v>
      </c>
      <c r="B36" s="6">
        <f t="shared" si="0"/>
        <v>21</v>
      </c>
      <c r="C36" s="17">
        <v>39630</v>
      </c>
      <c r="D36" s="5">
        <f t="shared" si="7"/>
        <v>17465.939999999999</v>
      </c>
      <c r="E36" s="5">
        <f t="shared" si="8"/>
        <v>10579.59</v>
      </c>
      <c r="F36" s="5">
        <f t="shared" si="6"/>
        <v>6886.3499999999985</v>
      </c>
      <c r="G36" s="18">
        <f t="shared" si="1"/>
        <v>2545449.939999999</v>
      </c>
      <c r="H36" s="18">
        <f t="shared" si="2"/>
        <v>84896.869999999966</v>
      </c>
      <c r="I36" s="18">
        <f>SUM(F49:$F$261)</f>
        <v>2460553.0700000008</v>
      </c>
      <c r="K36" s="19">
        <f t="shared" si="3"/>
        <v>-17465.939999999999</v>
      </c>
      <c r="L36" s="21">
        <f t="shared" si="5"/>
        <v>-350.44999999999709</v>
      </c>
      <c r="M36" s="21">
        <f t="shared" si="5"/>
        <v>7236.7999999998137</v>
      </c>
      <c r="N36" s="19">
        <f t="shared" si="4"/>
        <v>10579.59</v>
      </c>
      <c r="O36" s="19">
        <v>0</v>
      </c>
    </row>
    <row r="37" spans="1:15" x14ac:dyDescent="0.25">
      <c r="A37" s="16">
        <v>39661</v>
      </c>
      <c r="B37" s="6">
        <f t="shared" si="0"/>
        <v>22</v>
      </c>
      <c r="C37" s="17">
        <v>39661</v>
      </c>
      <c r="D37" s="5">
        <f t="shared" si="7"/>
        <v>17465.939999999999</v>
      </c>
      <c r="E37" s="5">
        <f t="shared" si="8"/>
        <v>10551.04</v>
      </c>
      <c r="F37" s="5">
        <f t="shared" si="6"/>
        <v>6914.8999999999978</v>
      </c>
      <c r="G37" s="18">
        <f t="shared" si="1"/>
        <v>2538535.0399999991</v>
      </c>
      <c r="H37" s="18">
        <f t="shared" si="2"/>
        <v>85248.76999999999</v>
      </c>
      <c r="I37" s="18">
        <f>SUM(F50:$F$261)</f>
        <v>2453286.2700000005</v>
      </c>
      <c r="K37" s="19">
        <f t="shared" si="3"/>
        <v>-17465.939999999999</v>
      </c>
      <c r="L37" s="21">
        <f t="shared" si="5"/>
        <v>-351.90000000002328</v>
      </c>
      <c r="M37" s="21">
        <f t="shared" si="5"/>
        <v>7266.8000000002794</v>
      </c>
      <c r="N37" s="19">
        <f t="shared" si="4"/>
        <v>10551.04</v>
      </c>
      <c r="O37" s="19">
        <v>0</v>
      </c>
    </row>
    <row r="38" spans="1:15" x14ac:dyDescent="0.25">
      <c r="A38" s="16">
        <v>39692</v>
      </c>
      <c r="B38" s="6">
        <f t="shared" si="0"/>
        <v>23</v>
      </c>
      <c r="C38" s="17">
        <v>39692</v>
      </c>
      <c r="D38" s="5">
        <f t="shared" si="7"/>
        <v>17465.939999999999</v>
      </c>
      <c r="E38" s="5">
        <f t="shared" si="8"/>
        <v>10522.38</v>
      </c>
      <c r="F38" s="5">
        <f t="shared" si="6"/>
        <v>6943.5599999999995</v>
      </c>
      <c r="G38" s="18">
        <f t="shared" si="1"/>
        <v>2531591.4799999991</v>
      </c>
      <c r="H38" s="18">
        <f t="shared" si="2"/>
        <v>85602.13</v>
      </c>
      <c r="I38" s="18">
        <f>SUM(F51:$F$261)</f>
        <v>2445989.3500000006</v>
      </c>
      <c r="K38" s="19">
        <f t="shared" si="3"/>
        <v>-17465.939999999999</v>
      </c>
      <c r="L38" s="21">
        <f t="shared" si="5"/>
        <v>-353.36000000001513</v>
      </c>
      <c r="M38" s="21">
        <f t="shared" si="5"/>
        <v>7296.9199999999255</v>
      </c>
      <c r="N38" s="19">
        <f t="shared" si="4"/>
        <v>10522.38</v>
      </c>
      <c r="O38" s="19">
        <v>0</v>
      </c>
    </row>
    <row r="39" spans="1:15" x14ac:dyDescent="0.25">
      <c r="A39" s="16">
        <v>39722</v>
      </c>
      <c r="B39" s="6">
        <f t="shared" si="0"/>
        <v>24</v>
      </c>
      <c r="C39" s="17">
        <v>39722</v>
      </c>
      <c r="D39" s="5">
        <f t="shared" si="7"/>
        <v>17465.939999999999</v>
      </c>
      <c r="E39" s="5">
        <f t="shared" si="8"/>
        <v>10493.6</v>
      </c>
      <c r="F39" s="5">
        <f t="shared" si="6"/>
        <v>6972.3399999999983</v>
      </c>
      <c r="G39" s="18">
        <f t="shared" si="1"/>
        <v>2524619.1399999992</v>
      </c>
      <c r="H39" s="18">
        <f t="shared" si="2"/>
        <v>85956.959999999992</v>
      </c>
      <c r="I39" s="18">
        <f>SUM(F52:$F$261)</f>
        <v>2438662.1800000006</v>
      </c>
      <c r="K39" s="19">
        <f t="shared" si="3"/>
        <v>-17465.939999999999</v>
      </c>
      <c r="L39" s="21">
        <f t="shared" si="5"/>
        <v>-354.82999999998719</v>
      </c>
      <c r="M39" s="21">
        <f t="shared" si="5"/>
        <v>7327.1699999999255</v>
      </c>
      <c r="N39" s="19">
        <f t="shared" si="4"/>
        <v>10493.6</v>
      </c>
      <c r="O39" s="19">
        <v>0</v>
      </c>
    </row>
    <row r="40" spans="1:15" x14ac:dyDescent="0.25">
      <c r="A40" s="16">
        <v>39753</v>
      </c>
      <c r="B40" s="6">
        <f t="shared" si="0"/>
        <v>25</v>
      </c>
      <c r="C40" s="17">
        <v>39753</v>
      </c>
      <c r="D40" s="5">
        <f t="shared" si="7"/>
        <v>17465.939999999999</v>
      </c>
      <c r="E40" s="5">
        <f t="shared" si="8"/>
        <v>10464.700000000001</v>
      </c>
      <c r="F40" s="5">
        <f t="shared" si="6"/>
        <v>7001.239999999998</v>
      </c>
      <c r="G40" s="18">
        <f t="shared" si="1"/>
        <v>2517617.899999999</v>
      </c>
      <c r="H40" s="18">
        <f t="shared" si="2"/>
        <v>86313.25999999998</v>
      </c>
      <c r="I40" s="18">
        <f>SUM(F53:$F$261)</f>
        <v>2431304.6400000006</v>
      </c>
      <c r="K40" s="19">
        <f t="shared" si="3"/>
        <v>-17465.939999999999</v>
      </c>
      <c r="L40" s="21">
        <f t="shared" si="5"/>
        <v>-356.29999999998836</v>
      </c>
      <c r="M40" s="21">
        <f t="shared" si="5"/>
        <v>7357.5400000000373</v>
      </c>
      <c r="N40" s="19">
        <f t="shared" si="4"/>
        <v>10464.700000000001</v>
      </c>
      <c r="O40" s="19">
        <v>0</v>
      </c>
    </row>
    <row r="41" spans="1:15" x14ac:dyDescent="0.25">
      <c r="A41" s="16">
        <v>39783</v>
      </c>
      <c r="B41" s="6">
        <f t="shared" si="0"/>
        <v>26</v>
      </c>
      <c r="C41" s="17">
        <v>39783</v>
      </c>
      <c r="D41" s="5">
        <f t="shared" si="7"/>
        <v>17465.939999999999</v>
      </c>
      <c r="E41" s="5">
        <f t="shared" si="8"/>
        <v>10435.68</v>
      </c>
      <c r="F41" s="5">
        <f t="shared" si="6"/>
        <v>7030.2599999999984</v>
      </c>
      <c r="G41" s="18">
        <f t="shared" si="1"/>
        <v>2510587.6399999992</v>
      </c>
      <c r="H41" s="18">
        <f t="shared" si="2"/>
        <v>86671.039999999979</v>
      </c>
      <c r="I41" s="18">
        <f>SUM(F54:$F$261)</f>
        <v>2423916.6000000006</v>
      </c>
      <c r="K41" s="19">
        <f t="shared" si="3"/>
        <v>-17465.939999999999</v>
      </c>
      <c r="L41" s="21">
        <f t="shared" si="5"/>
        <v>-357.77999999999884</v>
      </c>
      <c r="M41" s="21">
        <f t="shared" si="5"/>
        <v>7388.0400000000373</v>
      </c>
      <c r="N41" s="19">
        <f t="shared" si="4"/>
        <v>10435.68</v>
      </c>
      <c r="O41" s="19">
        <v>0</v>
      </c>
    </row>
    <row r="42" spans="1:15" x14ac:dyDescent="0.25">
      <c r="A42" s="16">
        <v>39814</v>
      </c>
      <c r="B42" s="6">
        <f t="shared" si="0"/>
        <v>27</v>
      </c>
      <c r="C42" s="17">
        <v>39814</v>
      </c>
      <c r="D42" s="5">
        <f t="shared" si="7"/>
        <v>17465.939999999999</v>
      </c>
      <c r="E42" s="5">
        <f t="shared" si="8"/>
        <v>10406.540000000001</v>
      </c>
      <c r="F42" s="5">
        <f t="shared" si="6"/>
        <v>7059.3999999999978</v>
      </c>
      <c r="G42" s="18">
        <f t="shared" si="1"/>
        <v>2503528.2399999993</v>
      </c>
      <c r="H42" s="18">
        <f t="shared" si="2"/>
        <v>87030.299999999988</v>
      </c>
      <c r="I42" s="18">
        <f>SUM(F55:$F$261)</f>
        <v>2416497.9400000004</v>
      </c>
      <c r="K42" s="19">
        <f t="shared" si="3"/>
        <v>-17465.939999999999</v>
      </c>
      <c r="L42" s="21">
        <f t="shared" si="5"/>
        <v>-359.26000000000931</v>
      </c>
      <c r="M42" s="21">
        <f t="shared" si="5"/>
        <v>7418.660000000149</v>
      </c>
      <c r="N42" s="19">
        <f t="shared" si="4"/>
        <v>10406.540000000001</v>
      </c>
      <c r="O42" s="19">
        <v>0</v>
      </c>
    </row>
    <row r="43" spans="1:15" x14ac:dyDescent="0.25">
      <c r="A43" s="16">
        <v>39845</v>
      </c>
      <c r="B43" s="6">
        <f t="shared" si="0"/>
        <v>28</v>
      </c>
      <c r="C43" s="17">
        <v>39845</v>
      </c>
      <c r="D43" s="5">
        <f t="shared" si="7"/>
        <v>17465.939999999999</v>
      </c>
      <c r="E43" s="5">
        <f t="shared" si="8"/>
        <v>10377.280000000001</v>
      </c>
      <c r="F43" s="5">
        <f t="shared" si="6"/>
        <v>7088.659999999998</v>
      </c>
      <c r="G43" s="18">
        <f t="shared" si="1"/>
        <v>2496439.5799999991</v>
      </c>
      <c r="H43" s="18">
        <f t="shared" si="2"/>
        <v>87391.05</v>
      </c>
      <c r="I43" s="18">
        <f>SUM(F56:$F$261)</f>
        <v>2409048.5300000003</v>
      </c>
      <c r="K43" s="19">
        <f t="shared" si="3"/>
        <v>-17465.939999999999</v>
      </c>
      <c r="L43" s="21">
        <f t="shared" si="5"/>
        <v>-360.75000000001455</v>
      </c>
      <c r="M43" s="21">
        <f t="shared" si="5"/>
        <v>7449.410000000149</v>
      </c>
      <c r="N43" s="19">
        <f t="shared" si="4"/>
        <v>10377.280000000001</v>
      </c>
      <c r="O43" s="19">
        <v>0</v>
      </c>
    </row>
    <row r="44" spans="1:15" x14ac:dyDescent="0.25">
      <c r="A44" s="16">
        <v>39873</v>
      </c>
      <c r="B44" s="6">
        <f t="shared" si="0"/>
        <v>29</v>
      </c>
      <c r="C44" s="17">
        <v>39873</v>
      </c>
      <c r="D44" s="5">
        <f t="shared" si="7"/>
        <v>17465.939999999999</v>
      </c>
      <c r="E44" s="5">
        <f t="shared" si="8"/>
        <v>10347.89</v>
      </c>
      <c r="F44" s="5">
        <f t="shared" si="6"/>
        <v>7118.0499999999993</v>
      </c>
      <c r="G44" s="18">
        <f t="shared" si="1"/>
        <v>2489321.5299999993</v>
      </c>
      <c r="H44" s="18">
        <f t="shared" si="2"/>
        <v>87753.29</v>
      </c>
      <c r="I44" s="18">
        <f>SUM(F57:$F$261)</f>
        <v>2401568.2400000002</v>
      </c>
      <c r="K44" s="19">
        <f t="shared" si="3"/>
        <v>-17465.939999999999</v>
      </c>
      <c r="L44" s="21">
        <f t="shared" si="5"/>
        <v>-362.23999999999069</v>
      </c>
      <c r="M44" s="21">
        <f t="shared" si="5"/>
        <v>7480.2900000000373</v>
      </c>
      <c r="N44" s="19">
        <f t="shared" si="4"/>
        <v>10347.89</v>
      </c>
      <c r="O44" s="19">
        <v>0</v>
      </c>
    </row>
    <row r="45" spans="1:15" x14ac:dyDescent="0.25">
      <c r="A45" s="16">
        <v>39904</v>
      </c>
      <c r="B45" s="6">
        <f t="shared" si="0"/>
        <v>30</v>
      </c>
      <c r="C45" s="17">
        <v>39904</v>
      </c>
      <c r="D45" s="5">
        <f t="shared" si="7"/>
        <v>17465.939999999999</v>
      </c>
      <c r="E45" s="5">
        <f t="shared" si="8"/>
        <v>10318.39</v>
      </c>
      <c r="F45" s="5">
        <f t="shared" si="6"/>
        <v>7147.5499999999993</v>
      </c>
      <c r="G45" s="18">
        <f t="shared" si="1"/>
        <v>2482173.9799999995</v>
      </c>
      <c r="H45" s="18">
        <f t="shared" si="2"/>
        <v>88117.04</v>
      </c>
      <c r="I45" s="18">
        <f>SUM(F58:$F$261)</f>
        <v>2394056.9400000004</v>
      </c>
      <c r="K45" s="19">
        <f t="shared" si="3"/>
        <v>-17465.939999999999</v>
      </c>
      <c r="L45" s="21">
        <f t="shared" si="5"/>
        <v>-363.75</v>
      </c>
      <c r="M45" s="21">
        <f t="shared" si="5"/>
        <v>7511.2999999998137</v>
      </c>
      <c r="N45" s="19">
        <f t="shared" si="4"/>
        <v>10318.39</v>
      </c>
      <c r="O45" s="19">
        <v>0</v>
      </c>
    </row>
    <row r="46" spans="1:15" x14ac:dyDescent="0.25">
      <c r="A46" s="16">
        <v>39934</v>
      </c>
      <c r="B46" s="6">
        <f t="shared" si="0"/>
        <v>31</v>
      </c>
      <c r="C46" s="17">
        <v>39934</v>
      </c>
      <c r="D46" s="5">
        <f t="shared" si="7"/>
        <v>17465.939999999999</v>
      </c>
      <c r="E46" s="5">
        <f t="shared" si="8"/>
        <v>10288.76</v>
      </c>
      <c r="F46" s="5">
        <f t="shared" si="6"/>
        <v>7177.1799999999985</v>
      </c>
      <c r="G46" s="18">
        <f t="shared" si="1"/>
        <v>2474996.7999999993</v>
      </c>
      <c r="H46" s="18">
        <f t="shared" si="2"/>
        <v>88482.289999999979</v>
      </c>
      <c r="I46" s="18">
        <f>SUM(F59:$F$261)</f>
        <v>2386514.5100000007</v>
      </c>
      <c r="K46" s="19">
        <f t="shared" si="3"/>
        <v>-17465.939999999999</v>
      </c>
      <c r="L46" s="21">
        <f t="shared" si="5"/>
        <v>-365.24999999998545</v>
      </c>
      <c r="M46" s="21">
        <f t="shared" si="5"/>
        <v>7542.429999999702</v>
      </c>
      <c r="N46" s="19">
        <f t="shared" si="4"/>
        <v>10288.76</v>
      </c>
      <c r="O46" s="19">
        <v>0</v>
      </c>
    </row>
    <row r="47" spans="1:15" x14ac:dyDescent="0.25">
      <c r="A47" s="16">
        <v>39965</v>
      </c>
      <c r="B47" s="6">
        <f t="shared" si="0"/>
        <v>32</v>
      </c>
      <c r="C47" s="17">
        <v>39965</v>
      </c>
      <c r="D47" s="5">
        <f t="shared" si="7"/>
        <v>17465.939999999999</v>
      </c>
      <c r="E47" s="5">
        <f t="shared" si="8"/>
        <v>10259.01</v>
      </c>
      <c r="F47" s="5">
        <f t="shared" si="6"/>
        <v>7206.9299999999985</v>
      </c>
      <c r="G47" s="18">
        <f t="shared" si="1"/>
        <v>2467789.8699999992</v>
      </c>
      <c r="H47" s="18">
        <f t="shared" si="2"/>
        <v>88849.049999999988</v>
      </c>
      <c r="I47" s="18">
        <f>SUM(F60:$F$261)</f>
        <v>2378940.8200000003</v>
      </c>
      <c r="K47" s="19">
        <f t="shared" si="3"/>
        <v>-17465.939999999999</v>
      </c>
      <c r="L47" s="21">
        <f t="shared" si="5"/>
        <v>-366.76000000000931</v>
      </c>
      <c r="M47" s="21">
        <f t="shared" si="5"/>
        <v>7573.6900000004098</v>
      </c>
      <c r="N47" s="19">
        <f t="shared" si="4"/>
        <v>10259.01</v>
      </c>
      <c r="O47" s="19">
        <v>0</v>
      </c>
    </row>
    <row r="48" spans="1:15" x14ac:dyDescent="0.25">
      <c r="A48" s="16">
        <v>39995</v>
      </c>
      <c r="B48" s="6">
        <f t="shared" si="0"/>
        <v>33</v>
      </c>
      <c r="C48" s="17">
        <v>39995</v>
      </c>
      <c r="D48" s="5">
        <f t="shared" si="7"/>
        <v>17465.939999999999</v>
      </c>
      <c r="E48" s="5">
        <f t="shared" si="8"/>
        <v>10229.14</v>
      </c>
      <c r="F48" s="5">
        <f t="shared" si="6"/>
        <v>7236.7999999999993</v>
      </c>
      <c r="G48" s="18">
        <f t="shared" si="1"/>
        <v>2460553.0699999994</v>
      </c>
      <c r="H48" s="18">
        <f t="shared" si="2"/>
        <v>89217.339999999982</v>
      </c>
      <c r="I48" s="18">
        <f>SUM(F61:$F$261)</f>
        <v>2371335.7300000004</v>
      </c>
      <c r="K48" s="19">
        <f t="shared" si="3"/>
        <v>-17465.939999999999</v>
      </c>
      <c r="L48" s="21">
        <f t="shared" si="5"/>
        <v>-368.2899999999936</v>
      </c>
      <c r="M48" s="21">
        <f t="shared" si="5"/>
        <v>7605.089999999851</v>
      </c>
      <c r="N48" s="19">
        <f t="shared" si="4"/>
        <v>10229.14</v>
      </c>
      <c r="O48" s="19">
        <v>0</v>
      </c>
    </row>
    <row r="49" spans="1:15" x14ac:dyDescent="0.25">
      <c r="A49" s="16">
        <v>40026</v>
      </c>
      <c r="B49" s="6">
        <f t="shared" si="0"/>
        <v>34</v>
      </c>
      <c r="C49" s="17">
        <v>40026</v>
      </c>
      <c r="D49" s="5">
        <f t="shared" si="7"/>
        <v>17465.939999999999</v>
      </c>
      <c r="E49" s="5">
        <f t="shared" si="8"/>
        <v>10199.14</v>
      </c>
      <c r="F49" s="5">
        <f t="shared" si="6"/>
        <v>7266.7999999999993</v>
      </c>
      <c r="G49" s="18">
        <f t="shared" si="1"/>
        <v>2453286.2699999996</v>
      </c>
      <c r="H49" s="18">
        <f t="shared" si="2"/>
        <v>89587.14999999998</v>
      </c>
      <c r="I49" s="18">
        <f>SUM(F62:$F$261)</f>
        <v>2363699.12</v>
      </c>
      <c r="K49" s="19">
        <f t="shared" si="3"/>
        <v>-17465.939999999999</v>
      </c>
      <c r="L49" s="21">
        <f t="shared" si="5"/>
        <v>-369.80999999999767</v>
      </c>
      <c r="M49" s="21">
        <f t="shared" si="5"/>
        <v>7636.6100000003353</v>
      </c>
      <c r="N49" s="19">
        <f t="shared" si="4"/>
        <v>10199.14</v>
      </c>
      <c r="O49" s="19">
        <v>0</v>
      </c>
    </row>
    <row r="50" spans="1:15" x14ac:dyDescent="0.25">
      <c r="A50" s="16">
        <v>40057</v>
      </c>
      <c r="B50" s="6">
        <f t="shared" si="0"/>
        <v>35</v>
      </c>
      <c r="C50" s="17">
        <v>40057</v>
      </c>
      <c r="D50" s="5">
        <f t="shared" si="7"/>
        <v>17465.939999999999</v>
      </c>
      <c r="E50" s="5">
        <f t="shared" si="8"/>
        <v>10169.02</v>
      </c>
      <c r="F50" s="5">
        <f t="shared" si="6"/>
        <v>7296.9199999999983</v>
      </c>
      <c r="G50" s="18">
        <f t="shared" si="1"/>
        <v>2445989.3499999996</v>
      </c>
      <c r="H50" s="18">
        <f t="shared" si="2"/>
        <v>89958.499999999985</v>
      </c>
      <c r="I50" s="18">
        <f>SUM(F63:$F$261)</f>
        <v>2356030.85</v>
      </c>
      <c r="K50" s="19">
        <f t="shared" si="3"/>
        <v>-17465.939999999999</v>
      </c>
      <c r="L50" s="21">
        <f t="shared" si="5"/>
        <v>-371.35000000000582</v>
      </c>
      <c r="M50" s="21">
        <f t="shared" si="5"/>
        <v>7668.2700000000186</v>
      </c>
      <c r="N50" s="19">
        <f t="shared" si="4"/>
        <v>10169.02</v>
      </c>
      <c r="O50" s="19">
        <v>0</v>
      </c>
    </row>
    <row r="51" spans="1:15" x14ac:dyDescent="0.25">
      <c r="A51" s="16">
        <v>40087</v>
      </c>
      <c r="B51" s="6">
        <f t="shared" si="0"/>
        <v>36</v>
      </c>
      <c r="C51" s="17">
        <v>40087</v>
      </c>
      <c r="D51" s="5">
        <f t="shared" si="7"/>
        <v>17465.939999999999</v>
      </c>
      <c r="E51" s="5">
        <f t="shared" si="8"/>
        <v>10138.77</v>
      </c>
      <c r="F51" s="5">
        <f t="shared" si="6"/>
        <v>7327.1699999999983</v>
      </c>
      <c r="G51" s="18">
        <f t="shared" si="1"/>
        <v>2438662.1799999997</v>
      </c>
      <c r="H51" s="18">
        <f t="shared" si="2"/>
        <v>90331.37999999999</v>
      </c>
      <c r="I51" s="18">
        <f>SUM(F64:$F$261)</f>
        <v>2348330.7999999998</v>
      </c>
      <c r="K51" s="19">
        <f t="shared" si="3"/>
        <v>-17465.939999999999</v>
      </c>
      <c r="L51" s="21">
        <f t="shared" si="5"/>
        <v>-372.88000000000466</v>
      </c>
      <c r="M51" s="21">
        <f t="shared" si="5"/>
        <v>7700.0500000002794</v>
      </c>
      <c r="N51" s="19">
        <f t="shared" si="4"/>
        <v>10138.77</v>
      </c>
      <c r="O51" s="19">
        <v>0</v>
      </c>
    </row>
    <row r="52" spans="1:15" x14ac:dyDescent="0.25">
      <c r="A52" s="16">
        <v>40118</v>
      </c>
      <c r="B52" s="6">
        <f t="shared" si="0"/>
        <v>37</v>
      </c>
      <c r="C52" s="17">
        <v>40118</v>
      </c>
      <c r="D52" s="5">
        <f t="shared" si="7"/>
        <v>17465.939999999999</v>
      </c>
      <c r="E52" s="5">
        <f t="shared" si="8"/>
        <v>10108.4</v>
      </c>
      <c r="F52" s="5">
        <f t="shared" si="6"/>
        <v>7357.5399999999991</v>
      </c>
      <c r="G52" s="18">
        <f t="shared" si="1"/>
        <v>2431304.6399999997</v>
      </c>
      <c r="H52" s="18">
        <f t="shared" si="2"/>
        <v>90705.81</v>
      </c>
      <c r="I52" s="18">
        <f>SUM(F65:$F$261)</f>
        <v>2340598.83</v>
      </c>
      <c r="K52" s="19">
        <f t="shared" si="3"/>
        <v>-17465.939999999999</v>
      </c>
      <c r="L52" s="21">
        <f t="shared" si="5"/>
        <v>-374.43000000000757</v>
      </c>
      <c r="M52" s="21">
        <f t="shared" si="5"/>
        <v>7731.9699999997392</v>
      </c>
      <c r="N52" s="19">
        <f t="shared" si="4"/>
        <v>10108.4</v>
      </c>
      <c r="O52" s="19">
        <v>0</v>
      </c>
    </row>
    <row r="53" spans="1:15" x14ac:dyDescent="0.25">
      <c r="A53" s="16">
        <v>40148</v>
      </c>
      <c r="B53" s="6">
        <f t="shared" si="0"/>
        <v>38</v>
      </c>
      <c r="C53" s="17">
        <v>40148</v>
      </c>
      <c r="D53" s="5">
        <f t="shared" si="7"/>
        <v>17465.939999999999</v>
      </c>
      <c r="E53" s="5">
        <f t="shared" si="8"/>
        <v>10077.9</v>
      </c>
      <c r="F53" s="5">
        <f t="shared" si="6"/>
        <v>7388.0399999999991</v>
      </c>
      <c r="G53" s="18">
        <f t="shared" si="1"/>
        <v>2423916.5999999996</v>
      </c>
      <c r="H53" s="18">
        <f t="shared" si="2"/>
        <v>91081.79</v>
      </c>
      <c r="I53" s="18">
        <f>SUM(F66:$F$261)</f>
        <v>2332834.8099999996</v>
      </c>
      <c r="K53" s="19">
        <f t="shared" si="3"/>
        <v>-17465.939999999999</v>
      </c>
      <c r="L53" s="21">
        <f t="shared" si="5"/>
        <v>-375.97999999999593</v>
      </c>
      <c r="M53" s="21">
        <f t="shared" si="5"/>
        <v>7764.0200000004843</v>
      </c>
      <c r="N53" s="19">
        <f t="shared" si="4"/>
        <v>10077.9</v>
      </c>
      <c r="O53" s="19">
        <v>0</v>
      </c>
    </row>
    <row r="54" spans="1:15" x14ac:dyDescent="0.25">
      <c r="A54" s="16">
        <v>40179</v>
      </c>
      <c r="B54" s="6">
        <f t="shared" si="0"/>
        <v>39</v>
      </c>
      <c r="C54" s="17">
        <v>40179</v>
      </c>
      <c r="D54" s="5">
        <f t="shared" si="7"/>
        <v>17465.939999999999</v>
      </c>
      <c r="E54" s="5">
        <f t="shared" si="8"/>
        <v>10047.280000000001</v>
      </c>
      <c r="F54" s="5">
        <f t="shared" si="6"/>
        <v>7418.659999999998</v>
      </c>
      <c r="G54" s="18">
        <f t="shared" si="1"/>
        <v>2416497.9399999995</v>
      </c>
      <c r="H54" s="18">
        <f t="shared" si="2"/>
        <v>91459.329999999987</v>
      </c>
      <c r="I54" s="18">
        <f>SUM(F67:$F$261)</f>
        <v>2325038.6099999994</v>
      </c>
      <c r="K54" s="19">
        <f t="shared" si="3"/>
        <v>-17465.939999999999</v>
      </c>
      <c r="L54" s="21">
        <f t="shared" si="5"/>
        <v>-377.5399999999936</v>
      </c>
      <c r="M54" s="21">
        <f t="shared" si="5"/>
        <v>7796.2000000001863</v>
      </c>
      <c r="N54" s="19">
        <f t="shared" si="4"/>
        <v>10047.280000000001</v>
      </c>
      <c r="O54" s="19">
        <v>0</v>
      </c>
    </row>
    <row r="55" spans="1:15" x14ac:dyDescent="0.25">
      <c r="A55" s="16">
        <v>40210</v>
      </c>
      <c r="B55" s="6">
        <f t="shared" si="0"/>
        <v>40</v>
      </c>
      <c r="C55" s="17">
        <v>40210</v>
      </c>
      <c r="D55" s="5">
        <f t="shared" si="7"/>
        <v>17465.939999999999</v>
      </c>
      <c r="E55" s="5">
        <f t="shared" si="8"/>
        <v>10016.530000000001</v>
      </c>
      <c r="F55" s="5">
        <f t="shared" si="6"/>
        <v>7449.409999999998</v>
      </c>
      <c r="G55" s="18">
        <f t="shared" si="1"/>
        <v>2409048.5299999993</v>
      </c>
      <c r="H55" s="18">
        <f t="shared" si="2"/>
        <v>91838.44</v>
      </c>
      <c r="I55" s="18">
        <f>SUM(F68:$F$261)</f>
        <v>2317210.0899999994</v>
      </c>
      <c r="K55" s="19">
        <f t="shared" si="3"/>
        <v>-17465.939999999999</v>
      </c>
      <c r="L55" s="21">
        <f t="shared" si="5"/>
        <v>-379.11000000001513</v>
      </c>
      <c r="M55" s="21">
        <f t="shared" si="5"/>
        <v>7828.5200000000186</v>
      </c>
      <c r="N55" s="19">
        <f t="shared" si="4"/>
        <v>10016.530000000001</v>
      </c>
      <c r="O55" s="19">
        <v>0</v>
      </c>
    </row>
    <row r="56" spans="1:15" x14ac:dyDescent="0.25">
      <c r="A56" s="16">
        <v>40238</v>
      </c>
      <c r="B56" s="6">
        <f t="shared" si="0"/>
        <v>41</v>
      </c>
      <c r="C56" s="17">
        <v>40238</v>
      </c>
      <c r="D56" s="5">
        <f t="shared" si="7"/>
        <v>17465.939999999999</v>
      </c>
      <c r="E56" s="5">
        <f t="shared" si="8"/>
        <v>9985.65</v>
      </c>
      <c r="F56" s="5">
        <f t="shared" si="6"/>
        <v>7480.2899999999991</v>
      </c>
      <c r="G56" s="18">
        <f t="shared" si="1"/>
        <v>2401568.2399999993</v>
      </c>
      <c r="H56" s="18">
        <f t="shared" si="2"/>
        <v>92219.109999999986</v>
      </c>
      <c r="I56" s="18">
        <f>SUM(F69:$F$261)</f>
        <v>2309349.129999999</v>
      </c>
      <c r="K56" s="19">
        <f t="shared" si="3"/>
        <v>-17465.939999999999</v>
      </c>
      <c r="L56" s="21">
        <f t="shared" si="5"/>
        <v>-380.6699999999837</v>
      </c>
      <c r="M56" s="21">
        <f t="shared" si="5"/>
        <v>7860.9600000004284</v>
      </c>
      <c r="N56" s="19">
        <f t="shared" si="4"/>
        <v>9985.65</v>
      </c>
      <c r="O56" s="19">
        <v>0</v>
      </c>
    </row>
    <row r="57" spans="1:15" x14ac:dyDescent="0.25">
      <c r="A57" s="16">
        <v>40269</v>
      </c>
      <c r="B57" s="6">
        <f t="shared" si="0"/>
        <v>42</v>
      </c>
      <c r="C57" s="17">
        <v>40269</v>
      </c>
      <c r="D57" s="5">
        <f t="shared" si="7"/>
        <v>17465.939999999999</v>
      </c>
      <c r="E57" s="5">
        <f t="shared" si="8"/>
        <v>9954.64</v>
      </c>
      <c r="F57" s="5">
        <f t="shared" si="6"/>
        <v>7511.2999999999993</v>
      </c>
      <c r="G57" s="18">
        <f t="shared" si="1"/>
        <v>2394056.9399999995</v>
      </c>
      <c r="H57" s="18">
        <f t="shared" si="2"/>
        <v>92601.36</v>
      </c>
      <c r="I57" s="18">
        <f>SUM(F70:$F$261)</f>
        <v>2301455.5799999991</v>
      </c>
      <c r="K57" s="19">
        <f t="shared" si="3"/>
        <v>-17465.939999999999</v>
      </c>
      <c r="L57" s="21">
        <f t="shared" si="5"/>
        <v>-382.25000000001455</v>
      </c>
      <c r="M57" s="21">
        <f t="shared" si="5"/>
        <v>7893.5499999998137</v>
      </c>
      <c r="N57" s="19">
        <f t="shared" si="4"/>
        <v>9954.64</v>
      </c>
      <c r="O57" s="19">
        <v>0</v>
      </c>
    </row>
    <row r="58" spans="1:15" x14ac:dyDescent="0.25">
      <c r="A58" s="16">
        <v>40299</v>
      </c>
      <c r="B58" s="6">
        <f t="shared" si="0"/>
        <v>43</v>
      </c>
      <c r="C58" s="17">
        <v>40299</v>
      </c>
      <c r="D58" s="5">
        <f t="shared" si="7"/>
        <v>17465.939999999999</v>
      </c>
      <c r="E58" s="5">
        <f t="shared" si="8"/>
        <v>9923.51</v>
      </c>
      <c r="F58" s="5">
        <f t="shared" si="6"/>
        <v>7542.4299999999985</v>
      </c>
      <c r="G58" s="18">
        <f t="shared" si="1"/>
        <v>2386514.5099999993</v>
      </c>
      <c r="H58" s="18">
        <f t="shared" si="2"/>
        <v>92985.199999999983</v>
      </c>
      <c r="I58" s="18">
        <f>SUM(F71:$F$261)</f>
        <v>2293529.3099999991</v>
      </c>
      <c r="K58" s="19">
        <f t="shared" si="3"/>
        <v>-17465.939999999999</v>
      </c>
      <c r="L58" s="21">
        <f t="shared" si="5"/>
        <v>-383.83999999998196</v>
      </c>
      <c r="M58" s="21">
        <f t="shared" si="5"/>
        <v>7926.2700000000186</v>
      </c>
      <c r="N58" s="19">
        <f t="shared" si="4"/>
        <v>9923.51</v>
      </c>
      <c r="O58" s="19">
        <v>0</v>
      </c>
    </row>
    <row r="59" spans="1:15" x14ac:dyDescent="0.25">
      <c r="A59" s="16">
        <v>40330</v>
      </c>
      <c r="B59" s="6">
        <f t="shared" si="0"/>
        <v>44</v>
      </c>
      <c r="C59" s="17">
        <v>40330</v>
      </c>
      <c r="D59" s="5">
        <f t="shared" si="7"/>
        <v>17465.939999999999</v>
      </c>
      <c r="E59" s="5">
        <f t="shared" si="8"/>
        <v>9892.25</v>
      </c>
      <c r="F59" s="5">
        <f t="shared" si="6"/>
        <v>7573.6899999999987</v>
      </c>
      <c r="G59" s="18">
        <f t="shared" si="1"/>
        <v>2378940.8199999994</v>
      </c>
      <c r="H59" s="18">
        <f t="shared" si="2"/>
        <v>93370.629999999976</v>
      </c>
      <c r="I59" s="18">
        <f>SUM(F72:$F$261)</f>
        <v>2285570.1899999995</v>
      </c>
      <c r="K59" s="19">
        <f t="shared" si="3"/>
        <v>-17465.939999999999</v>
      </c>
      <c r="L59" s="21">
        <f t="shared" si="5"/>
        <v>-385.42999999999302</v>
      </c>
      <c r="M59" s="21">
        <f t="shared" si="5"/>
        <v>7959.1199999996461</v>
      </c>
      <c r="N59" s="19">
        <f t="shared" si="4"/>
        <v>9892.25</v>
      </c>
      <c r="O59" s="19">
        <v>0</v>
      </c>
    </row>
    <row r="60" spans="1:15" x14ac:dyDescent="0.25">
      <c r="A60" s="16">
        <v>40360</v>
      </c>
      <c r="B60" s="6">
        <f t="shared" si="0"/>
        <v>45</v>
      </c>
      <c r="C60" s="17">
        <v>40360</v>
      </c>
      <c r="D60" s="5">
        <f t="shared" si="7"/>
        <v>17465.939999999999</v>
      </c>
      <c r="E60" s="5">
        <f t="shared" si="8"/>
        <v>9860.85</v>
      </c>
      <c r="F60" s="5">
        <f t="shared" si="6"/>
        <v>7605.0899999999983</v>
      </c>
      <c r="G60" s="18">
        <f t="shared" si="1"/>
        <v>2371335.7299999995</v>
      </c>
      <c r="H60" s="18">
        <f t="shared" si="2"/>
        <v>93757.64999999998</v>
      </c>
      <c r="I60" s="18">
        <f>SUM(F73:$F$261)</f>
        <v>2277578.0799999987</v>
      </c>
      <c r="K60" s="19">
        <f t="shared" si="3"/>
        <v>-17465.939999999999</v>
      </c>
      <c r="L60" s="21">
        <f t="shared" si="5"/>
        <v>-387.02000000000407</v>
      </c>
      <c r="M60" s="21">
        <f t="shared" si="5"/>
        <v>7992.1100000008009</v>
      </c>
      <c r="N60" s="19">
        <f t="shared" si="4"/>
        <v>9860.85</v>
      </c>
      <c r="O60" s="19">
        <v>0</v>
      </c>
    </row>
    <row r="61" spans="1:15" x14ac:dyDescent="0.25">
      <c r="A61" s="16">
        <v>40391</v>
      </c>
      <c r="B61" s="6">
        <f t="shared" si="0"/>
        <v>46</v>
      </c>
      <c r="C61" s="17">
        <v>40391</v>
      </c>
      <c r="D61" s="5">
        <f t="shared" si="7"/>
        <v>17465.939999999999</v>
      </c>
      <c r="E61" s="5">
        <f t="shared" si="8"/>
        <v>9829.33</v>
      </c>
      <c r="F61" s="5">
        <f t="shared" si="6"/>
        <v>7636.6099999999988</v>
      </c>
      <c r="G61" s="18">
        <f t="shared" si="1"/>
        <v>2363699.1199999996</v>
      </c>
      <c r="H61" s="18">
        <f t="shared" si="2"/>
        <v>94146.28</v>
      </c>
      <c r="I61" s="18">
        <f>SUM(F74:$F$261)</f>
        <v>2269552.8399999989</v>
      </c>
      <c r="K61" s="19">
        <f t="shared" si="3"/>
        <v>-17465.939999999999</v>
      </c>
      <c r="L61" s="21">
        <f t="shared" si="5"/>
        <v>-388.63000000001921</v>
      </c>
      <c r="M61" s="21">
        <f t="shared" si="5"/>
        <v>8025.2399999997579</v>
      </c>
      <c r="N61" s="19">
        <f t="shared" si="4"/>
        <v>9829.33</v>
      </c>
      <c r="O61" s="19">
        <v>0</v>
      </c>
    </row>
    <row r="62" spans="1:15" x14ac:dyDescent="0.25">
      <c r="A62" s="16">
        <v>40422</v>
      </c>
      <c r="B62" s="6">
        <f t="shared" si="0"/>
        <v>47</v>
      </c>
      <c r="C62" s="17">
        <v>40422</v>
      </c>
      <c r="D62" s="5">
        <f t="shared" si="7"/>
        <v>17465.939999999999</v>
      </c>
      <c r="E62" s="5">
        <f t="shared" si="8"/>
        <v>9797.67</v>
      </c>
      <c r="F62" s="5">
        <f t="shared" si="6"/>
        <v>7668.2699999999986</v>
      </c>
      <c r="G62" s="18">
        <f t="shared" si="1"/>
        <v>2356030.8499999996</v>
      </c>
      <c r="H62" s="18">
        <f t="shared" si="2"/>
        <v>94536.519999999975</v>
      </c>
      <c r="I62" s="18">
        <f>SUM(F75:$F$261)</f>
        <v>2261494.3299999991</v>
      </c>
      <c r="K62" s="19">
        <f t="shared" si="3"/>
        <v>-17465.939999999999</v>
      </c>
      <c r="L62" s="21">
        <f t="shared" si="5"/>
        <v>-390.23999999997613</v>
      </c>
      <c r="M62" s="21">
        <f t="shared" si="5"/>
        <v>8058.5099999997765</v>
      </c>
      <c r="N62" s="19">
        <f t="shared" si="4"/>
        <v>9797.67</v>
      </c>
      <c r="O62" s="19">
        <v>0</v>
      </c>
    </row>
    <row r="63" spans="1:15" x14ac:dyDescent="0.25">
      <c r="A63" s="16">
        <v>40452</v>
      </c>
      <c r="B63" s="6">
        <f t="shared" si="0"/>
        <v>48</v>
      </c>
      <c r="C63" s="17">
        <v>40452</v>
      </c>
      <c r="D63" s="5">
        <f t="shared" si="7"/>
        <v>17465.939999999999</v>
      </c>
      <c r="E63" s="5">
        <f t="shared" si="8"/>
        <v>9765.89</v>
      </c>
      <c r="F63" s="5">
        <f t="shared" si="6"/>
        <v>7700.0499999999993</v>
      </c>
      <c r="G63" s="18">
        <f t="shared" si="1"/>
        <v>2348330.7999999998</v>
      </c>
      <c r="H63" s="18">
        <f t="shared" si="2"/>
        <v>94928.37999999999</v>
      </c>
      <c r="I63" s="18">
        <f>SUM(F76:$F$261)</f>
        <v>2253402.419999999</v>
      </c>
      <c r="K63" s="19">
        <f t="shared" si="3"/>
        <v>-17465.939999999999</v>
      </c>
      <c r="L63" s="21">
        <f t="shared" si="5"/>
        <v>-391.86000000001513</v>
      </c>
      <c r="M63" s="21">
        <f t="shared" si="5"/>
        <v>8091.910000000149</v>
      </c>
      <c r="N63" s="19">
        <f t="shared" si="4"/>
        <v>9765.89</v>
      </c>
      <c r="O63" s="19">
        <v>0</v>
      </c>
    </row>
    <row r="64" spans="1:15" x14ac:dyDescent="0.25">
      <c r="A64" s="16">
        <v>40483</v>
      </c>
      <c r="B64" s="6">
        <f t="shared" si="0"/>
        <v>49</v>
      </c>
      <c r="C64" s="17">
        <v>40483</v>
      </c>
      <c r="D64" s="5">
        <f t="shared" si="7"/>
        <v>17465.939999999999</v>
      </c>
      <c r="E64" s="5">
        <f t="shared" si="8"/>
        <v>9733.9699999999993</v>
      </c>
      <c r="F64" s="5">
        <f t="shared" si="6"/>
        <v>7731.9699999999993</v>
      </c>
      <c r="G64" s="18">
        <f t="shared" si="1"/>
        <v>2340598.8299999996</v>
      </c>
      <c r="H64" s="18">
        <f t="shared" si="2"/>
        <v>95321.859999999986</v>
      </c>
      <c r="I64" s="18">
        <f>SUM(F77:$F$261)</f>
        <v>2245276.9699999988</v>
      </c>
      <c r="K64" s="19">
        <f t="shared" si="3"/>
        <v>-17465.939999999999</v>
      </c>
      <c r="L64" s="21">
        <f t="shared" si="5"/>
        <v>-393.47999999999593</v>
      </c>
      <c r="M64" s="21">
        <f t="shared" si="5"/>
        <v>8125.4500000001863</v>
      </c>
      <c r="N64" s="19">
        <f t="shared" si="4"/>
        <v>9733.9699999999993</v>
      </c>
      <c r="O64" s="19">
        <v>0</v>
      </c>
    </row>
    <row r="65" spans="1:15" x14ac:dyDescent="0.25">
      <c r="A65" s="16">
        <v>40513</v>
      </c>
      <c r="B65" s="6">
        <f t="shared" si="0"/>
        <v>50</v>
      </c>
      <c r="C65" s="17">
        <v>40513</v>
      </c>
      <c r="D65" s="5">
        <f t="shared" si="7"/>
        <v>17465.939999999999</v>
      </c>
      <c r="E65" s="5">
        <f t="shared" si="8"/>
        <v>9701.92</v>
      </c>
      <c r="F65" s="5">
        <f t="shared" si="6"/>
        <v>7764.0199999999986</v>
      </c>
      <c r="G65" s="18">
        <f t="shared" si="1"/>
        <v>2332834.8099999996</v>
      </c>
      <c r="H65" s="18">
        <f t="shared" si="2"/>
        <v>95716.97</v>
      </c>
      <c r="I65" s="18">
        <f>SUM(F78:$F$261)</f>
        <v>2237117.8399999989</v>
      </c>
      <c r="K65" s="19">
        <f t="shared" si="3"/>
        <v>-17465.939999999999</v>
      </c>
      <c r="L65" s="21">
        <f t="shared" si="5"/>
        <v>-395.11000000001513</v>
      </c>
      <c r="M65" s="21">
        <f t="shared" si="5"/>
        <v>8159.1299999998882</v>
      </c>
      <c r="N65" s="19">
        <f t="shared" si="4"/>
        <v>9701.92</v>
      </c>
      <c r="O65" s="19">
        <v>0</v>
      </c>
    </row>
    <row r="66" spans="1:15" x14ac:dyDescent="0.25">
      <c r="A66" s="16">
        <v>40544</v>
      </c>
      <c r="B66" s="6">
        <f t="shared" si="0"/>
        <v>51</v>
      </c>
      <c r="C66" s="17">
        <v>40544</v>
      </c>
      <c r="D66" s="5">
        <f t="shared" si="7"/>
        <v>17465.939999999999</v>
      </c>
      <c r="E66" s="5">
        <f t="shared" si="8"/>
        <v>9669.74</v>
      </c>
      <c r="F66" s="5">
        <f t="shared" si="6"/>
        <v>7796.1999999999989</v>
      </c>
      <c r="G66" s="18">
        <f t="shared" si="1"/>
        <v>2325038.6099999994</v>
      </c>
      <c r="H66" s="18">
        <f t="shared" si="2"/>
        <v>96113.72</v>
      </c>
      <c r="I66" s="18">
        <f>SUM(F79:$F$261)</f>
        <v>2228924.8899999987</v>
      </c>
      <c r="K66" s="19">
        <f t="shared" si="3"/>
        <v>-17465.939999999999</v>
      </c>
      <c r="L66" s="21">
        <f t="shared" si="5"/>
        <v>-396.75</v>
      </c>
      <c r="M66" s="21">
        <f t="shared" si="5"/>
        <v>8192.9500000001863</v>
      </c>
      <c r="N66" s="19">
        <f t="shared" si="4"/>
        <v>9669.74</v>
      </c>
      <c r="O66" s="19">
        <v>0</v>
      </c>
    </row>
    <row r="67" spans="1:15" x14ac:dyDescent="0.25">
      <c r="A67" s="16">
        <v>40575</v>
      </c>
      <c r="B67" s="6">
        <f t="shared" si="0"/>
        <v>52</v>
      </c>
      <c r="C67" s="17">
        <v>40575</v>
      </c>
      <c r="D67" s="5">
        <f t="shared" si="7"/>
        <v>17465.939999999999</v>
      </c>
      <c r="E67" s="5">
        <f t="shared" si="8"/>
        <v>9637.42</v>
      </c>
      <c r="F67" s="5">
        <f t="shared" si="6"/>
        <v>7828.5199999999986</v>
      </c>
      <c r="G67" s="18">
        <f t="shared" si="1"/>
        <v>2317210.0899999994</v>
      </c>
      <c r="H67" s="18">
        <f t="shared" si="2"/>
        <v>96512.11</v>
      </c>
      <c r="I67" s="18">
        <f>SUM(F80:$F$261)</f>
        <v>2220697.9799999986</v>
      </c>
      <c r="K67" s="19">
        <f t="shared" si="3"/>
        <v>-17465.939999999999</v>
      </c>
      <c r="L67" s="21">
        <f t="shared" si="5"/>
        <v>-398.38999999999942</v>
      </c>
      <c r="M67" s="21">
        <f t="shared" si="5"/>
        <v>8226.910000000149</v>
      </c>
      <c r="N67" s="19">
        <f t="shared" si="4"/>
        <v>9637.42</v>
      </c>
      <c r="O67" s="19">
        <v>0</v>
      </c>
    </row>
    <row r="68" spans="1:15" x14ac:dyDescent="0.25">
      <c r="A68" s="16">
        <v>40603</v>
      </c>
      <c r="B68" s="6">
        <f t="shared" si="0"/>
        <v>53</v>
      </c>
      <c r="C68" s="17">
        <v>40603</v>
      </c>
      <c r="D68" s="5">
        <f t="shared" si="7"/>
        <v>17465.939999999999</v>
      </c>
      <c r="E68" s="5">
        <f t="shared" si="8"/>
        <v>9604.98</v>
      </c>
      <c r="F68" s="5">
        <f t="shared" si="6"/>
        <v>7860.9599999999991</v>
      </c>
      <c r="G68" s="18">
        <f t="shared" si="1"/>
        <v>2309349.1299999994</v>
      </c>
      <c r="H68" s="18">
        <f t="shared" si="2"/>
        <v>96912.159999999974</v>
      </c>
      <c r="I68" s="18">
        <f>SUM(F81:$F$261)</f>
        <v>2212436.9699999983</v>
      </c>
      <c r="K68" s="19">
        <f t="shared" si="3"/>
        <v>-17465.939999999999</v>
      </c>
      <c r="L68" s="21">
        <f t="shared" si="5"/>
        <v>-400.04999999997381</v>
      </c>
      <c r="M68" s="21">
        <f t="shared" si="5"/>
        <v>8261.0100000002421</v>
      </c>
      <c r="N68" s="19">
        <f t="shared" si="4"/>
        <v>9604.98</v>
      </c>
      <c r="O68" s="19">
        <v>0</v>
      </c>
    </row>
    <row r="69" spans="1:15" x14ac:dyDescent="0.25">
      <c r="A69" s="16">
        <v>40634</v>
      </c>
      <c r="B69" s="6">
        <f t="shared" si="0"/>
        <v>54</v>
      </c>
      <c r="C69" s="17">
        <v>40634</v>
      </c>
      <c r="D69" s="5">
        <f t="shared" si="7"/>
        <v>17465.939999999999</v>
      </c>
      <c r="E69" s="5">
        <f t="shared" si="8"/>
        <v>9572.39</v>
      </c>
      <c r="F69" s="5">
        <f t="shared" si="6"/>
        <v>7893.5499999999993</v>
      </c>
      <c r="G69" s="18">
        <f t="shared" si="1"/>
        <v>2301455.5799999996</v>
      </c>
      <c r="H69" s="18">
        <f t="shared" si="2"/>
        <v>97313.869999999981</v>
      </c>
      <c r="I69" s="18">
        <f>SUM(F82:$F$261)</f>
        <v>2204141.7099999986</v>
      </c>
      <c r="K69" s="19">
        <f t="shared" si="3"/>
        <v>-17465.939999999999</v>
      </c>
      <c r="L69" s="21">
        <f t="shared" si="5"/>
        <v>-401.7100000000064</v>
      </c>
      <c r="M69" s="21">
        <f t="shared" si="5"/>
        <v>8295.2599999997765</v>
      </c>
      <c r="N69" s="19">
        <f t="shared" si="4"/>
        <v>9572.39</v>
      </c>
      <c r="O69" s="19">
        <v>0</v>
      </c>
    </row>
    <row r="70" spans="1:15" x14ac:dyDescent="0.25">
      <c r="A70" s="16">
        <v>40664</v>
      </c>
      <c r="B70" s="6">
        <f t="shared" si="0"/>
        <v>55</v>
      </c>
      <c r="C70" s="17">
        <v>40664</v>
      </c>
      <c r="D70" s="5">
        <f t="shared" si="7"/>
        <v>17465.939999999999</v>
      </c>
      <c r="E70" s="5">
        <f t="shared" si="8"/>
        <v>9539.67</v>
      </c>
      <c r="F70" s="5">
        <f t="shared" si="6"/>
        <v>7926.2699999999986</v>
      </c>
      <c r="G70" s="18">
        <f t="shared" si="1"/>
        <v>2293529.3099999996</v>
      </c>
      <c r="H70" s="18">
        <f t="shared" si="2"/>
        <v>97717.239999999976</v>
      </c>
      <c r="I70" s="18">
        <f>SUM(F83:$F$261)</f>
        <v>2195812.0699999984</v>
      </c>
      <c r="K70" s="19">
        <f t="shared" si="3"/>
        <v>-17465.939999999999</v>
      </c>
      <c r="L70" s="21">
        <f t="shared" si="5"/>
        <v>-403.36999999999534</v>
      </c>
      <c r="M70" s="21">
        <f t="shared" si="5"/>
        <v>8329.6400000001304</v>
      </c>
      <c r="N70" s="19">
        <f t="shared" si="4"/>
        <v>9539.67</v>
      </c>
      <c r="O70" s="19">
        <v>0</v>
      </c>
    </row>
    <row r="71" spans="1:15" x14ac:dyDescent="0.25">
      <c r="A71" s="16">
        <v>40695</v>
      </c>
      <c r="B71" s="6">
        <f t="shared" si="0"/>
        <v>56</v>
      </c>
      <c r="C71" s="17">
        <v>40695</v>
      </c>
      <c r="D71" s="5">
        <f t="shared" si="7"/>
        <v>17465.939999999999</v>
      </c>
      <c r="E71" s="5">
        <f t="shared" si="8"/>
        <v>9506.82</v>
      </c>
      <c r="F71" s="5">
        <f t="shared" si="6"/>
        <v>7959.119999999999</v>
      </c>
      <c r="G71" s="18">
        <f t="shared" si="1"/>
        <v>2285570.1899999995</v>
      </c>
      <c r="H71" s="18">
        <f t="shared" si="2"/>
        <v>98122.289999999964</v>
      </c>
      <c r="I71" s="18">
        <f>SUM(F84:$F$261)</f>
        <v>2187447.8999999985</v>
      </c>
      <c r="K71" s="19">
        <f t="shared" si="3"/>
        <v>-17465.939999999999</v>
      </c>
      <c r="L71" s="21">
        <f t="shared" si="5"/>
        <v>-405.04999999998836</v>
      </c>
      <c r="M71" s="21">
        <f t="shared" si="5"/>
        <v>8364.1699999999255</v>
      </c>
      <c r="N71" s="19">
        <f t="shared" si="4"/>
        <v>9506.82</v>
      </c>
      <c r="O71" s="19">
        <v>0</v>
      </c>
    </row>
    <row r="72" spans="1:15" x14ac:dyDescent="0.25">
      <c r="A72" s="16">
        <v>40725</v>
      </c>
      <c r="B72" s="6">
        <f t="shared" si="0"/>
        <v>57</v>
      </c>
      <c r="C72" s="17">
        <v>40725</v>
      </c>
      <c r="D72" s="5">
        <f t="shared" si="7"/>
        <v>17465.939999999999</v>
      </c>
      <c r="E72" s="5">
        <f t="shared" si="8"/>
        <v>9473.83</v>
      </c>
      <c r="F72" s="5">
        <f t="shared" si="6"/>
        <v>7992.1099999999988</v>
      </c>
      <c r="G72" s="18">
        <f t="shared" si="1"/>
        <v>2277578.0799999996</v>
      </c>
      <c r="H72" s="18">
        <f t="shared" si="2"/>
        <v>98529.019999999975</v>
      </c>
      <c r="I72" s="18">
        <f>SUM(F85:$F$261)</f>
        <v>2179049.0599999982</v>
      </c>
      <c r="K72" s="19">
        <f t="shared" si="3"/>
        <v>-17465.939999999999</v>
      </c>
      <c r="L72" s="21">
        <f t="shared" si="5"/>
        <v>-406.73000000001048</v>
      </c>
      <c r="M72" s="21">
        <f t="shared" si="5"/>
        <v>8398.8400000003166</v>
      </c>
      <c r="N72" s="19">
        <f t="shared" si="4"/>
        <v>9473.83</v>
      </c>
      <c r="O72" s="19">
        <v>0</v>
      </c>
    </row>
    <row r="73" spans="1:15" x14ac:dyDescent="0.25">
      <c r="A73" s="16">
        <v>40756</v>
      </c>
      <c r="B73" s="6">
        <f t="shared" si="0"/>
        <v>58</v>
      </c>
      <c r="C73" s="17">
        <v>40756</v>
      </c>
      <c r="D73" s="5">
        <f t="shared" si="7"/>
        <v>17465.939999999999</v>
      </c>
      <c r="E73" s="5">
        <f t="shared" si="8"/>
        <v>9440.7000000000007</v>
      </c>
      <c r="F73" s="5">
        <f t="shared" si="6"/>
        <v>8025.239999999998</v>
      </c>
      <c r="G73" s="18">
        <f t="shared" si="1"/>
        <v>2269552.8399999994</v>
      </c>
      <c r="H73" s="18">
        <f t="shared" si="2"/>
        <v>98937.429999999964</v>
      </c>
      <c r="I73" s="18">
        <f>SUM(F86:$F$261)</f>
        <v>2170615.4099999983</v>
      </c>
      <c r="K73" s="19">
        <f t="shared" si="3"/>
        <v>-17465.939999999999</v>
      </c>
      <c r="L73" s="21">
        <f t="shared" si="5"/>
        <v>-408.40999999998894</v>
      </c>
      <c r="M73" s="21">
        <f t="shared" si="5"/>
        <v>8433.6499999999069</v>
      </c>
      <c r="N73" s="19">
        <f t="shared" si="4"/>
        <v>9440.7000000000007</v>
      </c>
      <c r="O73" s="19">
        <v>0</v>
      </c>
    </row>
    <row r="74" spans="1:15" x14ac:dyDescent="0.25">
      <c r="A74" s="16">
        <v>40787</v>
      </c>
      <c r="B74" s="6">
        <f t="shared" si="0"/>
        <v>59</v>
      </c>
      <c r="C74" s="17">
        <v>40787</v>
      </c>
      <c r="D74" s="5">
        <f t="shared" si="7"/>
        <v>17465.939999999999</v>
      </c>
      <c r="E74" s="5">
        <f t="shared" si="8"/>
        <v>9407.43</v>
      </c>
      <c r="F74" s="5">
        <f t="shared" si="6"/>
        <v>8058.5099999999984</v>
      </c>
      <c r="G74" s="18">
        <f t="shared" si="1"/>
        <v>2261494.3299999996</v>
      </c>
      <c r="H74" s="18">
        <f t="shared" si="2"/>
        <v>99347.52999999997</v>
      </c>
      <c r="I74" s="18">
        <f>SUM(F87:$F$261)</f>
        <v>2162146.799999998</v>
      </c>
      <c r="K74" s="19">
        <f t="shared" si="3"/>
        <v>-17465.939999999999</v>
      </c>
      <c r="L74" s="21">
        <f t="shared" si="5"/>
        <v>-410.10000000000582</v>
      </c>
      <c r="M74" s="21">
        <f t="shared" si="5"/>
        <v>8468.6100000003353</v>
      </c>
      <c r="N74" s="19">
        <f t="shared" si="4"/>
        <v>9407.43</v>
      </c>
      <c r="O74" s="19">
        <v>0</v>
      </c>
    </row>
    <row r="75" spans="1:15" x14ac:dyDescent="0.25">
      <c r="A75" s="16">
        <v>40817</v>
      </c>
      <c r="B75" s="6">
        <f t="shared" si="0"/>
        <v>60</v>
      </c>
      <c r="C75" s="17">
        <v>40817</v>
      </c>
      <c r="D75" s="5">
        <f t="shared" si="7"/>
        <v>17465.939999999999</v>
      </c>
      <c r="E75" s="5">
        <f t="shared" si="8"/>
        <v>9374.0300000000007</v>
      </c>
      <c r="F75" s="5">
        <f t="shared" si="6"/>
        <v>8091.909999999998</v>
      </c>
      <c r="G75" s="18">
        <f t="shared" si="1"/>
        <v>2253402.4199999995</v>
      </c>
      <c r="H75" s="18">
        <f t="shared" si="2"/>
        <v>99759.329999999987</v>
      </c>
      <c r="I75" s="18">
        <f>SUM(F88:$F$261)</f>
        <v>2153643.0899999985</v>
      </c>
      <c r="K75" s="19">
        <f t="shared" si="3"/>
        <v>-17465.939999999999</v>
      </c>
      <c r="L75" s="21">
        <f t="shared" si="5"/>
        <v>-411.80000000001746</v>
      </c>
      <c r="M75" s="21">
        <f t="shared" si="5"/>
        <v>8503.7099999994971</v>
      </c>
      <c r="N75" s="19">
        <f t="shared" si="4"/>
        <v>9374.0300000000007</v>
      </c>
      <c r="O75" s="19">
        <v>0</v>
      </c>
    </row>
    <row r="76" spans="1:15" x14ac:dyDescent="0.25">
      <c r="A76" s="16">
        <v>40848</v>
      </c>
      <c r="B76" s="6">
        <f t="shared" si="0"/>
        <v>61</v>
      </c>
      <c r="C76" s="17">
        <v>40848</v>
      </c>
      <c r="D76" s="5">
        <f t="shared" si="7"/>
        <v>17465.939999999999</v>
      </c>
      <c r="E76" s="5">
        <f t="shared" si="8"/>
        <v>9340.49</v>
      </c>
      <c r="F76" s="5">
        <f t="shared" si="6"/>
        <v>8125.4499999999989</v>
      </c>
      <c r="G76" s="18">
        <f t="shared" si="1"/>
        <v>2245276.9699999993</v>
      </c>
      <c r="H76" s="18">
        <f t="shared" si="2"/>
        <v>100172.83999999997</v>
      </c>
      <c r="I76" s="18">
        <f>SUM(F89:$F$261)</f>
        <v>2145104.1299999985</v>
      </c>
      <c r="K76" s="19">
        <f t="shared" si="3"/>
        <v>-17465.939999999999</v>
      </c>
      <c r="L76" s="21">
        <f t="shared" si="5"/>
        <v>-413.50999999998021</v>
      </c>
      <c r="M76" s="21">
        <f t="shared" si="5"/>
        <v>8538.9599999999627</v>
      </c>
      <c r="N76" s="19">
        <f t="shared" si="4"/>
        <v>9340.49</v>
      </c>
      <c r="O76" s="19">
        <v>0</v>
      </c>
    </row>
    <row r="77" spans="1:15" x14ac:dyDescent="0.25">
      <c r="A77" s="16">
        <v>40878</v>
      </c>
      <c r="B77" s="6">
        <f t="shared" si="0"/>
        <v>62</v>
      </c>
      <c r="C77" s="17">
        <v>40878</v>
      </c>
      <c r="D77" s="5">
        <f t="shared" si="7"/>
        <v>17465.939999999999</v>
      </c>
      <c r="E77" s="5">
        <f t="shared" si="8"/>
        <v>9306.81</v>
      </c>
      <c r="F77" s="5">
        <f t="shared" si="6"/>
        <v>8159.1299999999992</v>
      </c>
      <c r="G77" s="18">
        <f t="shared" si="1"/>
        <v>2237117.8399999994</v>
      </c>
      <c r="H77" s="18">
        <f t="shared" si="2"/>
        <v>100588.05999999997</v>
      </c>
      <c r="I77" s="18">
        <f>SUM(F90:$F$261)</f>
        <v>2136529.7799999989</v>
      </c>
      <c r="K77" s="19">
        <f t="shared" si="3"/>
        <v>-17465.939999999999</v>
      </c>
      <c r="L77" s="21">
        <f t="shared" si="5"/>
        <v>-415.22000000000116</v>
      </c>
      <c r="M77" s="21">
        <f t="shared" si="5"/>
        <v>8574.3499999996275</v>
      </c>
      <c r="N77" s="19">
        <f t="shared" si="4"/>
        <v>9306.81</v>
      </c>
      <c r="O77" s="19">
        <v>0</v>
      </c>
    </row>
    <row r="78" spans="1:15" x14ac:dyDescent="0.25">
      <c r="A78" s="16">
        <v>40909</v>
      </c>
      <c r="B78" s="6">
        <f t="shared" si="0"/>
        <v>63</v>
      </c>
      <c r="C78" s="17">
        <v>40909</v>
      </c>
      <c r="D78" s="5">
        <f t="shared" si="7"/>
        <v>17465.939999999999</v>
      </c>
      <c r="E78" s="5">
        <f t="shared" si="8"/>
        <v>9272.99</v>
      </c>
      <c r="F78" s="5">
        <f t="shared" si="6"/>
        <v>8192.9499999999989</v>
      </c>
      <c r="G78" s="18">
        <f t="shared" si="1"/>
        <v>2228924.8899999992</v>
      </c>
      <c r="H78" s="18">
        <f t="shared" si="2"/>
        <v>101005.00999999998</v>
      </c>
      <c r="I78" s="18">
        <f>SUM(F91:$F$261)</f>
        <v>2127919.8799999985</v>
      </c>
      <c r="K78" s="19">
        <f t="shared" si="3"/>
        <v>-17465.939999999999</v>
      </c>
      <c r="L78" s="21">
        <f t="shared" si="5"/>
        <v>-416.95000000001164</v>
      </c>
      <c r="M78" s="21">
        <f t="shared" si="5"/>
        <v>8609.9000000003725</v>
      </c>
      <c r="N78" s="19">
        <f t="shared" si="4"/>
        <v>9272.99</v>
      </c>
      <c r="O78" s="19">
        <v>0</v>
      </c>
    </row>
    <row r="79" spans="1:15" x14ac:dyDescent="0.25">
      <c r="A79" s="16">
        <v>40940</v>
      </c>
      <c r="B79" s="6">
        <f t="shared" si="0"/>
        <v>64</v>
      </c>
      <c r="C79" s="17">
        <v>40940</v>
      </c>
      <c r="D79" s="5">
        <f t="shared" si="7"/>
        <v>17465.939999999999</v>
      </c>
      <c r="E79" s="5">
        <f t="shared" si="8"/>
        <v>9239.0300000000007</v>
      </c>
      <c r="F79" s="5">
        <f t="shared" si="6"/>
        <v>8226.909999999998</v>
      </c>
      <c r="G79" s="18">
        <f t="shared" si="1"/>
        <v>2220697.9799999991</v>
      </c>
      <c r="H79" s="18">
        <f t="shared" si="2"/>
        <v>101423.67999999998</v>
      </c>
      <c r="I79" s="18">
        <f>SUM(F92:$F$261)</f>
        <v>2119274.2999999984</v>
      </c>
      <c r="K79" s="19">
        <f t="shared" si="3"/>
        <v>-17465.939999999999</v>
      </c>
      <c r="L79" s="21">
        <f t="shared" si="5"/>
        <v>-418.66999999999825</v>
      </c>
      <c r="M79" s="21">
        <f t="shared" si="5"/>
        <v>8645.5800000000745</v>
      </c>
      <c r="N79" s="19">
        <f t="shared" si="4"/>
        <v>9239.0300000000007</v>
      </c>
      <c r="O79" s="19">
        <v>0</v>
      </c>
    </row>
    <row r="80" spans="1:15" x14ac:dyDescent="0.25">
      <c r="A80" s="16">
        <v>40969</v>
      </c>
      <c r="B80" s="6">
        <f t="shared" si="0"/>
        <v>65</v>
      </c>
      <c r="C80" s="17">
        <v>40969</v>
      </c>
      <c r="D80" s="5">
        <f t="shared" si="7"/>
        <v>17465.939999999999</v>
      </c>
      <c r="E80" s="5">
        <f t="shared" si="8"/>
        <v>9204.93</v>
      </c>
      <c r="F80" s="5">
        <f t="shared" si="6"/>
        <v>8261.0099999999984</v>
      </c>
      <c r="G80" s="18">
        <f t="shared" si="1"/>
        <v>2212436.9699999993</v>
      </c>
      <c r="H80" s="18">
        <f t="shared" si="2"/>
        <v>101844.09</v>
      </c>
      <c r="I80" s="18">
        <f>SUM(F93:$F$261)</f>
        <v>2110592.879999999</v>
      </c>
      <c r="K80" s="19">
        <f t="shared" si="3"/>
        <v>-17465.939999999999</v>
      </c>
      <c r="L80" s="21">
        <f t="shared" si="5"/>
        <v>-420.41000000001804</v>
      </c>
      <c r="M80" s="21">
        <f t="shared" si="5"/>
        <v>8681.4199999994598</v>
      </c>
      <c r="N80" s="19">
        <f t="shared" si="4"/>
        <v>9204.93</v>
      </c>
      <c r="O80" s="19">
        <v>0</v>
      </c>
    </row>
    <row r="81" spans="1:15" x14ac:dyDescent="0.25">
      <c r="A81" s="16">
        <v>41000</v>
      </c>
      <c r="B81" s="6">
        <f t="shared" ref="B81:B144" si="9">B80+1</f>
        <v>66</v>
      </c>
      <c r="C81" s="17">
        <v>41000</v>
      </c>
      <c r="D81" s="5">
        <f t="shared" si="7"/>
        <v>17465.939999999999</v>
      </c>
      <c r="E81" s="5">
        <f t="shared" si="8"/>
        <v>9170.68</v>
      </c>
      <c r="F81" s="5">
        <f t="shared" si="6"/>
        <v>8295.2599999999984</v>
      </c>
      <c r="G81" s="18">
        <f t="shared" ref="G81:G144" si="10">G80-F81</f>
        <v>2204141.7099999995</v>
      </c>
      <c r="H81" s="18">
        <f t="shared" ref="H81:H144" si="11">SUM(F82:F93)</f>
        <v>102266.23999999999</v>
      </c>
      <c r="I81" s="18">
        <f>SUM(F94:$F$261)</f>
        <v>2101875.4699999988</v>
      </c>
      <c r="K81" s="19">
        <f t="shared" ref="K81:K144" si="12">-D81</f>
        <v>-17465.939999999999</v>
      </c>
      <c r="L81" s="21">
        <f t="shared" si="5"/>
        <v>-422.14999999999418</v>
      </c>
      <c r="M81" s="21">
        <f t="shared" si="5"/>
        <v>8717.410000000149</v>
      </c>
      <c r="N81" s="19">
        <f t="shared" ref="N81:N144" si="13">E81</f>
        <v>9170.68</v>
      </c>
      <c r="O81" s="19">
        <v>0</v>
      </c>
    </row>
    <row r="82" spans="1:15" x14ac:dyDescent="0.25">
      <c r="A82" s="16">
        <v>41030</v>
      </c>
      <c r="B82" s="6">
        <f t="shared" si="9"/>
        <v>67</v>
      </c>
      <c r="C82" s="17">
        <v>41030</v>
      </c>
      <c r="D82" s="5">
        <f t="shared" si="7"/>
        <v>17465.939999999999</v>
      </c>
      <c r="E82" s="5">
        <f t="shared" si="8"/>
        <v>9136.2999999999993</v>
      </c>
      <c r="F82" s="5">
        <f t="shared" si="6"/>
        <v>8329.64</v>
      </c>
      <c r="G82" s="18">
        <f t="shared" si="10"/>
        <v>2195812.0699999994</v>
      </c>
      <c r="H82" s="18">
        <f t="shared" si="11"/>
        <v>102690.13999999998</v>
      </c>
      <c r="I82" s="18">
        <f>SUM(F95:$F$261)</f>
        <v>2093121.929999999</v>
      </c>
      <c r="K82" s="19">
        <f t="shared" si="12"/>
        <v>-17465.939999999999</v>
      </c>
      <c r="L82" s="21">
        <f t="shared" ref="L82:M145" si="14">H81-H82</f>
        <v>-423.89999999999418</v>
      </c>
      <c r="M82" s="21">
        <f t="shared" si="14"/>
        <v>8753.5399999998044</v>
      </c>
      <c r="N82" s="19">
        <f t="shared" si="13"/>
        <v>9136.2999999999993</v>
      </c>
      <c r="O82" s="19">
        <v>0</v>
      </c>
    </row>
    <row r="83" spans="1:15" x14ac:dyDescent="0.25">
      <c r="A83" s="16">
        <v>41061</v>
      </c>
      <c r="B83" s="6">
        <f t="shared" si="9"/>
        <v>68</v>
      </c>
      <c r="C83" s="17">
        <v>41061</v>
      </c>
      <c r="D83" s="5">
        <f t="shared" si="7"/>
        <v>17465.939999999999</v>
      </c>
      <c r="E83" s="5">
        <f t="shared" si="8"/>
        <v>9101.77</v>
      </c>
      <c r="F83" s="5">
        <f t="shared" si="6"/>
        <v>8364.1699999999983</v>
      </c>
      <c r="G83" s="18">
        <f t="shared" si="10"/>
        <v>2187447.8999999994</v>
      </c>
      <c r="H83" s="18">
        <f t="shared" si="11"/>
        <v>103115.78999999998</v>
      </c>
      <c r="I83" s="18">
        <f>SUM(F96:$F$261)</f>
        <v>2084332.1099999989</v>
      </c>
      <c r="K83" s="19">
        <f t="shared" si="12"/>
        <v>-17465.939999999999</v>
      </c>
      <c r="L83" s="21">
        <f t="shared" si="14"/>
        <v>-425.64999999999418</v>
      </c>
      <c r="M83" s="21">
        <f t="shared" si="14"/>
        <v>8789.8200000000652</v>
      </c>
      <c r="N83" s="19">
        <f t="shared" si="13"/>
        <v>9101.77</v>
      </c>
      <c r="O83" s="19">
        <v>0</v>
      </c>
    </row>
    <row r="84" spans="1:15" x14ac:dyDescent="0.25">
      <c r="A84" s="16">
        <v>41091</v>
      </c>
      <c r="B84" s="6">
        <f t="shared" si="9"/>
        <v>69</v>
      </c>
      <c r="C84" s="17">
        <v>41091</v>
      </c>
      <c r="D84" s="5">
        <f t="shared" si="7"/>
        <v>17465.939999999999</v>
      </c>
      <c r="E84" s="5">
        <f t="shared" si="8"/>
        <v>9067.1</v>
      </c>
      <c r="F84" s="5">
        <f t="shared" ref="F84:F147" si="15">D84-E84</f>
        <v>8398.8399999999983</v>
      </c>
      <c r="G84" s="18">
        <f t="shared" si="10"/>
        <v>2179049.0599999996</v>
      </c>
      <c r="H84" s="18">
        <f t="shared" si="11"/>
        <v>103543.20999999998</v>
      </c>
      <c r="I84" s="18">
        <f>SUM(F97:$F$261)</f>
        <v>2075505.8499999989</v>
      </c>
      <c r="K84" s="19">
        <f t="shared" si="12"/>
        <v>-17465.939999999999</v>
      </c>
      <c r="L84" s="21">
        <f t="shared" si="14"/>
        <v>-427.41999999999825</v>
      </c>
      <c r="M84" s="21">
        <f t="shared" si="14"/>
        <v>8826.2600000000093</v>
      </c>
      <c r="N84" s="19">
        <f t="shared" si="13"/>
        <v>9067.1</v>
      </c>
      <c r="O84" s="19">
        <v>0</v>
      </c>
    </row>
    <row r="85" spans="1:15" x14ac:dyDescent="0.25">
      <c r="A85" s="16">
        <v>41122</v>
      </c>
      <c r="B85" s="6">
        <f t="shared" si="9"/>
        <v>70</v>
      </c>
      <c r="C85" s="17">
        <v>41122</v>
      </c>
      <c r="D85" s="5">
        <f t="shared" si="7"/>
        <v>17465.939999999999</v>
      </c>
      <c r="E85" s="5">
        <f t="shared" si="8"/>
        <v>9032.2900000000009</v>
      </c>
      <c r="F85" s="5">
        <f t="shared" si="15"/>
        <v>8433.6499999999978</v>
      </c>
      <c r="G85" s="18">
        <f t="shared" si="10"/>
        <v>2170615.4099999997</v>
      </c>
      <c r="H85" s="18">
        <f t="shared" si="11"/>
        <v>103972.39999999998</v>
      </c>
      <c r="I85" s="18">
        <f>SUM(F98:$F$261)</f>
        <v>2066643.0099999988</v>
      </c>
      <c r="K85" s="19">
        <f t="shared" si="12"/>
        <v>-17465.939999999999</v>
      </c>
      <c r="L85" s="21">
        <f t="shared" si="14"/>
        <v>-429.19000000000233</v>
      </c>
      <c r="M85" s="21">
        <f t="shared" si="14"/>
        <v>8862.8400000000838</v>
      </c>
      <c r="N85" s="19">
        <f t="shared" si="13"/>
        <v>9032.2900000000009</v>
      </c>
      <c r="O85" s="19">
        <v>0</v>
      </c>
    </row>
    <row r="86" spans="1:15" x14ac:dyDescent="0.25">
      <c r="A86" s="16">
        <v>41153</v>
      </c>
      <c r="B86" s="6">
        <f t="shared" si="9"/>
        <v>71</v>
      </c>
      <c r="C86" s="17">
        <v>41153</v>
      </c>
      <c r="D86" s="5">
        <f t="shared" ref="D86:D149" si="16">ROUND(447116.64*($D$8/67896759.52),2)</f>
        <v>17465.939999999999</v>
      </c>
      <c r="E86" s="5">
        <f t="shared" ref="E86:E149" si="17">ROUND(G85*($F$13/12),2)</f>
        <v>8997.33</v>
      </c>
      <c r="F86" s="5">
        <f t="shared" si="15"/>
        <v>8468.6099999999988</v>
      </c>
      <c r="G86" s="18">
        <f t="shared" si="10"/>
        <v>2162146.7999999998</v>
      </c>
      <c r="H86" s="18">
        <f t="shared" si="11"/>
        <v>104403.36999999998</v>
      </c>
      <c r="I86" s="18">
        <f>SUM(F99:$F$261)</f>
        <v>2057743.429999999</v>
      </c>
      <c r="K86" s="19">
        <f t="shared" si="12"/>
        <v>-17465.939999999999</v>
      </c>
      <c r="L86" s="21">
        <f t="shared" si="14"/>
        <v>-430.97000000000116</v>
      </c>
      <c r="M86" s="21">
        <f t="shared" si="14"/>
        <v>8899.5799999998417</v>
      </c>
      <c r="N86" s="19">
        <f t="shared" si="13"/>
        <v>8997.33</v>
      </c>
      <c r="O86" s="19">
        <v>0</v>
      </c>
    </row>
    <row r="87" spans="1:15" x14ac:dyDescent="0.25">
      <c r="A87" s="16">
        <v>41183</v>
      </c>
      <c r="B87" s="6">
        <f t="shared" si="9"/>
        <v>72</v>
      </c>
      <c r="C87" s="17">
        <v>41183</v>
      </c>
      <c r="D87" s="5">
        <f t="shared" si="16"/>
        <v>17465.939999999999</v>
      </c>
      <c r="E87" s="5">
        <f t="shared" si="17"/>
        <v>8962.23</v>
      </c>
      <c r="F87" s="5">
        <f t="shared" si="15"/>
        <v>8503.7099999999991</v>
      </c>
      <c r="G87" s="18">
        <f t="shared" si="10"/>
        <v>2153643.09</v>
      </c>
      <c r="H87" s="18">
        <f t="shared" si="11"/>
        <v>104836.12999999998</v>
      </c>
      <c r="I87" s="18">
        <f>SUM(F100:$F$261)</f>
        <v>2048806.959999999</v>
      </c>
      <c r="K87" s="19">
        <f t="shared" si="12"/>
        <v>-17465.939999999999</v>
      </c>
      <c r="L87" s="21">
        <f t="shared" si="14"/>
        <v>-432.75999999999476</v>
      </c>
      <c r="M87" s="21">
        <f t="shared" si="14"/>
        <v>8936.4699999999721</v>
      </c>
      <c r="N87" s="19">
        <f t="shared" si="13"/>
        <v>8962.23</v>
      </c>
      <c r="O87" s="19">
        <v>0</v>
      </c>
    </row>
    <row r="88" spans="1:15" x14ac:dyDescent="0.25">
      <c r="A88" s="16">
        <v>41214</v>
      </c>
      <c r="B88" s="6">
        <f t="shared" si="9"/>
        <v>73</v>
      </c>
      <c r="C88" s="17">
        <v>41214</v>
      </c>
      <c r="D88" s="5">
        <f t="shared" si="16"/>
        <v>17465.939999999999</v>
      </c>
      <c r="E88" s="5">
        <f t="shared" si="17"/>
        <v>8926.98</v>
      </c>
      <c r="F88" s="5">
        <f t="shared" si="15"/>
        <v>8538.9599999999991</v>
      </c>
      <c r="G88" s="18">
        <f t="shared" si="10"/>
        <v>2145104.13</v>
      </c>
      <c r="H88" s="18">
        <f t="shared" si="11"/>
        <v>105270.67999999998</v>
      </c>
      <c r="I88" s="18">
        <f>SUM(F101:$F$261)</f>
        <v>2039833.449999999</v>
      </c>
      <c r="K88" s="19">
        <f t="shared" si="12"/>
        <v>-17465.939999999999</v>
      </c>
      <c r="L88" s="21">
        <f t="shared" si="14"/>
        <v>-434.55000000000291</v>
      </c>
      <c r="M88" s="21">
        <f t="shared" si="14"/>
        <v>8973.5100000000093</v>
      </c>
      <c r="N88" s="19">
        <f t="shared" si="13"/>
        <v>8926.98</v>
      </c>
      <c r="O88" s="19">
        <v>0</v>
      </c>
    </row>
    <row r="89" spans="1:15" x14ac:dyDescent="0.25">
      <c r="A89" s="16">
        <v>41244</v>
      </c>
      <c r="B89" s="6">
        <f t="shared" si="9"/>
        <v>74</v>
      </c>
      <c r="C89" s="17">
        <v>41244</v>
      </c>
      <c r="D89" s="5">
        <f t="shared" si="16"/>
        <v>17465.939999999999</v>
      </c>
      <c r="E89" s="5">
        <f t="shared" si="17"/>
        <v>8891.59</v>
      </c>
      <c r="F89" s="5">
        <f t="shared" si="15"/>
        <v>8574.3499999999985</v>
      </c>
      <c r="G89" s="18">
        <f t="shared" si="10"/>
        <v>2136529.7799999998</v>
      </c>
      <c r="H89" s="18">
        <f t="shared" si="11"/>
        <v>105707.03999999998</v>
      </c>
      <c r="I89" s="18">
        <f>SUM(F102:$F$261)</f>
        <v>2030822.7399999991</v>
      </c>
      <c r="K89" s="19">
        <f t="shared" si="12"/>
        <v>-17465.939999999999</v>
      </c>
      <c r="L89" s="21">
        <f t="shared" si="14"/>
        <v>-436.36000000000058</v>
      </c>
      <c r="M89" s="21">
        <f t="shared" si="14"/>
        <v>9010.7099999999627</v>
      </c>
      <c r="N89" s="19">
        <f t="shared" si="13"/>
        <v>8891.59</v>
      </c>
      <c r="O89" s="19">
        <v>0</v>
      </c>
    </row>
    <row r="90" spans="1:15" x14ac:dyDescent="0.25">
      <c r="A90" s="16">
        <v>41275</v>
      </c>
      <c r="B90" s="6">
        <f t="shared" si="9"/>
        <v>75</v>
      </c>
      <c r="C90" s="17">
        <v>41275</v>
      </c>
      <c r="D90" s="5">
        <f t="shared" si="16"/>
        <v>17465.939999999999</v>
      </c>
      <c r="E90" s="5">
        <f t="shared" si="17"/>
        <v>8856.0400000000009</v>
      </c>
      <c r="F90" s="5">
        <f t="shared" si="15"/>
        <v>8609.8999999999978</v>
      </c>
      <c r="G90" s="18">
        <f t="shared" si="10"/>
        <v>2127919.88</v>
      </c>
      <c r="H90" s="18">
        <f t="shared" si="11"/>
        <v>106145.19999999998</v>
      </c>
      <c r="I90" s="18">
        <f>SUM(F103:$F$261)</f>
        <v>2021774.6799999988</v>
      </c>
      <c r="K90" s="19">
        <f t="shared" si="12"/>
        <v>-17465.939999999999</v>
      </c>
      <c r="L90" s="21">
        <f t="shared" si="14"/>
        <v>-438.16000000000349</v>
      </c>
      <c r="M90" s="21">
        <f t="shared" si="14"/>
        <v>9048.0600000002887</v>
      </c>
      <c r="N90" s="19">
        <f t="shared" si="13"/>
        <v>8856.0400000000009</v>
      </c>
      <c r="O90" s="19">
        <v>0</v>
      </c>
    </row>
    <row r="91" spans="1:15" x14ac:dyDescent="0.25">
      <c r="A91" s="16">
        <v>41306</v>
      </c>
      <c r="B91" s="6">
        <f t="shared" si="9"/>
        <v>76</v>
      </c>
      <c r="C91" s="17">
        <v>41306</v>
      </c>
      <c r="D91" s="5">
        <f t="shared" si="16"/>
        <v>17465.939999999999</v>
      </c>
      <c r="E91" s="5">
        <f t="shared" si="17"/>
        <v>8820.36</v>
      </c>
      <c r="F91" s="5">
        <f t="shared" si="15"/>
        <v>8645.5799999999981</v>
      </c>
      <c r="G91" s="18">
        <f t="shared" si="10"/>
        <v>2119274.2999999998</v>
      </c>
      <c r="H91" s="18">
        <f t="shared" si="11"/>
        <v>106585.18</v>
      </c>
      <c r="I91" s="18">
        <f>SUM(F104:$F$261)</f>
        <v>2012689.1199999989</v>
      </c>
      <c r="K91" s="19">
        <f t="shared" si="12"/>
        <v>-17465.939999999999</v>
      </c>
      <c r="L91" s="21">
        <f t="shared" si="14"/>
        <v>-439.98000000001048</v>
      </c>
      <c r="M91" s="21">
        <f t="shared" si="14"/>
        <v>9085.559999999823</v>
      </c>
      <c r="N91" s="19">
        <f t="shared" si="13"/>
        <v>8820.36</v>
      </c>
      <c r="O91" s="19">
        <v>0</v>
      </c>
    </row>
    <row r="92" spans="1:15" x14ac:dyDescent="0.25">
      <c r="A92" s="16">
        <v>41334</v>
      </c>
      <c r="B92" s="6">
        <f t="shared" si="9"/>
        <v>77</v>
      </c>
      <c r="C92" s="17">
        <v>41334</v>
      </c>
      <c r="D92" s="5">
        <f t="shared" si="16"/>
        <v>17465.939999999999</v>
      </c>
      <c r="E92" s="5">
        <f t="shared" si="17"/>
        <v>8784.52</v>
      </c>
      <c r="F92" s="5">
        <f t="shared" si="15"/>
        <v>8681.4199999999983</v>
      </c>
      <c r="G92" s="18">
        <f t="shared" si="10"/>
        <v>2110592.88</v>
      </c>
      <c r="H92" s="18">
        <f t="shared" si="11"/>
        <v>107026.97999999998</v>
      </c>
      <c r="I92" s="18">
        <f>SUM(F105:$F$261)</f>
        <v>2003565.899999999</v>
      </c>
      <c r="K92" s="19">
        <f t="shared" si="12"/>
        <v>-17465.939999999999</v>
      </c>
      <c r="L92" s="21">
        <f t="shared" si="14"/>
        <v>-441.79999999998836</v>
      </c>
      <c r="M92" s="21">
        <f t="shared" si="14"/>
        <v>9123.2199999999721</v>
      </c>
      <c r="N92" s="19">
        <f t="shared" si="13"/>
        <v>8784.52</v>
      </c>
      <c r="O92" s="19">
        <v>0</v>
      </c>
    </row>
    <row r="93" spans="1:15" x14ac:dyDescent="0.25">
      <c r="A93" s="16">
        <v>41365</v>
      </c>
      <c r="B93" s="6">
        <f t="shared" si="9"/>
        <v>78</v>
      </c>
      <c r="C93" s="17">
        <v>41365</v>
      </c>
      <c r="D93" s="5">
        <f t="shared" si="16"/>
        <v>17465.939999999999</v>
      </c>
      <c r="E93" s="5">
        <f t="shared" si="17"/>
        <v>8748.5300000000007</v>
      </c>
      <c r="F93" s="5">
        <f t="shared" si="15"/>
        <v>8717.409999999998</v>
      </c>
      <c r="G93" s="18">
        <f t="shared" si="10"/>
        <v>2101875.4699999997</v>
      </c>
      <c r="H93" s="18">
        <f t="shared" si="11"/>
        <v>107470.60999999997</v>
      </c>
      <c r="I93" s="18">
        <f>SUM(F106:$F$261)</f>
        <v>1994404.8599999989</v>
      </c>
      <c r="K93" s="19">
        <f t="shared" si="12"/>
        <v>-17465.939999999999</v>
      </c>
      <c r="L93" s="21">
        <f t="shared" si="14"/>
        <v>-443.6299999999901</v>
      </c>
      <c r="M93" s="21">
        <f t="shared" si="14"/>
        <v>9161.0400000000373</v>
      </c>
      <c r="N93" s="19">
        <f t="shared" si="13"/>
        <v>8748.5300000000007</v>
      </c>
      <c r="O93" s="19">
        <v>0</v>
      </c>
    </row>
    <row r="94" spans="1:15" x14ac:dyDescent="0.25">
      <c r="A94" s="16">
        <v>41395</v>
      </c>
      <c r="B94" s="6">
        <f t="shared" si="9"/>
        <v>79</v>
      </c>
      <c r="C94" s="17">
        <v>41395</v>
      </c>
      <c r="D94" s="5">
        <f t="shared" si="16"/>
        <v>17465.939999999999</v>
      </c>
      <c r="E94" s="5">
        <f t="shared" si="17"/>
        <v>8712.4</v>
      </c>
      <c r="F94" s="5">
        <f t="shared" si="15"/>
        <v>8753.5399999999991</v>
      </c>
      <c r="G94" s="18">
        <f t="shared" si="10"/>
        <v>2093121.9299999997</v>
      </c>
      <c r="H94" s="18">
        <f t="shared" si="11"/>
        <v>107916.07999999997</v>
      </c>
      <c r="I94" s="18">
        <f>SUM(F107:$F$261)</f>
        <v>1985205.8499999989</v>
      </c>
      <c r="K94" s="19">
        <f t="shared" si="12"/>
        <v>-17465.939999999999</v>
      </c>
      <c r="L94" s="21">
        <f t="shared" si="14"/>
        <v>-445.47000000000116</v>
      </c>
      <c r="M94" s="21">
        <f t="shared" si="14"/>
        <v>9199.0100000000093</v>
      </c>
      <c r="N94" s="19">
        <f t="shared" si="13"/>
        <v>8712.4</v>
      </c>
      <c r="O94" s="19">
        <v>0</v>
      </c>
    </row>
    <row r="95" spans="1:15" x14ac:dyDescent="0.25">
      <c r="A95" s="16">
        <v>41426</v>
      </c>
      <c r="B95" s="6">
        <f t="shared" si="9"/>
        <v>80</v>
      </c>
      <c r="C95" s="17">
        <v>41426</v>
      </c>
      <c r="D95" s="5">
        <f t="shared" si="16"/>
        <v>17465.939999999999</v>
      </c>
      <c r="E95" s="5">
        <f t="shared" si="17"/>
        <v>8676.1200000000008</v>
      </c>
      <c r="F95" s="5">
        <f t="shared" si="15"/>
        <v>8789.8199999999979</v>
      </c>
      <c r="G95" s="18">
        <f t="shared" si="10"/>
        <v>2084332.1099999996</v>
      </c>
      <c r="H95" s="18">
        <f t="shared" si="11"/>
        <v>108363.39999999998</v>
      </c>
      <c r="I95" s="18">
        <f>SUM(F108:$F$261)</f>
        <v>1975968.709999999</v>
      </c>
      <c r="K95" s="19">
        <f t="shared" si="12"/>
        <v>-17465.939999999999</v>
      </c>
      <c r="L95" s="21">
        <f t="shared" si="14"/>
        <v>-447.32000000000698</v>
      </c>
      <c r="M95" s="21">
        <f t="shared" si="14"/>
        <v>9237.1399999998976</v>
      </c>
      <c r="N95" s="19">
        <f t="shared" si="13"/>
        <v>8676.1200000000008</v>
      </c>
      <c r="O95" s="19">
        <v>0</v>
      </c>
    </row>
    <row r="96" spans="1:15" x14ac:dyDescent="0.25">
      <c r="A96" s="16">
        <v>41456</v>
      </c>
      <c r="B96" s="6">
        <f t="shared" si="9"/>
        <v>81</v>
      </c>
      <c r="C96" s="17">
        <v>41456</v>
      </c>
      <c r="D96" s="5">
        <f t="shared" si="16"/>
        <v>17465.939999999999</v>
      </c>
      <c r="E96" s="5">
        <f t="shared" si="17"/>
        <v>8639.68</v>
      </c>
      <c r="F96" s="5">
        <f t="shared" si="15"/>
        <v>8826.2599999999984</v>
      </c>
      <c r="G96" s="18">
        <f t="shared" si="10"/>
        <v>2075505.8499999996</v>
      </c>
      <c r="H96" s="18">
        <f t="shared" si="11"/>
        <v>108812.56999999996</v>
      </c>
      <c r="I96" s="18">
        <f>SUM(F109:$F$261)</f>
        <v>1966693.2799999989</v>
      </c>
      <c r="K96" s="19">
        <f t="shared" si="12"/>
        <v>-17465.939999999999</v>
      </c>
      <c r="L96" s="21">
        <f t="shared" si="14"/>
        <v>-449.1699999999837</v>
      </c>
      <c r="M96" s="21">
        <f t="shared" si="14"/>
        <v>9275.4300000001676</v>
      </c>
      <c r="N96" s="19">
        <f t="shared" si="13"/>
        <v>8639.68</v>
      </c>
      <c r="O96" s="19">
        <v>0</v>
      </c>
    </row>
    <row r="97" spans="1:15" x14ac:dyDescent="0.25">
      <c r="A97" s="16">
        <v>41487</v>
      </c>
      <c r="B97" s="6">
        <f t="shared" si="9"/>
        <v>82</v>
      </c>
      <c r="C97" s="17">
        <v>41487</v>
      </c>
      <c r="D97" s="5">
        <f t="shared" si="16"/>
        <v>17465.939999999999</v>
      </c>
      <c r="E97" s="5">
        <f t="shared" si="17"/>
        <v>8603.1</v>
      </c>
      <c r="F97" s="5">
        <f t="shared" si="15"/>
        <v>8862.8399999999983</v>
      </c>
      <c r="G97" s="18">
        <f t="shared" si="10"/>
        <v>2066643.0099999995</v>
      </c>
      <c r="H97" s="18">
        <f t="shared" si="11"/>
        <v>109263.60999999996</v>
      </c>
      <c r="I97" s="18">
        <f>SUM(F110:$F$261)</f>
        <v>1957379.399999999</v>
      </c>
      <c r="K97" s="19">
        <f t="shared" si="12"/>
        <v>-17465.939999999999</v>
      </c>
      <c r="L97" s="21">
        <f t="shared" si="14"/>
        <v>-451.0399999999936</v>
      </c>
      <c r="M97" s="21">
        <f t="shared" si="14"/>
        <v>9313.8799999998882</v>
      </c>
      <c r="N97" s="19">
        <f t="shared" si="13"/>
        <v>8603.1</v>
      </c>
      <c r="O97" s="19">
        <v>0</v>
      </c>
    </row>
    <row r="98" spans="1:15" x14ac:dyDescent="0.25">
      <c r="A98" s="16">
        <v>41518</v>
      </c>
      <c r="B98" s="6">
        <f t="shared" si="9"/>
        <v>83</v>
      </c>
      <c r="C98" s="17">
        <v>41518</v>
      </c>
      <c r="D98" s="5">
        <f t="shared" si="16"/>
        <v>17465.939999999999</v>
      </c>
      <c r="E98" s="5">
        <f t="shared" si="17"/>
        <v>8566.36</v>
      </c>
      <c r="F98" s="5">
        <f t="shared" si="15"/>
        <v>8899.5799999999981</v>
      </c>
      <c r="G98" s="18">
        <f t="shared" si="10"/>
        <v>2057743.4299999995</v>
      </c>
      <c r="H98" s="18">
        <f t="shared" si="11"/>
        <v>109716.50999999997</v>
      </c>
      <c r="I98" s="18">
        <f>SUM(F111:$F$261)</f>
        <v>1948026.919999999</v>
      </c>
      <c r="K98" s="19">
        <f t="shared" si="12"/>
        <v>-17465.939999999999</v>
      </c>
      <c r="L98" s="21">
        <f t="shared" si="14"/>
        <v>-452.90000000000873</v>
      </c>
      <c r="M98" s="21">
        <f t="shared" si="14"/>
        <v>9352.4799999999814</v>
      </c>
      <c r="N98" s="19">
        <f t="shared" si="13"/>
        <v>8566.36</v>
      </c>
      <c r="O98" s="19">
        <v>0</v>
      </c>
    </row>
    <row r="99" spans="1:15" x14ac:dyDescent="0.25">
      <c r="A99" s="16">
        <v>41548</v>
      </c>
      <c r="B99" s="6">
        <f t="shared" si="9"/>
        <v>84</v>
      </c>
      <c r="C99" s="17">
        <v>41548</v>
      </c>
      <c r="D99" s="5">
        <f t="shared" si="16"/>
        <v>17465.939999999999</v>
      </c>
      <c r="E99" s="5">
        <f t="shared" si="17"/>
        <v>8529.4699999999993</v>
      </c>
      <c r="F99" s="5">
        <f t="shared" si="15"/>
        <v>8936.4699999999993</v>
      </c>
      <c r="G99" s="18">
        <f t="shared" si="10"/>
        <v>2048806.9599999995</v>
      </c>
      <c r="H99" s="18">
        <f t="shared" si="11"/>
        <v>110171.29</v>
      </c>
      <c r="I99" s="18">
        <f>SUM(F112:$F$261)</f>
        <v>1938635.6699999988</v>
      </c>
      <c r="K99" s="19">
        <f t="shared" si="12"/>
        <v>-17465.939999999999</v>
      </c>
      <c r="L99" s="21">
        <f t="shared" si="14"/>
        <v>-454.78000000002794</v>
      </c>
      <c r="M99" s="21">
        <f t="shared" si="14"/>
        <v>9391.2500000002328</v>
      </c>
      <c r="N99" s="19">
        <f t="shared" si="13"/>
        <v>8529.4699999999993</v>
      </c>
      <c r="O99" s="19">
        <v>0</v>
      </c>
    </row>
    <row r="100" spans="1:15" x14ac:dyDescent="0.25">
      <c r="A100" s="16">
        <v>41579</v>
      </c>
      <c r="B100" s="6">
        <f t="shared" si="9"/>
        <v>85</v>
      </c>
      <c r="C100" s="17">
        <v>41579</v>
      </c>
      <c r="D100" s="5">
        <f t="shared" si="16"/>
        <v>17465.939999999999</v>
      </c>
      <c r="E100" s="5">
        <f t="shared" si="17"/>
        <v>8492.43</v>
      </c>
      <c r="F100" s="5">
        <f t="shared" si="15"/>
        <v>8973.5099999999984</v>
      </c>
      <c r="G100" s="18">
        <f t="shared" si="10"/>
        <v>2039833.4499999995</v>
      </c>
      <c r="H100" s="18">
        <f t="shared" si="11"/>
        <v>110627.95999999998</v>
      </c>
      <c r="I100" s="18">
        <f>SUM(F113:$F$261)</f>
        <v>1929205.4899999986</v>
      </c>
      <c r="K100" s="19">
        <f t="shared" si="12"/>
        <v>-17465.939999999999</v>
      </c>
      <c r="L100" s="21">
        <f t="shared" si="14"/>
        <v>-456.6699999999837</v>
      </c>
      <c r="M100" s="21">
        <f t="shared" si="14"/>
        <v>9430.1800000001676</v>
      </c>
      <c r="N100" s="19">
        <f t="shared" si="13"/>
        <v>8492.43</v>
      </c>
      <c r="O100" s="19">
        <v>0</v>
      </c>
    </row>
    <row r="101" spans="1:15" x14ac:dyDescent="0.25">
      <c r="A101" s="16">
        <v>41609</v>
      </c>
      <c r="B101" s="6">
        <f t="shared" si="9"/>
        <v>86</v>
      </c>
      <c r="C101" s="17">
        <v>41609</v>
      </c>
      <c r="D101" s="5">
        <f t="shared" si="16"/>
        <v>17465.939999999999</v>
      </c>
      <c r="E101" s="5">
        <f t="shared" si="17"/>
        <v>8455.23</v>
      </c>
      <c r="F101" s="5">
        <f t="shared" si="15"/>
        <v>9010.7099999999991</v>
      </c>
      <c r="G101" s="18">
        <f t="shared" si="10"/>
        <v>2030822.7399999995</v>
      </c>
      <c r="H101" s="18">
        <f t="shared" si="11"/>
        <v>111086.51999999999</v>
      </c>
      <c r="I101" s="18">
        <f>SUM(F114:$F$261)</f>
        <v>1919736.2199999988</v>
      </c>
      <c r="K101" s="19">
        <f t="shared" si="12"/>
        <v>-17465.939999999999</v>
      </c>
      <c r="L101" s="21">
        <f t="shared" si="14"/>
        <v>-458.56000000001222</v>
      </c>
      <c r="M101" s="21">
        <f t="shared" si="14"/>
        <v>9469.2699999997858</v>
      </c>
      <c r="N101" s="19">
        <f t="shared" si="13"/>
        <v>8455.23</v>
      </c>
      <c r="O101" s="19">
        <v>0</v>
      </c>
    </row>
    <row r="102" spans="1:15" x14ac:dyDescent="0.25">
      <c r="A102" s="16">
        <v>41640</v>
      </c>
      <c r="B102" s="6">
        <f t="shared" si="9"/>
        <v>87</v>
      </c>
      <c r="C102" s="17">
        <v>41640</v>
      </c>
      <c r="D102" s="5">
        <f t="shared" si="16"/>
        <v>17465.939999999999</v>
      </c>
      <c r="E102" s="5">
        <f t="shared" si="17"/>
        <v>8417.8799999999992</v>
      </c>
      <c r="F102" s="5">
        <f t="shared" si="15"/>
        <v>9048.06</v>
      </c>
      <c r="G102" s="18">
        <f t="shared" si="10"/>
        <v>2021774.6799999995</v>
      </c>
      <c r="H102" s="18">
        <f t="shared" si="11"/>
        <v>111546.98</v>
      </c>
      <c r="I102" s="18">
        <f>SUM(F115:$F$261)</f>
        <v>1910227.6999999988</v>
      </c>
      <c r="K102" s="19">
        <f t="shared" si="12"/>
        <v>-17465.939999999999</v>
      </c>
      <c r="L102" s="21">
        <f t="shared" si="14"/>
        <v>-460.4600000000064</v>
      </c>
      <c r="M102" s="21">
        <f t="shared" si="14"/>
        <v>9508.5200000000186</v>
      </c>
      <c r="N102" s="19">
        <f t="shared" si="13"/>
        <v>8417.8799999999992</v>
      </c>
      <c r="O102" s="19">
        <v>0</v>
      </c>
    </row>
    <row r="103" spans="1:15" x14ac:dyDescent="0.25">
      <c r="A103" s="16">
        <v>41671</v>
      </c>
      <c r="B103" s="6">
        <f t="shared" si="9"/>
        <v>88</v>
      </c>
      <c r="C103" s="17">
        <v>41671</v>
      </c>
      <c r="D103" s="5">
        <f t="shared" si="16"/>
        <v>17465.939999999999</v>
      </c>
      <c r="E103" s="5">
        <f t="shared" si="17"/>
        <v>8380.3799999999992</v>
      </c>
      <c r="F103" s="5">
        <f t="shared" si="15"/>
        <v>9085.56</v>
      </c>
      <c r="G103" s="18">
        <f t="shared" si="10"/>
        <v>2012689.1199999994</v>
      </c>
      <c r="H103" s="18">
        <f t="shared" si="11"/>
        <v>112009.34999999999</v>
      </c>
      <c r="I103" s="18">
        <f>SUM(F116:$F$261)</f>
        <v>1900679.7699999989</v>
      </c>
      <c r="K103" s="19">
        <f t="shared" si="12"/>
        <v>-17465.939999999999</v>
      </c>
      <c r="L103" s="21">
        <f t="shared" si="14"/>
        <v>-462.36999999999534</v>
      </c>
      <c r="M103" s="21">
        <f t="shared" si="14"/>
        <v>9547.9299999999348</v>
      </c>
      <c r="N103" s="19">
        <f t="shared" si="13"/>
        <v>8380.3799999999992</v>
      </c>
      <c r="O103" s="19">
        <v>0</v>
      </c>
    </row>
    <row r="104" spans="1:15" x14ac:dyDescent="0.25">
      <c r="A104" s="16">
        <v>41699</v>
      </c>
      <c r="B104" s="6">
        <f t="shared" si="9"/>
        <v>89</v>
      </c>
      <c r="C104" s="17">
        <v>41699</v>
      </c>
      <c r="D104" s="5">
        <f t="shared" si="16"/>
        <v>17465.939999999999</v>
      </c>
      <c r="E104" s="5">
        <f t="shared" si="17"/>
        <v>8342.7199999999993</v>
      </c>
      <c r="F104" s="5">
        <f t="shared" si="15"/>
        <v>9123.2199999999993</v>
      </c>
      <c r="G104" s="18">
        <f t="shared" si="10"/>
        <v>2003565.8999999994</v>
      </c>
      <c r="H104" s="18">
        <f t="shared" si="11"/>
        <v>112473.63999999998</v>
      </c>
      <c r="I104" s="18">
        <f>SUM(F117:$F$261)</f>
        <v>1891092.2599999988</v>
      </c>
      <c r="K104" s="19">
        <f t="shared" si="12"/>
        <v>-17465.939999999999</v>
      </c>
      <c r="L104" s="21">
        <f t="shared" si="14"/>
        <v>-464.2899999999936</v>
      </c>
      <c r="M104" s="21">
        <f t="shared" si="14"/>
        <v>9587.5100000000093</v>
      </c>
      <c r="N104" s="19">
        <f t="shared" si="13"/>
        <v>8342.7199999999993</v>
      </c>
      <c r="O104" s="19">
        <v>0</v>
      </c>
    </row>
    <row r="105" spans="1:15" x14ac:dyDescent="0.25">
      <c r="A105" s="16">
        <v>41730</v>
      </c>
      <c r="B105" s="6">
        <f t="shared" si="9"/>
        <v>90</v>
      </c>
      <c r="C105" s="17">
        <v>41730</v>
      </c>
      <c r="D105" s="5">
        <f t="shared" si="16"/>
        <v>17465.939999999999</v>
      </c>
      <c r="E105" s="5">
        <f t="shared" si="17"/>
        <v>8304.9</v>
      </c>
      <c r="F105" s="5">
        <f t="shared" si="15"/>
        <v>9161.0399999999991</v>
      </c>
      <c r="G105" s="18">
        <f t="shared" si="10"/>
        <v>1994404.8599999994</v>
      </c>
      <c r="H105" s="18">
        <f t="shared" si="11"/>
        <v>112939.84999999998</v>
      </c>
      <c r="I105" s="18">
        <f>SUM(F118:$F$261)</f>
        <v>1881465.0099999988</v>
      </c>
      <c r="K105" s="19">
        <f t="shared" si="12"/>
        <v>-17465.939999999999</v>
      </c>
      <c r="L105" s="21">
        <f t="shared" si="14"/>
        <v>-466.20999999999185</v>
      </c>
      <c r="M105" s="21">
        <f t="shared" si="14"/>
        <v>9627.25</v>
      </c>
      <c r="N105" s="19">
        <f t="shared" si="13"/>
        <v>8304.9</v>
      </c>
      <c r="O105" s="19">
        <v>0</v>
      </c>
    </row>
    <row r="106" spans="1:15" x14ac:dyDescent="0.25">
      <c r="A106" s="16">
        <v>41760</v>
      </c>
      <c r="B106" s="6">
        <f t="shared" si="9"/>
        <v>91</v>
      </c>
      <c r="C106" s="17">
        <v>41760</v>
      </c>
      <c r="D106" s="5">
        <f t="shared" si="16"/>
        <v>17465.939999999999</v>
      </c>
      <c r="E106" s="5">
        <f t="shared" si="17"/>
        <v>8266.93</v>
      </c>
      <c r="F106" s="5">
        <f t="shared" si="15"/>
        <v>9199.0099999999984</v>
      </c>
      <c r="G106" s="18">
        <f t="shared" si="10"/>
        <v>1985205.8499999994</v>
      </c>
      <c r="H106" s="18">
        <f t="shared" si="11"/>
        <v>113407.98999999998</v>
      </c>
      <c r="I106" s="18">
        <f>SUM(F119:$F$261)</f>
        <v>1871797.8599999989</v>
      </c>
      <c r="K106" s="19">
        <f t="shared" si="12"/>
        <v>-17465.939999999999</v>
      </c>
      <c r="L106" s="21">
        <f>H105-H106</f>
        <v>-468.13999999999942</v>
      </c>
      <c r="M106" s="21">
        <f>I105-I106</f>
        <v>9667.1499999999069</v>
      </c>
      <c r="N106" s="19">
        <f t="shared" si="13"/>
        <v>8266.93</v>
      </c>
      <c r="O106" s="19">
        <v>0</v>
      </c>
    </row>
    <row r="107" spans="1:15" x14ac:dyDescent="0.25">
      <c r="A107" s="16">
        <v>41791</v>
      </c>
      <c r="B107" s="6">
        <f t="shared" si="9"/>
        <v>92</v>
      </c>
      <c r="C107" s="17">
        <v>41791</v>
      </c>
      <c r="D107" s="5">
        <f t="shared" si="16"/>
        <v>17465.939999999999</v>
      </c>
      <c r="E107" s="5">
        <f t="shared" si="17"/>
        <v>8228.7999999999993</v>
      </c>
      <c r="F107" s="5">
        <f t="shared" si="15"/>
        <v>9237.14</v>
      </c>
      <c r="G107" s="18">
        <f t="shared" si="10"/>
        <v>1975968.7099999995</v>
      </c>
      <c r="H107" s="18">
        <f t="shared" si="11"/>
        <v>113878.07999999997</v>
      </c>
      <c r="I107" s="18">
        <f>SUM(F120:$F$261)</f>
        <v>1862090.629999999</v>
      </c>
      <c r="K107" s="19">
        <f t="shared" si="12"/>
        <v>-17465.939999999999</v>
      </c>
      <c r="L107" s="21">
        <f>H106-H107</f>
        <v>-470.08999999999651</v>
      </c>
      <c r="M107" s="21">
        <f>I106-I107</f>
        <v>9707.2299999999814</v>
      </c>
      <c r="N107" s="19">
        <f t="shared" si="13"/>
        <v>8228.7999999999993</v>
      </c>
      <c r="O107" s="19">
        <v>0</v>
      </c>
    </row>
    <row r="108" spans="1:15" x14ac:dyDescent="0.25">
      <c r="A108" s="16">
        <v>41821</v>
      </c>
      <c r="B108" s="6">
        <f t="shared" si="9"/>
        <v>93</v>
      </c>
      <c r="C108" s="17">
        <v>41821</v>
      </c>
      <c r="D108" s="5">
        <f t="shared" si="16"/>
        <v>17465.939999999999</v>
      </c>
      <c r="E108" s="5">
        <f t="shared" si="17"/>
        <v>8190.51</v>
      </c>
      <c r="F108" s="5">
        <f t="shared" si="15"/>
        <v>9275.4299999999985</v>
      </c>
      <c r="G108" s="18">
        <f t="shared" si="10"/>
        <v>1966693.2799999996</v>
      </c>
      <c r="H108" s="18">
        <f t="shared" si="11"/>
        <v>114350.10999999996</v>
      </c>
      <c r="I108" s="18">
        <f>SUM(F121:$F$261)</f>
        <v>1852343.1699999988</v>
      </c>
      <c r="K108" s="19">
        <f t="shared" si="12"/>
        <v>-17465.939999999999</v>
      </c>
      <c r="L108" s="21">
        <f t="shared" si="14"/>
        <v>-472.02999999998428</v>
      </c>
      <c r="M108" s="21">
        <f t="shared" si="14"/>
        <v>9747.4600000001956</v>
      </c>
      <c r="N108" s="19">
        <f t="shared" si="13"/>
        <v>8190.51</v>
      </c>
      <c r="O108" s="19">
        <v>0</v>
      </c>
    </row>
    <row r="109" spans="1:15" x14ac:dyDescent="0.25">
      <c r="A109" s="16">
        <v>41852</v>
      </c>
      <c r="B109" s="6">
        <f t="shared" si="9"/>
        <v>94</v>
      </c>
      <c r="C109" s="17">
        <v>41852</v>
      </c>
      <c r="D109" s="5">
        <f t="shared" si="16"/>
        <v>17465.939999999999</v>
      </c>
      <c r="E109" s="5">
        <f t="shared" si="17"/>
        <v>8152.06</v>
      </c>
      <c r="F109" s="5">
        <f t="shared" si="15"/>
        <v>9313.8799999999974</v>
      </c>
      <c r="G109" s="18">
        <f t="shared" si="10"/>
        <v>1957379.3999999997</v>
      </c>
      <c r="H109" s="18">
        <f t="shared" si="11"/>
        <v>114824.09999999998</v>
      </c>
      <c r="I109" s="18">
        <f>SUM(F122:$F$261)</f>
        <v>1842555.2999999989</v>
      </c>
      <c r="K109" s="19">
        <f t="shared" si="12"/>
        <v>-17465.939999999999</v>
      </c>
      <c r="L109" s="21">
        <f t="shared" si="14"/>
        <v>-473.99000000001979</v>
      </c>
      <c r="M109" s="21">
        <f t="shared" si="14"/>
        <v>9787.8699999998789</v>
      </c>
      <c r="N109" s="19">
        <f t="shared" si="13"/>
        <v>8152.06</v>
      </c>
      <c r="O109" s="19">
        <v>0</v>
      </c>
    </row>
    <row r="110" spans="1:15" x14ac:dyDescent="0.25">
      <c r="A110" s="16">
        <v>41883</v>
      </c>
      <c r="B110" s="6">
        <f t="shared" si="9"/>
        <v>95</v>
      </c>
      <c r="C110" s="17">
        <v>41883</v>
      </c>
      <c r="D110" s="5">
        <f t="shared" si="16"/>
        <v>17465.939999999999</v>
      </c>
      <c r="E110" s="5">
        <f t="shared" si="17"/>
        <v>8113.46</v>
      </c>
      <c r="F110" s="5">
        <f t="shared" si="15"/>
        <v>9352.48</v>
      </c>
      <c r="G110" s="18">
        <f t="shared" si="10"/>
        <v>1948026.9199999997</v>
      </c>
      <c r="H110" s="18">
        <f t="shared" si="11"/>
        <v>115300.05999999997</v>
      </c>
      <c r="I110" s="18">
        <f>SUM(F123:$F$261)</f>
        <v>1832726.8599999989</v>
      </c>
      <c r="K110" s="19">
        <f t="shared" si="12"/>
        <v>-17465.939999999999</v>
      </c>
      <c r="L110" s="21">
        <f t="shared" si="14"/>
        <v>-475.95999999999185</v>
      </c>
      <c r="M110" s="21">
        <f t="shared" si="14"/>
        <v>9828.4399999999441</v>
      </c>
      <c r="N110" s="19">
        <f t="shared" si="13"/>
        <v>8113.46</v>
      </c>
      <c r="O110" s="19">
        <v>0</v>
      </c>
    </row>
    <row r="111" spans="1:15" x14ac:dyDescent="0.25">
      <c r="A111" s="16">
        <v>41913</v>
      </c>
      <c r="B111" s="6">
        <f t="shared" si="9"/>
        <v>96</v>
      </c>
      <c r="C111" s="17">
        <v>41913</v>
      </c>
      <c r="D111" s="5">
        <f t="shared" si="16"/>
        <v>17465.939999999999</v>
      </c>
      <c r="E111" s="5">
        <f t="shared" si="17"/>
        <v>8074.69</v>
      </c>
      <c r="F111" s="5">
        <f t="shared" si="15"/>
        <v>9391.25</v>
      </c>
      <c r="G111" s="18">
        <f t="shared" si="10"/>
        <v>1938635.6699999997</v>
      </c>
      <c r="H111" s="18">
        <f t="shared" si="11"/>
        <v>115777.98999999996</v>
      </c>
      <c r="I111" s="18">
        <f>SUM(F124:$F$261)</f>
        <v>1822857.679999999</v>
      </c>
      <c r="K111" s="19">
        <f t="shared" si="12"/>
        <v>-17465.939999999999</v>
      </c>
      <c r="L111" s="21">
        <f t="shared" si="14"/>
        <v>-477.92999999999302</v>
      </c>
      <c r="M111" s="21">
        <f t="shared" si="14"/>
        <v>9869.1799999999348</v>
      </c>
      <c r="N111" s="19">
        <f t="shared" si="13"/>
        <v>8074.69</v>
      </c>
      <c r="O111" s="19">
        <v>0</v>
      </c>
    </row>
    <row r="112" spans="1:15" x14ac:dyDescent="0.25">
      <c r="A112" s="16">
        <v>41944</v>
      </c>
      <c r="B112" s="6">
        <f t="shared" si="9"/>
        <v>97</v>
      </c>
      <c r="C112" s="17">
        <v>41944</v>
      </c>
      <c r="D112" s="5">
        <f t="shared" si="16"/>
        <v>17465.939999999999</v>
      </c>
      <c r="E112" s="5">
        <f t="shared" si="17"/>
        <v>8035.76</v>
      </c>
      <c r="F112" s="5">
        <f t="shared" si="15"/>
        <v>9430.1799999999985</v>
      </c>
      <c r="G112" s="18">
        <f t="shared" si="10"/>
        <v>1929205.4899999998</v>
      </c>
      <c r="H112" s="18">
        <f t="shared" si="11"/>
        <v>116257.89999999997</v>
      </c>
      <c r="I112" s="18">
        <f>SUM(F125:$F$261)</f>
        <v>1812947.5899999989</v>
      </c>
      <c r="K112" s="19">
        <f t="shared" si="12"/>
        <v>-17465.939999999999</v>
      </c>
      <c r="L112" s="21">
        <f t="shared" si="14"/>
        <v>-479.91000000000349</v>
      </c>
      <c r="M112" s="21">
        <f t="shared" si="14"/>
        <v>9910.0900000000838</v>
      </c>
      <c r="N112" s="19">
        <f t="shared" si="13"/>
        <v>8035.76</v>
      </c>
      <c r="O112" s="19">
        <v>0</v>
      </c>
    </row>
    <row r="113" spans="1:15" x14ac:dyDescent="0.25">
      <c r="A113" s="16">
        <v>41974</v>
      </c>
      <c r="B113" s="6">
        <f t="shared" si="9"/>
        <v>98</v>
      </c>
      <c r="C113" s="17">
        <v>41974</v>
      </c>
      <c r="D113" s="5">
        <f t="shared" si="16"/>
        <v>17465.939999999999</v>
      </c>
      <c r="E113" s="5">
        <f t="shared" si="17"/>
        <v>7996.67</v>
      </c>
      <c r="F113" s="5">
        <f t="shared" si="15"/>
        <v>9469.2699999999986</v>
      </c>
      <c r="G113" s="18">
        <f t="shared" si="10"/>
        <v>1919736.2199999997</v>
      </c>
      <c r="H113" s="18">
        <f t="shared" si="11"/>
        <v>116739.78999999998</v>
      </c>
      <c r="I113" s="18">
        <f>SUM(F126:$F$261)</f>
        <v>1802996.4299999992</v>
      </c>
      <c r="K113" s="19">
        <f t="shared" si="12"/>
        <v>-17465.939999999999</v>
      </c>
      <c r="L113" s="21">
        <f t="shared" si="14"/>
        <v>-481.89000000001397</v>
      </c>
      <c r="M113" s="21">
        <f t="shared" si="14"/>
        <v>9951.1599999996834</v>
      </c>
      <c r="N113" s="19">
        <f t="shared" si="13"/>
        <v>7996.67</v>
      </c>
      <c r="O113" s="19">
        <v>0</v>
      </c>
    </row>
    <row r="114" spans="1:15" x14ac:dyDescent="0.25">
      <c r="A114" s="16">
        <v>42005</v>
      </c>
      <c r="B114" s="6">
        <f t="shared" si="9"/>
        <v>99</v>
      </c>
      <c r="C114" s="17">
        <v>42005</v>
      </c>
      <c r="D114" s="5">
        <f t="shared" si="16"/>
        <v>17465.939999999999</v>
      </c>
      <c r="E114" s="5">
        <f t="shared" si="17"/>
        <v>7957.42</v>
      </c>
      <c r="F114" s="5">
        <f t="shared" si="15"/>
        <v>9508.5199999999986</v>
      </c>
      <c r="G114" s="18">
        <f t="shared" si="10"/>
        <v>1910227.6999999997</v>
      </c>
      <c r="H114" s="18">
        <f t="shared" si="11"/>
        <v>117223.67999999999</v>
      </c>
      <c r="I114" s="18">
        <f>SUM(F127:$F$261)</f>
        <v>1793004.0199999991</v>
      </c>
      <c r="K114" s="19">
        <f t="shared" si="12"/>
        <v>-17465.939999999999</v>
      </c>
      <c r="L114" s="21">
        <f t="shared" si="14"/>
        <v>-483.89000000001397</v>
      </c>
      <c r="M114" s="21">
        <f t="shared" si="14"/>
        <v>9992.410000000149</v>
      </c>
      <c r="N114" s="19">
        <f t="shared" si="13"/>
        <v>7957.42</v>
      </c>
      <c r="O114" s="19">
        <v>0</v>
      </c>
    </row>
    <row r="115" spans="1:15" x14ac:dyDescent="0.25">
      <c r="A115" s="16">
        <v>42036</v>
      </c>
      <c r="B115" s="6">
        <f t="shared" si="9"/>
        <v>100</v>
      </c>
      <c r="C115" s="17">
        <v>42036</v>
      </c>
      <c r="D115" s="5">
        <f t="shared" si="16"/>
        <v>17465.939999999999</v>
      </c>
      <c r="E115" s="5">
        <f t="shared" si="17"/>
        <v>7918.01</v>
      </c>
      <c r="F115" s="5">
        <f t="shared" si="15"/>
        <v>9547.9299999999985</v>
      </c>
      <c r="G115" s="18">
        <f t="shared" si="10"/>
        <v>1900679.7699999998</v>
      </c>
      <c r="H115" s="18">
        <f t="shared" si="11"/>
        <v>117709.58</v>
      </c>
      <c r="I115" s="18">
        <f>SUM(F128:$F$261)</f>
        <v>1782970.1899999992</v>
      </c>
      <c r="K115" s="19">
        <f t="shared" si="12"/>
        <v>-17465.939999999999</v>
      </c>
      <c r="L115" s="21">
        <f t="shared" si="14"/>
        <v>-485.90000000000873</v>
      </c>
      <c r="M115" s="21">
        <f t="shared" si="14"/>
        <v>10033.829999999842</v>
      </c>
      <c r="N115" s="19">
        <f t="shared" si="13"/>
        <v>7918.01</v>
      </c>
      <c r="O115" s="19">
        <v>0</v>
      </c>
    </row>
    <row r="116" spans="1:15" x14ac:dyDescent="0.25">
      <c r="A116" s="16">
        <v>42064</v>
      </c>
      <c r="B116" s="6">
        <f t="shared" si="9"/>
        <v>101</v>
      </c>
      <c r="C116" s="17">
        <v>42064</v>
      </c>
      <c r="D116" s="5">
        <f t="shared" si="16"/>
        <v>17465.939999999999</v>
      </c>
      <c r="E116" s="5">
        <f t="shared" si="17"/>
        <v>7878.43</v>
      </c>
      <c r="F116" s="5">
        <f t="shared" si="15"/>
        <v>9587.5099999999984</v>
      </c>
      <c r="G116" s="18">
        <f t="shared" si="10"/>
        <v>1891092.2599999998</v>
      </c>
      <c r="H116" s="18">
        <f t="shared" si="11"/>
        <v>118197.48999999999</v>
      </c>
      <c r="I116" s="18">
        <f>SUM(F129:$F$261)</f>
        <v>1772894.7699999991</v>
      </c>
      <c r="K116" s="19">
        <f t="shared" si="12"/>
        <v>-17465.939999999999</v>
      </c>
      <c r="L116" s="21">
        <f t="shared" si="14"/>
        <v>-487.90999999998894</v>
      </c>
      <c r="M116" s="21">
        <f t="shared" si="14"/>
        <v>10075.420000000158</v>
      </c>
      <c r="N116" s="19">
        <f t="shared" si="13"/>
        <v>7878.43</v>
      </c>
      <c r="O116" s="19">
        <v>0</v>
      </c>
    </row>
    <row r="117" spans="1:15" x14ac:dyDescent="0.25">
      <c r="A117" s="16">
        <v>42095</v>
      </c>
      <c r="B117" s="6">
        <f t="shared" si="9"/>
        <v>102</v>
      </c>
      <c r="C117" s="17">
        <v>42095</v>
      </c>
      <c r="D117" s="5">
        <f t="shared" si="16"/>
        <v>17465.939999999999</v>
      </c>
      <c r="E117" s="5">
        <f t="shared" si="17"/>
        <v>7838.69</v>
      </c>
      <c r="F117" s="5">
        <f t="shared" si="15"/>
        <v>9627.25</v>
      </c>
      <c r="G117" s="18">
        <f t="shared" si="10"/>
        <v>1881465.0099999998</v>
      </c>
      <c r="H117" s="18">
        <f t="shared" si="11"/>
        <v>118687.42</v>
      </c>
      <c r="I117" s="18">
        <f>SUM(F130:$F$261)</f>
        <v>1762777.5899999992</v>
      </c>
      <c r="K117" s="19">
        <f t="shared" si="12"/>
        <v>-17465.939999999999</v>
      </c>
      <c r="L117" s="21">
        <f t="shared" si="14"/>
        <v>-489.93000000000757</v>
      </c>
      <c r="M117" s="21">
        <f t="shared" si="14"/>
        <v>10117.179999999935</v>
      </c>
      <c r="N117" s="19">
        <f t="shared" si="13"/>
        <v>7838.69</v>
      </c>
      <c r="O117" s="19">
        <v>0</v>
      </c>
    </row>
    <row r="118" spans="1:15" x14ac:dyDescent="0.25">
      <c r="A118" s="16">
        <v>42125</v>
      </c>
      <c r="B118" s="6">
        <f t="shared" si="9"/>
        <v>103</v>
      </c>
      <c r="C118" s="17">
        <v>42125</v>
      </c>
      <c r="D118" s="5">
        <f t="shared" si="16"/>
        <v>17465.939999999999</v>
      </c>
      <c r="E118" s="5">
        <f t="shared" si="17"/>
        <v>7798.79</v>
      </c>
      <c r="F118" s="5">
        <f t="shared" si="15"/>
        <v>9667.1499999999978</v>
      </c>
      <c r="G118" s="18">
        <f t="shared" si="10"/>
        <v>1871797.8599999999</v>
      </c>
      <c r="H118" s="18">
        <f t="shared" si="11"/>
        <v>119179.38999999998</v>
      </c>
      <c r="I118" s="18">
        <f>SUM(F131:$F$261)</f>
        <v>1752618.469999999</v>
      </c>
      <c r="K118" s="19">
        <f t="shared" si="12"/>
        <v>-17465.939999999999</v>
      </c>
      <c r="L118" s="21">
        <f t="shared" si="14"/>
        <v>-491.96999999998661</v>
      </c>
      <c r="M118" s="21">
        <f t="shared" si="14"/>
        <v>10159.120000000112</v>
      </c>
      <c r="N118" s="19">
        <f t="shared" si="13"/>
        <v>7798.79</v>
      </c>
      <c r="O118" s="19">
        <v>0</v>
      </c>
    </row>
    <row r="119" spans="1:15" x14ac:dyDescent="0.25">
      <c r="A119" s="16">
        <v>42156</v>
      </c>
      <c r="B119" s="6">
        <f t="shared" si="9"/>
        <v>104</v>
      </c>
      <c r="C119" s="17">
        <v>42156</v>
      </c>
      <c r="D119" s="5">
        <f t="shared" si="16"/>
        <v>17465.939999999999</v>
      </c>
      <c r="E119" s="5">
        <f t="shared" si="17"/>
        <v>7758.71</v>
      </c>
      <c r="F119" s="5">
        <f t="shared" si="15"/>
        <v>9707.23</v>
      </c>
      <c r="G119" s="18">
        <f t="shared" si="10"/>
        <v>1862090.63</v>
      </c>
      <c r="H119" s="18">
        <f t="shared" si="11"/>
        <v>119673.38999999998</v>
      </c>
      <c r="I119" s="18">
        <f>SUM(F132:$F$261)</f>
        <v>1742417.2399999988</v>
      </c>
      <c r="K119" s="19">
        <f t="shared" si="12"/>
        <v>-17465.939999999999</v>
      </c>
      <c r="L119" s="21">
        <f t="shared" si="14"/>
        <v>-494</v>
      </c>
      <c r="M119" s="21">
        <f t="shared" si="14"/>
        <v>10201.230000000214</v>
      </c>
      <c r="N119" s="19">
        <f t="shared" si="13"/>
        <v>7758.71</v>
      </c>
      <c r="O119" s="19">
        <v>0</v>
      </c>
    </row>
    <row r="120" spans="1:15" x14ac:dyDescent="0.25">
      <c r="A120" s="16">
        <v>42186</v>
      </c>
      <c r="B120" s="6">
        <f t="shared" si="9"/>
        <v>105</v>
      </c>
      <c r="C120" s="17">
        <v>42186</v>
      </c>
      <c r="D120" s="5">
        <f t="shared" si="16"/>
        <v>17465.939999999999</v>
      </c>
      <c r="E120" s="5">
        <f t="shared" si="17"/>
        <v>7718.48</v>
      </c>
      <c r="F120" s="5">
        <f t="shared" si="15"/>
        <v>9747.4599999999991</v>
      </c>
      <c r="G120" s="18">
        <f t="shared" si="10"/>
        <v>1852343.17</v>
      </c>
      <c r="H120" s="18">
        <f t="shared" si="11"/>
        <v>120169.44999999998</v>
      </c>
      <c r="I120" s="18">
        <f>SUM(F133:$F$261)</f>
        <v>1732173.719999999</v>
      </c>
      <c r="K120" s="19">
        <f t="shared" si="12"/>
        <v>-17465.939999999999</v>
      </c>
      <c r="L120" s="21">
        <f t="shared" si="14"/>
        <v>-496.05999999999767</v>
      </c>
      <c r="M120" s="21">
        <f t="shared" si="14"/>
        <v>10243.519999999786</v>
      </c>
      <c r="N120" s="19">
        <f t="shared" si="13"/>
        <v>7718.48</v>
      </c>
      <c r="O120" s="19">
        <v>0</v>
      </c>
    </row>
    <row r="121" spans="1:15" x14ac:dyDescent="0.25">
      <c r="A121" s="16">
        <v>42217</v>
      </c>
      <c r="B121" s="6">
        <f t="shared" si="9"/>
        <v>106</v>
      </c>
      <c r="C121" s="17">
        <v>42217</v>
      </c>
      <c r="D121" s="5">
        <f t="shared" si="16"/>
        <v>17465.939999999999</v>
      </c>
      <c r="E121" s="5">
        <f t="shared" si="17"/>
        <v>7678.07</v>
      </c>
      <c r="F121" s="5">
        <f t="shared" si="15"/>
        <v>9787.869999999999</v>
      </c>
      <c r="G121" s="18">
        <f t="shared" si="10"/>
        <v>1842555.2999999998</v>
      </c>
      <c r="H121" s="18">
        <f t="shared" si="11"/>
        <v>120667.55999999998</v>
      </c>
      <c r="I121" s="18">
        <f>SUM(F134:$F$261)</f>
        <v>1721887.7399999991</v>
      </c>
      <c r="K121" s="19">
        <f t="shared" si="12"/>
        <v>-17465.939999999999</v>
      </c>
      <c r="L121" s="21">
        <f t="shared" si="14"/>
        <v>-498.11000000000058</v>
      </c>
      <c r="M121" s="21">
        <f t="shared" si="14"/>
        <v>10285.979999999981</v>
      </c>
      <c r="N121" s="19">
        <f t="shared" si="13"/>
        <v>7678.07</v>
      </c>
      <c r="O121" s="19">
        <v>0</v>
      </c>
    </row>
    <row r="122" spans="1:15" x14ac:dyDescent="0.25">
      <c r="A122" s="16">
        <v>42248</v>
      </c>
      <c r="B122" s="6">
        <f t="shared" si="9"/>
        <v>107</v>
      </c>
      <c r="C122" s="17">
        <v>42248</v>
      </c>
      <c r="D122" s="5">
        <f t="shared" si="16"/>
        <v>17465.939999999999</v>
      </c>
      <c r="E122" s="5">
        <f t="shared" si="17"/>
        <v>7637.5</v>
      </c>
      <c r="F122" s="5">
        <f t="shared" si="15"/>
        <v>9828.4399999999987</v>
      </c>
      <c r="G122" s="18">
        <f t="shared" si="10"/>
        <v>1832726.8599999999</v>
      </c>
      <c r="H122" s="18">
        <f t="shared" si="11"/>
        <v>121167.72999999998</v>
      </c>
      <c r="I122" s="18">
        <f>SUM(F135:$F$261)</f>
        <v>1711559.129999999</v>
      </c>
      <c r="K122" s="19">
        <f t="shared" si="12"/>
        <v>-17465.939999999999</v>
      </c>
      <c r="L122" s="21">
        <f t="shared" si="14"/>
        <v>-500.16999999999825</v>
      </c>
      <c r="M122" s="21">
        <f t="shared" si="14"/>
        <v>10328.610000000102</v>
      </c>
      <c r="N122" s="19">
        <f t="shared" si="13"/>
        <v>7637.5</v>
      </c>
      <c r="O122" s="19">
        <v>0</v>
      </c>
    </row>
    <row r="123" spans="1:15" x14ac:dyDescent="0.25">
      <c r="A123" s="16">
        <v>42278</v>
      </c>
      <c r="B123" s="6">
        <f t="shared" si="9"/>
        <v>108</v>
      </c>
      <c r="C123" s="17">
        <v>42278</v>
      </c>
      <c r="D123" s="5">
        <f t="shared" si="16"/>
        <v>17465.939999999999</v>
      </c>
      <c r="E123" s="5">
        <f t="shared" si="17"/>
        <v>7596.76</v>
      </c>
      <c r="F123" s="5">
        <f t="shared" si="15"/>
        <v>9869.1799999999985</v>
      </c>
      <c r="G123" s="18">
        <f t="shared" si="10"/>
        <v>1822857.68</v>
      </c>
      <c r="H123" s="18">
        <f t="shared" si="11"/>
        <v>121669.96999999999</v>
      </c>
      <c r="I123" s="18">
        <f>SUM(F136:$F$261)</f>
        <v>1701187.709999999</v>
      </c>
      <c r="K123" s="19">
        <f t="shared" si="12"/>
        <v>-17465.939999999999</v>
      </c>
      <c r="L123" s="21">
        <f t="shared" si="14"/>
        <v>-502.24000000000524</v>
      </c>
      <c r="M123" s="21">
        <f t="shared" si="14"/>
        <v>10371.419999999925</v>
      </c>
      <c r="N123" s="19">
        <f t="shared" si="13"/>
        <v>7596.76</v>
      </c>
      <c r="O123" s="19">
        <v>0</v>
      </c>
    </row>
    <row r="124" spans="1:15" x14ac:dyDescent="0.25">
      <c r="A124" s="16">
        <v>42309</v>
      </c>
      <c r="B124" s="6">
        <f t="shared" si="9"/>
        <v>109</v>
      </c>
      <c r="C124" s="17">
        <v>42309</v>
      </c>
      <c r="D124" s="5">
        <f t="shared" si="16"/>
        <v>17465.939999999999</v>
      </c>
      <c r="E124" s="5">
        <f t="shared" si="17"/>
        <v>7555.85</v>
      </c>
      <c r="F124" s="5">
        <f t="shared" si="15"/>
        <v>9910.0899999999983</v>
      </c>
      <c r="G124" s="18">
        <f t="shared" si="10"/>
        <v>1812947.5899999999</v>
      </c>
      <c r="H124" s="18">
        <f t="shared" si="11"/>
        <v>122174.29</v>
      </c>
      <c r="I124" s="18">
        <f>SUM(F137:$F$261)</f>
        <v>1690773.2999999991</v>
      </c>
      <c r="K124" s="19">
        <f t="shared" si="12"/>
        <v>-17465.939999999999</v>
      </c>
      <c r="L124" s="21">
        <f t="shared" si="14"/>
        <v>-504.32000000000698</v>
      </c>
      <c r="M124" s="21">
        <f t="shared" si="14"/>
        <v>10414.409999999916</v>
      </c>
      <c r="N124" s="19">
        <f t="shared" si="13"/>
        <v>7555.85</v>
      </c>
      <c r="O124" s="19">
        <v>0</v>
      </c>
    </row>
    <row r="125" spans="1:15" x14ac:dyDescent="0.25">
      <c r="A125" s="16">
        <v>42339</v>
      </c>
      <c r="B125" s="6">
        <f t="shared" si="9"/>
        <v>110</v>
      </c>
      <c r="C125" s="17">
        <v>42339</v>
      </c>
      <c r="D125" s="5">
        <f t="shared" si="16"/>
        <v>17465.939999999999</v>
      </c>
      <c r="E125" s="5">
        <f t="shared" si="17"/>
        <v>7514.78</v>
      </c>
      <c r="F125" s="5">
        <f t="shared" si="15"/>
        <v>9951.16</v>
      </c>
      <c r="G125" s="18">
        <f t="shared" si="10"/>
        <v>1802996.43</v>
      </c>
      <c r="H125" s="18">
        <f t="shared" si="11"/>
        <v>122680.70999999999</v>
      </c>
      <c r="I125" s="18">
        <f>SUM(F138:$F$261)</f>
        <v>1680315.719999999</v>
      </c>
      <c r="K125" s="19">
        <f t="shared" si="12"/>
        <v>-17465.939999999999</v>
      </c>
      <c r="L125" s="21">
        <f t="shared" si="14"/>
        <v>-506.41999999999825</v>
      </c>
      <c r="M125" s="21">
        <f t="shared" si="14"/>
        <v>10457.580000000075</v>
      </c>
      <c r="N125" s="19">
        <f t="shared" si="13"/>
        <v>7514.78</v>
      </c>
      <c r="O125" s="19">
        <v>0</v>
      </c>
    </row>
    <row r="126" spans="1:15" x14ac:dyDescent="0.25">
      <c r="A126" s="16">
        <v>42370</v>
      </c>
      <c r="B126" s="6">
        <f t="shared" si="9"/>
        <v>111</v>
      </c>
      <c r="C126" s="17">
        <v>42370</v>
      </c>
      <c r="D126" s="5">
        <f t="shared" si="16"/>
        <v>17465.939999999999</v>
      </c>
      <c r="E126" s="5">
        <f t="shared" si="17"/>
        <v>7473.53</v>
      </c>
      <c r="F126" s="5">
        <f t="shared" si="15"/>
        <v>9992.41</v>
      </c>
      <c r="G126" s="18">
        <f t="shared" si="10"/>
        <v>1793004.02</v>
      </c>
      <c r="H126" s="18">
        <f t="shared" si="11"/>
        <v>123189.22999999998</v>
      </c>
      <c r="I126" s="18">
        <f>SUM(F139:$F$261)</f>
        <v>1669814.7899999989</v>
      </c>
      <c r="K126" s="19">
        <f t="shared" si="12"/>
        <v>-17465.939999999999</v>
      </c>
      <c r="L126" s="21">
        <f t="shared" si="14"/>
        <v>-508.51999999998952</v>
      </c>
      <c r="M126" s="21">
        <f t="shared" si="14"/>
        <v>10500.930000000168</v>
      </c>
      <c r="N126" s="19">
        <f t="shared" si="13"/>
        <v>7473.53</v>
      </c>
      <c r="O126" s="19">
        <v>0</v>
      </c>
    </row>
    <row r="127" spans="1:15" x14ac:dyDescent="0.25">
      <c r="A127" s="16">
        <v>42401</v>
      </c>
      <c r="B127" s="6">
        <f t="shared" si="9"/>
        <v>112</v>
      </c>
      <c r="C127" s="17">
        <v>42401</v>
      </c>
      <c r="D127" s="5">
        <f t="shared" si="16"/>
        <v>17465.939999999999</v>
      </c>
      <c r="E127" s="5">
        <f t="shared" si="17"/>
        <v>7432.11</v>
      </c>
      <c r="F127" s="5">
        <f t="shared" si="15"/>
        <v>10033.829999999998</v>
      </c>
      <c r="G127" s="18">
        <f t="shared" si="10"/>
        <v>1782970.19</v>
      </c>
      <c r="H127" s="18">
        <f t="shared" si="11"/>
        <v>123699.85999999999</v>
      </c>
      <c r="I127" s="18">
        <f>SUM(F140:$F$261)</f>
        <v>1659270.3299999989</v>
      </c>
      <c r="K127" s="19">
        <f t="shared" si="12"/>
        <v>-17465.939999999999</v>
      </c>
      <c r="L127" s="21">
        <f t="shared" si="14"/>
        <v>-510.63000000000466</v>
      </c>
      <c r="M127" s="21">
        <f t="shared" si="14"/>
        <v>10544.459999999963</v>
      </c>
      <c r="N127" s="19">
        <f t="shared" si="13"/>
        <v>7432.11</v>
      </c>
      <c r="O127" s="19">
        <v>0</v>
      </c>
    </row>
    <row r="128" spans="1:15" x14ac:dyDescent="0.25">
      <c r="A128" s="16">
        <v>42430</v>
      </c>
      <c r="B128" s="6">
        <f t="shared" si="9"/>
        <v>113</v>
      </c>
      <c r="C128" s="17">
        <v>42430</v>
      </c>
      <c r="D128" s="5">
        <f t="shared" si="16"/>
        <v>17465.939999999999</v>
      </c>
      <c r="E128" s="5">
        <f t="shared" si="17"/>
        <v>7390.52</v>
      </c>
      <c r="F128" s="5">
        <f t="shared" si="15"/>
        <v>10075.419999999998</v>
      </c>
      <c r="G128" s="18">
        <f t="shared" si="10"/>
        <v>1772894.77</v>
      </c>
      <c r="H128" s="18">
        <f t="shared" si="11"/>
        <v>124212.6</v>
      </c>
      <c r="I128" s="18">
        <f>SUM(F141:$F$261)</f>
        <v>1648682.1699999988</v>
      </c>
      <c r="K128" s="19">
        <f t="shared" si="12"/>
        <v>-17465.939999999999</v>
      </c>
      <c r="L128" s="21">
        <f t="shared" si="14"/>
        <v>-512.74000000001979</v>
      </c>
      <c r="M128" s="21">
        <f t="shared" si="14"/>
        <v>10588.160000000149</v>
      </c>
      <c r="N128" s="19">
        <f t="shared" si="13"/>
        <v>7390.52</v>
      </c>
      <c r="O128" s="19">
        <v>0</v>
      </c>
    </row>
    <row r="129" spans="1:15" x14ac:dyDescent="0.25">
      <c r="A129" s="16">
        <v>42461</v>
      </c>
      <c r="B129" s="6">
        <f t="shared" si="9"/>
        <v>114</v>
      </c>
      <c r="C129" s="17">
        <v>42461</v>
      </c>
      <c r="D129" s="5">
        <f t="shared" si="16"/>
        <v>17465.939999999999</v>
      </c>
      <c r="E129" s="5">
        <f t="shared" si="17"/>
        <v>7348.76</v>
      </c>
      <c r="F129" s="5">
        <f t="shared" si="15"/>
        <v>10117.179999999998</v>
      </c>
      <c r="G129" s="18">
        <f t="shared" si="10"/>
        <v>1762777.59</v>
      </c>
      <c r="H129" s="18">
        <f t="shared" si="11"/>
        <v>124727.46999999999</v>
      </c>
      <c r="I129" s="18">
        <f>SUM(F142:$F$261)</f>
        <v>1638050.1199999987</v>
      </c>
      <c r="K129" s="19">
        <f t="shared" si="12"/>
        <v>-17465.939999999999</v>
      </c>
      <c r="L129" s="21">
        <f t="shared" si="14"/>
        <v>-514.86999999998079</v>
      </c>
      <c r="M129" s="21">
        <f t="shared" si="14"/>
        <v>10632.050000000047</v>
      </c>
      <c r="N129" s="19">
        <f t="shared" si="13"/>
        <v>7348.76</v>
      </c>
      <c r="O129" s="19">
        <v>0</v>
      </c>
    </row>
    <row r="130" spans="1:15" x14ac:dyDescent="0.25">
      <c r="A130" s="16">
        <v>42491</v>
      </c>
      <c r="B130" s="6">
        <f t="shared" si="9"/>
        <v>115</v>
      </c>
      <c r="C130" s="17">
        <v>42491</v>
      </c>
      <c r="D130" s="5">
        <f t="shared" si="16"/>
        <v>17465.939999999999</v>
      </c>
      <c r="E130" s="5">
        <f t="shared" si="17"/>
        <v>7306.82</v>
      </c>
      <c r="F130" s="5">
        <f t="shared" si="15"/>
        <v>10159.119999999999</v>
      </c>
      <c r="G130" s="18">
        <f t="shared" si="10"/>
        <v>1752618.47</v>
      </c>
      <c r="H130" s="18">
        <f t="shared" si="11"/>
        <v>125244.46999999999</v>
      </c>
      <c r="I130" s="18">
        <f>SUM(F143:$F$261)</f>
        <v>1627373.9999999991</v>
      </c>
      <c r="K130" s="19">
        <f t="shared" si="12"/>
        <v>-17465.939999999999</v>
      </c>
      <c r="L130" s="21">
        <f t="shared" si="14"/>
        <v>-517</v>
      </c>
      <c r="M130" s="21">
        <f t="shared" si="14"/>
        <v>10676.119999999646</v>
      </c>
      <c r="N130" s="19">
        <f t="shared" si="13"/>
        <v>7306.82</v>
      </c>
      <c r="O130" s="19">
        <v>0</v>
      </c>
    </row>
    <row r="131" spans="1:15" x14ac:dyDescent="0.25">
      <c r="A131" s="16">
        <v>42522</v>
      </c>
      <c r="B131" s="6">
        <f t="shared" si="9"/>
        <v>116</v>
      </c>
      <c r="C131" s="17">
        <v>42522</v>
      </c>
      <c r="D131" s="5">
        <f t="shared" si="16"/>
        <v>17465.939999999999</v>
      </c>
      <c r="E131" s="5">
        <f t="shared" si="17"/>
        <v>7264.71</v>
      </c>
      <c r="F131" s="5">
        <f t="shared" si="15"/>
        <v>10201.23</v>
      </c>
      <c r="G131" s="18">
        <f t="shared" si="10"/>
        <v>1742417.24</v>
      </c>
      <c r="H131" s="18">
        <f t="shared" si="11"/>
        <v>125763.62</v>
      </c>
      <c r="I131" s="18">
        <f>SUM(F144:$F$261)</f>
        <v>1616653.6199999989</v>
      </c>
      <c r="K131" s="19">
        <f t="shared" si="12"/>
        <v>-17465.939999999999</v>
      </c>
      <c r="L131" s="21">
        <f t="shared" si="14"/>
        <v>-519.15000000000873</v>
      </c>
      <c r="M131" s="21">
        <f t="shared" si="14"/>
        <v>10720.380000000121</v>
      </c>
      <c r="N131" s="19">
        <f t="shared" si="13"/>
        <v>7264.71</v>
      </c>
      <c r="O131" s="19">
        <v>0</v>
      </c>
    </row>
    <row r="132" spans="1:15" x14ac:dyDescent="0.25">
      <c r="A132" s="16">
        <v>42552</v>
      </c>
      <c r="B132" s="6">
        <f t="shared" si="9"/>
        <v>117</v>
      </c>
      <c r="C132" s="17">
        <v>42552</v>
      </c>
      <c r="D132" s="5">
        <f t="shared" si="16"/>
        <v>17465.939999999999</v>
      </c>
      <c r="E132" s="5">
        <f t="shared" si="17"/>
        <v>7222.42</v>
      </c>
      <c r="F132" s="5">
        <f t="shared" si="15"/>
        <v>10243.519999999999</v>
      </c>
      <c r="G132" s="18">
        <f t="shared" si="10"/>
        <v>1732173.72</v>
      </c>
      <c r="H132" s="18">
        <f t="shared" si="11"/>
        <v>126284.91</v>
      </c>
      <c r="I132" s="18">
        <f>SUM(F145:$F$261)</f>
        <v>1605888.8099999991</v>
      </c>
      <c r="K132" s="19">
        <f t="shared" si="12"/>
        <v>-17465.939999999999</v>
      </c>
      <c r="L132" s="21">
        <f t="shared" si="14"/>
        <v>-521.29000000000815</v>
      </c>
      <c r="M132" s="21">
        <f t="shared" si="14"/>
        <v>10764.809999999823</v>
      </c>
      <c r="N132" s="19">
        <f t="shared" si="13"/>
        <v>7222.42</v>
      </c>
      <c r="O132" s="19">
        <v>0</v>
      </c>
    </row>
    <row r="133" spans="1:15" x14ac:dyDescent="0.25">
      <c r="A133" s="16">
        <v>42583</v>
      </c>
      <c r="B133" s="6">
        <f t="shared" si="9"/>
        <v>118</v>
      </c>
      <c r="C133" s="17">
        <v>42583</v>
      </c>
      <c r="D133" s="5">
        <f t="shared" si="16"/>
        <v>17465.939999999999</v>
      </c>
      <c r="E133" s="5">
        <f t="shared" si="17"/>
        <v>7179.96</v>
      </c>
      <c r="F133" s="5">
        <f t="shared" si="15"/>
        <v>10285.98</v>
      </c>
      <c r="G133" s="18">
        <f t="shared" si="10"/>
        <v>1721887.74</v>
      </c>
      <c r="H133" s="18">
        <f t="shared" si="11"/>
        <v>126808.35999999999</v>
      </c>
      <c r="I133" s="18">
        <f>SUM(F146:$F$261)</f>
        <v>1595079.3799999992</v>
      </c>
      <c r="K133" s="19">
        <f t="shared" si="12"/>
        <v>-17465.939999999999</v>
      </c>
      <c r="L133" s="21">
        <f t="shared" si="14"/>
        <v>-523.44999999998254</v>
      </c>
      <c r="M133" s="21">
        <f t="shared" si="14"/>
        <v>10809.429999999935</v>
      </c>
      <c r="N133" s="19">
        <f t="shared" si="13"/>
        <v>7179.96</v>
      </c>
      <c r="O133" s="19">
        <v>0</v>
      </c>
    </row>
    <row r="134" spans="1:15" x14ac:dyDescent="0.25">
      <c r="A134" s="16">
        <v>42614</v>
      </c>
      <c r="B134" s="6">
        <f t="shared" si="9"/>
        <v>119</v>
      </c>
      <c r="C134" s="17">
        <v>42614</v>
      </c>
      <c r="D134" s="5">
        <f t="shared" si="16"/>
        <v>17465.939999999999</v>
      </c>
      <c r="E134" s="5">
        <f t="shared" si="17"/>
        <v>7137.33</v>
      </c>
      <c r="F134" s="5">
        <f t="shared" si="15"/>
        <v>10328.609999999999</v>
      </c>
      <c r="G134" s="18">
        <f t="shared" si="10"/>
        <v>1711559.13</v>
      </c>
      <c r="H134" s="18">
        <f t="shared" si="11"/>
        <v>127333.98999999996</v>
      </c>
      <c r="I134" s="18">
        <f>SUM(F147:$F$261)</f>
        <v>1584225.1399999992</v>
      </c>
      <c r="K134" s="19">
        <f t="shared" si="12"/>
        <v>-17465.939999999999</v>
      </c>
      <c r="L134" s="21">
        <f t="shared" si="14"/>
        <v>-525.62999999997555</v>
      </c>
      <c r="M134" s="21">
        <f t="shared" si="14"/>
        <v>10854.239999999991</v>
      </c>
      <c r="N134" s="19">
        <f t="shared" si="13"/>
        <v>7137.33</v>
      </c>
      <c r="O134" s="19">
        <v>0</v>
      </c>
    </row>
    <row r="135" spans="1:15" x14ac:dyDescent="0.25">
      <c r="A135" s="16">
        <v>42644</v>
      </c>
      <c r="B135" s="6">
        <f t="shared" si="9"/>
        <v>120</v>
      </c>
      <c r="C135" s="17">
        <v>42644</v>
      </c>
      <c r="D135" s="5">
        <f t="shared" si="16"/>
        <v>17465.939999999999</v>
      </c>
      <c r="E135" s="5">
        <f t="shared" si="17"/>
        <v>7094.52</v>
      </c>
      <c r="F135" s="5">
        <f t="shared" si="15"/>
        <v>10371.419999999998</v>
      </c>
      <c r="G135" s="18">
        <f t="shared" si="10"/>
        <v>1701187.71</v>
      </c>
      <c r="H135" s="18">
        <f t="shared" si="11"/>
        <v>127861.79999999997</v>
      </c>
      <c r="I135" s="18">
        <f>SUM(F148:$F$261)</f>
        <v>1573325.9099999992</v>
      </c>
      <c r="K135" s="19">
        <f t="shared" si="12"/>
        <v>-17465.939999999999</v>
      </c>
      <c r="L135" s="21">
        <f t="shared" si="14"/>
        <v>-527.81000000001222</v>
      </c>
      <c r="M135" s="21">
        <f t="shared" si="14"/>
        <v>10899.229999999981</v>
      </c>
      <c r="N135" s="19">
        <f t="shared" si="13"/>
        <v>7094.52</v>
      </c>
      <c r="O135" s="19">
        <v>0</v>
      </c>
    </row>
    <row r="136" spans="1:15" x14ac:dyDescent="0.25">
      <c r="A136" s="16">
        <v>42675</v>
      </c>
      <c r="B136" s="6">
        <f t="shared" si="9"/>
        <v>121</v>
      </c>
      <c r="C136" s="17">
        <v>42675</v>
      </c>
      <c r="D136" s="5">
        <f t="shared" si="16"/>
        <v>17465.939999999999</v>
      </c>
      <c r="E136" s="5">
        <f t="shared" si="17"/>
        <v>7051.53</v>
      </c>
      <c r="F136" s="5">
        <f t="shared" si="15"/>
        <v>10414.41</v>
      </c>
      <c r="G136" s="18">
        <f t="shared" si="10"/>
        <v>1690773.3</v>
      </c>
      <c r="H136" s="18">
        <f t="shared" si="11"/>
        <v>128391.79999999997</v>
      </c>
      <c r="I136" s="18">
        <f>SUM(F149:$F$261)</f>
        <v>1562381.4999999991</v>
      </c>
      <c r="K136" s="19">
        <f t="shared" si="12"/>
        <v>-17465.939999999999</v>
      </c>
      <c r="L136" s="21">
        <f t="shared" si="14"/>
        <v>-530</v>
      </c>
      <c r="M136" s="21">
        <f t="shared" si="14"/>
        <v>10944.410000000149</v>
      </c>
      <c r="N136" s="19">
        <f t="shared" si="13"/>
        <v>7051.53</v>
      </c>
      <c r="O136" s="19">
        <v>0</v>
      </c>
    </row>
    <row r="137" spans="1:15" x14ac:dyDescent="0.25">
      <c r="A137" s="16">
        <v>42705</v>
      </c>
      <c r="B137" s="6">
        <f t="shared" si="9"/>
        <v>122</v>
      </c>
      <c r="C137" s="17">
        <v>42705</v>
      </c>
      <c r="D137" s="5">
        <f t="shared" si="16"/>
        <v>17465.939999999999</v>
      </c>
      <c r="E137" s="5">
        <f t="shared" si="17"/>
        <v>7008.36</v>
      </c>
      <c r="F137" s="5">
        <f t="shared" si="15"/>
        <v>10457.579999999998</v>
      </c>
      <c r="G137" s="18">
        <f t="shared" si="10"/>
        <v>1680315.72</v>
      </c>
      <c r="H137" s="18">
        <f t="shared" si="11"/>
        <v>128923.98999999999</v>
      </c>
      <c r="I137" s="18">
        <f>SUM(F150:$F$261)</f>
        <v>1551391.7299999991</v>
      </c>
      <c r="K137" s="19">
        <f t="shared" si="12"/>
        <v>-17465.939999999999</v>
      </c>
      <c r="L137" s="21">
        <f t="shared" si="14"/>
        <v>-532.19000000001688</v>
      </c>
      <c r="M137" s="21">
        <f t="shared" si="14"/>
        <v>10989.770000000019</v>
      </c>
      <c r="N137" s="19">
        <f t="shared" si="13"/>
        <v>7008.36</v>
      </c>
      <c r="O137" s="19">
        <v>0</v>
      </c>
    </row>
    <row r="138" spans="1:15" x14ac:dyDescent="0.25">
      <c r="A138" s="16">
        <v>42736</v>
      </c>
      <c r="B138" s="6">
        <f t="shared" si="9"/>
        <v>123</v>
      </c>
      <c r="C138" s="17">
        <v>42736</v>
      </c>
      <c r="D138" s="5">
        <f t="shared" si="16"/>
        <v>17465.939999999999</v>
      </c>
      <c r="E138" s="5">
        <f t="shared" si="17"/>
        <v>6965.01</v>
      </c>
      <c r="F138" s="5">
        <f t="shared" si="15"/>
        <v>10500.929999999998</v>
      </c>
      <c r="G138" s="18">
        <f t="shared" si="10"/>
        <v>1669814.79</v>
      </c>
      <c r="H138" s="18">
        <f t="shared" si="11"/>
        <v>129458.39</v>
      </c>
      <c r="I138" s="18">
        <f>SUM(F151:$F$261)</f>
        <v>1540356.3999999992</v>
      </c>
      <c r="K138" s="19">
        <f t="shared" si="12"/>
        <v>-17465.939999999999</v>
      </c>
      <c r="L138" s="21">
        <f t="shared" si="14"/>
        <v>-534.40000000000873</v>
      </c>
      <c r="M138" s="21">
        <f t="shared" si="14"/>
        <v>11035.329999999842</v>
      </c>
      <c r="N138" s="19">
        <f t="shared" si="13"/>
        <v>6965.01</v>
      </c>
      <c r="O138" s="19">
        <v>0</v>
      </c>
    </row>
    <row r="139" spans="1:15" x14ac:dyDescent="0.25">
      <c r="A139" s="16">
        <v>42767</v>
      </c>
      <c r="B139" s="6">
        <f t="shared" si="9"/>
        <v>124</v>
      </c>
      <c r="C139" s="17">
        <v>42767</v>
      </c>
      <c r="D139" s="5">
        <f t="shared" si="16"/>
        <v>17465.939999999999</v>
      </c>
      <c r="E139" s="5">
        <f t="shared" si="17"/>
        <v>6921.48</v>
      </c>
      <c r="F139" s="5">
        <f t="shared" si="15"/>
        <v>10544.46</v>
      </c>
      <c r="G139" s="18">
        <f t="shared" si="10"/>
        <v>1659270.33</v>
      </c>
      <c r="H139" s="18">
        <f t="shared" si="11"/>
        <v>129995</v>
      </c>
      <c r="I139" s="18">
        <f>SUM(F152:$F$261)</f>
        <v>1529275.3299999994</v>
      </c>
      <c r="K139" s="19">
        <f t="shared" si="12"/>
        <v>-17465.939999999999</v>
      </c>
      <c r="L139" s="21">
        <f t="shared" si="14"/>
        <v>-536.61000000000058</v>
      </c>
      <c r="M139" s="21">
        <f t="shared" si="14"/>
        <v>11081.069999999832</v>
      </c>
      <c r="N139" s="19">
        <f t="shared" si="13"/>
        <v>6921.48</v>
      </c>
      <c r="O139" s="19">
        <v>0</v>
      </c>
    </row>
    <row r="140" spans="1:15" x14ac:dyDescent="0.25">
      <c r="A140" s="16">
        <v>42795</v>
      </c>
      <c r="B140" s="6">
        <f t="shared" si="9"/>
        <v>125</v>
      </c>
      <c r="C140" s="17">
        <v>42795</v>
      </c>
      <c r="D140" s="5">
        <f t="shared" si="16"/>
        <v>17465.939999999999</v>
      </c>
      <c r="E140" s="5">
        <f t="shared" si="17"/>
        <v>6877.78</v>
      </c>
      <c r="F140" s="5">
        <f t="shared" si="15"/>
        <v>10588.16</v>
      </c>
      <c r="G140" s="18">
        <f t="shared" si="10"/>
        <v>1648682.1700000002</v>
      </c>
      <c r="H140" s="18">
        <f t="shared" si="11"/>
        <v>130533.84</v>
      </c>
      <c r="I140" s="18">
        <f>SUM(F153:$F$261)</f>
        <v>1518148.3299999994</v>
      </c>
      <c r="K140" s="19">
        <f t="shared" si="12"/>
        <v>-17465.939999999999</v>
      </c>
      <c r="L140" s="21">
        <f t="shared" si="14"/>
        <v>-538.83999999999651</v>
      </c>
      <c r="M140" s="21">
        <f t="shared" si="14"/>
        <v>11127</v>
      </c>
      <c r="N140" s="19">
        <f t="shared" si="13"/>
        <v>6877.78</v>
      </c>
      <c r="O140" s="19">
        <v>0</v>
      </c>
    </row>
    <row r="141" spans="1:15" x14ac:dyDescent="0.25">
      <c r="A141" s="16">
        <v>42826</v>
      </c>
      <c r="B141" s="6">
        <f t="shared" si="9"/>
        <v>126</v>
      </c>
      <c r="C141" s="17">
        <v>42826</v>
      </c>
      <c r="D141" s="5">
        <f t="shared" si="16"/>
        <v>17465.939999999999</v>
      </c>
      <c r="E141" s="5">
        <f t="shared" si="17"/>
        <v>6833.89</v>
      </c>
      <c r="F141" s="5">
        <f t="shared" si="15"/>
        <v>10632.05</v>
      </c>
      <c r="G141" s="18">
        <f t="shared" si="10"/>
        <v>1638050.12</v>
      </c>
      <c r="H141" s="18">
        <f t="shared" si="11"/>
        <v>131074.91</v>
      </c>
      <c r="I141" s="18">
        <f>SUM(F154:$F$261)</f>
        <v>1506975.2099999993</v>
      </c>
      <c r="K141" s="19">
        <f t="shared" si="12"/>
        <v>-17465.939999999999</v>
      </c>
      <c r="L141" s="21">
        <f t="shared" si="14"/>
        <v>-541.07000000000698</v>
      </c>
      <c r="M141" s="21">
        <f t="shared" si="14"/>
        <v>11173.120000000112</v>
      </c>
      <c r="N141" s="19">
        <f t="shared" si="13"/>
        <v>6833.89</v>
      </c>
      <c r="O141" s="19">
        <v>0</v>
      </c>
    </row>
    <row r="142" spans="1:15" x14ac:dyDescent="0.25">
      <c r="A142" s="16">
        <v>42856</v>
      </c>
      <c r="B142" s="6">
        <f t="shared" si="9"/>
        <v>127</v>
      </c>
      <c r="C142" s="17">
        <v>42856</v>
      </c>
      <c r="D142" s="5">
        <f t="shared" si="16"/>
        <v>17465.939999999999</v>
      </c>
      <c r="E142" s="5">
        <f t="shared" si="17"/>
        <v>6789.82</v>
      </c>
      <c r="F142" s="5">
        <f t="shared" si="15"/>
        <v>10676.119999999999</v>
      </c>
      <c r="G142" s="18">
        <f t="shared" si="10"/>
        <v>1627374</v>
      </c>
      <c r="H142" s="18">
        <f t="shared" si="11"/>
        <v>131618.23000000001</v>
      </c>
      <c r="I142" s="18">
        <f>SUM(F155:$F$261)</f>
        <v>1495755.7699999993</v>
      </c>
      <c r="K142" s="19">
        <f t="shared" si="12"/>
        <v>-17465.939999999999</v>
      </c>
      <c r="L142" s="21">
        <f t="shared" si="14"/>
        <v>-543.32000000000698</v>
      </c>
      <c r="M142" s="21">
        <f t="shared" si="14"/>
        <v>11219.439999999944</v>
      </c>
      <c r="N142" s="19">
        <f t="shared" si="13"/>
        <v>6789.82</v>
      </c>
      <c r="O142" s="19">
        <v>0</v>
      </c>
    </row>
    <row r="143" spans="1:15" x14ac:dyDescent="0.25">
      <c r="A143" s="16">
        <v>42887</v>
      </c>
      <c r="B143" s="6">
        <f t="shared" si="9"/>
        <v>128</v>
      </c>
      <c r="C143" s="17">
        <v>42887</v>
      </c>
      <c r="D143" s="5">
        <f t="shared" si="16"/>
        <v>17465.939999999999</v>
      </c>
      <c r="E143" s="5">
        <f t="shared" si="17"/>
        <v>6745.56</v>
      </c>
      <c r="F143" s="5">
        <f t="shared" si="15"/>
        <v>10720.379999999997</v>
      </c>
      <c r="G143" s="18">
        <f t="shared" si="10"/>
        <v>1616653.62</v>
      </c>
      <c r="H143" s="18">
        <f t="shared" si="11"/>
        <v>132163.78999999998</v>
      </c>
      <c r="I143" s="18">
        <f>SUM(F156:$F$261)</f>
        <v>1484489.8299999994</v>
      </c>
      <c r="K143" s="19">
        <f t="shared" si="12"/>
        <v>-17465.939999999999</v>
      </c>
      <c r="L143" s="21">
        <f t="shared" si="14"/>
        <v>-545.55999999996857</v>
      </c>
      <c r="M143" s="21">
        <f t="shared" si="14"/>
        <v>11265.939999999944</v>
      </c>
      <c r="N143" s="19">
        <f t="shared" si="13"/>
        <v>6745.56</v>
      </c>
      <c r="O143" s="19">
        <v>0</v>
      </c>
    </row>
    <row r="144" spans="1:15" x14ac:dyDescent="0.25">
      <c r="A144" s="16">
        <v>42917</v>
      </c>
      <c r="B144" s="6">
        <f t="shared" si="9"/>
        <v>129</v>
      </c>
      <c r="C144" s="17">
        <v>42917</v>
      </c>
      <c r="D144" s="5">
        <f t="shared" si="16"/>
        <v>17465.939999999999</v>
      </c>
      <c r="E144" s="5">
        <f t="shared" si="17"/>
        <v>6701.13</v>
      </c>
      <c r="F144" s="5">
        <f t="shared" si="15"/>
        <v>10764.809999999998</v>
      </c>
      <c r="G144" s="18">
        <f t="shared" si="10"/>
        <v>1605888.81</v>
      </c>
      <c r="H144" s="18">
        <f t="shared" si="11"/>
        <v>132711.62</v>
      </c>
      <c r="I144" s="18">
        <f>SUM(F157:$F$261)</f>
        <v>1473177.1899999995</v>
      </c>
      <c r="K144" s="19">
        <f t="shared" si="12"/>
        <v>-17465.939999999999</v>
      </c>
      <c r="L144" s="21">
        <f t="shared" si="14"/>
        <v>-547.8300000000163</v>
      </c>
      <c r="M144" s="21">
        <f t="shared" si="14"/>
        <v>11312.639999999898</v>
      </c>
      <c r="N144" s="19">
        <f t="shared" si="13"/>
        <v>6701.13</v>
      </c>
      <c r="O144" s="19">
        <v>0</v>
      </c>
    </row>
    <row r="145" spans="1:15" x14ac:dyDescent="0.25">
      <c r="A145" s="16">
        <v>42948</v>
      </c>
      <c r="B145" s="6">
        <f t="shared" ref="B145:B208" si="18">B144+1</f>
        <v>130</v>
      </c>
      <c r="C145" s="17">
        <v>42948</v>
      </c>
      <c r="D145" s="5">
        <f t="shared" si="16"/>
        <v>17465.939999999999</v>
      </c>
      <c r="E145" s="5">
        <f t="shared" si="17"/>
        <v>6656.51</v>
      </c>
      <c r="F145" s="5">
        <f t="shared" si="15"/>
        <v>10809.429999999998</v>
      </c>
      <c r="G145" s="18">
        <f t="shared" ref="G145:G208" si="19">G144-F145</f>
        <v>1595079.3800000001</v>
      </c>
      <c r="H145" s="18">
        <f t="shared" ref="H145:H208" si="20">SUM(F146:F157)</f>
        <v>133261.71999999997</v>
      </c>
      <c r="I145" s="18">
        <f>SUM(F158:$F$261)</f>
        <v>1461817.6599999992</v>
      </c>
      <c r="K145" s="19">
        <f t="shared" ref="K145:K208" si="21">-D145</f>
        <v>-17465.939999999999</v>
      </c>
      <c r="L145" s="21">
        <f t="shared" si="14"/>
        <v>-550.09999999997672</v>
      </c>
      <c r="M145" s="21">
        <f t="shared" si="14"/>
        <v>11359.530000000261</v>
      </c>
      <c r="N145" s="19">
        <f t="shared" ref="N145:N208" si="22">E145</f>
        <v>6656.51</v>
      </c>
      <c r="O145" s="19">
        <v>0</v>
      </c>
    </row>
    <row r="146" spans="1:15" x14ac:dyDescent="0.25">
      <c r="A146" s="16">
        <v>42979</v>
      </c>
      <c r="B146" s="6">
        <f t="shared" si="18"/>
        <v>131</v>
      </c>
      <c r="C146" s="17">
        <v>42979</v>
      </c>
      <c r="D146" s="5">
        <f t="shared" si="16"/>
        <v>17465.939999999999</v>
      </c>
      <c r="E146" s="5">
        <f t="shared" si="17"/>
        <v>6611.7</v>
      </c>
      <c r="F146" s="5">
        <f t="shared" si="15"/>
        <v>10854.239999999998</v>
      </c>
      <c r="G146" s="18">
        <f t="shared" si="19"/>
        <v>1584225.1400000001</v>
      </c>
      <c r="H146" s="18">
        <f t="shared" si="20"/>
        <v>133814.1</v>
      </c>
      <c r="I146" s="18">
        <f>SUM(F159:$F$261)</f>
        <v>1450411.0399999993</v>
      </c>
      <c r="K146" s="19">
        <f t="shared" si="21"/>
        <v>-17465.939999999999</v>
      </c>
      <c r="L146" s="21">
        <f t="shared" ref="L146:M209" si="23">H145-H146</f>
        <v>-552.38000000003376</v>
      </c>
      <c r="M146" s="21">
        <f t="shared" si="23"/>
        <v>11406.619999999879</v>
      </c>
      <c r="N146" s="19">
        <f t="shared" si="22"/>
        <v>6611.7</v>
      </c>
      <c r="O146" s="19">
        <v>0</v>
      </c>
    </row>
    <row r="147" spans="1:15" x14ac:dyDescent="0.25">
      <c r="A147" s="16">
        <v>43009</v>
      </c>
      <c r="B147" s="6">
        <f t="shared" si="18"/>
        <v>132</v>
      </c>
      <c r="C147" s="17">
        <v>43009</v>
      </c>
      <c r="D147" s="5">
        <f t="shared" si="16"/>
        <v>17465.939999999999</v>
      </c>
      <c r="E147" s="5">
        <f t="shared" si="17"/>
        <v>6566.71</v>
      </c>
      <c r="F147" s="5">
        <f t="shared" si="15"/>
        <v>10899.23</v>
      </c>
      <c r="G147" s="18">
        <f t="shared" si="19"/>
        <v>1573325.9100000001</v>
      </c>
      <c r="H147" s="18">
        <f t="shared" si="20"/>
        <v>134368.76999999999</v>
      </c>
      <c r="I147" s="18">
        <f>SUM(F160:$F$261)</f>
        <v>1438957.1399999994</v>
      </c>
      <c r="K147" s="19">
        <f t="shared" si="21"/>
        <v>-17465.939999999999</v>
      </c>
      <c r="L147" s="21">
        <f t="shared" si="23"/>
        <v>-554.6699999999837</v>
      </c>
      <c r="M147" s="21">
        <f t="shared" si="23"/>
        <v>11453.899999999907</v>
      </c>
      <c r="N147" s="19">
        <f t="shared" si="22"/>
        <v>6566.71</v>
      </c>
      <c r="O147" s="19">
        <v>0</v>
      </c>
    </row>
    <row r="148" spans="1:15" x14ac:dyDescent="0.25">
      <c r="A148" s="16">
        <v>43040</v>
      </c>
      <c r="B148" s="6">
        <f t="shared" si="18"/>
        <v>133</v>
      </c>
      <c r="C148" s="17">
        <v>43040</v>
      </c>
      <c r="D148" s="5">
        <f t="shared" si="16"/>
        <v>17465.939999999999</v>
      </c>
      <c r="E148" s="5">
        <f t="shared" si="17"/>
        <v>6521.53</v>
      </c>
      <c r="F148" s="5">
        <f t="shared" ref="F148:F211" si="24">D148-E148</f>
        <v>10944.41</v>
      </c>
      <c r="G148" s="18">
        <f t="shared" si="19"/>
        <v>1562381.5000000002</v>
      </c>
      <c r="H148" s="18">
        <f t="shared" si="20"/>
        <v>134925.74</v>
      </c>
      <c r="I148" s="18">
        <f>SUM(F161:$F$261)</f>
        <v>1427455.7599999995</v>
      </c>
      <c r="K148" s="19">
        <f t="shared" si="21"/>
        <v>-17465.939999999999</v>
      </c>
      <c r="L148" s="21">
        <f t="shared" si="23"/>
        <v>-556.97000000000116</v>
      </c>
      <c r="M148" s="21">
        <f t="shared" si="23"/>
        <v>11501.379999999888</v>
      </c>
      <c r="N148" s="19">
        <f t="shared" si="22"/>
        <v>6521.53</v>
      </c>
      <c r="O148" s="19">
        <v>0</v>
      </c>
    </row>
    <row r="149" spans="1:15" x14ac:dyDescent="0.25">
      <c r="A149" s="16">
        <v>43070</v>
      </c>
      <c r="B149" s="6">
        <f t="shared" si="18"/>
        <v>134</v>
      </c>
      <c r="C149" s="17">
        <v>43070</v>
      </c>
      <c r="D149" s="5">
        <f t="shared" si="16"/>
        <v>17465.939999999999</v>
      </c>
      <c r="E149" s="5">
        <f t="shared" si="17"/>
        <v>6476.17</v>
      </c>
      <c r="F149" s="5">
        <f t="shared" si="24"/>
        <v>10989.769999999999</v>
      </c>
      <c r="G149" s="18">
        <f t="shared" si="19"/>
        <v>1551391.7300000002</v>
      </c>
      <c r="H149" s="18">
        <f t="shared" si="20"/>
        <v>135485.01999999996</v>
      </c>
      <c r="I149" s="18">
        <f>SUM(F162:$F$261)</f>
        <v>1415906.7099999995</v>
      </c>
      <c r="K149" s="19">
        <f t="shared" si="21"/>
        <v>-17465.939999999999</v>
      </c>
      <c r="L149" s="21">
        <f t="shared" si="23"/>
        <v>-559.27999999996973</v>
      </c>
      <c r="M149" s="21">
        <f t="shared" si="23"/>
        <v>11549.050000000047</v>
      </c>
      <c r="N149" s="19">
        <f t="shared" si="22"/>
        <v>6476.17</v>
      </c>
      <c r="O149" s="19">
        <v>0</v>
      </c>
    </row>
    <row r="150" spans="1:15" x14ac:dyDescent="0.25">
      <c r="A150" s="16">
        <v>43101</v>
      </c>
      <c r="B150" s="6">
        <f t="shared" si="18"/>
        <v>135</v>
      </c>
      <c r="C150" s="17">
        <v>43101</v>
      </c>
      <c r="D150" s="5">
        <f t="shared" ref="D150:D213" si="25">ROUND(447116.64*($D$8/67896759.52),2)</f>
        <v>17465.939999999999</v>
      </c>
      <c r="E150" s="5">
        <f t="shared" ref="E150:E213" si="26">ROUND(G149*($F$13/12),2)</f>
        <v>6430.61</v>
      </c>
      <c r="F150" s="5">
        <f t="shared" si="24"/>
        <v>11035.329999999998</v>
      </c>
      <c r="G150" s="18">
        <f t="shared" si="19"/>
        <v>1540356.4000000001</v>
      </c>
      <c r="H150" s="18">
        <f t="shared" si="20"/>
        <v>136046.60999999999</v>
      </c>
      <c r="I150" s="18">
        <f>SUM(F163:$F$261)</f>
        <v>1404309.7899999993</v>
      </c>
      <c r="K150" s="19">
        <f t="shared" si="21"/>
        <v>-17465.939999999999</v>
      </c>
      <c r="L150" s="21">
        <f t="shared" si="23"/>
        <v>-561.59000000002561</v>
      </c>
      <c r="M150" s="21">
        <f t="shared" si="23"/>
        <v>11596.920000000158</v>
      </c>
      <c r="N150" s="19">
        <f t="shared" si="22"/>
        <v>6430.61</v>
      </c>
      <c r="O150" s="19">
        <v>0</v>
      </c>
    </row>
    <row r="151" spans="1:15" x14ac:dyDescent="0.25">
      <c r="A151" s="16">
        <v>43132</v>
      </c>
      <c r="B151" s="6">
        <f t="shared" si="18"/>
        <v>136</v>
      </c>
      <c r="C151" s="17">
        <v>43132</v>
      </c>
      <c r="D151" s="5">
        <f t="shared" si="25"/>
        <v>17465.939999999999</v>
      </c>
      <c r="E151" s="5">
        <f t="shared" si="26"/>
        <v>6384.87</v>
      </c>
      <c r="F151" s="5">
        <f t="shared" si="24"/>
        <v>11081.07</v>
      </c>
      <c r="G151" s="18">
        <f t="shared" si="19"/>
        <v>1529275.33</v>
      </c>
      <c r="H151" s="18">
        <f t="shared" si="20"/>
        <v>136610.52999999997</v>
      </c>
      <c r="I151" s="18">
        <f>SUM(F164:$F$261)</f>
        <v>1392664.7999999993</v>
      </c>
      <c r="K151" s="19">
        <f t="shared" si="21"/>
        <v>-17465.939999999999</v>
      </c>
      <c r="L151" s="21">
        <f t="shared" si="23"/>
        <v>-563.9199999999837</v>
      </c>
      <c r="M151" s="21">
        <f t="shared" si="23"/>
        <v>11644.989999999991</v>
      </c>
      <c r="N151" s="19">
        <f t="shared" si="22"/>
        <v>6384.87</v>
      </c>
      <c r="O151" s="19">
        <v>0</v>
      </c>
    </row>
    <row r="152" spans="1:15" x14ac:dyDescent="0.25">
      <c r="A152" s="16">
        <v>43160</v>
      </c>
      <c r="B152" s="6">
        <f t="shared" si="18"/>
        <v>137</v>
      </c>
      <c r="C152" s="17">
        <v>43160</v>
      </c>
      <c r="D152" s="5">
        <f t="shared" si="25"/>
        <v>17465.939999999999</v>
      </c>
      <c r="E152" s="5">
        <f t="shared" si="26"/>
        <v>6338.94</v>
      </c>
      <c r="F152" s="5">
        <f t="shared" si="24"/>
        <v>11127</v>
      </c>
      <c r="G152" s="18">
        <f t="shared" si="19"/>
        <v>1518148.33</v>
      </c>
      <c r="H152" s="18">
        <f t="shared" si="20"/>
        <v>137176.78999999998</v>
      </c>
      <c r="I152" s="18">
        <f>SUM(F165:$F$261)</f>
        <v>1380971.5399999993</v>
      </c>
      <c r="K152" s="19">
        <f t="shared" si="21"/>
        <v>-17465.939999999999</v>
      </c>
      <c r="L152" s="21">
        <f t="shared" si="23"/>
        <v>-566.26000000000931</v>
      </c>
      <c r="M152" s="21">
        <f t="shared" si="23"/>
        <v>11693.260000000009</v>
      </c>
      <c r="N152" s="19">
        <f t="shared" si="22"/>
        <v>6338.94</v>
      </c>
      <c r="O152" s="19">
        <v>0</v>
      </c>
    </row>
    <row r="153" spans="1:15" x14ac:dyDescent="0.25">
      <c r="A153" s="16">
        <v>43191</v>
      </c>
      <c r="B153" s="6">
        <f t="shared" si="18"/>
        <v>138</v>
      </c>
      <c r="C153" s="17">
        <v>43191</v>
      </c>
      <c r="D153" s="5">
        <f t="shared" si="25"/>
        <v>17465.939999999999</v>
      </c>
      <c r="E153" s="5">
        <f t="shared" si="26"/>
        <v>6292.82</v>
      </c>
      <c r="F153" s="5">
        <f t="shared" si="24"/>
        <v>11173.119999999999</v>
      </c>
      <c r="G153" s="18">
        <f t="shared" si="19"/>
        <v>1506975.21</v>
      </c>
      <c r="H153" s="18">
        <f t="shared" si="20"/>
        <v>137745.39999999997</v>
      </c>
      <c r="I153" s="18">
        <f>SUM(F166:$F$261)</f>
        <v>1369229.8099999994</v>
      </c>
      <c r="K153" s="19">
        <f t="shared" si="21"/>
        <v>-17465.939999999999</v>
      </c>
      <c r="L153" s="21">
        <f t="shared" si="23"/>
        <v>-568.60999999998603</v>
      </c>
      <c r="M153" s="21">
        <f t="shared" si="23"/>
        <v>11741.729999999981</v>
      </c>
      <c r="N153" s="19">
        <f t="shared" si="22"/>
        <v>6292.82</v>
      </c>
      <c r="O153" s="19">
        <v>0</v>
      </c>
    </row>
    <row r="154" spans="1:15" x14ac:dyDescent="0.25">
      <c r="A154" s="16">
        <v>43221</v>
      </c>
      <c r="B154" s="6">
        <f t="shared" si="18"/>
        <v>139</v>
      </c>
      <c r="C154" s="17">
        <v>43221</v>
      </c>
      <c r="D154" s="5">
        <f t="shared" si="25"/>
        <v>17465.939999999999</v>
      </c>
      <c r="E154" s="5">
        <f t="shared" si="26"/>
        <v>6246.5</v>
      </c>
      <c r="F154" s="5">
        <f t="shared" si="24"/>
        <v>11219.439999999999</v>
      </c>
      <c r="G154" s="18">
        <f t="shared" si="19"/>
        <v>1495755.77</v>
      </c>
      <c r="H154" s="18">
        <f t="shared" si="20"/>
        <v>138316.35999999996</v>
      </c>
      <c r="I154" s="18">
        <f>SUM(F167:$F$261)</f>
        <v>1357439.4099999995</v>
      </c>
      <c r="K154" s="19">
        <f t="shared" si="21"/>
        <v>-17465.939999999999</v>
      </c>
      <c r="L154" s="21">
        <f t="shared" si="23"/>
        <v>-570.95999999999185</v>
      </c>
      <c r="M154" s="21">
        <f t="shared" si="23"/>
        <v>11790.399999999907</v>
      </c>
      <c r="N154" s="19">
        <f t="shared" si="22"/>
        <v>6246.5</v>
      </c>
      <c r="O154" s="19">
        <v>0</v>
      </c>
    </row>
    <row r="155" spans="1:15" x14ac:dyDescent="0.25">
      <c r="A155" s="16">
        <v>43252</v>
      </c>
      <c r="B155" s="6">
        <f t="shared" si="18"/>
        <v>140</v>
      </c>
      <c r="C155" s="17">
        <v>43252</v>
      </c>
      <c r="D155" s="5">
        <f t="shared" si="25"/>
        <v>17465.939999999999</v>
      </c>
      <c r="E155" s="5">
        <f t="shared" si="26"/>
        <v>6200</v>
      </c>
      <c r="F155" s="5">
        <f t="shared" si="24"/>
        <v>11265.939999999999</v>
      </c>
      <c r="G155" s="18">
        <f t="shared" si="19"/>
        <v>1484489.83</v>
      </c>
      <c r="H155" s="18">
        <f t="shared" si="20"/>
        <v>138889.68999999994</v>
      </c>
      <c r="I155" s="18">
        <f>SUM(F168:$F$261)</f>
        <v>1345600.1399999997</v>
      </c>
      <c r="K155" s="19">
        <f t="shared" si="21"/>
        <v>-17465.939999999999</v>
      </c>
      <c r="L155" s="21">
        <f t="shared" si="23"/>
        <v>-573.32999999998719</v>
      </c>
      <c r="M155" s="21">
        <f t="shared" si="23"/>
        <v>11839.269999999786</v>
      </c>
      <c r="N155" s="19">
        <f t="shared" si="22"/>
        <v>6200</v>
      </c>
      <c r="O155" s="19">
        <v>0</v>
      </c>
    </row>
    <row r="156" spans="1:15" x14ac:dyDescent="0.25">
      <c r="A156" s="16">
        <v>43282</v>
      </c>
      <c r="B156" s="6">
        <f t="shared" si="18"/>
        <v>141</v>
      </c>
      <c r="C156" s="17">
        <v>43282</v>
      </c>
      <c r="D156" s="5">
        <f t="shared" si="25"/>
        <v>17465.939999999999</v>
      </c>
      <c r="E156" s="5">
        <f t="shared" si="26"/>
        <v>6153.3</v>
      </c>
      <c r="F156" s="5">
        <f t="shared" si="24"/>
        <v>11312.64</v>
      </c>
      <c r="G156" s="18">
        <f t="shared" si="19"/>
        <v>1473177.1900000002</v>
      </c>
      <c r="H156" s="18">
        <f t="shared" si="20"/>
        <v>139465.39999999997</v>
      </c>
      <c r="I156" s="18">
        <f>SUM(F169:$F$261)</f>
        <v>1333711.7899999998</v>
      </c>
      <c r="K156" s="19">
        <f t="shared" si="21"/>
        <v>-17465.939999999999</v>
      </c>
      <c r="L156" s="21">
        <f t="shared" si="23"/>
        <v>-575.71000000002095</v>
      </c>
      <c r="M156" s="21">
        <f t="shared" si="23"/>
        <v>11888.34999999986</v>
      </c>
      <c r="N156" s="19">
        <f t="shared" si="22"/>
        <v>6153.3</v>
      </c>
      <c r="O156" s="19">
        <v>0</v>
      </c>
    </row>
    <row r="157" spans="1:15" x14ac:dyDescent="0.25">
      <c r="A157" s="16">
        <v>43313</v>
      </c>
      <c r="B157" s="6">
        <f t="shared" si="18"/>
        <v>142</v>
      </c>
      <c r="C157" s="17">
        <v>43313</v>
      </c>
      <c r="D157" s="5">
        <f t="shared" si="25"/>
        <v>17465.939999999999</v>
      </c>
      <c r="E157" s="5">
        <f t="shared" si="26"/>
        <v>6106.41</v>
      </c>
      <c r="F157" s="5">
        <f t="shared" si="24"/>
        <v>11359.529999999999</v>
      </c>
      <c r="G157" s="18">
        <f t="shared" si="19"/>
        <v>1461817.6600000001</v>
      </c>
      <c r="H157" s="18">
        <f t="shared" si="20"/>
        <v>140043.48999999996</v>
      </c>
      <c r="I157" s="18">
        <f>SUM(F170:$F$261)</f>
        <v>1321774.1699999997</v>
      </c>
      <c r="K157" s="19">
        <f t="shared" si="21"/>
        <v>-17465.939999999999</v>
      </c>
      <c r="L157" s="21">
        <f t="shared" si="23"/>
        <v>-578.08999999999651</v>
      </c>
      <c r="M157" s="21">
        <f t="shared" si="23"/>
        <v>11937.620000000112</v>
      </c>
      <c r="N157" s="19">
        <f t="shared" si="22"/>
        <v>6106.41</v>
      </c>
      <c r="O157" s="19">
        <v>0</v>
      </c>
    </row>
    <row r="158" spans="1:15" x14ac:dyDescent="0.25">
      <c r="A158" s="16">
        <v>43344</v>
      </c>
      <c r="B158" s="6">
        <f t="shared" si="18"/>
        <v>143</v>
      </c>
      <c r="C158" s="17">
        <v>43344</v>
      </c>
      <c r="D158" s="5">
        <f t="shared" si="25"/>
        <v>17465.939999999999</v>
      </c>
      <c r="E158" s="5">
        <f t="shared" si="26"/>
        <v>6059.32</v>
      </c>
      <c r="F158" s="5">
        <f t="shared" si="24"/>
        <v>11406.619999999999</v>
      </c>
      <c r="G158" s="18">
        <f t="shared" si="19"/>
        <v>1450411.04</v>
      </c>
      <c r="H158" s="18">
        <f t="shared" si="20"/>
        <v>140623.97999999995</v>
      </c>
      <c r="I158" s="18">
        <f>SUM(F171:$F$261)</f>
        <v>1309787.0599999998</v>
      </c>
      <c r="K158" s="19">
        <f t="shared" si="21"/>
        <v>-17465.939999999999</v>
      </c>
      <c r="L158" s="21">
        <f t="shared" si="23"/>
        <v>-580.48999999999069</v>
      </c>
      <c r="M158" s="21">
        <f t="shared" si="23"/>
        <v>11987.10999999987</v>
      </c>
      <c r="N158" s="19">
        <f t="shared" si="22"/>
        <v>6059.32</v>
      </c>
      <c r="O158" s="19">
        <v>0</v>
      </c>
    </row>
    <row r="159" spans="1:15" x14ac:dyDescent="0.25">
      <c r="A159" s="16">
        <v>43374</v>
      </c>
      <c r="B159" s="6">
        <f t="shared" si="18"/>
        <v>144</v>
      </c>
      <c r="C159" s="17">
        <v>43374</v>
      </c>
      <c r="D159" s="5">
        <f t="shared" si="25"/>
        <v>17465.939999999999</v>
      </c>
      <c r="E159" s="5">
        <f t="shared" si="26"/>
        <v>6012.04</v>
      </c>
      <c r="F159" s="5">
        <f t="shared" si="24"/>
        <v>11453.899999999998</v>
      </c>
      <c r="G159" s="18">
        <f t="shared" si="19"/>
        <v>1438957.1400000001</v>
      </c>
      <c r="H159" s="18">
        <f t="shared" si="20"/>
        <v>141206.86999999997</v>
      </c>
      <c r="I159" s="18">
        <f>SUM(F172:$F$261)</f>
        <v>1297750.27</v>
      </c>
      <c r="K159" s="19">
        <f t="shared" si="21"/>
        <v>-17465.939999999999</v>
      </c>
      <c r="L159" s="21">
        <f t="shared" si="23"/>
        <v>-582.89000000001397</v>
      </c>
      <c r="M159" s="21">
        <f t="shared" si="23"/>
        <v>12036.789999999804</v>
      </c>
      <c r="N159" s="19">
        <f t="shared" si="22"/>
        <v>6012.04</v>
      </c>
      <c r="O159" s="19">
        <v>0</v>
      </c>
    </row>
    <row r="160" spans="1:15" x14ac:dyDescent="0.25">
      <c r="A160" s="16">
        <v>43405</v>
      </c>
      <c r="B160" s="6">
        <f t="shared" si="18"/>
        <v>145</v>
      </c>
      <c r="C160" s="17">
        <v>43405</v>
      </c>
      <c r="D160" s="5">
        <f t="shared" si="25"/>
        <v>17465.939999999999</v>
      </c>
      <c r="E160" s="5">
        <f t="shared" si="26"/>
        <v>5964.56</v>
      </c>
      <c r="F160" s="5">
        <f t="shared" si="24"/>
        <v>11501.379999999997</v>
      </c>
      <c r="G160" s="18">
        <f t="shared" si="19"/>
        <v>1427455.7600000002</v>
      </c>
      <c r="H160" s="18">
        <f t="shared" si="20"/>
        <v>141792.17999999996</v>
      </c>
      <c r="I160" s="18">
        <f>SUM(F173:$F$261)</f>
        <v>1285663.5799999998</v>
      </c>
      <c r="K160" s="19">
        <f t="shared" si="21"/>
        <v>-17465.939999999999</v>
      </c>
      <c r="L160" s="21">
        <f t="shared" si="23"/>
        <v>-585.30999999999767</v>
      </c>
      <c r="M160" s="21">
        <f t="shared" si="23"/>
        <v>12086.690000000177</v>
      </c>
      <c r="N160" s="19">
        <f t="shared" si="22"/>
        <v>5964.56</v>
      </c>
      <c r="O160" s="19">
        <v>0</v>
      </c>
    </row>
    <row r="161" spans="1:15" x14ac:dyDescent="0.25">
      <c r="A161" s="16">
        <v>43435</v>
      </c>
      <c r="B161" s="6">
        <f t="shared" si="18"/>
        <v>146</v>
      </c>
      <c r="C161" s="17">
        <v>43435</v>
      </c>
      <c r="D161" s="5">
        <f t="shared" si="25"/>
        <v>17465.939999999999</v>
      </c>
      <c r="E161" s="5">
        <f t="shared" si="26"/>
        <v>5916.89</v>
      </c>
      <c r="F161" s="5">
        <f t="shared" si="24"/>
        <v>11549.05</v>
      </c>
      <c r="G161" s="18">
        <f t="shared" si="19"/>
        <v>1415906.7100000002</v>
      </c>
      <c r="H161" s="18">
        <f t="shared" si="20"/>
        <v>142379.91999999998</v>
      </c>
      <c r="I161" s="18">
        <f>SUM(F174:$F$261)</f>
        <v>1273526.7899999998</v>
      </c>
      <c r="K161" s="19">
        <f t="shared" si="21"/>
        <v>-17465.939999999999</v>
      </c>
      <c r="L161" s="21">
        <f t="shared" si="23"/>
        <v>-587.74000000001979</v>
      </c>
      <c r="M161" s="21">
        <f t="shared" si="23"/>
        <v>12136.790000000037</v>
      </c>
      <c r="N161" s="19">
        <f t="shared" si="22"/>
        <v>5916.89</v>
      </c>
      <c r="O161" s="19">
        <v>0</v>
      </c>
    </row>
    <row r="162" spans="1:15" x14ac:dyDescent="0.25">
      <c r="A162" s="16">
        <v>43466</v>
      </c>
      <c r="B162" s="6">
        <f t="shared" si="18"/>
        <v>147</v>
      </c>
      <c r="C162" s="17">
        <v>43466</v>
      </c>
      <c r="D162" s="5">
        <f t="shared" si="25"/>
        <v>17465.939999999999</v>
      </c>
      <c r="E162" s="5">
        <f t="shared" si="26"/>
        <v>5869.02</v>
      </c>
      <c r="F162" s="5">
        <f t="shared" si="24"/>
        <v>11596.919999999998</v>
      </c>
      <c r="G162" s="18">
        <f t="shared" si="19"/>
        <v>1404309.7900000003</v>
      </c>
      <c r="H162" s="18">
        <f t="shared" si="20"/>
        <v>142970.08999999997</v>
      </c>
      <c r="I162" s="18">
        <f>SUM(F175:$F$261)</f>
        <v>1261339.7</v>
      </c>
      <c r="K162" s="19">
        <f t="shared" si="21"/>
        <v>-17465.939999999999</v>
      </c>
      <c r="L162" s="21">
        <f t="shared" si="23"/>
        <v>-590.1699999999837</v>
      </c>
      <c r="M162" s="21">
        <f t="shared" si="23"/>
        <v>12187.089999999851</v>
      </c>
      <c r="N162" s="19">
        <f t="shared" si="22"/>
        <v>5869.02</v>
      </c>
      <c r="O162" s="19">
        <v>0</v>
      </c>
    </row>
    <row r="163" spans="1:15" x14ac:dyDescent="0.25">
      <c r="A163" s="16">
        <v>43497</v>
      </c>
      <c r="B163" s="6">
        <f t="shared" si="18"/>
        <v>148</v>
      </c>
      <c r="C163" s="17">
        <v>43497</v>
      </c>
      <c r="D163" s="5">
        <f t="shared" si="25"/>
        <v>17465.939999999999</v>
      </c>
      <c r="E163" s="5">
        <f t="shared" si="26"/>
        <v>5820.95</v>
      </c>
      <c r="F163" s="5">
        <f t="shared" si="24"/>
        <v>11644.989999999998</v>
      </c>
      <c r="G163" s="18">
        <f t="shared" si="19"/>
        <v>1392664.8000000003</v>
      </c>
      <c r="H163" s="18">
        <f t="shared" si="20"/>
        <v>143562.70999999996</v>
      </c>
      <c r="I163" s="18">
        <f>SUM(F176:$F$261)</f>
        <v>1249102.0899999999</v>
      </c>
      <c r="K163" s="19">
        <f t="shared" si="21"/>
        <v>-17465.939999999999</v>
      </c>
      <c r="L163" s="21">
        <f t="shared" si="23"/>
        <v>-592.61999999999534</v>
      </c>
      <c r="M163" s="21">
        <f t="shared" si="23"/>
        <v>12237.610000000102</v>
      </c>
      <c r="N163" s="19">
        <f t="shared" si="22"/>
        <v>5820.95</v>
      </c>
      <c r="O163" s="19">
        <v>0</v>
      </c>
    </row>
    <row r="164" spans="1:15" x14ac:dyDescent="0.25">
      <c r="A164" s="16">
        <v>43525</v>
      </c>
      <c r="B164" s="6">
        <f t="shared" si="18"/>
        <v>149</v>
      </c>
      <c r="C164" s="17">
        <v>43525</v>
      </c>
      <c r="D164" s="5">
        <f t="shared" si="25"/>
        <v>17465.939999999999</v>
      </c>
      <c r="E164" s="5">
        <f t="shared" si="26"/>
        <v>5772.68</v>
      </c>
      <c r="F164" s="5">
        <f t="shared" si="24"/>
        <v>11693.259999999998</v>
      </c>
      <c r="G164" s="18">
        <f t="shared" si="19"/>
        <v>1380971.5400000003</v>
      </c>
      <c r="H164" s="18">
        <f t="shared" si="20"/>
        <v>144157.78999999998</v>
      </c>
      <c r="I164" s="18">
        <f>SUM(F177:$F$261)</f>
        <v>1236813.75</v>
      </c>
      <c r="K164" s="19">
        <f t="shared" si="21"/>
        <v>-17465.939999999999</v>
      </c>
      <c r="L164" s="21">
        <f t="shared" si="23"/>
        <v>-595.0800000000163</v>
      </c>
      <c r="M164" s="21">
        <f t="shared" si="23"/>
        <v>12288.339999999851</v>
      </c>
      <c r="N164" s="19">
        <f t="shared" si="22"/>
        <v>5772.68</v>
      </c>
      <c r="O164" s="19">
        <v>0</v>
      </c>
    </row>
    <row r="165" spans="1:15" x14ac:dyDescent="0.25">
      <c r="A165" s="16">
        <v>43556</v>
      </c>
      <c r="B165" s="6">
        <f t="shared" si="18"/>
        <v>150</v>
      </c>
      <c r="C165" s="17">
        <v>43556</v>
      </c>
      <c r="D165" s="5">
        <f t="shared" si="25"/>
        <v>17465.939999999999</v>
      </c>
      <c r="E165" s="5">
        <f t="shared" si="26"/>
        <v>5724.21</v>
      </c>
      <c r="F165" s="5">
        <f t="shared" si="24"/>
        <v>11741.73</v>
      </c>
      <c r="G165" s="18">
        <f t="shared" si="19"/>
        <v>1369229.8100000003</v>
      </c>
      <c r="H165" s="18">
        <f t="shared" si="20"/>
        <v>144755.32999999999</v>
      </c>
      <c r="I165" s="18">
        <f>SUM(F178:$F$261)</f>
        <v>1224474.48</v>
      </c>
      <c r="K165" s="19">
        <f t="shared" si="21"/>
        <v>-17465.939999999999</v>
      </c>
      <c r="L165" s="21">
        <f t="shared" si="23"/>
        <v>-597.54000000000815</v>
      </c>
      <c r="M165" s="21">
        <f t="shared" si="23"/>
        <v>12339.270000000019</v>
      </c>
      <c r="N165" s="19">
        <f t="shared" si="22"/>
        <v>5724.21</v>
      </c>
      <c r="O165" s="19">
        <v>0</v>
      </c>
    </row>
    <row r="166" spans="1:15" x14ac:dyDescent="0.25">
      <c r="A166" s="16">
        <v>43586</v>
      </c>
      <c r="B166" s="6">
        <f t="shared" si="18"/>
        <v>151</v>
      </c>
      <c r="C166" s="17">
        <v>43586</v>
      </c>
      <c r="D166" s="5">
        <f t="shared" si="25"/>
        <v>17465.939999999999</v>
      </c>
      <c r="E166" s="5">
        <f t="shared" si="26"/>
        <v>5675.54</v>
      </c>
      <c r="F166" s="5">
        <f t="shared" si="24"/>
        <v>11790.399999999998</v>
      </c>
      <c r="G166" s="18">
        <f t="shared" si="19"/>
        <v>1357439.4100000004</v>
      </c>
      <c r="H166" s="18">
        <f t="shared" si="20"/>
        <v>145355.34999999998</v>
      </c>
      <c r="I166" s="18">
        <f>SUM(F179:$F$261)</f>
        <v>1212084.0600000003</v>
      </c>
      <c r="K166" s="19">
        <f t="shared" si="21"/>
        <v>-17465.939999999999</v>
      </c>
      <c r="L166" s="21">
        <f t="shared" si="23"/>
        <v>-600.01999999998952</v>
      </c>
      <c r="M166" s="21">
        <f t="shared" si="23"/>
        <v>12390.419999999693</v>
      </c>
      <c r="N166" s="19">
        <f t="shared" si="22"/>
        <v>5675.54</v>
      </c>
      <c r="O166" s="19">
        <v>0</v>
      </c>
    </row>
    <row r="167" spans="1:15" x14ac:dyDescent="0.25">
      <c r="A167" s="16">
        <v>43617</v>
      </c>
      <c r="B167" s="6">
        <f t="shared" si="18"/>
        <v>152</v>
      </c>
      <c r="C167" s="17">
        <v>43617</v>
      </c>
      <c r="D167" s="5">
        <f t="shared" si="25"/>
        <v>17465.939999999999</v>
      </c>
      <c r="E167" s="5">
        <f t="shared" si="26"/>
        <v>5626.67</v>
      </c>
      <c r="F167" s="5">
        <f t="shared" si="24"/>
        <v>11839.269999999999</v>
      </c>
      <c r="G167" s="18">
        <f t="shared" si="19"/>
        <v>1345600.1400000004</v>
      </c>
      <c r="H167" s="18">
        <f t="shared" si="20"/>
        <v>145957.85999999999</v>
      </c>
      <c r="I167" s="18">
        <f>SUM(F180:$F$261)</f>
        <v>1199642.28</v>
      </c>
      <c r="K167" s="19">
        <f t="shared" si="21"/>
        <v>-17465.939999999999</v>
      </c>
      <c r="L167" s="21">
        <f t="shared" si="23"/>
        <v>-602.51000000000931</v>
      </c>
      <c r="M167" s="21">
        <f t="shared" si="23"/>
        <v>12441.780000000261</v>
      </c>
      <c r="N167" s="19">
        <f t="shared" si="22"/>
        <v>5626.67</v>
      </c>
      <c r="O167" s="19">
        <v>0</v>
      </c>
    </row>
    <row r="168" spans="1:15" x14ac:dyDescent="0.25">
      <c r="A168" s="16">
        <v>43647</v>
      </c>
      <c r="B168" s="6">
        <f t="shared" si="18"/>
        <v>153</v>
      </c>
      <c r="C168" s="17">
        <v>43647</v>
      </c>
      <c r="D168" s="5">
        <f t="shared" si="25"/>
        <v>17465.939999999999</v>
      </c>
      <c r="E168" s="5">
        <f t="shared" si="26"/>
        <v>5577.59</v>
      </c>
      <c r="F168" s="5">
        <f t="shared" si="24"/>
        <v>11888.349999999999</v>
      </c>
      <c r="G168" s="18">
        <f t="shared" si="19"/>
        <v>1333711.7900000003</v>
      </c>
      <c r="H168" s="18">
        <f t="shared" si="20"/>
        <v>146562.86000000002</v>
      </c>
      <c r="I168" s="18">
        <f>SUM(F181:$F$261)</f>
        <v>1187148.9300000002</v>
      </c>
      <c r="K168" s="19">
        <f t="shared" si="21"/>
        <v>-17465.939999999999</v>
      </c>
      <c r="L168" s="21">
        <f t="shared" si="23"/>
        <v>-605.0000000000291</v>
      </c>
      <c r="M168" s="21">
        <f t="shared" si="23"/>
        <v>12493.34999999986</v>
      </c>
      <c r="N168" s="19">
        <f t="shared" si="22"/>
        <v>5577.59</v>
      </c>
      <c r="O168" s="19">
        <v>0</v>
      </c>
    </row>
    <row r="169" spans="1:15" x14ac:dyDescent="0.25">
      <c r="A169" s="16">
        <v>43678</v>
      </c>
      <c r="B169" s="6">
        <f t="shared" si="18"/>
        <v>154</v>
      </c>
      <c r="C169" s="17">
        <v>43678</v>
      </c>
      <c r="D169" s="5">
        <f t="shared" si="25"/>
        <v>17465.939999999999</v>
      </c>
      <c r="E169" s="5">
        <f t="shared" si="26"/>
        <v>5528.32</v>
      </c>
      <c r="F169" s="5">
        <f t="shared" si="24"/>
        <v>11937.619999999999</v>
      </c>
      <c r="G169" s="18">
        <f t="shared" si="19"/>
        <v>1321774.1700000002</v>
      </c>
      <c r="H169" s="18">
        <f t="shared" si="20"/>
        <v>147170.38</v>
      </c>
      <c r="I169" s="18">
        <f>SUM(F182:$F$261)</f>
        <v>1174603.7900000003</v>
      </c>
      <c r="K169" s="19">
        <f t="shared" si="21"/>
        <v>-17465.939999999999</v>
      </c>
      <c r="L169" s="21">
        <f t="shared" si="23"/>
        <v>-607.51999999998952</v>
      </c>
      <c r="M169" s="21">
        <f t="shared" si="23"/>
        <v>12545.139999999898</v>
      </c>
      <c r="N169" s="19">
        <f t="shared" si="22"/>
        <v>5528.32</v>
      </c>
      <c r="O169" s="19">
        <v>0</v>
      </c>
    </row>
    <row r="170" spans="1:15" x14ac:dyDescent="0.25">
      <c r="A170" s="16">
        <v>43709</v>
      </c>
      <c r="B170" s="6">
        <f t="shared" si="18"/>
        <v>155</v>
      </c>
      <c r="C170" s="17">
        <v>43709</v>
      </c>
      <c r="D170" s="5">
        <f t="shared" si="25"/>
        <v>17465.939999999999</v>
      </c>
      <c r="E170" s="5">
        <f t="shared" si="26"/>
        <v>5478.83</v>
      </c>
      <c r="F170" s="5">
        <f t="shared" si="24"/>
        <v>11987.109999999999</v>
      </c>
      <c r="G170" s="18">
        <f t="shared" si="19"/>
        <v>1309787.06</v>
      </c>
      <c r="H170" s="18">
        <f t="shared" si="20"/>
        <v>147780.41000000003</v>
      </c>
      <c r="I170" s="18">
        <f>SUM(F183:$F$261)</f>
        <v>1162006.6500000004</v>
      </c>
      <c r="K170" s="19">
        <f t="shared" si="21"/>
        <v>-17465.939999999999</v>
      </c>
      <c r="L170" s="21">
        <f t="shared" si="23"/>
        <v>-610.03000000002794</v>
      </c>
      <c r="M170" s="21">
        <f t="shared" si="23"/>
        <v>12597.139999999898</v>
      </c>
      <c r="N170" s="19">
        <f t="shared" si="22"/>
        <v>5478.83</v>
      </c>
      <c r="O170" s="19">
        <v>0</v>
      </c>
    </row>
    <row r="171" spans="1:15" x14ac:dyDescent="0.25">
      <c r="A171" s="16">
        <v>43739</v>
      </c>
      <c r="B171" s="6">
        <f t="shared" si="18"/>
        <v>156</v>
      </c>
      <c r="C171" s="17">
        <v>43739</v>
      </c>
      <c r="D171" s="5">
        <f t="shared" si="25"/>
        <v>17465.939999999999</v>
      </c>
      <c r="E171" s="5">
        <f t="shared" si="26"/>
        <v>5429.15</v>
      </c>
      <c r="F171" s="5">
        <f t="shared" si="24"/>
        <v>12036.789999999999</v>
      </c>
      <c r="G171" s="18">
        <f t="shared" si="19"/>
        <v>1297750.27</v>
      </c>
      <c r="H171" s="18">
        <f t="shared" si="20"/>
        <v>148392.97</v>
      </c>
      <c r="I171" s="18">
        <f>SUM(F184:$F$261)</f>
        <v>1149357.3000000003</v>
      </c>
      <c r="K171" s="19">
        <f t="shared" si="21"/>
        <v>-17465.939999999999</v>
      </c>
      <c r="L171" s="21">
        <f t="shared" si="23"/>
        <v>-612.55999999996857</v>
      </c>
      <c r="M171" s="21">
        <f t="shared" si="23"/>
        <v>12649.350000000093</v>
      </c>
      <c r="N171" s="19">
        <f t="shared" si="22"/>
        <v>5429.15</v>
      </c>
      <c r="O171" s="19">
        <v>0</v>
      </c>
    </row>
    <row r="172" spans="1:15" x14ac:dyDescent="0.25">
      <c r="A172" s="16">
        <v>43770</v>
      </c>
      <c r="B172" s="6">
        <f t="shared" si="18"/>
        <v>157</v>
      </c>
      <c r="C172" s="17">
        <v>43770</v>
      </c>
      <c r="D172" s="5">
        <f t="shared" si="25"/>
        <v>17465.939999999999</v>
      </c>
      <c r="E172" s="5">
        <f t="shared" si="26"/>
        <v>5379.25</v>
      </c>
      <c r="F172" s="5">
        <f t="shared" si="24"/>
        <v>12086.689999999999</v>
      </c>
      <c r="G172" s="18">
        <f t="shared" si="19"/>
        <v>1285663.58</v>
      </c>
      <c r="H172" s="18">
        <f t="shared" si="20"/>
        <v>149008.06</v>
      </c>
      <c r="I172" s="18">
        <f>SUM(F185:$F$261)</f>
        <v>1136655.5200000003</v>
      </c>
      <c r="K172" s="19">
        <f t="shared" si="21"/>
        <v>-17465.939999999999</v>
      </c>
      <c r="L172" s="21">
        <f t="shared" si="23"/>
        <v>-615.08999999999651</v>
      </c>
      <c r="M172" s="21">
        <f t="shared" si="23"/>
        <v>12701.780000000028</v>
      </c>
      <c r="N172" s="19">
        <f t="shared" si="22"/>
        <v>5379.25</v>
      </c>
      <c r="O172" s="19">
        <v>0</v>
      </c>
    </row>
    <row r="173" spans="1:15" x14ac:dyDescent="0.25">
      <c r="A173" s="16">
        <v>43800</v>
      </c>
      <c r="B173" s="6">
        <f t="shared" si="18"/>
        <v>158</v>
      </c>
      <c r="C173" s="17">
        <v>43800</v>
      </c>
      <c r="D173" s="5">
        <f t="shared" si="25"/>
        <v>17465.939999999999</v>
      </c>
      <c r="E173" s="5">
        <f t="shared" si="26"/>
        <v>5329.15</v>
      </c>
      <c r="F173" s="5">
        <f t="shared" si="24"/>
        <v>12136.789999999999</v>
      </c>
      <c r="G173" s="18">
        <f t="shared" si="19"/>
        <v>1273526.79</v>
      </c>
      <c r="H173" s="18">
        <f t="shared" si="20"/>
        <v>149625.69999999998</v>
      </c>
      <c r="I173" s="18">
        <f>SUM(F186:$F$261)</f>
        <v>1123901.0900000003</v>
      </c>
      <c r="K173" s="19">
        <f t="shared" si="21"/>
        <v>-17465.939999999999</v>
      </c>
      <c r="L173" s="21">
        <f t="shared" si="23"/>
        <v>-617.63999999998487</v>
      </c>
      <c r="M173" s="21">
        <f t="shared" si="23"/>
        <v>12754.429999999935</v>
      </c>
      <c r="N173" s="19">
        <f t="shared" si="22"/>
        <v>5329.15</v>
      </c>
      <c r="O173" s="19">
        <v>0</v>
      </c>
    </row>
    <row r="174" spans="1:15" x14ac:dyDescent="0.25">
      <c r="A174" s="16">
        <v>43831</v>
      </c>
      <c r="B174" s="6">
        <f t="shared" si="18"/>
        <v>159</v>
      </c>
      <c r="C174" s="17">
        <v>43831</v>
      </c>
      <c r="D174" s="5">
        <f t="shared" si="25"/>
        <v>17465.939999999999</v>
      </c>
      <c r="E174" s="5">
        <f t="shared" si="26"/>
        <v>5278.85</v>
      </c>
      <c r="F174" s="5">
        <f t="shared" si="24"/>
        <v>12187.089999999998</v>
      </c>
      <c r="G174" s="18">
        <f t="shared" si="19"/>
        <v>1261339.7</v>
      </c>
      <c r="H174" s="18">
        <f t="shared" si="20"/>
        <v>150245.90999999997</v>
      </c>
      <c r="I174" s="18">
        <f>SUM(F187:$F$261)</f>
        <v>1111093.7900000003</v>
      </c>
      <c r="K174" s="19">
        <f t="shared" si="21"/>
        <v>-17465.939999999999</v>
      </c>
      <c r="L174" s="21">
        <f t="shared" si="23"/>
        <v>-620.20999999999185</v>
      </c>
      <c r="M174" s="21">
        <f t="shared" si="23"/>
        <v>12807.300000000047</v>
      </c>
      <c r="N174" s="19">
        <f t="shared" si="22"/>
        <v>5278.85</v>
      </c>
      <c r="O174" s="19">
        <v>0</v>
      </c>
    </row>
    <row r="175" spans="1:15" x14ac:dyDescent="0.25">
      <c r="A175" s="16">
        <v>43862</v>
      </c>
      <c r="B175" s="6">
        <f t="shared" si="18"/>
        <v>160</v>
      </c>
      <c r="C175" s="17">
        <v>43862</v>
      </c>
      <c r="D175" s="5">
        <f t="shared" si="25"/>
        <v>17465.939999999999</v>
      </c>
      <c r="E175" s="5">
        <f t="shared" si="26"/>
        <v>5228.33</v>
      </c>
      <c r="F175" s="5">
        <f t="shared" si="24"/>
        <v>12237.609999999999</v>
      </c>
      <c r="G175" s="18">
        <f t="shared" si="19"/>
        <v>1249102.0899999999</v>
      </c>
      <c r="H175" s="18">
        <f t="shared" si="20"/>
        <v>150868.68999999994</v>
      </c>
      <c r="I175" s="18">
        <f>SUM(F188:$F$261)</f>
        <v>1098233.4000000001</v>
      </c>
      <c r="K175" s="19">
        <f t="shared" si="21"/>
        <v>-17465.939999999999</v>
      </c>
      <c r="L175" s="21">
        <f t="shared" si="23"/>
        <v>-622.77999999996973</v>
      </c>
      <c r="M175" s="21">
        <f t="shared" si="23"/>
        <v>12860.39000000013</v>
      </c>
      <c r="N175" s="19">
        <f t="shared" si="22"/>
        <v>5228.33</v>
      </c>
      <c r="O175" s="19">
        <v>0</v>
      </c>
    </row>
    <row r="176" spans="1:15" x14ac:dyDescent="0.25">
      <c r="A176" s="16">
        <v>43891</v>
      </c>
      <c r="B176" s="6">
        <f t="shared" si="18"/>
        <v>161</v>
      </c>
      <c r="C176" s="17">
        <v>43891</v>
      </c>
      <c r="D176" s="5">
        <f t="shared" si="25"/>
        <v>17465.939999999999</v>
      </c>
      <c r="E176" s="5">
        <f t="shared" si="26"/>
        <v>5177.6000000000004</v>
      </c>
      <c r="F176" s="5">
        <f t="shared" si="24"/>
        <v>12288.339999999998</v>
      </c>
      <c r="G176" s="18">
        <f t="shared" si="19"/>
        <v>1236813.7499999998</v>
      </c>
      <c r="H176" s="18">
        <f t="shared" si="20"/>
        <v>151494.04999999999</v>
      </c>
      <c r="I176" s="18">
        <f>SUM(F189:$F$261)</f>
        <v>1085319.7000000002</v>
      </c>
      <c r="K176" s="19">
        <f t="shared" si="21"/>
        <v>-17465.939999999999</v>
      </c>
      <c r="L176" s="21">
        <f t="shared" si="23"/>
        <v>-625.36000000004424</v>
      </c>
      <c r="M176" s="21">
        <f t="shared" si="23"/>
        <v>12913.699999999953</v>
      </c>
      <c r="N176" s="19">
        <f t="shared" si="22"/>
        <v>5177.6000000000004</v>
      </c>
      <c r="O176" s="19">
        <v>0</v>
      </c>
    </row>
    <row r="177" spans="1:15" x14ac:dyDescent="0.25">
      <c r="A177" s="16">
        <v>43922</v>
      </c>
      <c r="B177" s="6">
        <f t="shared" si="18"/>
        <v>162</v>
      </c>
      <c r="C177" s="17">
        <v>43922</v>
      </c>
      <c r="D177" s="5">
        <f t="shared" si="25"/>
        <v>17465.939999999999</v>
      </c>
      <c r="E177" s="5">
        <f t="shared" si="26"/>
        <v>5126.67</v>
      </c>
      <c r="F177" s="5">
        <f t="shared" si="24"/>
        <v>12339.269999999999</v>
      </c>
      <c r="G177" s="18">
        <f t="shared" si="19"/>
        <v>1224474.4799999997</v>
      </c>
      <c r="H177" s="18">
        <f t="shared" si="20"/>
        <v>152122</v>
      </c>
      <c r="I177" s="18">
        <f>SUM(F190:$F$261)</f>
        <v>1072352.48</v>
      </c>
      <c r="K177" s="19">
        <f t="shared" si="21"/>
        <v>-17465.939999999999</v>
      </c>
      <c r="L177" s="21">
        <f t="shared" si="23"/>
        <v>-627.95000000001164</v>
      </c>
      <c r="M177" s="21">
        <f t="shared" si="23"/>
        <v>12967.220000000205</v>
      </c>
      <c r="N177" s="19">
        <f t="shared" si="22"/>
        <v>5126.67</v>
      </c>
      <c r="O177" s="19">
        <v>0</v>
      </c>
    </row>
    <row r="178" spans="1:15" x14ac:dyDescent="0.25">
      <c r="A178" s="16">
        <v>43952</v>
      </c>
      <c r="B178" s="6">
        <f t="shared" si="18"/>
        <v>163</v>
      </c>
      <c r="C178" s="17">
        <v>43952</v>
      </c>
      <c r="D178" s="5">
        <f t="shared" si="25"/>
        <v>17465.939999999999</v>
      </c>
      <c r="E178" s="5">
        <f t="shared" si="26"/>
        <v>5075.5200000000004</v>
      </c>
      <c r="F178" s="5">
        <f t="shared" si="24"/>
        <v>12390.419999999998</v>
      </c>
      <c r="G178" s="18">
        <f t="shared" si="19"/>
        <v>1212084.0599999998</v>
      </c>
      <c r="H178" s="18">
        <f t="shared" si="20"/>
        <v>152752.54999999999</v>
      </c>
      <c r="I178" s="18">
        <f>SUM(F191:$F$261)</f>
        <v>1059331.51</v>
      </c>
      <c r="K178" s="19">
        <f t="shared" si="21"/>
        <v>-17465.939999999999</v>
      </c>
      <c r="L178" s="21">
        <f t="shared" si="23"/>
        <v>-630.54999999998836</v>
      </c>
      <c r="M178" s="21">
        <f t="shared" si="23"/>
        <v>13020.969999999972</v>
      </c>
      <c r="N178" s="19">
        <f t="shared" si="22"/>
        <v>5075.5200000000004</v>
      </c>
      <c r="O178" s="19">
        <v>0</v>
      </c>
    </row>
    <row r="179" spans="1:15" x14ac:dyDescent="0.25">
      <c r="A179" s="16">
        <v>43983</v>
      </c>
      <c r="B179" s="6">
        <f t="shared" si="18"/>
        <v>164</v>
      </c>
      <c r="C179" s="17">
        <v>43983</v>
      </c>
      <c r="D179" s="5">
        <f t="shared" si="25"/>
        <v>17465.939999999999</v>
      </c>
      <c r="E179" s="5">
        <f t="shared" si="26"/>
        <v>5024.16</v>
      </c>
      <c r="F179" s="5">
        <f t="shared" si="24"/>
        <v>12441.779999999999</v>
      </c>
      <c r="G179" s="18">
        <f t="shared" si="19"/>
        <v>1199642.2799999998</v>
      </c>
      <c r="H179" s="18">
        <f t="shared" si="20"/>
        <v>153385.72</v>
      </c>
      <c r="I179" s="18">
        <f>SUM(F192:$F$261)</f>
        <v>1046256.5600000002</v>
      </c>
      <c r="K179" s="19">
        <f t="shared" si="21"/>
        <v>-17465.939999999999</v>
      </c>
      <c r="L179" s="21">
        <f t="shared" si="23"/>
        <v>-633.17000000001281</v>
      </c>
      <c r="M179" s="21">
        <f t="shared" si="23"/>
        <v>13074.949999999837</v>
      </c>
      <c r="N179" s="19">
        <f t="shared" si="22"/>
        <v>5024.16</v>
      </c>
      <c r="O179" s="19">
        <v>0</v>
      </c>
    </row>
    <row r="180" spans="1:15" x14ac:dyDescent="0.25">
      <c r="A180" s="16">
        <v>44013</v>
      </c>
      <c r="B180" s="6">
        <f t="shared" si="18"/>
        <v>165</v>
      </c>
      <c r="C180" s="17">
        <v>44013</v>
      </c>
      <c r="D180" s="5">
        <f t="shared" si="25"/>
        <v>17465.939999999999</v>
      </c>
      <c r="E180" s="5">
        <f t="shared" si="26"/>
        <v>4972.59</v>
      </c>
      <c r="F180" s="5">
        <f t="shared" si="24"/>
        <v>12493.349999999999</v>
      </c>
      <c r="G180" s="18">
        <f t="shared" si="19"/>
        <v>1187148.9299999997</v>
      </c>
      <c r="H180" s="18">
        <f t="shared" si="20"/>
        <v>154021.51</v>
      </c>
      <c r="I180" s="18">
        <f>SUM(F193:$F$261)</f>
        <v>1033127.4200000002</v>
      </c>
      <c r="K180" s="19">
        <f t="shared" si="21"/>
        <v>-17465.939999999999</v>
      </c>
      <c r="L180" s="21">
        <f t="shared" si="23"/>
        <v>-635.79000000000815</v>
      </c>
      <c r="M180" s="21">
        <f t="shared" si="23"/>
        <v>13129.140000000014</v>
      </c>
      <c r="N180" s="19">
        <f t="shared" si="22"/>
        <v>4972.59</v>
      </c>
      <c r="O180" s="19">
        <v>0</v>
      </c>
    </row>
    <row r="181" spans="1:15" x14ac:dyDescent="0.25">
      <c r="A181" s="16">
        <v>44044</v>
      </c>
      <c r="B181" s="6">
        <f t="shared" si="18"/>
        <v>166</v>
      </c>
      <c r="C181" s="17">
        <v>44044</v>
      </c>
      <c r="D181" s="5">
        <f t="shared" si="25"/>
        <v>17465.939999999999</v>
      </c>
      <c r="E181" s="5">
        <f t="shared" si="26"/>
        <v>4920.8</v>
      </c>
      <c r="F181" s="5">
        <f t="shared" si="24"/>
        <v>12545.14</v>
      </c>
      <c r="G181" s="18">
        <f t="shared" si="19"/>
        <v>1174603.7899999998</v>
      </c>
      <c r="H181" s="18">
        <f t="shared" si="20"/>
        <v>154659.93</v>
      </c>
      <c r="I181" s="18">
        <f>SUM(F194:$F$261)</f>
        <v>1019943.8600000001</v>
      </c>
      <c r="K181" s="19">
        <f t="shared" si="21"/>
        <v>-17465.939999999999</v>
      </c>
      <c r="L181" s="21">
        <f t="shared" si="23"/>
        <v>-638.4199999999837</v>
      </c>
      <c r="M181" s="21">
        <f t="shared" si="23"/>
        <v>13183.560000000056</v>
      </c>
      <c r="N181" s="19">
        <f t="shared" si="22"/>
        <v>4920.8</v>
      </c>
      <c r="O181" s="19">
        <v>0</v>
      </c>
    </row>
    <row r="182" spans="1:15" x14ac:dyDescent="0.25">
      <c r="A182" s="16">
        <v>44075</v>
      </c>
      <c r="B182" s="6">
        <f t="shared" si="18"/>
        <v>167</v>
      </c>
      <c r="C182" s="17">
        <v>44075</v>
      </c>
      <c r="D182" s="5">
        <f t="shared" si="25"/>
        <v>17465.939999999999</v>
      </c>
      <c r="E182" s="5">
        <f t="shared" si="26"/>
        <v>4868.8</v>
      </c>
      <c r="F182" s="5">
        <f t="shared" si="24"/>
        <v>12597.14</v>
      </c>
      <c r="G182" s="18">
        <f t="shared" si="19"/>
        <v>1162006.6499999999</v>
      </c>
      <c r="H182" s="18">
        <f t="shared" si="20"/>
        <v>155300.99999999997</v>
      </c>
      <c r="I182" s="18">
        <f>SUM(F195:$F$261)</f>
        <v>1006705.6500000001</v>
      </c>
      <c r="K182" s="19">
        <f t="shared" si="21"/>
        <v>-17465.939999999999</v>
      </c>
      <c r="L182" s="21">
        <f t="shared" si="23"/>
        <v>-641.06999999997788</v>
      </c>
      <c r="M182" s="21">
        <f t="shared" si="23"/>
        <v>13238.209999999963</v>
      </c>
      <c r="N182" s="19">
        <f t="shared" si="22"/>
        <v>4868.8</v>
      </c>
      <c r="O182" s="19">
        <v>0</v>
      </c>
    </row>
    <row r="183" spans="1:15" x14ac:dyDescent="0.25">
      <c r="A183" s="16">
        <v>44105</v>
      </c>
      <c r="B183" s="6">
        <f t="shared" si="18"/>
        <v>168</v>
      </c>
      <c r="C183" s="17">
        <v>44105</v>
      </c>
      <c r="D183" s="5">
        <f t="shared" si="25"/>
        <v>17465.939999999999</v>
      </c>
      <c r="E183" s="5">
        <f t="shared" si="26"/>
        <v>4816.59</v>
      </c>
      <c r="F183" s="5">
        <f t="shared" si="24"/>
        <v>12649.349999999999</v>
      </c>
      <c r="G183" s="18">
        <f t="shared" si="19"/>
        <v>1149357.2999999998</v>
      </c>
      <c r="H183" s="18">
        <f t="shared" si="20"/>
        <v>155944.72999999998</v>
      </c>
      <c r="I183" s="18">
        <f>SUM(F196:$F$261)</f>
        <v>993412.57000000007</v>
      </c>
      <c r="K183" s="19">
        <f t="shared" si="21"/>
        <v>-17465.939999999999</v>
      </c>
      <c r="L183" s="21">
        <f t="shared" si="23"/>
        <v>-643.73000000001048</v>
      </c>
      <c r="M183" s="21">
        <f t="shared" si="23"/>
        <v>13293.080000000075</v>
      </c>
      <c r="N183" s="19">
        <f t="shared" si="22"/>
        <v>4816.59</v>
      </c>
      <c r="O183" s="19">
        <v>0</v>
      </c>
    </row>
    <row r="184" spans="1:15" x14ac:dyDescent="0.25">
      <c r="A184" s="16">
        <v>44136</v>
      </c>
      <c r="B184" s="6">
        <f t="shared" si="18"/>
        <v>169</v>
      </c>
      <c r="C184" s="17">
        <v>44136</v>
      </c>
      <c r="D184" s="5">
        <f t="shared" si="25"/>
        <v>17465.939999999999</v>
      </c>
      <c r="E184" s="5">
        <f t="shared" si="26"/>
        <v>4764.16</v>
      </c>
      <c r="F184" s="5">
        <f t="shared" si="24"/>
        <v>12701.779999999999</v>
      </c>
      <c r="G184" s="18">
        <f t="shared" si="19"/>
        <v>1136655.5199999998</v>
      </c>
      <c r="H184" s="18">
        <f t="shared" si="20"/>
        <v>156591.13999999998</v>
      </c>
      <c r="I184" s="18">
        <f>SUM(F197:$F$261)</f>
        <v>980064.38</v>
      </c>
      <c r="K184" s="19">
        <f t="shared" si="21"/>
        <v>-17465.939999999999</v>
      </c>
      <c r="L184" s="21">
        <f t="shared" si="23"/>
        <v>-646.41000000000349</v>
      </c>
      <c r="M184" s="21">
        <f t="shared" si="23"/>
        <v>13348.190000000061</v>
      </c>
      <c r="N184" s="19">
        <f t="shared" si="22"/>
        <v>4764.16</v>
      </c>
      <c r="O184" s="19">
        <v>0</v>
      </c>
    </row>
    <row r="185" spans="1:15" x14ac:dyDescent="0.25">
      <c r="A185" s="16">
        <v>44166</v>
      </c>
      <c r="B185" s="6">
        <f t="shared" si="18"/>
        <v>170</v>
      </c>
      <c r="C185" s="17">
        <v>44166</v>
      </c>
      <c r="D185" s="5">
        <f t="shared" si="25"/>
        <v>17465.939999999999</v>
      </c>
      <c r="E185" s="5">
        <f t="shared" si="26"/>
        <v>4711.51</v>
      </c>
      <c r="F185" s="5">
        <f t="shared" si="24"/>
        <v>12754.429999999998</v>
      </c>
      <c r="G185" s="18">
        <f t="shared" si="19"/>
        <v>1123901.0899999999</v>
      </c>
      <c r="H185" s="18">
        <f t="shared" si="20"/>
        <v>157240.22</v>
      </c>
      <c r="I185" s="18">
        <f>SUM(F198:$F$261)</f>
        <v>966660.87000000011</v>
      </c>
      <c r="K185" s="19">
        <f t="shared" si="21"/>
        <v>-17465.939999999999</v>
      </c>
      <c r="L185" s="21">
        <f t="shared" si="23"/>
        <v>-649.0800000000163</v>
      </c>
      <c r="M185" s="21">
        <f t="shared" si="23"/>
        <v>13403.509999999893</v>
      </c>
      <c r="N185" s="19">
        <f t="shared" si="22"/>
        <v>4711.51</v>
      </c>
      <c r="O185" s="19">
        <v>0</v>
      </c>
    </row>
    <row r="186" spans="1:15" x14ac:dyDescent="0.25">
      <c r="A186" s="16">
        <v>44197</v>
      </c>
      <c r="B186" s="6">
        <f t="shared" si="18"/>
        <v>171</v>
      </c>
      <c r="C186" s="17">
        <v>44197</v>
      </c>
      <c r="D186" s="5">
        <f t="shared" si="25"/>
        <v>17465.939999999999</v>
      </c>
      <c r="E186" s="5">
        <f t="shared" si="26"/>
        <v>4658.6400000000003</v>
      </c>
      <c r="F186" s="5">
        <f t="shared" si="24"/>
        <v>12807.3</v>
      </c>
      <c r="G186" s="18">
        <f t="shared" si="19"/>
        <v>1111093.7899999998</v>
      </c>
      <c r="H186" s="18">
        <f t="shared" si="20"/>
        <v>157891.99</v>
      </c>
      <c r="I186" s="18">
        <f>SUM(F199:$F$261)</f>
        <v>953201.8</v>
      </c>
      <c r="K186" s="19">
        <f t="shared" si="21"/>
        <v>-17465.939999999999</v>
      </c>
      <c r="L186" s="21">
        <f t="shared" si="23"/>
        <v>-651.76999999998952</v>
      </c>
      <c r="M186" s="21">
        <f t="shared" si="23"/>
        <v>13459.070000000065</v>
      </c>
      <c r="N186" s="19">
        <f t="shared" si="22"/>
        <v>4658.6400000000003</v>
      </c>
      <c r="O186" s="19">
        <v>0</v>
      </c>
    </row>
    <row r="187" spans="1:15" x14ac:dyDescent="0.25">
      <c r="A187" s="16">
        <v>44228</v>
      </c>
      <c r="B187" s="6">
        <f t="shared" si="18"/>
        <v>172</v>
      </c>
      <c r="C187" s="17">
        <v>44228</v>
      </c>
      <c r="D187" s="5">
        <f t="shared" si="25"/>
        <v>17465.939999999999</v>
      </c>
      <c r="E187" s="5">
        <f t="shared" si="26"/>
        <v>4605.55</v>
      </c>
      <c r="F187" s="5">
        <f t="shared" si="24"/>
        <v>12860.39</v>
      </c>
      <c r="G187" s="18">
        <f t="shared" si="19"/>
        <v>1098233.3999999999</v>
      </c>
      <c r="H187" s="18">
        <f t="shared" si="20"/>
        <v>158546.46</v>
      </c>
      <c r="I187" s="18">
        <f>SUM(F200:$F$261)</f>
        <v>939686.94000000006</v>
      </c>
      <c r="K187" s="19">
        <f t="shared" si="21"/>
        <v>-17465.939999999999</v>
      </c>
      <c r="L187" s="21">
        <f t="shared" si="23"/>
        <v>-654.47000000000116</v>
      </c>
      <c r="M187" s="21">
        <f t="shared" si="23"/>
        <v>13514.859999999986</v>
      </c>
      <c r="N187" s="19">
        <f t="shared" si="22"/>
        <v>4605.55</v>
      </c>
      <c r="O187" s="19">
        <v>0</v>
      </c>
    </row>
    <row r="188" spans="1:15" x14ac:dyDescent="0.25">
      <c r="A188" s="16">
        <v>44256</v>
      </c>
      <c r="B188" s="6">
        <f t="shared" si="18"/>
        <v>173</v>
      </c>
      <c r="C188" s="17">
        <v>44256</v>
      </c>
      <c r="D188" s="5">
        <f t="shared" si="25"/>
        <v>17465.939999999999</v>
      </c>
      <c r="E188" s="5">
        <f t="shared" si="26"/>
        <v>4552.24</v>
      </c>
      <c r="F188" s="5">
        <f t="shared" si="24"/>
        <v>12913.699999999999</v>
      </c>
      <c r="G188" s="18">
        <f t="shared" si="19"/>
        <v>1085319.7</v>
      </c>
      <c r="H188" s="18">
        <f t="shared" si="20"/>
        <v>159203.63999999998</v>
      </c>
      <c r="I188" s="18">
        <f>SUM(F201:$F$261)</f>
        <v>926116.06</v>
      </c>
      <c r="K188" s="19">
        <f t="shared" si="21"/>
        <v>-17465.939999999999</v>
      </c>
      <c r="L188" s="21">
        <f t="shared" si="23"/>
        <v>-657.17999999999302</v>
      </c>
      <c r="M188" s="21">
        <f t="shared" si="23"/>
        <v>13570.880000000005</v>
      </c>
      <c r="N188" s="19">
        <f t="shared" si="22"/>
        <v>4552.24</v>
      </c>
      <c r="O188" s="19">
        <v>0</v>
      </c>
    </row>
    <row r="189" spans="1:15" x14ac:dyDescent="0.25">
      <c r="A189" s="16">
        <v>44287</v>
      </c>
      <c r="B189" s="6">
        <f t="shared" si="18"/>
        <v>174</v>
      </c>
      <c r="C189" s="17">
        <v>44287</v>
      </c>
      <c r="D189" s="5">
        <f t="shared" si="25"/>
        <v>17465.939999999999</v>
      </c>
      <c r="E189" s="5">
        <f t="shared" si="26"/>
        <v>4498.72</v>
      </c>
      <c r="F189" s="5">
        <f t="shared" si="24"/>
        <v>12967.219999999998</v>
      </c>
      <c r="G189" s="18">
        <f t="shared" si="19"/>
        <v>1072352.48</v>
      </c>
      <c r="H189" s="18">
        <f t="shared" si="20"/>
        <v>159863.54999999999</v>
      </c>
      <c r="I189" s="18">
        <f>SUM(F202:$F$261)</f>
        <v>912488.93</v>
      </c>
      <c r="K189" s="19">
        <f t="shared" si="21"/>
        <v>-17465.939999999999</v>
      </c>
      <c r="L189" s="21">
        <f t="shared" si="23"/>
        <v>-659.91000000000349</v>
      </c>
      <c r="M189" s="21">
        <f t="shared" si="23"/>
        <v>13627.130000000005</v>
      </c>
      <c r="N189" s="19">
        <f t="shared" si="22"/>
        <v>4498.72</v>
      </c>
      <c r="O189" s="19">
        <v>0</v>
      </c>
    </row>
    <row r="190" spans="1:15" x14ac:dyDescent="0.25">
      <c r="A190" s="16">
        <v>44317</v>
      </c>
      <c r="B190" s="6">
        <f t="shared" si="18"/>
        <v>175</v>
      </c>
      <c r="C190" s="17">
        <v>44317</v>
      </c>
      <c r="D190" s="5">
        <f t="shared" si="25"/>
        <v>17465.939999999999</v>
      </c>
      <c r="E190" s="5">
        <f t="shared" si="26"/>
        <v>4444.97</v>
      </c>
      <c r="F190" s="5">
        <f t="shared" si="24"/>
        <v>13020.969999999998</v>
      </c>
      <c r="G190" s="18">
        <f t="shared" si="19"/>
        <v>1059331.51</v>
      </c>
      <c r="H190" s="18">
        <f t="shared" si="20"/>
        <v>160526.19999999998</v>
      </c>
      <c r="I190" s="18">
        <f>SUM(F203:$F$261)</f>
        <v>898805.31</v>
      </c>
      <c r="K190" s="19">
        <f t="shared" si="21"/>
        <v>-17465.939999999999</v>
      </c>
      <c r="L190" s="21">
        <f t="shared" si="23"/>
        <v>-662.64999999999418</v>
      </c>
      <c r="M190" s="21">
        <f t="shared" si="23"/>
        <v>13683.619999999995</v>
      </c>
      <c r="N190" s="19">
        <f t="shared" si="22"/>
        <v>4444.97</v>
      </c>
      <c r="O190" s="19">
        <v>0</v>
      </c>
    </row>
    <row r="191" spans="1:15" x14ac:dyDescent="0.25">
      <c r="A191" s="16">
        <v>44348</v>
      </c>
      <c r="B191" s="6">
        <f t="shared" si="18"/>
        <v>176</v>
      </c>
      <c r="C191" s="17">
        <v>44348</v>
      </c>
      <c r="D191" s="5">
        <f t="shared" si="25"/>
        <v>17465.939999999999</v>
      </c>
      <c r="E191" s="5">
        <f t="shared" si="26"/>
        <v>4390.99</v>
      </c>
      <c r="F191" s="5">
        <f t="shared" si="24"/>
        <v>13074.949999999999</v>
      </c>
      <c r="G191" s="18">
        <f t="shared" si="19"/>
        <v>1046256.56</v>
      </c>
      <c r="H191" s="18">
        <f t="shared" si="20"/>
        <v>161191.58999999997</v>
      </c>
      <c r="I191" s="18">
        <f>SUM(F204:$F$261)</f>
        <v>885064.97</v>
      </c>
      <c r="K191" s="19">
        <f t="shared" si="21"/>
        <v>-17465.939999999999</v>
      </c>
      <c r="L191" s="21">
        <f t="shared" si="23"/>
        <v>-665.38999999998487</v>
      </c>
      <c r="M191" s="21">
        <f t="shared" si="23"/>
        <v>13740.340000000084</v>
      </c>
      <c r="N191" s="19">
        <f t="shared" si="22"/>
        <v>4390.99</v>
      </c>
      <c r="O191" s="19">
        <v>0</v>
      </c>
    </row>
    <row r="192" spans="1:15" x14ac:dyDescent="0.25">
      <c r="A192" s="16">
        <v>44378</v>
      </c>
      <c r="B192" s="6">
        <f t="shared" si="18"/>
        <v>177</v>
      </c>
      <c r="C192" s="17">
        <v>44378</v>
      </c>
      <c r="D192" s="5">
        <f t="shared" si="25"/>
        <v>17465.939999999999</v>
      </c>
      <c r="E192" s="5">
        <f t="shared" si="26"/>
        <v>4336.8</v>
      </c>
      <c r="F192" s="5">
        <f t="shared" si="24"/>
        <v>13129.14</v>
      </c>
      <c r="G192" s="18">
        <f t="shared" si="19"/>
        <v>1033127.42</v>
      </c>
      <c r="H192" s="18">
        <f t="shared" si="20"/>
        <v>161859.74000000002</v>
      </c>
      <c r="I192" s="18">
        <f>SUM(F205:$F$261)</f>
        <v>871267.68</v>
      </c>
      <c r="K192" s="19">
        <f t="shared" si="21"/>
        <v>-17465.939999999999</v>
      </c>
      <c r="L192" s="21">
        <f t="shared" si="23"/>
        <v>-668.15000000005239</v>
      </c>
      <c r="M192" s="21">
        <f t="shared" si="23"/>
        <v>13797.289999999921</v>
      </c>
      <c r="N192" s="19">
        <f t="shared" si="22"/>
        <v>4336.8</v>
      </c>
      <c r="O192" s="19">
        <v>0</v>
      </c>
    </row>
    <row r="193" spans="1:15" x14ac:dyDescent="0.25">
      <c r="A193" s="16">
        <v>44409</v>
      </c>
      <c r="B193" s="6">
        <f t="shared" si="18"/>
        <v>178</v>
      </c>
      <c r="C193" s="17">
        <v>44409</v>
      </c>
      <c r="D193" s="5">
        <f t="shared" si="25"/>
        <v>17465.939999999999</v>
      </c>
      <c r="E193" s="5">
        <f t="shared" si="26"/>
        <v>4282.38</v>
      </c>
      <c r="F193" s="5">
        <f t="shared" si="24"/>
        <v>13183.559999999998</v>
      </c>
      <c r="G193" s="18">
        <f t="shared" si="19"/>
        <v>1019943.8600000001</v>
      </c>
      <c r="H193" s="18">
        <f t="shared" si="20"/>
        <v>162530.66000000003</v>
      </c>
      <c r="I193" s="18">
        <f>SUM(F206:$F$261)</f>
        <v>857413.20000000007</v>
      </c>
      <c r="K193" s="19">
        <f t="shared" si="21"/>
        <v>-17465.939999999999</v>
      </c>
      <c r="L193" s="21">
        <f t="shared" si="23"/>
        <v>-670.92000000001281</v>
      </c>
      <c r="M193" s="21">
        <f t="shared" si="23"/>
        <v>13854.479999999981</v>
      </c>
      <c r="N193" s="19">
        <f t="shared" si="22"/>
        <v>4282.38</v>
      </c>
      <c r="O193" s="19">
        <v>0</v>
      </c>
    </row>
    <row r="194" spans="1:15" x14ac:dyDescent="0.25">
      <c r="A194" s="16">
        <v>44440</v>
      </c>
      <c r="B194" s="6">
        <f t="shared" si="18"/>
        <v>179</v>
      </c>
      <c r="C194" s="17">
        <v>44440</v>
      </c>
      <c r="D194" s="5">
        <f t="shared" si="25"/>
        <v>17465.939999999999</v>
      </c>
      <c r="E194" s="5">
        <f t="shared" si="26"/>
        <v>4227.7299999999996</v>
      </c>
      <c r="F194" s="5">
        <f t="shared" si="24"/>
        <v>13238.21</v>
      </c>
      <c r="G194" s="18">
        <f t="shared" si="19"/>
        <v>1006705.6500000001</v>
      </c>
      <c r="H194" s="18">
        <f t="shared" si="20"/>
        <v>163204.36000000002</v>
      </c>
      <c r="I194" s="18">
        <f>SUM(F207:$F$261)</f>
        <v>843501.29000000015</v>
      </c>
      <c r="K194" s="19">
        <f t="shared" si="21"/>
        <v>-17465.939999999999</v>
      </c>
      <c r="L194" s="21">
        <f t="shared" si="23"/>
        <v>-673.69999999998254</v>
      </c>
      <c r="M194" s="21">
        <f t="shared" si="23"/>
        <v>13911.909999999916</v>
      </c>
      <c r="N194" s="19">
        <f t="shared" si="22"/>
        <v>4227.7299999999996</v>
      </c>
      <c r="O194" s="19">
        <v>0</v>
      </c>
    </row>
    <row r="195" spans="1:15" x14ac:dyDescent="0.25">
      <c r="A195" s="16">
        <v>44470</v>
      </c>
      <c r="B195" s="6">
        <f t="shared" si="18"/>
        <v>180</v>
      </c>
      <c r="C195" s="17">
        <v>44470</v>
      </c>
      <c r="D195" s="5">
        <f t="shared" si="25"/>
        <v>17465.939999999999</v>
      </c>
      <c r="E195" s="5">
        <f t="shared" si="26"/>
        <v>4172.8599999999997</v>
      </c>
      <c r="F195" s="5">
        <f t="shared" si="24"/>
        <v>13293.079999999998</v>
      </c>
      <c r="G195" s="18">
        <f t="shared" si="19"/>
        <v>993412.57000000018</v>
      </c>
      <c r="H195" s="18">
        <f t="shared" si="20"/>
        <v>163880.85999999999</v>
      </c>
      <c r="I195" s="18">
        <f>SUM(F208:$F$261)</f>
        <v>829531.71000000008</v>
      </c>
      <c r="K195" s="19">
        <f t="shared" si="21"/>
        <v>-17465.939999999999</v>
      </c>
      <c r="L195" s="21">
        <f t="shared" si="23"/>
        <v>-676.4999999999709</v>
      </c>
      <c r="M195" s="21">
        <f t="shared" si="23"/>
        <v>13969.580000000075</v>
      </c>
      <c r="N195" s="19">
        <f t="shared" si="22"/>
        <v>4172.8599999999997</v>
      </c>
      <c r="O195" s="19">
        <v>0</v>
      </c>
    </row>
    <row r="196" spans="1:15" x14ac:dyDescent="0.25">
      <c r="A196" s="16">
        <v>44501</v>
      </c>
      <c r="B196" s="6">
        <f t="shared" si="18"/>
        <v>181</v>
      </c>
      <c r="C196" s="17">
        <v>44501</v>
      </c>
      <c r="D196" s="5">
        <f t="shared" si="25"/>
        <v>17465.939999999999</v>
      </c>
      <c r="E196" s="5">
        <f t="shared" si="26"/>
        <v>4117.75</v>
      </c>
      <c r="F196" s="5">
        <f t="shared" si="24"/>
        <v>13348.189999999999</v>
      </c>
      <c r="G196" s="18">
        <f t="shared" si="19"/>
        <v>980064.38000000024</v>
      </c>
      <c r="H196" s="18">
        <f t="shared" si="20"/>
        <v>164560.14999999997</v>
      </c>
      <c r="I196" s="18">
        <f>SUM(F209:$F$261)</f>
        <v>815504.2300000001</v>
      </c>
      <c r="K196" s="19">
        <f t="shared" si="21"/>
        <v>-17465.939999999999</v>
      </c>
      <c r="L196" s="21">
        <f t="shared" si="23"/>
        <v>-679.28999999997905</v>
      </c>
      <c r="M196" s="21">
        <f t="shared" si="23"/>
        <v>14027.479999999981</v>
      </c>
      <c r="N196" s="19">
        <f t="shared" si="22"/>
        <v>4117.75</v>
      </c>
      <c r="O196" s="19">
        <v>0</v>
      </c>
    </row>
    <row r="197" spans="1:15" x14ac:dyDescent="0.25">
      <c r="A197" s="16">
        <v>44531</v>
      </c>
      <c r="B197" s="6">
        <f t="shared" si="18"/>
        <v>182</v>
      </c>
      <c r="C197" s="17">
        <v>44531</v>
      </c>
      <c r="D197" s="5">
        <f t="shared" si="25"/>
        <v>17465.939999999999</v>
      </c>
      <c r="E197" s="5">
        <f t="shared" si="26"/>
        <v>4062.43</v>
      </c>
      <c r="F197" s="5">
        <f t="shared" si="24"/>
        <v>13403.509999999998</v>
      </c>
      <c r="G197" s="18">
        <f t="shared" si="19"/>
        <v>966660.87000000023</v>
      </c>
      <c r="H197" s="18">
        <f t="shared" si="20"/>
        <v>165242.26999999999</v>
      </c>
      <c r="I197" s="18">
        <f>SUM(F210:$F$261)</f>
        <v>801418.60000000009</v>
      </c>
      <c r="K197" s="19">
        <f t="shared" si="21"/>
        <v>-17465.939999999999</v>
      </c>
      <c r="L197" s="21">
        <f t="shared" si="23"/>
        <v>-682.12000000002445</v>
      </c>
      <c r="M197" s="21">
        <f t="shared" si="23"/>
        <v>14085.630000000005</v>
      </c>
      <c r="N197" s="19">
        <f t="shared" si="22"/>
        <v>4062.43</v>
      </c>
      <c r="O197" s="19">
        <v>0</v>
      </c>
    </row>
    <row r="198" spans="1:15" x14ac:dyDescent="0.25">
      <c r="A198" s="16">
        <v>44562</v>
      </c>
      <c r="B198" s="6">
        <f t="shared" si="18"/>
        <v>183</v>
      </c>
      <c r="C198" s="17">
        <v>44562</v>
      </c>
      <c r="D198" s="5">
        <f t="shared" si="25"/>
        <v>17465.939999999999</v>
      </c>
      <c r="E198" s="5">
        <f t="shared" si="26"/>
        <v>4006.87</v>
      </c>
      <c r="F198" s="5">
        <f t="shared" si="24"/>
        <v>13459.07</v>
      </c>
      <c r="G198" s="18">
        <f t="shared" si="19"/>
        <v>953201.80000000028</v>
      </c>
      <c r="H198" s="18">
        <f t="shared" si="20"/>
        <v>165927.21</v>
      </c>
      <c r="I198" s="18">
        <f>SUM(F211:$F$261)</f>
        <v>787274.59</v>
      </c>
      <c r="K198" s="19">
        <f t="shared" si="21"/>
        <v>-17465.939999999999</v>
      </c>
      <c r="L198" s="21">
        <f t="shared" si="23"/>
        <v>-684.94000000000233</v>
      </c>
      <c r="M198" s="21">
        <f t="shared" si="23"/>
        <v>14144.010000000126</v>
      </c>
      <c r="N198" s="19">
        <f t="shared" si="22"/>
        <v>4006.87</v>
      </c>
      <c r="O198" s="19">
        <v>0</v>
      </c>
    </row>
    <row r="199" spans="1:15" x14ac:dyDescent="0.25">
      <c r="A199" s="16">
        <v>44593</v>
      </c>
      <c r="B199" s="6">
        <f t="shared" si="18"/>
        <v>184</v>
      </c>
      <c r="C199" s="17">
        <v>44593</v>
      </c>
      <c r="D199" s="5">
        <f t="shared" si="25"/>
        <v>17465.939999999999</v>
      </c>
      <c r="E199" s="5">
        <f t="shared" si="26"/>
        <v>3951.08</v>
      </c>
      <c r="F199" s="5">
        <f t="shared" si="24"/>
        <v>13514.859999999999</v>
      </c>
      <c r="G199" s="18">
        <f t="shared" si="19"/>
        <v>939686.94000000029</v>
      </c>
      <c r="H199" s="18">
        <f t="shared" si="20"/>
        <v>166614.99</v>
      </c>
      <c r="I199" s="18">
        <f>SUM(F212:$F$261)</f>
        <v>773071.95</v>
      </c>
      <c r="K199" s="19">
        <f t="shared" si="21"/>
        <v>-17465.939999999999</v>
      </c>
      <c r="L199" s="21">
        <f t="shared" si="23"/>
        <v>-687.77999999999884</v>
      </c>
      <c r="M199" s="21">
        <f t="shared" si="23"/>
        <v>14202.640000000014</v>
      </c>
      <c r="N199" s="19">
        <f t="shared" si="22"/>
        <v>3951.08</v>
      </c>
      <c r="O199" s="19">
        <v>0</v>
      </c>
    </row>
    <row r="200" spans="1:15" x14ac:dyDescent="0.25">
      <c r="A200" s="16">
        <v>44621</v>
      </c>
      <c r="B200" s="6">
        <f t="shared" si="18"/>
        <v>185</v>
      </c>
      <c r="C200" s="17">
        <v>44621</v>
      </c>
      <c r="D200" s="5">
        <f t="shared" si="25"/>
        <v>17465.939999999999</v>
      </c>
      <c r="E200" s="5">
        <f t="shared" si="26"/>
        <v>3895.06</v>
      </c>
      <c r="F200" s="5">
        <f t="shared" si="24"/>
        <v>13570.88</v>
      </c>
      <c r="G200" s="18">
        <f t="shared" si="19"/>
        <v>926116.06000000029</v>
      </c>
      <c r="H200" s="18">
        <f t="shared" si="20"/>
        <v>167305.62</v>
      </c>
      <c r="I200" s="18">
        <f>SUM(F213:$F$261)</f>
        <v>758810.44</v>
      </c>
      <c r="K200" s="19">
        <f t="shared" si="21"/>
        <v>-17465.939999999999</v>
      </c>
      <c r="L200" s="21">
        <f t="shared" si="23"/>
        <v>-690.63000000000466</v>
      </c>
      <c r="M200" s="21">
        <f t="shared" si="23"/>
        <v>14261.510000000009</v>
      </c>
      <c r="N200" s="19">
        <f t="shared" si="22"/>
        <v>3895.06</v>
      </c>
      <c r="O200" s="19">
        <v>0</v>
      </c>
    </row>
    <row r="201" spans="1:15" x14ac:dyDescent="0.25">
      <c r="A201" s="16">
        <v>44652</v>
      </c>
      <c r="B201" s="6">
        <f t="shared" si="18"/>
        <v>186</v>
      </c>
      <c r="C201" s="17">
        <v>44652</v>
      </c>
      <c r="D201" s="5">
        <f t="shared" si="25"/>
        <v>17465.939999999999</v>
      </c>
      <c r="E201" s="5">
        <f t="shared" si="26"/>
        <v>3838.81</v>
      </c>
      <c r="F201" s="5">
        <f t="shared" si="24"/>
        <v>13627.13</v>
      </c>
      <c r="G201" s="18">
        <f t="shared" si="19"/>
        <v>912488.93000000028</v>
      </c>
      <c r="H201" s="18">
        <f t="shared" si="20"/>
        <v>167999.12</v>
      </c>
      <c r="I201" s="18">
        <f>SUM(F214:$F$261)</f>
        <v>744489.80999999994</v>
      </c>
      <c r="K201" s="19">
        <f t="shared" si="21"/>
        <v>-17465.939999999999</v>
      </c>
      <c r="L201" s="21">
        <f t="shared" si="23"/>
        <v>-693.5</v>
      </c>
      <c r="M201" s="21">
        <f t="shared" si="23"/>
        <v>14320.630000000005</v>
      </c>
      <c r="N201" s="19">
        <f t="shared" si="22"/>
        <v>3838.81</v>
      </c>
      <c r="O201" s="19">
        <v>0</v>
      </c>
    </row>
    <row r="202" spans="1:15" x14ac:dyDescent="0.25">
      <c r="A202" s="16">
        <v>44682</v>
      </c>
      <c r="B202" s="6">
        <f t="shared" si="18"/>
        <v>187</v>
      </c>
      <c r="C202" s="17">
        <v>44682</v>
      </c>
      <c r="D202" s="5">
        <f t="shared" si="25"/>
        <v>17465.939999999999</v>
      </c>
      <c r="E202" s="5">
        <f t="shared" si="26"/>
        <v>3782.32</v>
      </c>
      <c r="F202" s="5">
        <f t="shared" si="24"/>
        <v>13683.619999999999</v>
      </c>
      <c r="G202" s="18">
        <f t="shared" si="19"/>
        <v>898805.31000000029</v>
      </c>
      <c r="H202" s="18">
        <f t="shared" si="20"/>
        <v>168695.48</v>
      </c>
      <c r="I202" s="18">
        <f>SUM(F215:$F$261)</f>
        <v>730109.83</v>
      </c>
      <c r="K202" s="19">
        <f t="shared" si="21"/>
        <v>-17465.939999999999</v>
      </c>
      <c r="L202" s="21">
        <f t="shared" si="23"/>
        <v>-696.36000000001513</v>
      </c>
      <c r="M202" s="21">
        <f t="shared" si="23"/>
        <v>14379.979999999981</v>
      </c>
      <c r="N202" s="19">
        <f t="shared" si="22"/>
        <v>3782.32</v>
      </c>
      <c r="O202" s="19">
        <v>0</v>
      </c>
    </row>
    <row r="203" spans="1:15" x14ac:dyDescent="0.25">
      <c r="A203" s="16">
        <v>44713</v>
      </c>
      <c r="B203" s="6">
        <f t="shared" si="18"/>
        <v>188</v>
      </c>
      <c r="C203" s="17">
        <v>44713</v>
      </c>
      <c r="D203" s="5">
        <f t="shared" si="25"/>
        <v>17465.939999999999</v>
      </c>
      <c r="E203" s="5">
        <f t="shared" si="26"/>
        <v>3725.6</v>
      </c>
      <c r="F203" s="5">
        <f t="shared" si="24"/>
        <v>13740.339999999998</v>
      </c>
      <c r="G203" s="18">
        <f t="shared" si="19"/>
        <v>885064.97000000032</v>
      </c>
      <c r="H203" s="18">
        <f t="shared" si="20"/>
        <v>169394.72999999998</v>
      </c>
      <c r="I203" s="18">
        <f>SUM(F216:$F$261)</f>
        <v>715670.24</v>
      </c>
      <c r="K203" s="19">
        <f t="shared" si="21"/>
        <v>-17465.939999999999</v>
      </c>
      <c r="L203" s="21">
        <f t="shared" si="23"/>
        <v>-699.2499999999709</v>
      </c>
      <c r="M203" s="21">
        <f t="shared" si="23"/>
        <v>14439.589999999967</v>
      </c>
      <c r="N203" s="19">
        <f t="shared" si="22"/>
        <v>3725.6</v>
      </c>
      <c r="O203" s="19">
        <v>0</v>
      </c>
    </row>
    <row r="204" spans="1:15" x14ac:dyDescent="0.25">
      <c r="A204" s="16">
        <v>44743</v>
      </c>
      <c r="B204" s="6">
        <f t="shared" si="18"/>
        <v>189</v>
      </c>
      <c r="C204" s="17">
        <v>44743</v>
      </c>
      <c r="D204" s="5">
        <f t="shared" si="25"/>
        <v>17465.939999999999</v>
      </c>
      <c r="E204" s="5">
        <f t="shared" si="26"/>
        <v>3668.65</v>
      </c>
      <c r="F204" s="5">
        <f t="shared" si="24"/>
        <v>13797.289999999999</v>
      </c>
      <c r="G204" s="18">
        <f t="shared" si="19"/>
        <v>871267.68000000028</v>
      </c>
      <c r="H204" s="18">
        <f t="shared" si="20"/>
        <v>170096.88</v>
      </c>
      <c r="I204" s="18">
        <f>SUM(F217:$F$261)</f>
        <v>701170.8</v>
      </c>
      <c r="K204" s="19">
        <f t="shared" si="21"/>
        <v>-17465.939999999999</v>
      </c>
      <c r="L204" s="21">
        <f t="shared" si="23"/>
        <v>-702.15000000002328</v>
      </c>
      <c r="M204" s="21">
        <f t="shared" si="23"/>
        <v>14499.439999999944</v>
      </c>
      <c r="N204" s="19">
        <f t="shared" si="22"/>
        <v>3668.65</v>
      </c>
      <c r="O204" s="19">
        <v>0</v>
      </c>
    </row>
    <row r="205" spans="1:15" x14ac:dyDescent="0.25">
      <c r="A205" s="16">
        <v>44774</v>
      </c>
      <c r="B205" s="6">
        <f t="shared" si="18"/>
        <v>190</v>
      </c>
      <c r="C205" s="17">
        <v>44774</v>
      </c>
      <c r="D205" s="5">
        <f t="shared" si="25"/>
        <v>17465.939999999999</v>
      </c>
      <c r="E205" s="5">
        <f t="shared" si="26"/>
        <v>3611.46</v>
      </c>
      <c r="F205" s="5">
        <f t="shared" si="24"/>
        <v>13854.48</v>
      </c>
      <c r="G205" s="18">
        <f t="shared" si="19"/>
        <v>857413.2000000003</v>
      </c>
      <c r="H205" s="18">
        <f t="shared" si="20"/>
        <v>170801.94</v>
      </c>
      <c r="I205" s="18">
        <f>SUM(F218:$F$261)</f>
        <v>686611.26000000013</v>
      </c>
      <c r="K205" s="19">
        <f t="shared" si="21"/>
        <v>-17465.939999999999</v>
      </c>
      <c r="L205" s="21">
        <f t="shared" si="23"/>
        <v>-705.05999999999767</v>
      </c>
      <c r="M205" s="21">
        <f t="shared" si="23"/>
        <v>14559.539999999921</v>
      </c>
      <c r="N205" s="19">
        <f t="shared" si="22"/>
        <v>3611.46</v>
      </c>
      <c r="O205" s="19">
        <v>0</v>
      </c>
    </row>
    <row r="206" spans="1:15" x14ac:dyDescent="0.25">
      <c r="A206" s="16">
        <v>44805</v>
      </c>
      <c r="B206" s="6">
        <f t="shared" si="18"/>
        <v>191</v>
      </c>
      <c r="C206" s="17">
        <v>44805</v>
      </c>
      <c r="D206" s="5">
        <f t="shared" si="25"/>
        <v>17465.939999999999</v>
      </c>
      <c r="E206" s="5">
        <f t="shared" si="26"/>
        <v>3554.03</v>
      </c>
      <c r="F206" s="5">
        <f t="shared" si="24"/>
        <v>13911.909999999998</v>
      </c>
      <c r="G206" s="18">
        <f t="shared" si="19"/>
        <v>843501.29000000027</v>
      </c>
      <c r="H206" s="18">
        <f t="shared" si="20"/>
        <v>171509.93</v>
      </c>
      <c r="I206" s="18">
        <f>SUM(F219:$F$261)</f>
        <v>671991.3600000001</v>
      </c>
      <c r="K206" s="19">
        <f t="shared" si="21"/>
        <v>-17465.939999999999</v>
      </c>
      <c r="L206" s="21">
        <f t="shared" si="23"/>
        <v>-707.98999999999069</v>
      </c>
      <c r="M206" s="21">
        <f t="shared" si="23"/>
        <v>14619.900000000023</v>
      </c>
      <c r="N206" s="19">
        <f t="shared" si="22"/>
        <v>3554.03</v>
      </c>
      <c r="O206" s="19">
        <v>0</v>
      </c>
    </row>
    <row r="207" spans="1:15" x14ac:dyDescent="0.25">
      <c r="A207" s="16">
        <v>44835</v>
      </c>
      <c r="B207" s="6">
        <f t="shared" si="18"/>
        <v>192</v>
      </c>
      <c r="C207" s="17">
        <v>44835</v>
      </c>
      <c r="D207" s="5">
        <f t="shared" si="25"/>
        <v>17465.939999999999</v>
      </c>
      <c r="E207" s="5">
        <f t="shared" si="26"/>
        <v>3496.36</v>
      </c>
      <c r="F207" s="5">
        <f t="shared" si="24"/>
        <v>13969.579999999998</v>
      </c>
      <c r="G207" s="18">
        <f t="shared" si="19"/>
        <v>829531.71000000031</v>
      </c>
      <c r="H207" s="18">
        <f t="shared" si="20"/>
        <v>172220.84999999998</v>
      </c>
      <c r="I207" s="18">
        <f>SUM(F220:$F$261)</f>
        <v>657310.8600000001</v>
      </c>
      <c r="K207" s="19">
        <f t="shared" si="21"/>
        <v>-17465.939999999999</v>
      </c>
      <c r="L207" s="21">
        <f t="shared" si="23"/>
        <v>-710.9199999999837</v>
      </c>
      <c r="M207" s="21">
        <f t="shared" si="23"/>
        <v>14680.5</v>
      </c>
      <c r="N207" s="19">
        <f t="shared" si="22"/>
        <v>3496.36</v>
      </c>
      <c r="O207" s="19">
        <v>0</v>
      </c>
    </row>
    <row r="208" spans="1:15" x14ac:dyDescent="0.25">
      <c r="A208" s="16">
        <v>44866</v>
      </c>
      <c r="B208" s="6">
        <f t="shared" si="18"/>
        <v>193</v>
      </c>
      <c r="C208" s="17">
        <v>44866</v>
      </c>
      <c r="D208" s="5">
        <f t="shared" si="25"/>
        <v>17465.939999999999</v>
      </c>
      <c r="E208" s="5">
        <f t="shared" si="26"/>
        <v>3438.46</v>
      </c>
      <c r="F208" s="5">
        <f t="shared" si="24"/>
        <v>14027.48</v>
      </c>
      <c r="G208" s="18">
        <f t="shared" si="19"/>
        <v>815504.23000000033</v>
      </c>
      <c r="H208" s="18">
        <f t="shared" si="20"/>
        <v>172934.72</v>
      </c>
      <c r="I208" s="18">
        <f>SUM(F221:$F$261)</f>
        <v>642569.51000000013</v>
      </c>
      <c r="K208" s="19">
        <f t="shared" si="21"/>
        <v>-17465.939999999999</v>
      </c>
      <c r="L208" s="21">
        <f t="shared" si="23"/>
        <v>-713.87000000002445</v>
      </c>
      <c r="M208" s="21">
        <f t="shared" si="23"/>
        <v>14741.349999999977</v>
      </c>
      <c r="N208" s="19">
        <f t="shared" si="22"/>
        <v>3438.46</v>
      </c>
      <c r="O208" s="19">
        <v>0</v>
      </c>
    </row>
    <row r="209" spans="1:15" x14ac:dyDescent="0.25">
      <c r="A209" s="16">
        <v>44896</v>
      </c>
      <c r="B209" s="6">
        <f t="shared" ref="B209:B261" si="27">B208+1</f>
        <v>194</v>
      </c>
      <c r="C209" s="17">
        <v>44896</v>
      </c>
      <c r="D209" s="5">
        <f t="shared" si="25"/>
        <v>17465.939999999999</v>
      </c>
      <c r="E209" s="5">
        <f t="shared" si="26"/>
        <v>3380.31</v>
      </c>
      <c r="F209" s="5">
        <f t="shared" si="24"/>
        <v>14085.63</v>
      </c>
      <c r="G209" s="18">
        <f t="shared" ref="G209:G261" si="28">G208-F209</f>
        <v>801418.60000000033</v>
      </c>
      <c r="H209" s="18">
        <f t="shared" ref="H209:H261" si="29">SUM(F210:F221)</f>
        <v>173651.53999999998</v>
      </c>
      <c r="I209" s="18">
        <f>SUM(F222:$F$261)</f>
        <v>627767.06000000006</v>
      </c>
      <c r="K209" s="19">
        <f t="shared" ref="K209:K261" si="30">-D209</f>
        <v>-17465.939999999999</v>
      </c>
      <c r="L209" s="21">
        <f t="shared" si="23"/>
        <v>-716.81999999997788</v>
      </c>
      <c r="M209" s="21">
        <f t="shared" si="23"/>
        <v>14802.45000000007</v>
      </c>
      <c r="N209" s="19">
        <f t="shared" ref="N209:N261" si="31">E209</f>
        <v>3380.31</v>
      </c>
      <c r="O209" s="19">
        <v>0</v>
      </c>
    </row>
    <row r="210" spans="1:15" x14ac:dyDescent="0.25">
      <c r="A210" s="16">
        <v>44927</v>
      </c>
      <c r="B210" s="6">
        <f t="shared" si="27"/>
        <v>195</v>
      </c>
      <c r="C210" s="17">
        <v>44927</v>
      </c>
      <c r="D210" s="5">
        <f t="shared" si="25"/>
        <v>17465.939999999999</v>
      </c>
      <c r="E210" s="5">
        <f t="shared" si="26"/>
        <v>3321.93</v>
      </c>
      <c r="F210" s="5">
        <f t="shared" si="24"/>
        <v>14144.009999999998</v>
      </c>
      <c r="G210" s="18">
        <f t="shared" si="28"/>
        <v>787274.59000000032</v>
      </c>
      <c r="H210" s="18">
        <f t="shared" si="29"/>
        <v>174371.34</v>
      </c>
      <c r="I210" s="18">
        <f>SUM(F223:$F$261)</f>
        <v>612903.25000000012</v>
      </c>
      <c r="K210" s="19">
        <f t="shared" si="30"/>
        <v>-17465.939999999999</v>
      </c>
      <c r="L210" s="21">
        <f t="shared" ref="L210:M261" si="32">H209-H210</f>
        <v>-719.80000000001746</v>
      </c>
      <c r="M210" s="21">
        <f t="shared" si="32"/>
        <v>14863.809999999939</v>
      </c>
      <c r="N210" s="19">
        <f t="shared" si="31"/>
        <v>3321.93</v>
      </c>
      <c r="O210" s="19">
        <v>0</v>
      </c>
    </row>
    <row r="211" spans="1:15" x14ac:dyDescent="0.25">
      <c r="A211" s="16">
        <v>44958</v>
      </c>
      <c r="B211" s="6">
        <f t="shared" si="27"/>
        <v>196</v>
      </c>
      <c r="C211" s="17">
        <v>44958</v>
      </c>
      <c r="D211" s="5">
        <f t="shared" si="25"/>
        <v>17465.939999999999</v>
      </c>
      <c r="E211" s="5">
        <f t="shared" si="26"/>
        <v>3263.3</v>
      </c>
      <c r="F211" s="5">
        <f t="shared" si="24"/>
        <v>14202.64</v>
      </c>
      <c r="G211" s="18">
        <f t="shared" si="28"/>
        <v>773071.9500000003</v>
      </c>
      <c r="H211" s="18">
        <f t="shared" si="29"/>
        <v>175094.12</v>
      </c>
      <c r="I211" s="18">
        <f>SUM(F224:$F$261)</f>
        <v>597977.83000000007</v>
      </c>
      <c r="K211" s="19">
        <f t="shared" si="30"/>
        <v>-17465.939999999999</v>
      </c>
      <c r="L211" s="21">
        <f t="shared" si="32"/>
        <v>-722.77999999999884</v>
      </c>
      <c r="M211" s="21">
        <f t="shared" si="32"/>
        <v>14925.420000000042</v>
      </c>
      <c r="N211" s="19">
        <f t="shared" si="31"/>
        <v>3263.3</v>
      </c>
      <c r="O211" s="19">
        <v>0</v>
      </c>
    </row>
    <row r="212" spans="1:15" x14ac:dyDescent="0.25">
      <c r="A212" s="16">
        <v>44986</v>
      </c>
      <c r="B212" s="6">
        <f t="shared" si="27"/>
        <v>197</v>
      </c>
      <c r="C212" s="17">
        <v>44986</v>
      </c>
      <c r="D212" s="5">
        <f t="shared" si="25"/>
        <v>17465.939999999999</v>
      </c>
      <c r="E212" s="5">
        <f t="shared" si="26"/>
        <v>3204.43</v>
      </c>
      <c r="F212" s="5">
        <f t="shared" ref="F212:F261" si="33">D212-E212</f>
        <v>14261.509999999998</v>
      </c>
      <c r="G212" s="18">
        <f t="shared" si="28"/>
        <v>758810.44000000029</v>
      </c>
      <c r="H212" s="18">
        <f t="shared" si="29"/>
        <v>175819.9</v>
      </c>
      <c r="I212" s="18">
        <f>SUM(F225:$F$261)</f>
        <v>582990.54</v>
      </c>
      <c r="K212" s="19">
        <f t="shared" si="30"/>
        <v>-17465.939999999999</v>
      </c>
      <c r="L212" s="21">
        <f t="shared" si="32"/>
        <v>-725.77999999999884</v>
      </c>
      <c r="M212" s="21">
        <f t="shared" si="32"/>
        <v>14987.290000000037</v>
      </c>
      <c r="N212" s="19">
        <f t="shared" si="31"/>
        <v>3204.43</v>
      </c>
      <c r="O212" s="19">
        <v>0</v>
      </c>
    </row>
    <row r="213" spans="1:15" x14ac:dyDescent="0.25">
      <c r="A213" s="16">
        <v>45017</v>
      </c>
      <c r="B213" s="6">
        <f t="shared" si="27"/>
        <v>198</v>
      </c>
      <c r="C213" s="17">
        <v>45017</v>
      </c>
      <c r="D213" s="5">
        <f t="shared" si="25"/>
        <v>17465.939999999999</v>
      </c>
      <c r="E213" s="5">
        <f t="shared" si="26"/>
        <v>3145.31</v>
      </c>
      <c r="F213" s="5">
        <f t="shared" si="33"/>
        <v>14320.63</v>
      </c>
      <c r="G213" s="18">
        <f t="shared" si="28"/>
        <v>744489.81000000029</v>
      </c>
      <c r="H213" s="18">
        <f t="shared" si="29"/>
        <v>176548.68</v>
      </c>
      <c r="I213" s="18">
        <f>SUM(F226:$F$261)</f>
        <v>567941.13</v>
      </c>
      <c r="K213" s="19">
        <f t="shared" si="30"/>
        <v>-17465.939999999999</v>
      </c>
      <c r="L213" s="21">
        <f t="shared" si="32"/>
        <v>-728.77999999999884</v>
      </c>
      <c r="M213" s="21">
        <f t="shared" si="32"/>
        <v>15049.410000000033</v>
      </c>
      <c r="N213" s="19">
        <f t="shared" si="31"/>
        <v>3145.31</v>
      </c>
      <c r="O213" s="19">
        <v>0</v>
      </c>
    </row>
    <row r="214" spans="1:15" x14ac:dyDescent="0.25">
      <c r="A214" s="16">
        <v>45047</v>
      </c>
      <c r="B214" s="6">
        <f t="shared" si="27"/>
        <v>199</v>
      </c>
      <c r="C214" s="17">
        <v>45047</v>
      </c>
      <c r="D214" s="5">
        <f t="shared" ref="D214:D260" si="34">ROUND(447116.64*($D$8/67896759.52),2)</f>
        <v>17465.939999999999</v>
      </c>
      <c r="E214" s="5">
        <f t="shared" ref="E214:E261" si="35">ROUND(G213*($F$13/12),2)</f>
        <v>3085.96</v>
      </c>
      <c r="F214" s="5">
        <f t="shared" si="33"/>
        <v>14379.98</v>
      </c>
      <c r="G214" s="18">
        <f t="shared" si="28"/>
        <v>730109.83000000031</v>
      </c>
      <c r="H214" s="18">
        <f t="shared" si="29"/>
        <v>177280.49000000002</v>
      </c>
      <c r="I214" s="18">
        <f>SUM(F227:$F$261)</f>
        <v>552829.34000000008</v>
      </c>
      <c r="K214" s="19">
        <f t="shared" si="30"/>
        <v>-17465.939999999999</v>
      </c>
      <c r="L214" s="21">
        <f t="shared" si="32"/>
        <v>-731.81000000002678</v>
      </c>
      <c r="M214" s="21">
        <f t="shared" si="32"/>
        <v>15111.789999999921</v>
      </c>
      <c r="N214" s="19">
        <f t="shared" si="31"/>
        <v>3085.96</v>
      </c>
      <c r="O214" s="19">
        <v>0</v>
      </c>
    </row>
    <row r="215" spans="1:15" x14ac:dyDescent="0.25">
      <c r="A215" s="16">
        <v>45078</v>
      </c>
      <c r="B215" s="6">
        <f t="shared" si="27"/>
        <v>200</v>
      </c>
      <c r="C215" s="17">
        <v>45078</v>
      </c>
      <c r="D215" s="5">
        <f t="shared" si="34"/>
        <v>17465.939999999999</v>
      </c>
      <c r="E215" s="5">
        <f t="shared" si="35"/>
        <v>3026.35</v>
      </c>
      <c r="F215" s="5">
        <f t="shared" si="33"/>
        <v>14439.589999999998</v>
      </c>
      <c r="G215" s="18">
        <f t="shared" si="28"/>
        <v>715670.24000000034</v>
      </c>
      <c r="H215" s="18">
        <f t="shared" si="29"/>
        <v>178015.33</v>
      </c>
      <c r="I215" s="18">
        <f>SUM(F228:$F$261)</f>
        <v>537654.90999999992</v>
      </c>
      <c r="K215" s="19">
        <f t="shared" si="30"/>
        <v>-17465.939999999999</v>
      </c>
      <c r="L215" s="21">
        <f t="shared" si="32"/>
        <v>-734.8399999999674</v>
      </c>
      <c r="M215" s="21">
        <f t="shared" si="32"/>
        <v>15174.430000000168</v>
      </c>
      <c r="N215" s="19">
        <f t="shared" si="31"/>
        <v>3026.35</v>
      </c>
      <c r="O215" s="19">
        <v>0</v>
      </c>
    </row>
    <row r="216" spans="1:15" x14ac:dyDescent="0.25">
      <c r="A216" s="16">
        <v>45108</v>
      </c>
      <c r="B216" s="6">
        <f t="shared" si="27"/>
        <v>201</v>
      </c>
      <c r="C216" s="17">
        <v>45108</v>
      </c>
      <c r="D216" s="5">
        <f t="shared" si="34"/>
        <v>17465.939999999999</v>
      </c>
      <c r="E216" s="5">
        <f t="shared" si="35"/>
        <v>2966.5</v>
      </c>
      <c r="F216" s="5">
        <f t="shared" si="33"/>
        <v>14499.439999999999</v>
      </c>
      <c r="G216" s="18">
        <f t="shared" si="28"/>
        <v>701170.8000000004</v>
      </c>
      <c r="H216" s="18">
        <f t="shared" si="29"/>
        <v>178753.21999999997</v>
      </c>
      <c r="I216" s="18">
        <f>SUM(F229:$F$261)</f>
        <v>522417.58</v>
      </c>
      <c r="K216" s="19">
        <f t="shared" si="30"/>
        <v>-17465.939999999999</v>
      </c>
      <c r="L216" s="21">
        <f t="shared" si="32"/>
        <v>-737.88999999998487</v>
      </c>
      <c r="M216" s="21">
        <f t="shared" si="32"/>
        <v>15237.3299999999</v>
      </c>
      <c r="N216" s="19">
        <f t="shared" si="31"/>
        <v>2966.5</v>
      </c>
      <c r="O216" s="19">
        <v>0</v>
      </c>
    </row>
    <row r="217" spans="1:15" x14ac:dyDescent="0.25">
      <c r="A217" s="16">
        <v>45139</v>
      </c>
      <c r="B217" s="6">
        <f t="shared" si="27"/>
        <v>202</v>
      </c>
      <c r="C217" s="17">
        <v>45139</v>
      </c>
      <c r="D217" s="5">
        <f t="shared" si="34"/>
        <v>17465.939999999999</v>
      </c>
      <c r="E217" s="5">
        <f t="shared" si="35"/>
        <v>2906.4</v>
      </c>
      <c r="F217" s="5">
        <f t="shared" si="33"/>
        <v>14559.539999999999</v>
      </c>
      <c r="G217" s="18">
        <f t="shared" si="28"/>
        <v>686611.26000000036</v>
      </c>
      <c r="H217" s="18">
        <f t="shared" si="29"/>
        <v>179494.16999999995</v>
      </c>
      <c r="I217" s="18">
        <f>SUM(F230:$F$261)</f>
        <v>507117.09</v>
      </c>
      <c r="K217" s="19">
        <f t="shared" si="30"/>
        <v>-17465.939999999999</v>
      </c>
      <c r="L217" s="21">
        <f t="shared" si="32"/>
        <v>-740.94999999998254</v>
      </c>
      <c r="M217" s="21">
        <f t="shared" si="32"/>
        <v>15300.489999999991</v>
      </c>
      <c r="N217" s="19">
        <f t="shared" si="31"/>
        <v>2906.4</v>
      </c>
      <c r="O217" s="19">
        <v>0</v>
      </c>
    </row>
    <row r="218" spans="1:15" x14ac:dyDescent="0.25">
      <c r="A218" s="16">
        <v>45170</v>
      </c>
      <c r="B218" s="6">
        <f t="shared" si="27"/>
        <v>203</v>
      </c>
      <c r="C218" s="17">
        <v>45170</v>
      </c>
      <c r="D218" s="5">
        <f t="shared" si="34"/>
        <v>17465.939999999999</v>
      </c>
      <c r="E218" s="5">
        <f t="shared" si="35"/>
        <v>2846.04</v>
      </c>
      <c r="F218" s="5">
        <f t="shared" si="33"/>
        <v>14619.899999999998</v>
      </c>
      <c r="G218" s="18">
        <f t="shared" si="28"/>
        <v>671991.36000000034</v>
      </c>
      <c r="H218" s="18">
        <f t="shared" si="29"/>
        <v>180238.17999999996</v>
      </c>
      <c r="I218" s="18">
        <f>SUM(F231:$F$261)</f>
        <v>491753.18</v>
      </c>
      <c r="K218" s="19">
        <f t="shared" si="30"/>
        <v>-17465.939999999999</v>
      </c>
      <c r="L218" s="21">
        <f t="shared" si="32"/>
        <v>-744.01000000000931</v>
      </c>
      <c r="M218" s="21">
        <f t="shared" si="32"/>
        <v>15363.910000000033</v>
      </c>
      <c r="N218" s="19">
        <f t="shared" si="31"/>
        <v>2846.04</v>
      </c>
      <c r="O218" s="19">
        <v>0</v>
      </c>
    </row>
    <row r="219" spans="1:15" x14ac:dyDescent="0.25">
      <c r="A219" s="16">
        <v>45200</v>
      </c>
      <c r="B219" s="6">
        <f t="shared" si="27"/>
        <v>204</v>
      </c>
      <c r="C219" s="17">
        <v>45200</v>
      </c>
      <c r="D219" s="5">
        <f t="shared" si="34"/>
        <v>17465.939999999999</v>
      </c>
      <c r="E219" s="5">
        <f t="shared" si="35"/>
        <v>2785.44</v>
      </c>
      <c r="F219" s="5">
        <f t="shared" si="33"/>
        <v>14680.499999999998</v>
      </c>
      <c r="G219" s="18">
        <f t="shared" si="28"/>
        <v>657310.86000000034</v>
      </c>
      <c r="H219" s="18">
        <f t="shared" si="29"/>
        <v>180985.26999999996</v>
      </c>
      <c r="I219" s="18">
        <f>SUM(F232:$F$261)</f>
        <v>476325.59</v>
      </c>
      <c r="K219" s="19">
        <f t="shared" si="30"/>
        <v>-17465.939999999999</v>
      </c>
      <c r="L219" s="21">
        <f t="shared" si="32"/>
        <v>-747.08999999999651</v>
      </c>
      <c r="M219" s="21">
        <f t="shared" si="32"/>
        <v>15427.589999999967</v>
      </c>
      <c r="N219" s="19">
        <f t="shared" si="31"/>
        <v>2785.44</v>
      </c>
      <c r="O219" s="19">
        <v>0</v>
      </c>
    </row>
    <row r="220" spans="1:15" x14ac:dyDescent="0.25">
      <c r="A220" s="16">
        <v>45231</v>
      </c>
      <c r="B220" s="6">
        <f t="shared" si="27"/>
        <v>205</v>
      </c>
      <c r="C220" s="17">
        <v>45231</v>
      </c>
      <c r="D220" s="5">
        <f t="shared" si="34"/>
        <v>17465.939999999999</v>
      </c>
      <c r="E220" s="5">
        <f t="shared" si="35"/>
        <v>2724.59</v>
      </c>
      <c r="F220" s="5">
        <f t="shared" si="33"/>
        <v>14741.349999999999</v>
      </c>
      <c r="G220" s="18">
        <f t="shared" si="28"/>
        <v>642569.51000000036</v>
      </c>
      <c r="H220" s="18">
        <f t="shared" si="29"/>
        <v>181735.46</v>
      </c>
      <c r="I220" s="18">
        <f>SUM(F233:$F$261)</f>
        <v>460834.05</v>
      </c>
      <c r="K220" s="19">
        <f t="shared" si="30"/>
        <v>-17465.939999999999</v>
      </c>
      <c r="L220" s="21">
        <f t="shared" si="32"/>
        <v>-750.19000000003143</v>
      </c>
      <c r="M220" s="21">
        <f t="shared" si="32"/>
        <v>15491.540000000037</v>
      </c>
      <c r="N220" s="19">
        <f t="shared" si="31"/>
        <v>2724.59</v>
      </c>
      <c r="O220" s="19">
        <v>0</v>
      </c>
    </row>
    <row r="221" spans="1:15" x14ac:dyDescent="0.25">
      <c r="A221" s="16">
        <v>45261</v>
      </c>
      <c r="B221" s="6">
        <f t="shared" si="27"/>
        <v>206</v>
      </c>
      <c r="C221" s="17">
        <v>45261</v>
      </c>
      <c r="D221" s="5">
        <f t="shared" si="34"/>
        <v>17465.939999999999</v>
      </c>
      <c r="E221" s="5">
        <f t="shared" si="35"/>
        <v>2663.49</v>
      </c>
      <c r="F221" s="5">
        <f t="shared" si="33"/>
        <v>14802.449999999999</v>
      </c>
      <c r="G221" s="18">
        <f t="shared" si="28"/>
        <v>627767.06000000041</v>
      </c>
      <c r="H221" s="18">
        <f t="shared" si="29"/>
        <v>182488.77</v>
      </c>
      <c r="I221" s="18">
        <f>SUM(F234:$F$261)</f>
        <v>445278.29</v>
      </c>
      <c r="K221" s="19">
        <f t="shared" si="30"/>
        <v>-17465.939999999999</v>
      </c>
      <c r="L221" s="21">
        <f t="shared" si="32"/>
        <v>-753.30999999999767</v>
      </c>
      <c r="M221" s="21">
        <f t="shared" si="32"/>
        <v>15555.760000000009</v>
      </c>
      <c r="N221" s="19">
        <f t="shared" si="31"/>
        <v>2663.49</v>
      </c>
      <c r="O221" s="19">
        <v>0</v>
      </c>
    </row>
    <row r="222" spans="1:15" x14ac:dyDescent="0.25">
      <c r="A222" s="16">
        <v>45292</v>
      </c>
      <c r="B222" s="6">
        <f t="shared" si="27"/>
        <v>207</v>
      </c>
      <c r="C222" s="17">
        <v>45292</v>
      </c>
      <c r="D222" s="5">
        <f t="shared" si="34"/>
        <v>17465.939999999999</v>
      </c>
      <c r="E222" s="5">
        <f t="shared" si="35"/>
        <v>2602.13</v>
      </c>
      <c r="F222" s="5">
        <f t="shared" si="33"/>
        <v>14863.809999999998</v>
      </c>
      <c r="G222" s="18">
        <f t="shared" si="28"/>
        <v>612903.25000000047</v>
      </c>
      <c r="H222" s="18">
        <f t="shared" si="29"/>
        <v>183245.19000000003</v>
      </c>
      <c r="I222" s="18">
        <f>SUM(F235:$F$261)</f>
        <v>429658.05999999988</v>
      </c>
      <c r="K222" s="19">
        <f t="shared" si="30"/>
        <v>-17465.939999999999</v>
      </c>
      <c r="L222" s="21">
        <f t="shared" si="32"/>
        <v>-756.42000000004191</v>
      </c>
      <c r="M222" s="21">
        <f t="shared" si="32"/>
        <v>15620.230000000098</v>
      </c>
      <c r="N222" s="19">
        <f t="shared" si="31"/>
        <v>2602.13</v>
      </c>
      <c r="O222" s="19">
        <v>0</v>
      </c>
    </row>
    <row r="223" spans="1:15" x14ac:dyDescent="0.25">
      <c r="A223" s="16">
        <v>45323</v>
      </c>
      <c r="B223" s="6">
        <f t="shared" si="27"/>
        <v>208</v>
      </c>
      <c r="C223" s="17">
        <v>45323</v>
      </c>
      <c r="D223" s="5">
        <f t="shared" si="34"/>
        <v>17465.939999999999</v>
      </c>
      <c r="E223" s="5">
        <f t="shared" si="35"/>
        <v>2540.52</v>
      </c>
      <c r="F223" s="5">
        <f t="shared" si="33"/>
        <v>14925.419999999998</v>
      </c>
      <c r="G223" s="18">
        <f t="shared" si="28"/>
        <v>597977.83000000042</v>
      </c>
      <c r="H223" s="18">
        <f t="shared" si="29"/>
        <v>184004.75000000003</v>
      </c>
      <c r="I223" s="18">
        <f>SUM(F236:$F$261)</f>
        <v>413973.0799999999</v>
      </c>
      <c r="K223" s="19">
        <f t="shared" si="30"/>
        <v>-17465.939999999999</v>
      </c>
      <c r="L223" s="21">
        <f t="shared" si="32"/>
        <v>-759.55999999999767</v>
      </c>
      <c r="M223" s="21">
        <f t="shared" si="32"/>
        <v>15684.979999999981</v>
      </c>
      <c r="N223" s="19">
        <f t="shared" si="31"/>
        <v>2540.52</v>
      </c>
      <c r="O223" s="19">
        <v>0</v>
      </c>
    </row>
    <row r="224" spans="1:15" x14ac:dyDescent="0.25">
      <c r="A224" s="16">
        <v>45352</v>
      </c>
      <c r="B224" s="6">
        <f t="shared" si="27"/>
        <v>209</v>
      </c>
      <c r="C224" s="17">
        <v>45352</v>
      </c>
      <c r="D224" s="5">
        <f t="shared" si="34"/>
        <v>17465.939999999999</v>
      </c>
      <c r="E224" s="5">
        <f t="shared" si="35"/>
        <v>2478.65</v>
      </c>
      <c r="F224" s="5">
        <f t="shared" si="33"/>
        <v>14987.289999999999</v>
      </c>
      <c r="G224" s="18">
        <f t="shared" si="28"/>
        <v>582990.54000000039</v>
      </c>
      <c r="H224" s="18">
        <f t="shared" si="29"/>
        <v>184767.46</v>
      </c>
      <c r="I224" s="18">
        <f>SUM(F237:$F$261)</f>
        <v>398223.08</v>
      </c>
      <c r="K224" s="19">
        <f t="shared" si="30"/>
        <v>-17465.939999999999</v>
      </c>
      <c r="L224" s="21">
        <f t="shared" si="32"/>
        <v>-762.70999999996275</v>
      </c>
      <c r="M224" s="21">
        <f t="shared" si="32"/>
        <v>15749.999999999884</v>
      </c>
      <c r="N224" s="19">
        <f t="shared" si="31"/>
        <v>2478.65</v>
      </c>
      <c r="O224" s="19">
        <v>0</v>
      </c>
    </row>
    <row r="225" spans="1:15" x14ac:dyDescent="0.25">
      <c r="A225" s="16">
        <v>45383</v>
      </c>
      <c r="B225" s="6">
        <f t="shared" si="27"/>
        <v>210</v>
      </c>
      <c r="C225" s="17">
        <v>45383</v>
      </c>
      <c r="D225" s="5">
        <f t="shared" si="34"/>
        <v>17465.939999999999</v>
      </c>
      <c r="E225" s="5">
        <f t="shared" si="35"/>
        <v>2416.5300000000002</v>
      </c>
      <c r="F225" s="5">
        <f t="shared" si="33"/>
        <v>15049.409999999998</v>
      </c>
      <c r="G225" s="18">
        <f t="shared" si="28"/>
        <v>567941.13000000035</v>
      </c>
      <c r="H225" s="18">
        <f t="shared" si="29"/>
        <v>185533.33</v>
      </c>
      <c r="I225" s="18">
        <f>SUM(F238:$F$261)</f>
        <v>382407.8</v>
      </c>
      <c r="K225" s="19">
        <f t="shared" si="30"/>
        <v>-17465.939999999999</v>
      </c>
      <c r="L225" s="21">
        <f t="shared" si="32"/>
        <v>-765.86999999999534</v>
      </c>
      <c r="M225" s="21">
        <f t="shared" si="32"/>
        <v>15815.280000000028</v>
      </c>
      <c r="N225" s="19">
        <f t="shared" si="31"/>
        <v>2416.5300000000002</v>
      </c>
      <c r="O225" s="19">
        <v>0</v>
      </c>
    </row>
    <row r="226" spans="1:15" x14ac:dyDescent="0.25">
      <c r="A226" s="16">
        <v>45413</v>
      </c>
      <c r="B226" s="6">
        <f t="shared" si="27"/>
        <v>211</v>
      </c>
      <c r="C226" s="17">
        <v>45413</v>
      </c>
      <c r="D226" s="5">
        <f t="shared" si="34"/>
        <v>17465.939999999999</v>
      </c>
      <c r="E226" s="5">
        <f t="shared" si="35"/>
        <v>2354.15</v>
      </c>
      <c r="F226" s="5">
        <f t="shared" si="33"/>
        <v>15111.789999999999</v>
      </c>
      <c r="G226" s="18">
        <f t="shared" si="28"/>
        <v>552829.34000000032</v>
      </c>
      <c r="H226" s="18">
        <f t="shared" si="29"/>
        <v>186302.37999999998</v>
      </c>
      <c r="I226" s="18">
        <f>SUM(F239:$F$261)</f>
        <v>366526.96</v>
      </c>
      <c r="K226" s="19">
        <f t="shared" si="30"/>
        <v>-17465.939999999999</v>
      </c>
      <c r="L226" s="21">
        <f t="shared" si="32"/>
        <v>-769.04999999998836</v>
      </c>
      <c r="M226" s="21">
        <f t="shared" si="32"/>
        <v>15880.839999999967</v>
      </c>
      <c r="N226" s="19">
        <f t="shared" si="31"/>
        <v>2354.15</v>
      </c>
      <c r="O226" s="19">
        <v>0</v>
      </c>
    </row>
    <row r="227" spans="1:15" x14ac:dyDescent="0.25">
      <c r="A227" s="16">
        <v>45444</v>
      </c>
      <c r="B227" s="6">
        <f t="shared" si="27"/>
        <v>212</v>
      </c>
      <c r="C227" s="17">
        <v>45444</v>
      </c>
      <c r="D227" s="5">
        <f t="shared" si="34"/>
        <v>17465.939999999999</v>
      </c>
      <c r="E227" s="5">
        <f t="shared" si="35"/>
        <v>2291.5100000000002</v>
      </c>
      <c r="F227" s="5">
        <f t="shared" si="33"/>
        <v>15174.429999999998</v>
      </c>
      <c r="G227" s="18">
        <f t="shared" si="28"/>
        <v>537654.91000000027</v>
      </c>
      <c r="H227" s="18">
        <f t="shared" si="29"/>
        <v>187074.60999999996</v>
      </c>
      <c r="I227" s="18">
        <f>SUM(F240:$F$261)</f>
        <v>350580.3</v>
      </c>
      <c r="K227" s="19">
        <f t="shared" si="30"/>
        <v>-17465.939999999999</v>
      </c>
      <c r="L227" s="21">
        <f t="shared" si="32"/>
        <v>-772.22999999998137</v>
      </c>
      <c r="M227" s="21">
        <f t="shared" si="32"/>
        <v>15946.660000000033</v>
      </c>
      <c r="N227" s="19">
        <f t="shared" si="31"/>
        <v>2291.5100000000002</v>
      </c>
      <c r="O227" s="19">
        <v>0</v>
      </c>
    </row>
    <row r="228" spans="1:15" x14ac:dyDescent="0.25">
      <c r="A228" s="16">
        <v>45474</v>
      </c>
      <c r="B228" s="6">
        <f t="shared" si="27"/>
        <v>213</v>
      </c>
      <c r="C228" s="17">
        <v>45474</v>
      </c>
      <c r="D228" s="5">
        <f t="shared" si="34"/>
        <v>17465.939999999999</v>
      </c>
      <c r="E228" s="5">
        <f t="shared" si="35"/>
        <v>2228.61</v>
      </c>
      <c r="F228" s="5">
        <f t="shared" si="33"/>
        <v>15237.329999999998</v>
      </c>
      <c r="G228" s="18">
        <f t="shared" si="28"/>
        <v>522417.58000000025</v>
      </c>
      <c r="H228" s="18">
        <f t="shared" si="29"/>
        <v>187850.03999999998</v>
      </c>
      <c r="I228" s="18">
        <f>SUM(F241:$F$261)</f>
        <v>334567.53999999998</v>
      </c>
      <c r="K228" s="19">
        <f t="shared" si="30"/>
        <v>-17465.939999999999</v>
      </c>
      <c r="L228" s="21">
        <f t="shared" si="32"/>
        <v>-775.43000000002212</v>
      </c>
      <c r="M228" s="21">
        <f t="shared" si="32"/>
        <v>16012.760000000009</v>
      </c>
      <c r="N228" s="19">
        <f t="shared" si="31"/>
        <v>2228.61</v>
      </c>
      <c r="O228" s="19">
        <v>0</v>
      </c>
    </row>
    <row r="229" spans="1:15" x14ac:dyDescent="0.25">
      <c r="A229" s="16">
        <v>45505</v>
      </c>
      <c r="B229" s="6">
        <f t="shared" si="27"/>
        <v>214</v>
      </c>
      <c r="C229" s="17">
        <v>45505</v>
      </c>
      <c r="D229" s="5">
        <f t="shared" si="34"/>
        <v>17465.939999999999</v>
      </c>
      <c r="E229" s="5">
        <f t="shared" si="35"/>
        <v>2165.4499999999998</v>
      </c>
      <c r="F229" s="5">
        <f t="shared" si="33"/>
        <v>15300.489999999998</v>
      </c>
      <c r="G229" s="18">
        <f t="shared" si="28"/>
        <v>507117.09000000026</v>
      </c>
      <c r="H229" s="18">
        <f t="shared" si="29"/>
        <v>188628.69</v>
      </c>
      <c r="I229" s="18">
        <f>SUM(F242:$F$261)</f>
        <v>318488.39999999997</v>
      </c>
      <c r="K229" s="19">
        <f t="shared" si="30"/>
        <v>-17465.939999999999</v>
      </c>
      <c r="L229" s="21">
        <f t="shared" si="32"/>
        <v>-778.65000000002328</v>
      </c>
      <c r="M229" s="21">
        <f t="shared" si="32"/>
        <v>16079.140000000014</v>
      </c>
      <c r="N229" s="19">
        <f t="shared" si="31"/>
        <v>2165.4499999999998</v>
      </c>
      <c r="O229" s="19">
        <v>0</v>
      </c>
    </row>
    <row r="230" spans="1:15" x14ac:dyDescent="0.25">
      <c r="A230" s="16">
        <v>45536</v>
      </c>
      <c r="B230" s="6">
        <f t="shared" si="27"/>
        <v>215</v>
      </c>
      <c r="C230" s="17">
        <v>45536</v>
      </c>
      <c r="D230" s="5">
        <f t="shared" si="34"/>
        <v>17465.939999999999</v>
      </c>
      <c r="E230" s="5">
        <f t="shared" si="35"/>
        <v>2102.0300000000002</v>
      </c>
      <c r="F230" s="5">
        <f t="shared" si="33"/>
        <v>15363.909999999998</v>
      </c>
      <c r="G230" s="18">
        <f t="shared" si="28"/>
        <v>491753.18000000028</v>
      </c>
      <c r="H230" s="18">
        <f t="shared" si="29"/>
        <v>189410.56999999998</v>
      </c>
      <c r="I230" s="18">
        <f>SUM(F243:$F$261)</f>
        <v>302342.61000000004</v>
      </c>
      <c r="K230" s="19">
        <f t="shared" si="30"/>
        <v>-17465.939999999999</v>
      </c>
      <c r="L230" s="21">
        <f t="shared" si="32"/>
        <v>-781.87999999997555</v>
      </c>
      <c r="M230" s="21">
        <f t="shared" si="32"/>
        <v>16145.789999999921</v>
      </c>
      <c r="N230" s="19">
        <f t="shared" si="31"/>
        <v>2102.0300000000002</v>
      </c>
      <c r="O230" s="19">
        <v>0</v>
      </c>
    </row>
    <row r="231" spans="1:15" x14ac:dyDescent="0.25">
      <c r="A231" s="16">
        <v>45566</v>
      </c>
      <c r="B231" s="6">
        <f t="shared" si="27"/>
        <v>216</v>
      </c>
      <c r="C231" s="17">
        <v>45566</v>
      </c>
      <c r="D231" s="5">
        <f t="shared" si="34"/>
        <v>17465.939999999999</v>
      </c>
      <c r="E231" s="5">
        <f t="shared" si="35"/>
        <v>2038.35</v>
      </c>
      <c r="F231" s="5">
        <f t="shared" si="33"/>
        <v>15427.589999999998</v>
      </c>
      <c r="G231" s="18">
        <f t="shared" si="28"/>
        <v>476325.59000000026</v>
      </c>
      <c r="H231" s="18">
        <f t="shared" si="29"/>
        <v>190195.69</v>
      </c>
      <c r="I231" s="18">
        <f>SUM(F244:$F$261)</f>
        <v>286129.90000000002</v>
      </c>
      <c r="K231" s="19">
        <f t="shared" si="30"/>
        <v>-17465.939999999999</v>
      </c>
      <c r="L231" s="21">
        <f t="shared" si="32"/>
        <v>-785.12000000002445</v>
      </c>
      <c r="M231" s="21">
        <f t="shared" si="32"/>
        <v>16212.710000000021</v>
      </c>
      <c r="N231" s="19">
        <f t="shared" si="31"/>
        <v>2038.35</v>
      </c>
      <c r="O231" s="19">
        <v>0</v>
      </c>
    </row>
    <row r="232" spans="1:15" x14ac:dyDescent="0.25">
      <c r="A232" s="16">
        <v>45597</v>
      </c>
      <c r="B232" s="6">
        <f t="shared" si="27"/>
        <v>217</v>
      </c>
      <c r="C232" s="17">
        <v>45597</v>
      </c>
      <c r="D232" s="5">
        <f t="shared" si="34"/>
        <v>17465.939999999999</v>
      </c>
      <c r="E232" s="5">
        <f t="shared" si="35"/>
        <v>1974.4</v>
      </c>
      <c r="F232" s="5">
        <f t="shared" si="33"/>
        <v>15491.539999999999</v>
      </c>
      <c r="G232" s="18">
        <f t="shared" si="28"/>
        <v>460834.05000000028</v>
      </c>
      <c r="H232" s="18">
        <f t="shared" si="29"/>
        <v>190984.06</v>
      </c>
      <c r="I232" s="18">
        <f>SUM(F245:$F$261)</f>
        <v>269849.99000000005</v>
      </c>
      <c r="K232" s="19">
        <f t="shared" si="30"/>
        <v>-17465.939999999999</v>
      </c>
      <c r="L232" s="21">
        <f t="shared" si="32"/>
        <v>-788.36999999999534</v>
      </c>
      <c r="M232" s="21">
        <f t="shared" si="32"/>
        <v>16279.909999999974</v>
      </c>
      <c r="N232" s="19">
        <f t="shared" si="31"/>
        <v>1974.4</v>
      </c>
      <c r="O232" s="19">
        <v>0</v>
      </c>
    </row>
    <row r="233" spans="1:15" x14ac:dyDescent="0.25">
      <c r="A233" s="16">
        <v>45627</v>
      </c>
      <c r="B233" s="6">
        <f t="shared" si="27"/>
        <v>218</v>
      </c>
      <c r="C233" s="17">
        <v>45627</v>
      </c>
      <c r="D233" s="5">
        <f t="shared" si="34"/>
        <v>17465.939999999999</v>
      </c>
      <c r="E233" s="5">
        <f t="shared" si="35"/>
        <v>1910.18</v>
      </c>
      <c r="F233" s="5">
        <f t="shared" si="33"/>
        <v>15555.759999999998</v>
      </c>
      <c r="G233" s="18">
        <f t="shared" si="28"/>
        <v>445278.29000000027</v>
      </c>
      <c r="H233" s="18">
        <f t="shared" si="29"/>
        <v>191775.69999999998</v>
      </c>
      <c r="I233" s="18">
        <f>SUM(F246:$F$261)</f>
        <v>253502.59000000003</v>
      </c>
      <c r="K233" s="19">
        <f t="shared" si="30"/>
        <v>-17465.939999999999</v>
      </c>
      <c r="L233" s="21">
        <f t="shared" si="32"/>
        <v>-791.63999999998487</v>
      </c>
      <c r="M233" s="21">
        <f t="shared" si="32"/>
        <v>16347.400000000023</v>
      </c>
      <c r="N233" s="19">
        <f t="shared" si="31"/>
        <v>1910.18</v>
      </c>
      <c r="O233" s="19">
        <v>0</v>
      </c>
    </row>
    <row r="234" spans="1:15" x14ac:dyDescent="0.25">
      <c r="A234" s="16">
        <v>45658</v>
      </c>
      <c r="B234" s="6">
        <f t="shared" si="27"/>
        <v>219</v>
      </c>
      <c r="C234" s="17">
        <v>45658</v>
      </c>
      <c r="D234" s="5">
        <f t="shared" si="34"/>
        <v>17465.939999999999</v>
      </c>
      <c r="E234" s="5">
        <f t="shared" si="35"/>
        <v>1845.71</v>
      </c>
      <c r="F234" s="5">
        <f t="shared" si="33"/>
        <v>15620.23</v>
      </c>
      <c r="G234" s="18">
        <f t="shared" si="28"/>
        <v>429658.06000000029</v>
      </c>
      <c r="H234" s="18">
        <f t="shared" si="29"/>
        <v>192570.62999999998</v>
      </c>
      <c r="I234" s="18">
        <f>SUM(F247:$F$261)</f>
        <v>237087.43000000002</v>
      </c>
      <c r="K234" s="19">
        <f t="shared" si="30"/>
        <v>-17465.939999999999</v>
      </c>
      <c r="L234" s="21">
        <f t="shared" si="32"/>
        <v>-794.92999999999302</v>
      </c>
      <c r="M234" s="21">
        <f t="shared" si="32"/>
        <v>16415.160000000003</v>
      </c>
      <c r="N234" s="19">
        <f t="shared" si="31"/>
        <v>1845.71</v>
      </c>
      <c r="O234" s="19">
        <v>0</v>
      </c>
    </row>
    <row r="235" spans="1:15" x14ac:dyDescent="0.25">
      <c r="A235" s="16">
        <v>45689</v>
      </c>
      <c r="B235" s="6">
        <f t="shared" si="27"/>
        <v>220</v>
      </c>
      <c r="C235" s="17">
        <v>45689</v>
      </c>
      <c r="D235" s="5">
        <f t="shared" si="34"/>
        <v>17465.939999999999</v>
      </c>
      <c r="E235" s="5">
        <f t="shared" si="35"/>
        <v>1780.96</v>
      </c>
      <c r="F235" s="5">
        <f t="shared" si="33"/>
        <v>15684.98</v>
      </c>
      <c r="G235" s="18">
        <f t="shared" si="28"/>
        <v>413973.08000000031</v>
      </c>
      <c r="H235" s="18">
        <f t="shared" si="29"/>
        <v>193368.84999999998</v>
      </c>
      <c r="I235" s="18">
        <f>SUM(F248:$F$261)</f>
        <v>220604.23</v>
      </c>
      <c r="K235" s="19">
        <f t="shared" si="30"/>
        <v>-17465.939999999999</v>
      </c>
      <c r="L235" s="21">
        <f t="shared" si="32"/>
        <v>-798.22000000000116</v>
      </c>
      <c r="M235" s="21">
        <f t="shared" si="32"/>
        <v>16483.200000000012</v>
      </c>
      <c r="N235" s="19">
        <f t="shared" si="31"/>
        <v>1780.96</v>
      </c>
      <c r="O235" s="19">
        <v>0</v>
      </c>
    </row>
    <row r="236" spans="1:15" x14ac:dyDescent="0.25">
      <c r="A236" s="16">
        <v>45717</v>
      </c>
      <c r="B236" s="6">
        <f t="shared" si="27"/>
        <v>221</v>
      </c>
      <c r="C236" s="17">
        <v>45717</v>
      </c>
      <c r="D236" s="5">
        <f t="shared" si="34"/>
        <v>17465.939999999999</v>
      </c>
      <c r="E236" s="5">
        <f t="shared" si="35"/>
        <v>1715.94</v>
      </c>
      <c r="F236" s="5">
        <f t="shared" si="33"/>
        <v>15749.999999999998</v>
      </c>
      <c r="G236" s="18">
        <f t="shared" si="28"/>
        <v>398223.08000000031</v>
      </c>
      <c r="H236" s="18">
        <f t="shared" si="29"/>
        <v>194170.36999999997</v>
      </c>
      <c r="I236" s="18">
        <f>SUM(F249:$F$261)</f>
        <v>204052.71000000002</v>
      </c>
      <c r="K236" s="19">
        <f t="shared" si="30"/>
        <v>-17465.939999999999</v>
      </c>
      <c r="L236" s="21">
        <f t="shared" si="32"/>
        <v>-801.51999999998952</v>
      </c>
      <c r="M236" s="21">
        <f t="shared" si="32"/>
        <v>16551.51999999999</v>
      </c>
      <c r="N236" s="19">
        <f t="shared" si="31"/>
        <v>1715.94</v>
      </c>
      <c r="O236" s="19">
        <v>0</v>
      </c>
    </row>
    <row r="237" spans="1:15" x14ac:dyDescent="0.25">
      <c r="A237" s="16">
        <v>45748</v>
      </c>
      <c r="B237" s="6">
        <f t="shared" si="27"/>
        <v>222</v>
      </c>
      <c r="C237" s="17">
        <v>45748</v>
      </c>
      <c r="D237" s="5">
        <f t="shared" si="34"/>
        <v>17465.939999999999</v>
      </c>
      <c r="E237" s="5">
        <f t="shared" si="35"/>
        <v>1650.66</v>
      </c>
      <c r="F237" s="5">
        <f t="shared" si="33"/>
        <v>15815.279999999999</v>
      </c>
      <c r="G237" s="18">
        <f t="shared" si="28"/>
        <v>382407.80000000028</v>
      </c>
      <c r="H237" s="18">
        <f t="shared" si="29"/>
        <v>194975.22</v>
      </c>
      <c r="I237" s="18">
        <f>SUM(F250:$F$261)</f>
        <v>187432.58000000002</v>
      </c>
      <c r="K237" s="19">
        <f t="shared" si="30"/>
        <v>-17465.939999999999</v>
      </c>
      <c r="L237" s="21">
        <f t="shared" si="32"/>
        <v>-804.85000000003492</v>
      </c>
      <c r="M237" s="21">
        <f t="shared" si="32"/>
        <v>16620.130000000005</v>
      </c>
      <c r="N237" s="19">
        <f t="shared" si="31"/>
        <v>1650.66</v>
      </c>
      <c r="O237" s="19">
        <v>0</v>
      </c>
    </row>
    <row r="238" spans="1:15" x14ac:dyDescent="0.25">
      <c r="A238" s="16">
        <v>45778</v>
      </c>
      <c r="B238" s="6">
        <f t="shared" si="27"/>
        <v>223</v>
      </c>
      <c r="C238" s="17">
        <v>45778</v>
      </c>
      <c r="D238" s="5">
        <f t="shared" si="34"/>
        <v>17465.939999999999</v>
      </c>
      <c r="E238" s="5">
        <f t="shared" si="35"/>
        <v>1585.1</v>
      </c>
      <c r="F238" s="5">
        <f t="shared" si="33"/>
        <v>15880.839999999998</v>
      </c>
      <c r="G238" s="18">
        <f t="shared" si="28"/>
        <v>366526.96000000025</v>
      </c>
      <c r="H238" s="18">
        <f t="shared" si="29"/>
        <v>195783.39999999997</v>
      </c>
      <c r="I238" s="18">
        <f>SUM(F251:$F$261)</f>
        <v>170743.56000000003</v>
      </c>
      <c r="K238" s="19">
        <f t="shared" si="30"/>
        <v>-17465.939999999999</v>
      </c>
      <c r="L238" s="21">
        <f t="shared" si="32"/>
        <v>-808.17999999996391</v>
      </c>
      <c r="M238" s="21">
        <f t="shared" si="32"/>
        <v>16689.01999999999</v>
      </c>
      <c r="N238" s="19">
        <f t="shared" si="31"/>
        <v>1585.1</v>
      </c>
      <c r="O238" s="19">
        <v>0</v>
      </c>
    </row>
    <row r="239" spans="1:15" x14ac:dyDescent="0.25">
      <c r="A239" s="16">
        <v>45809</v>
      </c>
      <c r="B239" s="6">
        <f t="shared" si="27"/>
        <v>224</v>
      </c>
      <c r="C239" s="17">
        <v>45809</v>
      </c>
      <c r="D239" s="5">
        <f t="shared" si="34"/>
        <v>17465.939999999999</v>
      </c>
      <c r="E239" s="5">
        <f t="shared" si="35"/>
        <v>1519.28</v>
      </c>
      <c r="F239" s="5">
        <f t="shared" si="33"/>
        <v>15946.659999999998</v>
      </c>
      <c r="G239" s="18">
        <f t="shared" si="28"/>
        <v>350580.30000000028</v>
      </c>
      <c r="H239" s="18">
        <f t="shared" si="29"/>
        <v>196594.94</v>
      </c>
      <c r="I239" s="18">
        <f>SUM(F252:$F$261)</f>
        <v>153985.36000000002</v>
      </c>
      <c r="K239" s="19">
        <f t="shared" si="30"/>
        <v>-17465.939999999999</v>
      </c>
      <c r="L239" s="21">
        <f t="shared" si="32"/>
        <v>-811.54000000003725</v>
      </c>
      <c r="M239" s="21">
        <f t="shared" si="32"/>
        <v>16758.200000000012</v>
      </c>
      <c r="N239" s="19">
        <f t="shared" si="31"/>
        <v>1519.28</v>
      </c>
      <c r="O239" s="19">
        <v>0</v>
      </c>
    </row>
    <row r="240" spans="1:15" x14ac:dyDescent="0.25">
      <c r="A240" s="16">
        <v>45839</v>
      </c>
      <c r="B240" s="6">
        <f t="shared" si="27"/>
        <v>225</v>
      </c>
      <c r="C240" s="17">
        <v>45839</v>
      </c>
      <c r="D240" s="5">
        <f t="shared" si="34"/>
        <v>17465.939999999999</v>
      </c>
      <c r="E240" s="5">
        <f t="shared" si="35"/>
        <v>1453.18</v>
      </c>
      <c r="F240" s="5">
        <f t="shared" si="33"/>
        <v>16012.759999999998</v>
      </c>
      <c r="G240" s="18">
        <f t="shared" si="28"/>
        <v>334567.54000000027</v>
      </c>
      <c r="H240" s="18">
        <f t="shared" si="29"/>
        <v>197409.84</v>
      </c>
      <c r="I240" s="18">
        <f>SUM(F253:$F$261)</f>
        <v>137157.69999999998</v>
      </c>
      <c r="K240" s="19">
        <f t="shared" si="30"/>
        <v>-17465.939999999999</v>
      </c>
      <c r="L240" s="21">
        <f t="shared" si="32"/>
        <v>-814.89999999999418</v>
      </c>
      <c r="M240" s="21">
        <f t="shared" si="32"/>
        <v>16827.660000000033</v>
      </c>
      <c r="N240" s="19">
        <f t="shared" si="31"/>
        <v>1453.18</v>
      </c>
      <c r="O240" s="19">
        <v>0</v>
      </c>
    </row>
    <row r="241" spans="1:15" x14ac:dyDescent="0.25">
      <c r="A241" s="16">
        <v>45870</v>
      </c>
      <c r="B241" s="6">
        <f t="shared" si="27"/>
        <v>226</v>
      </c>
      <c r="C241" s="17">
        <v>45870</v>
      </c>
      <c r="D241" s="5">
        <f t="shared" si="34"/>
        <v>17465.939999999999</v>
      </c>
      <c r="E241" s="5">
        <f t="shared" si="35"/>
        <v>1386.8</v>
      </c>
      <c r="F241" s="5">
        <f t="shared" si="33"/>
        <v>16079.14</v>
      </c>
      <c r="G241" s="18">
        <f t="shared" si="28"/>
        <v>318488.40000000026</v>
      </c>
      <c r="H241" s="18">
        <f t="shared" si="29"/>
        <v>198228.11</v>
      </c>
      <c r="I241" s="18">
        <f>SUM(F254:$F$261)</f>
        <v>120260.28999999998</v>
      </c>
      <c r="K241" s="19">
        <f t="shared" si="30"/>
        <v>-17465.939999999999</v>
      </c>
      <c r="L241" s="21">
        <f t="shared" si="32"/>
        <v>-818.26999999998952</v>
      </c>
      <c r="M241" s="21">
        <f t="shared" si="32"/>
        <v>16897.410000000003</v>
      </c>
      <c r="N241" s="19">
        <f t="shared" si="31"/>
        <v>1386.8</v>
      </c>
      <c r="O241" s="19">
        <v>0</v>
      </c>
    </row>
    <row r="242" spans="1:15" x14ac:dyDescent="0.25">
      <c r="A242" s="16">
        <v>45901</v>
      </c>
      <c r="B242" s="6">
        <f t="shared" si="27"/>
        <v>227</v>
      </c>
      <c r="C242" s="17">
        <v>45901</v>
      </c>
      <c r="D242" s="5">
        <f t="shared" si="34"/>
        <v>17465.939999999999</v>
      </c>
      <c r="E242" s="5">
        <f t="shared" si="35"/>
        <v>1320.15</v>
      </c>
      <c r="F242" s="5">
        <f t="shared" si="33"/>
        <v>16145.789999999999</v>
      </c>
      <c r="G242" s="18">
        <f t="shared" si="28"/>
        <v>302342.61000000028</v>
      </c>
      <c r="H242" s="18">
        <f t="shared" si="29"/>
        <v>199049.77000000002</v>
      </c>
      <c r="I242" s="18">
        <f>SUM(F255:$F$261)</f>
        <v>103292.84</v>
      </c>
      <c r="K242" s="19">
        <f t="shared" si="30"/>
        <v>-17465.939999999999</v>
      </c>
      <c r="L242" s="21">
        <f t="shared" si="32"/>
        <v>-821.6600000000326</v>
      </c>
      <c r="M242" s="21">
        <f t="shared" si="32"/>
        <v>16967.449999999983</v>
      </c>
      <c r="N242" s="19">
        <f t="shared" si="31"/>
        <v>1320.15</v>
      </c>
      <c r="O242" s="19">
        <v>0</v>
      </c>
    </row>
    <row r="243" spans="1:15" x14ac:dyDescent="0.25">
      <c r="A243" s="16">
        <v>45931</v>
      </c>
      <c r="B243" s="6">
        <f t="shared" si="27"/>
        <v>228</v>
      </c>
      <c r="C243" s="17">
        <v>45931</v>
      </c>
      <c r="D243" s="5">
        <f t="shared" si="34"/>
        <v>17465.939999999999</v>
      </c>
      <c r="E243" s="5">
        <f t="shared" si="35"/>
        <v>1253.23</v>
      </c>
      <c r="F243" s="5">
        <f t="shared" si="33"/>
        <v>16212.71</v>
      </c>
      <c r="G243" s="18">
        <f t="shared" si="28"/>
        <v>286129.90000000026</v>
      </c>
      <c r="H243" s="18">
        <f t="shared" si="29"/>
        <v>199874.84</v>
      </c>
      <c r="I243" s="18">
        <f>SUM(F256:$F$261)</f>
        <v>86255.059999999983</v>
      </c>
      <c r="K243" s="19">
        <f t="shared" si="30"/>
        <v>-17465.939999999999</v>
      </c>
      <c r="L243" s="21">
        <f t="shared" si="32"/>
        <v>-825.06999999997788</v>
      </c>
      <c r="M243" s="21">
        <f t="shared" si="32"/>
        <v>17037.780000000013</v>
      </c>
      <c r="N243" s="19">
        <f t="shared" si="31"/>
        <v>1253.23</v>
      </c>
      <c r="O243" s="19">
        <v>0</v>
      </c>
    </row>
    <row r="244" spans="1:15" x14ac:dyDescent="0.25">
      <c r="A244" s="16">
        <v>45962</v>
      </c>
      <c r="B244" s="6">
        <f t="shared" si="27"/>
        <v>229</v>
      </c>
      <c r="C244" s="17">
        <v>45962</v>
      </c>
      <c r="D244" s="5">
        <f t="shared" si="34"/>
        <v>17465.939999999999</v>
      </c>
      <c r="E244" s="5">
        <f t="shared" si="35"/>
        <v>1186.03</v>
      </c>
      <c r="F244" s="5">
        <f t="shared" si="33"/>
        <v>16279.909999999998</v>
      </c>
      <c r="G244" s="18">
        <f t="shared" si="28"/>
        <v>269849.99000000028</v>
      </c>
      <c r="H244" s="18">
        <f t="shared" si="29"/>
        <v>200703.34000000003</v>
      </c>
      <c r="I244" s="18">
        <f>SUM(F257:$F$261)</f>
        <v>69146.649999999994</v>
      </c>
      <c r="K244" s="19">
        <f t="shared" si="30"/>
        <v>-17465.939999999999</v>
      </c>
      <c r="L244" s="21">
        <f t="shared" si="32"/>
        <v>-828.5000000000291</v>
      </c>
      <c r="M244" s="21">
        <f t="shared" si="32"/>
        <v>17108.409999999989</v>
      </c>
      <c r="N244" s="19">
        <f t="shared" si="31"/>
        <v>1186.03</v>
      </c>
      <c r="O244" s="19">
        <v>0</v>
      </c>
    </row>
    <row r="245" spans="1:15" x14ac:dyDescent="0.25">
      <c r="A245" s="16">
        <v>45992</v>
      </c>
      <c r="B245" s="6">
        <f t="shared" si="27"/>
        <v>230</v>
      </c>
      <c r="C245" s="17">
        <v>45992</v>
      </c>
      <c r="D245" s="5">
        <f t="shared" si="34"/>
        <v>17465.939999999999</v>
      </c>
      <c r="E245" s="5">
        <f t="shared" si="35"/>
        <v>1118.54</v>
      </c>
      <c r="F245" s="5">
        <f t="shared" si="33"/>
        <v>16347.399999999998</v>
      </c>
      <c r="G245" s="18">
        <f t="shared" si="28"/>
        <v>253502.59000000029</v>
      </c>
      <c r="H245" s="18">
        <f t="shared" si="29"/>
        <v>201535.26</v>
      </c>
      <c r="I245" s="18">
        <f>SUM(F258:$F$261)</f>
        <v>51967.329999999987</v>
      </c>
      <c r="K245" s="19">
        <f t="shared" si="30"/>
        <v>-17465.939999999999</v>
      </c>
      <c r="L245" s="21">
        <f t="shared" si="32"/>
        <v>-831.9199999999837</v>
      </c>
      <c r="M245" s="21">
        <f t="shared" si="32"/>
        <v>17179.320000000007</v>
      </c>
      <c r="N245" s="19">
        <f t="shared" si="31"/>
        <v>1118.54</v>
      </c>
      <c r="O245" s="19">
        <v>0</v>
      </c>
    </row>
    <row r="246" spans="1:15" x14ac:dyDescent="0.25">
      <c r="A246" s="16">
        <v>46023</v>
      </c>
      <c r="B246" s="6">
        <f t="shared" si="27"/>
        <v>231</v>
      </c>
      <c r="C246" s="17">
        <v>46023</v>
      </c>
      <c r="D246" s="5">
        <f t="shared" si="34"/>
        <v>17465.939999999999</v>
      </c>
      <c r="E246" s="5">
        <f t="shared" si="35"/>
        <v>1050.78</v>
      </c>
      <c r="F246" s="5">
        <f t="shared" si="33"/>
        <v>16415.16</v>
      </c>
      <c r="G246" s="18">
        <f t="shared" si="28"/>
        <v>237087.43000000028</v>
      </c>
      <c r="H246" s="18">
        <f t="shared" si="29"/>
        <v>202370.63</v>
      </c>
      <c r="I246" s="18">
        <f>SUM(F259:$F$261)</f>
        <v>34716.799999999996</v>
      </c>
      <c r="K246" s="19">
        <f t="shared" si="30"/>
        <v>-17465.939999999999</v>
      </c>
      <c r="L246" s="21">
        <f t="shared" si="32"/>
        <v>-835.36999999999534</v>
      </c>
      <c r="M246" s="21">
        <f t="shared" si="32"/>
        <v>17250.529999999992</v>
      </c>
      <c r="N246" s="19">
        <f t="shared" si="31"/>
        <v>1050.78</v>
      </c>
      <c r="O246" s="19">
        <v>0</v>
      </c>
    </row>
    <row r="247" spans="1:15" x14ac:dyDescent="0.25">
      <c r="A247" s="16">
        <v>46054</v>
      </c>
      <c r="B247" s="6">
        <f t="shared" si="27"/>
        <v>232</v>
      </c>
      <c r="C247" s="17">
        <v>46054</v>
      </c>
      <c r="D247" s="5">
        <f t="shared" si="34"/>
        <v>17465.939999999999</v>
      </c>
      <c r="E247" s="5">
        <f t="shared" si="35"/>
        <v>982.74</v>
      </c>
      <c r="F247" s="5">
        <f t="shared" si="33"/>
        <v>16483.199999999997</v>
      </c>
      <c r="G247" s="18">
        <f t="shared" si="28"/>
        <v>220604.23000000027</v>
      </c>
      <c r="H247" s="18">
        <f t="shared" si="29"/>
        <v>203209.47</v>
      </c>
      <c r="I247" s="18">
        <f>SUM(F260:$F$261)</f>
        <v>17394.759999999998</v>
      </c>
      <c r="K247" s="19">
        <f t="shared" si="30"/>
        <v>-17465.939999999999</v>
      </c>
      <c r="L247" s="21">
        <f t="shared" si="32"/>
        <v>-838.83999999999651</v>
      </c>
      <c r="M247" s="21">
        <f t="shared" si="32"/>
        <v>17322.039999999997</v>
      </c>
      <c r="N247" s="19">
        <f t="shared" si="31"/>
        <v>982.74</v>
      </c>
      <c r="O247" s="19">
        <v>0</v>
      </c>
    </row>
    <row r="248" spans="1:15" x14ac:dyDescent="0.25">
      <c r="A248" s="16">
        <v>46082</v>
      </c>
      <c r="B248" s="6">
        <f t="shared" si="27"/>
        <v>233</v>
      </c>
      <c r="C248" s="17">
        <v>46082</v>
      </c>
      <c r="D248" s="5">
        <f t="shared" si="34"/>
        <v>17465.939999999999</v>
      </c>
      <c r="E248" s="5">
        <f t="shared" si="35"/>
        <v>914.42</v>
      </c>
      <c r="F248" s="5">
        <f t="shared" si="33"/>
        <v>16551.52</v>
      </c>
      <c r="G248" s="18">
        <f t="shared" si="28"/>
        <v>204052.71000000028</v>
      </c>
      <c r="H248" s="18">
        <f t="shared" si="29"/>
        <v>204052.71000000002</v>
      </c>
      <c r="I248" s="18">
        <f>SUM(F261:$F$261)</f>
        <v>0</v>
      </c>
      <c r="K248" s="19">
        <f t="shared" si="30"/>
        <v>-17465.939999999999</v>
      </c>
      <c r="L248" s="21">
        <f t="shared" si="32"/>
        <v>-843.24000000001979</v>
      </c>
      <c r="M248" s="21">
        <f t="shared" si="32"/>
        <v>17394.759999999998</v>
      </c>
      <c r="N248" s="19">
        <f t="shared" si="31"/>
        <v>914.42</v>
      </c>
      <c r="O248" s="19">
        <v>0</v>
      </c>
    </row>
    <row r="249" spans="1:15" x14ac:dyDescent="0.25">
      <c r="A249" s="16">
        <v>46113</v>
      </c>
      <c r="B249" s="6">
        <f t="shared" si="27"/>
        <v>234</v>
      </c>
      <c r="C249" s="17">
        <v>46113</v>
      </c>
      <c r="D249" s="5">
        <f t="shared" si="34"/>
        <v>17465.939999999999</v>
      </c>
      <c r="E249" s="5">
        <f t="shared" si="35"/>
        <v>845.81</v>
      </c>
      <c r="F249" s="5">
        <f t="shared" si="33"/>
        <v>16620.129999999997</v>
      </c>
      <c r="G249" s="18">
        <f t="shared" si="28"/>
        <v>187432.58000000028</v>
      </c>
      <c r="H249" s="18">
        <f t="shared" si="29"/>
        <v>187432.58000000002</v>
      </c>
      <c r="I249" s="18">
        <f>SUM(F$261:$F262)</f>
        <v>0</v>
      </c>
      <c r="K249" s="19">
        <f t="shared" si="30"/>
        <v>-17465.939999999999</v>
      </c>
      <c r="L249" s="21">
        <f t="shared" si="32"/>
        <v>16620.130000000005</v>
      </c>
      <c r="M249" s="21">
        <f t="shared" si="32"/>
        <v>0</v>
      </c>
      <c r="N249" s="19">
        <f t="shared" si="31"/>
        <v>845.81</v>
      </c>
      <c r="O249" s="19">
        <v>0</v>
      </c>
    </row>
    <row r="250" spans="1:15" x14ac:dyDescent="0.25">
      <c r="A250" s="16">
        <v>46143</v>
      </c>
      <c r="B250" s="6">
        <f t="shared" si="27"/>
        <v>235</v>
      </c>
      <c r="C250" s="17">
        <v>46143</v>
      </c>
      <c r="D250" s="5">
        <f t="shared" si="34"/>
        <v>17465.939999999999</v>
      </c>
      <c r="E250" s="5">
        <f t="shared" si="35"/>
        <v>776.92</v>
      </c>
      <c r="F250" s="5">
        <f t="shared" si="33"/>
        <v>16689.02</v>
      </c>
      <c r="G250" s="18">
        <f t="shared" si="28"/>
        <v>170743.56000000029</v>
      </c>
      <c r="H250" s="18">
        <f t="shared" si="29"/>
        <v>170743.56000000003</v>
      </c>
      <c r="I250" s="18">
        <f>SUM(F$261:$F263)</f>
        <v>0</v>
      </c>
      <c r="K250" s="19">
        <f t="shared" si="30"/>
        <v>-17465.939999999999</v>
      </c>
      <c r="L250" s="21">
        <f t="shared" si="32"/>
        <v>16689.01999999999</v>
      </c>
      <c r="M250" s="21">
        <f t="shared" si="32"/>
        <v>0</v>
      </c>
      <c r="N250" s="19">
        <f t="shared" si="31"/>
        <v>776.92</v>
      </c>
      <c r="O250" s="19">
        <v>0</v>
      </c>
    </row>
    <row r="251" spans="1:15" x14ac:dyDescent="0.25">
      <c r="A251" s="16">
        <v>46174</v>
      </c>
      <c r="B251" s="6">
        <f t="shared" si="27"/>
        <v>236</v>
      </c>
      <c r="C251" s="17">
        <v>46174</v>
      </c>
      <c r="D251" s="5">
        <f t="shared" si="34"/>
        <v>17465.939999999999</v>
      </c>
      <c r="E251" s="5">
        <f t="shared" si="35"/>
        <v>707.74</v>
      </c>
      <c r="F251" s="5">
        <f t="shared" si="33"/>
        <v>16758.199999999997</v>
      </c>
      <c r="G251" s="18">
        <f t="shared" si="28"/>
        <v>153985.36000000028</v>
      </c>
      <c r="H251" s="18">
        <f t="shared" si="29"/>
        <v>153985.36000000002</v>
      </c>
      <c r="I251" s="18">
        <f>SUM(F$261:$F264)</f>
        <v>0</v>
      </c>
      <c r="K251" s="19">
        <f t="shared" si="30"/>
        <v>-17465.939999999999</v>
      </c>
      <c r="L251" s="21">
        <f t="shared" si="32"/>
        <v>16758.200000000012</v>
      </c>
      <c r="M251" s="21">
        <f t="shared" si="32"/>
        <v>0</v>
      </c>
      <c r="N251" s="19">
        <f t="shared" si="31"/>
        <v>707.74</v>
      </c>
      <c r="O251" s="19">
        <v>0</v>
      </c>
    </row>
    <row r="252" spans="1:15" x14ac:dyDescent="0.25">
      <c r="A252" s="16">
        <v>46204</v>
      </c>
      <c r="B252" s="6">
        <f t="shared" si="27"/>
        <v>237</v>
      </c>
      <c r="C252" s="17">
        <v>46204</v>
      </c>
      <c r="D252" s="5">
        <f t="shared" si="34"/>
        <v>17465.939999999999</v>
      </c>
      <c r="E252" s="5">
        <f t="shared" si="35"/>
        <v>638.28</v>
      </c>
      <c r="F252" s="5">
        <f t="shared" si="33"/>
        <v>16827.66</v>
      </c>
      <c r="G252" s="18">
        <f t="shared" si="28"/>
        <v>137157.70000000027</v>
      </c>
      <c r="H252" s="18">
        <f t="shared" si="29"/>
        <v>137157.69999999998</v>
      </c>
      <c r="I252" s="18">
        <f>SUM(F$261:$F265)</f>
        <v>0</v>
      </c>
      <c r="K252" s="19">
        <f t="shared" si="30"/>
        <v>-17465.939999999999</v>
      </c>
      <c r="L252" s="21">
        <f t="shared" si="32"/>
        <v>16827.660000000033</v>
      </c>
      <c r="M252" s="21">
        <f t="shared" si="32"/>
        <v>0</v>
      </c>
      <c r="N252" s="19">
        <f t="shared" si="31"/>
        <v>638.28</v>
      </c>
      <c r="O252" s="19">
        <v>0</v>
      </c>
    </row>
    <row r="253" spans="1:15" x14ac:dyDescent="0.25">
      <c r="A253" s="16">
        <v>46235</v>
      </c>
      <c r="B253" s="6">
        <f t="shared" si="27"/>
        <v>238</v>
      </c>
      <c r="C253" s="17">
        <v>46235</v>
      </c>
      <c r="D253" s="5">
        <f t="shared" si="34"/>
        <v>17465.939999999999</v>
      </c>
      <c r="E253" s="5">
        <f t="shared" si="35"/>
        <v>568.53</v>
      </c>
      <c r="F253" s="5">
        <f t="shared" si="33"/>
        <v>16897.41</v>
      </c>
      <c r="G253" s="18">
        <f t="shared" si="28"/>
        <v>120260.29000000027</v>
      </c>
      <c r="H253" s="18">
        <f t="shared" si="29"/>
        <v>120260.28999999998</v>
      </c>
      <c r="I253" s="18">
        <f>SUM(F$261:$F266)</f>
        <v>0</v>
      </c>
      <c r="K253" s="19">
        <f t="shared" si="30"/>
        <v>-17465.939999999999</v>
      </c>
      <c r="L253" s="21">
        <f t="shared" si="32"/>
        <v>16897.410000000003</v>
      </c>
      <c r="M253" s="21">
        <f t="shared" si="32"/>
        <v>0</v>
      </c>
      <c r="N253" s="19">
        <f t="shared" si="31"/>
        <v>568.53</v>
      </c>
      <c r="O253" s="19">
        <v>0</v>
      </c>
    </row>
    <row r="254" spans="1:15" x14ac:dyDescent="0.25">
      <c r="A254" s="16">
        <v>46266</v>
      </c>
      <c r="B254" s="6">
        <f t="shared" si="27"/>
        <v>239</v>
      </c>
      <c r="C254" s="17">
        <v>46266</v>
      </c>
      <c r="D254" s="5">
        <f t="shared" si="34"/>
        <v>17465.939999999999</v>
      </c>
      <c r="E254" s="5">
        <f t="shared" si="35"/>
        <v>498.49</v>
      </c>
      <c r="F254" s="5">
        <f t="shared" si="33"/>
        <v>16967.449999999997</v>
      </c>
      <c r="G254" s="18">
        <f t="shared" si="28"/>
        <v>103292.84000000027</v>
      </c>
      <c r="H254" s="18">
        <f t="shared" si="29"/>
        <v>103292.84</v>
      </c>
      <c r="I254" s="18">
        <f>SUM(F$261:$F267)</f>
        <v>0</v>
      </c>
      <c r="K254" s="19">
        <f t="shared" si="30"/>
        <v>-17465.939999999999</v>
      </c>
      <c r="L254" s="21">
        <f t="shared" si="32"/>
        <v>16967.449999999983</v>
      </c>
      <c r="M254" s="21">
        <f t="shared" si="32"/>
        <v>0</v>
      </c>
      <c r="N254" s="19">
        <f t="shared" si="31"/>
        <v>498.49</v>
      </c>
      <c r="O254" s="19">
        <v>0</v>
      </c>
    </row>
    <row r="255" spans="1:15" x14ac:dyDescent="0.25">
      <c r="A255" s="16">
        <v>46296</v>
      </c>
      <c r="B255" s="6">
        <f t="shared" si="27"/>
        <v>240</v>
      </c>
      <c r="C255" s="17">
        <v>46296</v>
      </c>
      <c r="D255" s="5">
        <f t="shared" si="34"/>
        <v>17465.939999999999</v>
      </c>
      <c r="E255" s="5">
        <f t="shared" si="35"/>
        <v>428.16</v>
      </c>
      <c r="F255" s="5">
        <f t="shared" si="33"/>
        <v>17037.78</v>
      </c>
      <c r="G255" s="18">
        <f t="shared" si="28"/>
        <v>86255.060000000274</v>
      </c>
      <c r="H255" s="18">
        <f t="shared" si="29"/>
        <v>86255.059999999983</v>
      </c>
      <c r="I255" s="18">
        <f>SUM(F$261:$F268)</f>
        <v>0</v>
      </c>
      <c r="K255" s="19">
        <f t="shared" si="30"/>
        <v>-17465.939999999999</v>
      </c>
      <c r="L255" s="21">
        <f t="shared" si="32"/>
        <v>17037.780000000013</v>
      </c>
      <c r="M255" s="21">
        <f t="shared" si="32"/>
        <v>0</v>
      </c>
      <c r="N255" s="19">
        <f t="shared" si="31"/>
        <v>428.16</v>
      </c>
      <c r="O255" s="19">
        <v>0</v>
      </c>
    </row>
    <row r="256" spans="1:15" x14ac:dyDescent="0.25">
      <c r="A256" s="16">
        <v>46327</v>
      </c>
      <c r="B256" s="6">
        <f t="shared" si="27"/>
        <v>241</v>
      </c>
      <c r="C256" s="17">
        <v>46327</v>
      </c>
      <c r="D256" s="5">
        <f t="shared" si="34"/>
        <v>17465.939999999999</v>
      </c>
      <c r="E256" s="5">
        <f t="shared" si="35"/>
        <v>357.53</v>
      </c>
      <c r="F256" s="5">
        <f t="shared" si="33"/>
        <v>17108.41</v>
      </c>
      <c r="G256" s="18">
        <f t="shared" si="28"/>
        <v>69146.650000000271</v>
      </c>
      <c r="H256" s="18">
        <f t="shared" si="29"/>
        <v>69146.649999999994</v>
      </c>
      <c r="I256" s="18">
        <f>SUM(F$261:$F269)</f>
        <v>0</v>
      </c>
      <c r="K256" s="19">
        <f t="shared" si="30"/>
        <v>-17465.939999999999</v>
      </c>
      <c r="L256" s="21">
        <f t="shared" si="32"/>
        <v>17108.409999999989</v>
      </c>
      <c r="M256" s="21">
        <f t="shared" si="32"/>
        <v>0</v>
      </c>
      <c r="N256" s="19">
        <f t="shared" si="31"/>
        <v>357.53</v>
      </c>
      <c r="O256" s="19">
        <v>0</v>
      </c>
    </row>
    <row r="257" spans="1:15" x14ac:dyDescent="0.25">
      <c r="A257" s="16">
        <v>46357</v>
      </c>
      <c r="B257" s="6">
        <f t="shared" si="27"/>
        <v>242</v>
      </c>
      <c r="C257" s="17">
        <v>46357</v>
      </c>
      <c r="D257" s="5">
        <f t="shared" si="34"/>
        <v>17465.939999999999</v>
      </c>
      <c r="E257" s="5">
        <f t="shared" si="35"/>
        <v>286.62</v>
      </c>
      <c r="F257" s="5">
        <f t="shared" si="33"/>
        <v>17179.32</v>
      </c>
      <c r="G257" s="18">
        <f t="shared" si="28"/>
        <v>51967.330000000271</v>
      </c>
      <c r="H257" s="18">
        <f t="shared" si="29"/>
        <v>51967.329999999987</v>
      </c>
      <c r="I257" s="18">
        <f>SUM(F$261:$F270)</f>
        <v>0</v>
      </c>
      <c r="K257" s="19">
        <f t="shared" si="30"/>
        <v>-17465.939999999999</v>
      </c>
      <c r="L257" s="21">
        <f t="shared" si="32"/>
        <v>17179.320000000007</v>
      </c>
      <c r="M257" s="21">
        <f t="shared" si="32"/>
        <v>0</v>
      </c>
      <c r="N257" s="19">
        <f t="shared" si="31"/>
        <v>286.62</v>
      </c>
      <c r="O257" s="19">
        <v>0</v>
      </c>
    </row>
    <row r="258" spans="1:15" x14ac:dyDescent="0.25">
      <c r="A258" s="16">
        <v>46388</v>
      </c>
      <c r="B258" s="6">
        <f t="shared" si="27"/>
        <v>243</v>
      </c>
      <c r="C258" s="17">
        <v>46388</v>
      </c>
      <c r="D258" s="5">
        <f t="shared" si="34"/>
        <v>17465.939999999999</v>
      </c>
      <c r="E258" s="5">
        <f t="shared" si="35"/>
        <v>215.41</v>
      </c>
      <c r="F258" s="5">
        <f t="shared" si="33"/>
        <v>17250.53</v>
      </c>
      <c r="G258" s="18">
        <f t="shared" si="28"/>
        <v>34716.800000000272</v>
      </c>
      <c r="H258" s="18">
        <f t="shared" si="29"/>
        <v>34716.799999999996</v>
      </c>
      <c r="I258" s="18">
        <f>SUM(F$261:$F271)</f>
        <v>0</v>
      </c>
      <c r="K258" s="19">
        <f t="shared" si="30"/>
        <v>-17465.939999999999</v>
      </c>
      <c r="L258" s="21">
        <f t="shared" si="32"/>
        <v>17250.529999999992</v>
      </c>
      <c r="M258" s="21">
        <f t="shared" si="32"/>
        <v>0</v>
      </c>
      <c r="N258" s="19">
        <f t="shared" si="31"/>
        <v>215.41</v>
      </c>
      <c r="O258" s="19">
        <v>0</v>
      </c>
    </row>
    <row r="259" spans="1:15" x14ac:dyDescent="0.25">
      <c r="A259" s="16">
        <v>46419</v>
      </c>
      <c r="B259" s="6">
        <f t="shared" si="27"/>
        <v>244</v>
      </c>
      <c r="C259" s="17">
        <v>46419</v>
      </c>
      <c r="D259" s="5">
        <f t="shared" si="34"/>
        <v>17465.939999999999</v>
      </c>
      <c r="E259" s="5">
        <f t="shared" si="35"/>
        <v>143.9</v>
      </c>
      <c r="F259" s="5">
        <f t="shared" si="33"/>
        <v>17322.039999999997</v>
      </c>
      <c r="G259" s="18">
        <f t="shared" si="28"/>
        <v>17394.760000000275</v>
      </c>
      <c r="H259" s="18">
        <f t="shared" si="29"/>
        <v>17394.759999999998</v>
      </c>
      <c r="I259" s="18">
        <f>SUM(F$261:$F272)</f>
        <v>0</v>
      </c>
      <c r="K259" s="19">
        <f t="shared" si="30"/>
        <v>-17465.939999999999</v>
      </c>
      <c r="L259" s="21">
        <f t="shared" si="32"/>
        <v>17322.039999999997</v>
      </c>
      <c r="M259" s="21">
        <f t="shared" si="32"/>
        <v>0</v>
      </c>
      <c r="N259" s="19">
        <f t="shared" si="31"/>
        <v>143.9</v>
      </c>
      <c r="O259" s="19">
        <v>0</v>
      </c>
    </row>
    <row r="260" spans="1:15" x14ac:dyDescent="0.25">
      <c r="A260" s="16">
        <v>46447</v>
      </c>
      <c r="B260" s="6">
        <f t="shared" si="27"/>
        <v>245</v>
      </c>
      <c r="C260" s="17">
        <v>46447</v>
      </c>
      <c r="D260" s="5">
        <f t="shared" si="34"/>
        <v>17465.939999999999</v>
      </c>
      <c r="E260" s="5">
        <f>ROUND(G259*($F$13/12),2)-0.92</f>
        <v>71.179999999999993</v>
      </c>
      <c r="F260" s="5">
        <f t="shared" si="33"/>
        <v>17394.759999999998</v>
      </c>
      <c r="G260" s="18">
        <f t="shared" si="28"/>
        <v>2.7648638933897018E-10</v>
      </c>
      <c r="H260" s="18">
        <f t="shared" si="29"/>
        <v>0</v>
      </c>
      <c r="I260" s="18">
        <f>SUM(F$261:$F273)</f>
        <v>0</v>
      </c>
      <c r="K260" s="19">
        <f t="shared" si="30"/>
        <v>-17465.939999999999</v>
      </c>
      <c r="L260" s="21">
        <f t="shared" si="32"/>
        <v>17394.759999999998</v>
      </c>
      <c r="M260" s="21">
        <f t="shared" si="32"/>
        <v>0</v>
      </c>
      <c r="N260" s="19">
        <f t="shared" si="31"/>
        <v>71.179999999999993</v>
      </c>
      <c r="O260" s="19">
        <v>0</v>
      </c>
    </row>
    <row r="261" spans="1:15" x14ac:dyDescent="0.25">
      <c r="A261" s="16">
        <v>46478</v>
      </c>
      <c r="B261" s="6">
        <f t="shared" si="27"/>
        <v>246</v>
      </c>
      <c r="C261" s="17">
        <v>46478</v>
      </c>
      <c r="D261" s="5">
        <v>0</v>
      </c>
      <c r="E261" s="5">
        <f t="shared" si="35"/>
        <v>0</v>
      </c>
      <c r="F261" s="5">
        <f t="shared" si="33"/>
        <v>0</v>
      </c>
      <c r="G261" s="18">
        <f t="shared" si="28"/>
        <v>2.7648638933897018E-10</v>
      </c>
      <c r="H261" s="18">
        <f t="shared" si="29"/>
        <v>0</v>
      </c>
      <c r="I261" s="18">
        <f>SUM(F$261:$F274)</f>
        <v>0</v>
      </c>
      <c r="K261" s="19">
        <f t="shared" si="30"/>
        <v>0</v>
      </c>
      <c r="L261" s="21">
        <f t="shared" si="32"/>
        <v>0</v>
      </c>
      <c r="M261" s="21">
        <f t="shared" si="32"/>
        <v>0</v>
      </c>
      <c r="N261" s="19">
        <f t="shared" si="31"/>
        <v>0</v>
      </c>
      <c r="O261" s="19">
        <v>0</v>
      </c>
    </row>
  </sheetData>
  <mergeCells count="2">
    <mergeCell ref="B1:H1"/>
    <mergeCell ref="K13:O13"/>
  </mergeCells>
  <pageMargins left="0.7" right="0.7" top="0.75" bottom="0.75" header="0.3" footer="0.3"/>
  <pageSetup fitToHeight="100" orientation="portrait" r:id="rId1"/>
  <headerFooter>
    <oddHeader xml:space="preserve">&amp;RDEF’s Response to OPC POD 1 (1-26)
Q7
Page &amp;P of &amp;N
</oddHeader>
    <oddFooter>&amp;R20240025-OPCPOD1-00004234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EB355-7A3E-4E31-A0ED-6ABCABE98BDA}">
  <sheetPr>
    <tabColor rgb="FFFFFF00"/>
  </sheetPr>
  <dimension ref="A1:P261"/>
  <sheetViews>
    <sheetView tabSelected="1" topLeftCell="B1" workbookViewId="0">
      <selection activeCell="A32" sqref="A32:XFD32"/>
    </sheetView>
  </sheetViews>
  <sheetFormatPr defaultColWidth="9.6640625" defaultRowHeight="13.2" x14ac:dyDescent="0.25"/>
  <cols>
    <col min="1" max="1" width="10.109375" style="6" hidden="1" customWidth="1"/>
    <col min="2" max="2" width="7.33203125" style="6" customWidth="1"/>
    <col min="3" max="3" width="18.77734375" style="6" customWidth="1"/>
    <col min="4" max="4" width="14.44140625" style="6" customWidth="1"/>
    <col min="5" max="5" width="17.77734375" style="6" customWidth="1"/>
    <col min="6" max="6" width="14.44140625" style="6" customWidth="1"/>
    <col min="7" max="7" width="14.6640625" style="6" customWidth="1"/>
    <col min="8" max="8" width="13.77734375" style="6" customWidth="1"/>
    <col min="9" max="9" width="15.33203125" style="6" customWidth="1"/>
    <col min="10" max="10" width="15.109375" style="6" customWidth="1"/>
    <col min="11" max="11" width="14" style="6" bestFit="1" customWidth="1"/>
    <col min="12" max="12" width="14.77734375" style="6" bestFit="1" customWidth="1"/>
    <col min="13" max="13" width="15.33203125" style="6" bestFit="1" customWidth="1"/>
    <col min="14" max="14" width="12.33203125" style="6" bestFit="1" customWidth="1"/>
    <col min="15" max="15" width="13.77734375" style="18" bestFit="1" customWidth="1"/>
    <col min="16" max="16" width="12.33203125" style="6" bestFit="1" customWidth="1"/>
    <col min="17" max="16384" width="9.6640625" style="6"/>
  </cols>
  <sheetData>
    <row r="1" spans="1:15" x14ac:dyDescent="0.25">
      <c r="B1" s="255" t="s">
        <v>239</v>
      </c>
      <c r="C1" s="255"/>
      <c r="D1" s="255"/>
      <c r="E1" s="255"/>
      <c r="F1" s="255"/>
      <c r="G1" s="255"/>
      <c r="H1" s="255"/>
      <c r="I1" s="255"/>
      <c r="J1" s="255"/>
    </row>
    <row r="2" spans="1:15" x14ac:dyDescent="0.25">
      <c r="C2" s="7"/>
    </row>
    <row r="3" spans="1:15" x14ac:dyDescent="0.25">
      <c r="B3" s="7" t="s">
        <v>216</v>
      </c>
    </row>
    <row r="4" spans="1:15" x14ac:dyDescent="0.25">
      <c r="B4" s="6" t="s">
        <v>217</v>
      </c>
    </row>
    <row r="5" spans="1:15" x14ac:dyDescent="0.25">
      <c r="B5" s="6" t="s">
        <v>218</v>
      </c>
    </row>
    <row r="6" spans="1:15" x14ac:dyDescent="0.25">
      <c r="B6" s="6" t="s">
        <v>219</v>
      </c>
    </row>
    <row r="7" spans="1:15" x14ac:dyDescent="0.25">
      <c r="B7" s="6" t="s">
        <v>220</v>
      </c>
    </row>
    <row r="8" spans="1:15" x14ac:dyDescent="0.25">
      <c r="B8" s="6" t="s">
        <v>240</v>
      </c>
      <c r="D8" s="8">
        <f>924129.98+4049.39</f>
        <v>928179.37</v>
      </c>
      <c r="E8" s="8"/>
    </row>
    <row r="9" spans="1:15" x14ac:dyDescent="0.25">
      <c r="B9" s="6" t="s">
        <v>222</v>
      </c>
      <c r="D9" s="8">
        <f>ROUND(447116.64*($D$8/67896759.52)*12,2)</f>
        <v>73347.44</v>
      </c>
    </row>
    <row r="10" spans="1:15" x14ac:dyDescent="0.25">
      <c r="D10" s="8"/>
    </row>
    <row r="12" spans="1:15" x14ac:dyDescent="0.25">
      <c r="E12" s="9" t="s">
        <v>223</v>
      </c>
      <c r="F12" s="5">
        <f>SUM(D16:D261)</f>
        <v>1466949.600000005</v>
      </c>
    </row>
    <row r="13" spans="1:15" x14ac:dyDescent="0.25">
      <c r="E13" s="6" t="s">
        <v>224</v>
      </c>
      <c r="F13" s="10">
        <v>4.9740721387024144E-2</v>
      </c>
      <c r="K13" s="256" t="s">
        <v>225</v>
      </c>
      <c r="L13" s="256"/>
      <c r="M13" s="257"/>
      <c r="N13" s="256"/>
      <c r="O13" s="256"/>
    </row>
    <row r="14" spans="1:15" x14ac:dyDescent="0.25">
      <c r="K14" s="11"/>
      <c r="L14" s="11"/>
      <c r="M14" s="11"/>
      <c r="N14" s="11"/>
      <c r="O14" s="19"/>
    </row>
    <row r="15" spans="1:15" ht="51" customHeight="1" x14ac:dyDescent="0.25">
      <c r="C15" s="12" t="s">
        <v>226</v>
      </c>
      <c r="D15" s="12" t="s">
        <v>190</v>
      </c>
      <c r="E15" s="12" t="s">
        <v>227</v>
      </c>
      <c r="F15" s="13" t="s">
        <v>228</v>
      </c>
      <c r="G15" s="13" t="s">
        <v>229</v>
      </c>
      <c r="H15" s="13" t="s">
        <v>230</v>
      </c>
      <c r="I15" s="13" t="s">
        <v>231</v>
      </c>
      <c r="K15" s="14" t="s">
        <v>232</v>
      </c>
      <c r="L15" s="14" t="s">
        <v>233</v>
      </c>
      <c r="M15" s="14" t="s">
        <v>234</v>
      </c>
      <c r="N15" s="14" t="s">
        <v>235</v>
      </c>
      <c r="O15" s="22" t="s">
        <v>236</v>
      </c>
    </row>
    <row r="16" spans="1:15" x14ac:dyDescent="0.25">
      <c r="A16" s="16">
        <v>39022</v>
      </c>
      <c r="B16" s="6">
        <v>1</v>
      </c>
      <c r="C16" s="17">
        <v>39022</v>
      </c>
      <c r="D16" s="5">
        <v>0</v>
      </c>
      <c r="E16" s="5">
        <v>0</v>
      </c>
      <c r="F16" s="5">
        <v>0</v>
      </c>
      <c r="G16" s="18">
        <f>D8</f>
        <v>928179.37</v>
      </c>
      <c r="H16" s="18">
        <f>SUM(F17:F28)</f>
        <v>18384.509999999998</v>
      </c>
      <c r="I16" s="18">
        <f>SUM(F29:$F$261)</f>
        <v>909794.86</v>
      </c>
      <c r="K16" s="19">
        <f>-D16</f>
        <v>0</v>
      </c>
      <c r="L16" s="19">
        <f>-H16</f>
        <v>-18384.509999999998</v>
      </c>
      <c r="M16" s="19">
        <f>-I16</f>
        <v>-909794.86</v>
      </c>
      <c r="N16" s="19">
        <f>E16</f>
        <v>0</v>
      </c>
      <c r="O16" s="19">
        <v>928179.37</v>
      </c>
    </row>
    <row r="17" spans="1:15" x14ac:dyDescent="0.25">
      <c r="A17" s="16">
        <v>39052</v>
      </c>
      <c r="B17" s="6">
        <f t="shared" ref="B17:B80" si="0">B16+1</f>
        <v>2</v>
      </c>
      <c r="C17" s="17">
        <v>39052</v>
      </c>
      <c r="D17" s="5">
        <v>0</v>
      </c>
      <c r="E17" s="5">
        <v>0</v>
      </c>
      <c r="F17" s="5">
        <v>0</v>
      </c>
      <c r="G17" s="18">
        <f t="shared" ref="G17:G80" si="1">G16-F17</f>
        <v>928179.37</v>
      </c>
      <c r="H17" s="18">
        <f t="shared" ref="H17:H80" si="2">SUM(F18:F29)</f>
        <v>20725.649999999998</v>
      </c>
      <c r="I17" s="18">
        <f>SUM(F30:$F$261)</f>
        <v>907453.72</v>
      </c>
      <c r="K17" s="19">
        <f>-D17</f>
        <v>0</v>
      </c>
      <c r="L17" s="19">
        <f>H16-H17</f>
        <v>-2341.1399999999994</v>
      </c>
      <c r="M17" s="19">
        <f>I16-I17</f>
        <v>2341.140000000014</v>
      </c>
      <c r="N17" s="19">
        <f>E17</f>
        <v>0</v>
      </c>
      <c r="O17" s="19">
        <v>0</v>
      </c>
    </row>
    <row r="18" spans="1:15" x14ac:dyDescent="0.25">
      <c r="A18" s="16">
        <v>39083</v>
      </c>
      <c r="B18" s="6">
        <f t="shared" si="0"/>
        <v>3</v>
      </c>
      <c r="C18" s="17">
        <v>39083</v>
      </c>
      <c r="D18" s="5">
        <v>0</v>
      </c>
      <c r="E18" s="5">
        <v>0</v>
      </c>
      <c r="F18" s="5">
        <v>0</v>
      </c>
      <c r="G18" s="18">
        <f t="shared" si="1"/>
        <v>928179.37</v>
      </c>
      <c r="H18" s="18">
        <f t="shared" si="2"/>
        <v>23076.489999999998</v>
      </c>
      <c r="I18" s="18">
        <f>SUM(F31:$F$261)</f>
        <v>905102.88</v>
      </c>
      <c r="K18" s="19">
        <f t="shared" ref="K18:K81" si="3">-D18</f>
        <v>0</v>
      </c>
      <c r="L18" s="19">
        <f>H17-H18</f>
        <v>-2350.84</v>
      </c>
      <c r="M18" s="19">
        <f t="shared" ref="M18:M81" si="4">I17-I18</f>
        <v>2350.8399999999674</v>
      </c>
      <c r="N18" s="19">
        <f t="shared" ref="N18:N81" si="5">E18</f>
        <v>0</v>
      </c>
      <c r="O18" s="19">
        <v>0</v>
      </c>
    </row>
    <row r="19" spans="1:15" x14ac:dyDescent="0.25">
      <c r="A19" s="16">
        <v>39114</v>
      </c>
      <c r="B19" s="6">
        <f t="shared" si="0"/>
        <v>4</v>
      </c>
      <c r="C19" s="17">
        <v>39114</v>
      </c>
      <c r="D19" s="5">
        <v>0</v>
      </c>
      <c r="E19" s="5">
        <v>0</v>
      </c>
      <c r="F19" s="5">
        <v>0</v>
      </c>
      <c r="G19" s="18">
        <f t="shared" si="1"/>
        <v>928179.37</v>
      </c>
      <c r="H19" s="18">
        <f t="shared" si="2"/>
        <v>25437.07</v>
      </c>
      <c r="I19" s="18">
        <f>SUM(F32:$F$261)</f>
        <v>902742.3</v>
      </c>
      <c r="K19" s="19">
        <f t="shared" si="3"/>
        <v>0</v>
      </c>
      <c r="L19" s="19">
        <f t="shared" ref="L19:M82" si="6">H18-H19</f>
        <v>-2360.5800000000017</v>
      </c>
      <c r="M19" s="19">
        <f t="shared" si="4"/>
        <v>2360.5799999999581</v>
      </c>
      <c r="N19" s="19">
        <f t="shared" si="5"/>
        <v>0</v>
      </c>
      <c r="O19" s="19">
        <v>0</v>
      </c>
    </row>
    <row r="20" spans="1:15" x14ac:dyDescent="0.25">
      <c r="A20" s="16">
        <v>39142</v>
      </c>
      <c r="B20" s="6">
        <f t="shared" si="0"/>
        <v>5</v>
      </c>
      <c r="C20" s="17">
        <v>39142</v>
      </c>
      <c r="D20" s="5">
        <v>0</v>
      </c>
      <c r="E20" s="5">
        <v>0</v>
      </c>
      <c r="F20" s="5">
        <f t="shared" ref="F20:F83" si="7">D20-E20</f>
        <v>0</v>
      </c>
      <c r="G20" s="18">
        <f t="shared" si="1"/>
        <v>928179.37</v>
      </c>
      <c r="H20" s="18">
        <f t="shared" si="2"/>
        <v>27807.439999999999</v>
      </c>
      <c r="I20" s="18">
        <f>SUM(F33:$F$261)</f>
        <v>900371.93</v>
      </c>
      <c r="K20" s="19">
        <f t="shared" si="3"/>
        <v>0</v>
      </c>
      <c r="L20" s="19">
        <f t="shared" si="6"/>
        <v>-2370.369999999999</v>
      </c>
      <c r="M20" s="19">
        <f t="shared" si="4"/>
        <v>2370.3699999999953</v>
      </c>
      <c r="N20" s="19">
        <f t="shared" si="5"/>
        <v>0</v>
      </c>
      <c r="O20" s="19">
        <v>0</v>
      </c>
    </row>
    <row r="21" spans="1:15" x14ac:dyDescent="0.25">
      <c r="A21" s="16">
        <v>39173</v>
      </c>
      <c r="B21" s="6">
        <f t="shared" si="0"/>
        <v>6</v>
      </c>
      <c r="C21" s="17">
        <v>39173</v>
      </c>
      <c r="D21" s="5">
        <f>ROUND(447116.64*($D$8/67896759.52),2)</f>
        <v>6112.29</v>
      </c>
      <c r="E21" s="5">
        <f>ROUND(G20*($F$13/12),2)</f>
        <v>3847.36</v>
      </c>
      <c r="F21" s="5">
        <f>D21-E21</f>
        <v>2264.9299999999998</v>
      </c>
      <c r="G21" s="18">
        <f t="shared" si="1"/>
        <v>925914.44</v>
      </c>
      <c r="H21" s="18">
        <f t="shared" si="2"/>
        <v>27922.699999999997</v>
      </c>
      <c r="I21" s="18">
        <f>SUM(F34:$F$261)</f>
        <v>897991.74</v>
      </c>
      <c r="K21" s="19">
        <f t="shared" si="3"/>
        <v>-6112.29</v>
      </c>
      <c r="L21" s="19">
        <f t="shared" si="6"/>
        <v>-115.2599999999984</v>
      </c>
      <c r="M21" s="19">
        <f t="shared" si="4"/>
        <v>2380.1900000000605</v>
      </c>
      <c r="N21" s="19">
        <f t="shared" si="5"/>
        <v>3847.36</v>
      </c>
      <c r="O21" s="19">
        <v>0</v>
      </c>
    </row>
    <row r="22" spans="1:15" x14ac:dyDescent="0.25">
      <c r="A22" s="16">
        <v>39203</v>
      </c>
      <c r="B22" s="6">
        <f t="shared" si="0"/>
        <v>7</v>
      </c>
      <c r="C22" s="17">
        <v>39203</v>
      </c>
      <c r="D22" s="5">
        <f t="shared" ref="D22:D85" si="8">ROUND(447116.64*($D$8/67896759.52),2)</f>
        <v>6112.29</v>
      </c>
      <c r="E22" s="5">
        <f t="shared" ref="E22:E85" si="9">ROUND(G21*($F$13/12),2)</f>
        <v>3837.97</v>
      </c>
      <c r="F22" s="5">
        <f t="shared" si="7"/>
        <v>2274.3200000000002</v>
      </c>
      <c r="G22" s="18">
        <f t="shared" si="1"/>
        <v>923640.12</v>
      </c>
      <c r="H22" s="18">
        <f t="shared" si="2"/>
        <v>28038.44</v>
      </c>
      <c r="I22" s="18">
        <f>SUM(F35:$F$261)</f>
        <v>895601.67999999993</v>
      </c>
      <c r="K22" s="19">
        <f t="shared" si="3"/>
        <v>-6112.29</v>
      </c>
      <c r="L22" s="19">
        <f t="shared" si="6"/>
        <v>-115.7400000000016</v>
      </c>
      <c r="M22" s="19">
        <f t="shared" si="4"/>
        <v>2390.0600000000559</v>
      </c>
      <c r="N22" s="19">
        <f t="shared" si="5"/>
        <v>3837.97</v>
      </c>
      <c r="O22" s="19">
        <v>0</v>
      </c>
    </row>
    <row r="23" spans="1:15" x14ac:dyDescent="0.25">
      <c r="A23" s="16">
        <v>39234</v>
      </c>
      <c r="B23" s="6">
        <f t="shared" si="0"/>
        <v>8</v>
      </c>
      <c r="C23" s="17">
        <v>39234</v>
      </c>
      <c r="D23" s="5">
        <f t="shared" si="8"/>
        <v>6112.29</v>
      </c>
      <c r="E23" s="5">
        <f t="shared" si="9"/>
        <v>3828.54</v>
      </c>
      <c r="F23" s="5">
        <f t="shared" si="7"/>
        <v>2283.75</v>
      </c>
      <c r="G23" s="18">
        <f t="shared" si="1"/>
        <v>921356.37</v>
      </c>
      <c r="H23" s="18">
        <f t="shared" si="2"/>
        <v>28154.66</v>
      </c>
      <c r="I23" s="18">
        <f>SUM(F36:$F$261)</f>
        <v>893201.71</v>
      </c>
      <c r="K23" s="19">
        <f t="shared" si="3"/>
        <v>-6112.29</v>
      </c>
      <c r="L23" s="19">
        <f t="shared" si="6"/>
        <v>-116.22000000000116</v>
      </c>
      <c r="M23" s="19">
        <f t="shared" si="4"/>
        <v>2399.9699999999721</v>
      </c>
      <c r="N23" s="19">
        <f t="shared" si="5"/>
        <v>3828.54</v>
      </c>
      <c r="O23" s="19">
        <v>0</v>
      </c>
    </row>
    <row r="24" spans="1:15" x14ac:dyDescent="0.25">
      <c r="A24" s="16">
        <v>39264</v>
      </c>
      <c r="B24" s="6">
        <f t="shared" si="0"/>
        <v>9</v>
      </c>
      <c r="C24" s="17">
        <v>39264</v>
      </c>
      <c r="D24" s="5">
        <f t="shared" si="8"/>
        <v>6112.29</v>
      </c>
      <c r="E24" s="5">
        <f t="shared" si="9"/>
        <v>3819.08</v>
      </c>
      <c r="F24" s="5">
        <f t="shared" si="7"/>
        <v>2293.21</v>
      </c>
      <c r="G24" s="18">
        <f t="shared" si="1"/>
        <v>919063.16</v>
      </c>
      <c r="H24" s="18">
        <f t="shared" si="2"/>
        <v>28271.370000000003</v>
      </c>
      <c r="I24" s="18">
        <f>SUM(F37:$F$261)</f>
        <v>890791.78999999992</v>
      </c>
      <c r="K24" s="19">
        <f t="shared" si="3"/>
        <v>-6112.29</v>
      </c>
      <c r="L24" s="19">
        <f t="shared" si="6"/>
        <v>-116.71000000000276</v>
      </c>
      <c r="M24" s="19">
        <f t="shared" si="4"/>
        <v>2409.9200000000419</v>
      </c>
      <c r="N24" s="19">
        <f t="shared" si="5"/>
        <v>3819.08</v>
      </c>
      <c r="O24" s="19">
        <v>0</v>
      </c>
    </row>
    <row r="25" spans="1:15" x14ac:dyDescent="0.25">
      <c r="A25" s="16">
        <v>39295</v>
      </c>
      <c r="B25" s="6">
        <f t="shared" si="0"/>
        <v>10</v>
      </c>
      <c r="C25" s="17">
        <v>39295</v>
      </c>
      <c r="D25" s="5">
        <f t="shared" si="8"/>
        <v>6112.29</v>
      </c>
      <c r="E25" s="5">
        <f t="shared" si="9"/>
        <v>3809.57</v>
      </c>
      <c r="F25" s="5">
        <f t="shared" si="7"/>
        <v>2302.7199999999998</v>
      </c>
      <c r="G25" s="18">
        <f t="shared" si="1"/>
        <v>916760.44000000006</v>
      </c>
      <c r="H25" s="18">
        <f t="shared" si="2"/>
        <v>28388.550000000003</v>
      </c>
      <c r="I25" s="18">
        <f>SUM(F38:$F$261)</f>
        <v>888371.89</v>
      </c>
      <c r="K25" s="19">
        <f t="shared" si="3"/>
        <v>-6112.29</v>
      </c>
      <c r="L25" s="19">
        <f t="shared" si="6"/>
        <v>-117.18000000000029</v>
      </c>
      <c r="M25" s="19">
        <f t="shared" si="4"/>
        <v>2419.8999999999069</v>
      </c>
      <c r="N25" s="19">
        <f t="shared" si="5"/>
        <v>3809.57</v>
      </c>
      <c r="O25" s="19">
        <v>0</v>
      </c>
    </row>
    <row r="26" spans="1:15" x14ac:dyDescent="0.25">
      <c r="A26" s="16">
        <v>39326</v>
      </c>
      <c r="B26" s="6">
        <f t="shared" si="0"/>
        <v>11</v>
      </c>
      <c r="C26" s="17">
        <v>39326</v>
      </c>
      <c r="D26" s="5">
        <f t="shared" si="8"/>
        <v>6112.29</v>
      </c>
      <c r="E26" s="5">
        <f t="shared" si="9"/>
        <v>3800.03</v>
      </c>
      <c r="F26" s="5">
        <f t="shared" si="7"/>
        <v>2312.2599999999998</v>
      </c>
      <c r="G26" s="18">
        <f t="shared" si="1"/>
        <v>914448.18</v>
      </c>
      <c r="H26" s="18">
        <f t="shared" si="2"/>
        <v>28506.23</v>
      </c>
      <c r="I26" s="18">
        <f>SUM(F39:$F$261)</f>
        <v>885941.95</v>
      </c>
      <c r="K26" s="19">
        <f t="shared" si="3"/>
        <v>-6112.29</v>
      </c>
      <c r="L26" s="19">
        <f t="shared" si="6"/>
        <v>-117.67999999999665</v>
      </c>
      <c r="M26" s="19">
        <f t="shared" si="4"/>
        <v>2429.9400000000605</v>
      </c>
      <c r="N26" s="19">
        <f t="shared" si="5"/>
        <v>3800.03</v>
      </c>
      <c r="O26" s="19">
        <v>0</v>
      </c>
    </row>
    <row r="27" spans="1:15" x14ac:dyDescent="0.25">
      <c r="A27" s="16">
        <v>39356</v>
      </c>
      <c r="B27" s="6">
        <f t="shared" si="0"/>
        <v>12</v>
      </c>
      <c r="C27" s="17">
        <v>39356</v>
      </c>
      <c r="D27" s="5">
        <f t="shared" si="8"/>
        <v>6112.29</v>
      </c>
      <c r="E27" s="5">
        <f t="shared" si="9"/>
        <v>3790.44</v>
      </c>
      <c r="F27" s="5">
        <f t="shared" si="7"/>
        <v>2321.85</v>
      </c>
      <c r="G27" s="18">
        <f t="shared" si="1"/>
        <v>912126.33000000007</v>
      </c>
      <c r="H27" s="18">
        <f t="shared" si="2"/>
        <v>28624.39</v>
      </c>
      <c r="I27" s="18">
        <f>SUM(F40:$F$261)</f>
        <v>883501.94</v>
      </c>
      <c r="K27" s="19">
        <f t="shared" si="3"/>
        <v>-6112.29</v>
      </c>
      <c r="L27" s="19">
        <f t="shared" si="6"/>
        <v>-118.15999999999985</v>
      </c>
      <c r="M27" s="19">
        <f t="shared" si="4"/>
        <v>2440.0100000000093</v>
      </c>
      <c r="N27" s="19">
        <f t="shared" si="5"/>
        <v>3790.44</v>
      </c>
      <c r="O27" s="19">
        <v>0</v>
      </c>
    </row>
    <row r="28" spans="1:15" x14ac:dyDescent="0.25">
      <c r="A28" s="16">
        <v>39387</v>
      </c>
      <c r="B28" s="6">
        <f t="shared" si="0"/>
        <v>13</v>
      </c>
      <c r="C28" s="17">
        <v>39387</v>
      </c>
      <c r="D28" s="5">
        <f t="shared" si="8"/>
        <v>6112.29</v>
      </c>
      <c r="E28" s="5">
        <f t="shared" si="9"/>
        <v>3780.82</v>
      </c>
      <c r="F28" s="5">
        <f t="shared" si="7"/>
        <v>2331.4699999999998</v>
      </c>
      <c r="G28" s="18">
        <f t="shared" si="1"/>
        <v>909794.8600000001</v>
      </c>
      <c r="H28" s="18">
        <f t="shared" si="2"/>
        <v>28743.039999999997</v>
      </c>
      <c r="I28" s="18">
        <f>SUM(F41:$F$261)</f>
        <v>881051.81999999983</v>
      </c>
      <c r="K28" s="19">
        <f t="shared" si="3"/>
        <v>-6112.29</v>
      </c>
      <c r="L28" s="19">
        <f t="shared" si="6"/>
        <v>-118.64999999999782</v>
      </c>
      <c r="M28" s="19">
        <f t="shared" si="4"/>
        <v>2450.1200000001118</v>
      </c>
      <c r="N28" s="19">
        <f t="shared" si="5"/>
        <v>3780.82</v>
      </c>
      <c r="O28" s="19">
        <v>0</v>
      </c>
    </row>
    <row r="29" spans="1:15" x14ac:dyDescent="0.25">
      <c r="A29" s="16">
        <v>39417</v>
      </c>
      <c r="B29" s="6">
        <f t="shared" si="0"/>
        <v>14</v>
      </c>
      <c r="C29" s="17">
        <v>39417</v>
      </c>
      <c r="D29" s="5">
        <f t="shared" si="8"/>
        <v>6112.29</v>
      </c>
      <c r="E29" s="5">
        <f t="shared" si="9"/>
        <v>3771.15</v>
      </c>
      <c r="F29" s="5">
        <f t="shared" si="7"/>
        <v>2341.14</v>
      </c>
      <c r="G29" s="18">
        <f t="shared" si="1"/>
        <v>907453.72000000009</v>
      </c>
      <c r="H29" s="18">
        <f t="shared" si="2"/>
        <v>28862.179999999997</v>
      </c>
      <c r="I29" s="18">
        <f>SUM(F42:$F$261)</f>
        <v>878591.5399999998</v>
      </c>
      <c r="K29" s="19">
        <f t="shared" si="3"/>
        <v>-6112.29</v>
      </c>
      <c r="L29" s="19">
        <f t="shared" si="6"/>
        <v>-119.13999999999942</v>
      </c>
      <c r="M29" s="19">
        <f t="shared" si="4"/>
        <v>2460.2800000000279</v>
      </c>
      <c r="N29" s="19">
        <f t="shared" si="5"/>
        <v>3771.15</v>
      </c>
      <c r="O29" s="19">
        <v>0</v>
      </c>
    </row>
    <row r="30" spans="1:15" x14ac:dyDescent="0.25">
      <c r="A30" s="16">
        <v>39448</v>
      </c>
      <c r="B30" s="6">
        <f t="shared" si="0"/>
        <v>15</v>
      </c>
      <c r="C30" s="17">
        <v>39448</v>
      </c>
      <c r="D30" s="5">
        <f t="shared" si="8"/>
        <v>6112.29</v>
      </c>
      <c r="E30" s="5">
        <f t="shared" si="9"/>
        <v>3761.45</v>
      </c>
      <c r="F30" s="5">
        <f t="shared" si="7"/>
        <v>2350.84</v>
      </c>
      <c r="G30" s="18">
        <f t="shared" si="1"/>
        <v>905102.88000000012</v>
      </c>
      <c r="H30" s="18">
        <f t="shared" si="2"/>
        <v>28981.819999999992</v>
      </c>
      <c r="I30" s="18">
        <f>SUM(F43:$F$261)</f>
        <v>876121.05999999994</v>
      </c>
      <c r="K30" s="19">
        <f t="shared" si="3"/>
        <v>-6112.29</v>
      </c>
      <c r="L30" s="19">
        <f t="shared" si="6"/>
        <v>-119.63999999999578</v>
      </c>
      <c r="M30" s="19">
        <f t="shared" si="4"/>
        <v>2470.479999999865</v>
      </c>
      <c r="N30" s="19">
        <f t="shared" si="5"/>
        <v>3761.45</v>
      </c>
      <c r="O30" s="19">
        <v>0</v>
      </c>
    </row>
    <row r="31" spans="1:15" x14ac:dyDescent="0.25">
      <c r="A31" s="16">
        <v>39479</v>
      </c>
      <c r="B31" s="6">
        <f t="shared" si="0"/>
        <v>16</v>
      </c>
      <c r="C31" s="17">
        <v>39479</v>
      </c>
      <c r="D31" s="5">
        <f t="shared" si="8"/>
        <v>6112.29</v>
      </c>
      <c r="E31" s="5">
        <f t="shared" si="9"/>
        <v>3751.71</v>
      </c>
      <c r="F31" s="5">
        <f t="shared" si="7"/>
        <v>2360.58</v>
      </c>
      <c r="G31" s="18">
        <f t="shared" si="1"/>
        <v>902742.30000000016</v>
      </c>
      <c r="H31" s="18">
        <f t="shared" si="2"/>
        <v>29101.959999999995</v>
      </c>
      <c r="I31" s="18">
        <f>SUM(F44:$F$261)</f>
        <v>873640.34</v>
      </c>
      <c r="K31" s="19">
        <f t="shared" si="3"/>
        <v>-6112.29</v>
      </c>
      <c r="L31" s="19">
        <f t="shared" si="6"/>
        <v>-120.14000000000306</v>
      </c>
      <c r="M31" s="19">
        <f t="shared" si="4"/>
        <v>2480.7199999999721</v>
      </c>
      <c r="N31" s="19">
        <f t="shared" si="5"/>
        <v>3751.71</v>
      </c>
      <c r="O31" s="19">
        <v>0</v>
      </c>
    </row>
    <row r="32" spans="1:15" x14ac:dyDescent="0.25">
      <c r="A32" s="16">
        <v>39508</v>
      </c>
      <c r="B32" s="6">
        <f t="shared" si="0"/>
        <v>17</v>
      </c>
      <c r="C32" s="17">
        <v>39508</v>
      </c>
      <c r="D32" s="5">
        <f t="shared" si="8"/>
        <v>6112.29</v>
      </c>
      <c r="E32" s="5">
        <f t="shared" si="9"/>
        <v>3741.92</v>
      </c>
      <c r="F32" s="5">
        <f t="shared" si="7"/>
        <v>2370.37</v>
      </c>
      <c r="G32" s="18">
        <f t="shared" si="1"/>
        <v>900371.93000000017</v>
      </c>
      <c r="H32" s="18">
        <f t="shared" ref="H32:H43" si="10">SUM(F33:F44)</f>
        <v>29222.589999999997</v>
      </c>
      <c r="I32" s="18">
        <f>SUM(F45:$F$261)</f>
        <v>871149.33999999985</v>
      </c>
      <c r="K32" s="19">
        <f t="shared" si="3"/>
        <v>-6112.29</v>
      </c>
      <c r="L32" s="19">
        <f t="shared" si="6"/>
        <v>-120.63000000000102</v>
      </c>
      <c r="M32" s="19">
        <f t="shared" si="4"/>
        <v>2491.0000000001164</v>
      </c>
      <c r="N32" s="19">
        <f t="shared" si="5"/>
        <v>3741.92</v>
      </c>
      <c r="O32" s="19">
        <v>0</v>
      </c>
    </row>
    <row r="33" spans="1:15" x14ac:dyDescent="0.25">
      <c r="A33" s="16">
        <v>39539</v>
      </c>
      <c r="B33" s="6">
        <f t="shared" si="0"/>
        <v>18</v>
      </c>
      <c r="C33" s="17">
        <v>39539</v>
      </c>
      <c r="D33" s="5">
        <f t="shared" si="8"/>
        <v>6112.29</v>
      </c>
      <c r="E33" s="5">
        <f t="shared" si="9"/>
        <v>3732.1</v>
      </c>
      <c r="F33" s="5">
        <f t="shared" si="7"/>
        <v>2380.19</v>
      </c>
      <c r="G33" s="18">
        <f t="shared" si="1"/>
        <v>897991.74000000022</v>
      </c>
      <c r="H33" s="18">
        <f t="shared" si="10"/>
        <v>29343.72</v>
      </c>
      <c r="I33" s="18">
        <f>SUM(F46:$F$261)</f>
        <v>868648.0199999999</v>
      </c>
      <c r="K33" s="19">
        <f t="shared" si="3"/>
        <v>-6112.29</v>
      </c>
      <c r="L33" s="19">
        <f t="shared" si="6"/>
        <v>-121.13000000000466</v>
      </c>
      <c r="M33" s="19">
        <f t="shared" si="4"/>
        <v>2501.3199999999488</v>
      </c>
      <c r="N33" s="19">
        <f t="shared" si="5"/>
        <v>3732.1</v>
      </c>
      <c r="O33" s="19">
        <v>0</v>
      </c>
    </row>
    <row r="34" spans="1:15" x14ac:dyDescent="0.25">
      <c r="A34" s="16">
        <v>39569</v>
      </c>
      <c r="B34" s="6">
        <f t="shared" si="0"/>
        <v>19</v>
      </c>
      <c r="C34" s="17">
        <v>39569</v>
      </c>
      <c r="D34" s="5">
        <f t="shared" si="8"/>
        <v>6112.29</v>
      </c>
      <c r="E34" s="5">
        <f t="shared" si="9"/>
        <v>3722.23</v>
      </c>
      <c r="F34" s="5">
        <f t="shared" si="7"/>
        <v>2390.06</v>
      </c>
      <c r="G34" s="18">
        <f t="shared" si="1"/>
        <v>895601.68000000017</v>
      </c>
      <c r="H34" s="18">
        <f t="shared" si="10"/>
        <v>29465.35</v>
      </c>
      <c r="I34" s="18">
        <f>SUM(F47:$F$261)</f>
        <v>866136.32999999984</v>
      </c>
      <c r="K34" s="19">
        <f t="shared" si="3"/>
        <v>-6112.29</v>
      </c>
      <c r="L34" s="19">
        <f t="shared" si="6"/>
        <v>-121.62999999999738</v>
      </c>
      <c r="M34" s="19">
        <f t="shared" si="4"/>
        <v>2511.6900000000605</v>
      </c>
      <c r="N34" s="19">
        <f t="shared" si="5"/>
        <v>3722.23</v>
      </c>
      <c r="O34" s="19">
        <v>0</v>
      </c>
    </row>
    <row r="35" spans="1:15" x14ac:dyDescent="0.25">
      <c r="A35" s="16">
        <v>39600</v>
      </c>
      <c r="B35" s="6">
        <f t="shared" si="0"/>
        <v>20</v>
      </c>
      <c r="C35" s="17">
        <v>39600</v>
      </c>
      <c r="D35" s="5">
        <f t="shared" si="8"/>
        <v>6112.29</v>
      </c>
      <c r="E35" s="5">
        <f t="shared" si="9"/>
        <v>3712.32</v>
      </c>
      <c r="F35" s="5">
        <f t="shared" si="7"/>
        <v>2399.9699999999998</v>
      </c>
      <c r="G35" s="18">
        <f t="shared" si="1"/>
        <v>893201.7100000002</v>
      </c>
      <c r="H35" s="18">
        <f t="shared" si="10"/>
        <v>29587.479999999996</v>
      </c>
      <c r="I35" s="18">
        <f>SUM(F48:$F$261)</f>
        <v>863614.22999999986</v>
      </c>
      <c r="K35" s="19">
        <f t="shared" si="3"/>
        <v>-6112.29</v>
      </c>
      <c r="L35" s="19">
        <f t="shared" si="6"/>
        <v>-122.12999999999738</v>
      </c>
      <c r="M35" s="19">
        <f t="shared" si="4"/>
        <v>2522.0999999999767</v>
      </c>
      <c r="N35" s="19">
        <f t="shared" si="5"/>
        <v>3712.32</v>
      </c>
      <c r="O35" s="19">
        <v>0</v>
      </c>
    </row>
    <row r="36" spans="1:15" x14ac:dyDescent="0.25">
      <c r="A36" s="16">
        <v>39630</v>
      </c>
      <c r="B36" s="6">
        <f t="shared" si="0"/>
        <v>21</v>
      </c>
      <c r="C36" s="17">
        <v>39630</v>
      </c>
      <c r="D36" s="5">
        <f t="shared" si="8"/>
        <v>6112.29</v>
      </c>
      <c r="E36" s="5">
        <f t="shared" si="9"/>
        <v>3702.37</v>
      </c>
      <c r="F36" s="5">
        <f t="shared" si="7"/>
        <v>2409.92</v>
      </c>
      <c r="G36" s="18">
        <f t="shared" si="1"/>
        <v>890791.79000000015</v>
      </c>
      <c r="H36" s="18">
        <f t="shared" si="10"/>
        <v>29710.12</v>
      </c>
      <c r="I36" s="18">
        <f>SUM(F49:$F$261)</f>
        <v>861081.66999999993</v>
      </c>
      <c r="K36" s="19">
        <f t="shared" si="3"/>
        <v>-6112.29</v>
      </c>
      <c r="L36" s="19">
        <f t="shared" si="6"/>
        <v>-122.64000000000306</v>
      </c>
      <c r="M36" s="19">
        <f t="shared" si="4"/>
        <v>2532.5599999999395</v>
      </c>
      <c r="N36" s="19">
        <f t="shared" si="5"/>
        <v>3702.37</v>
      </c>
      <c r="O36" s="19">
        <v>0</v>
      </c>
    </row>
    <row r="37" spans="1:15" x14ac:dyDescent="0.25">
      <c r="A37" s="16">
        <v>39661</v>
      </c>
      <c r="B37" s="6">
        <f t="shared" si="0"/>
        <v>22</v>
      </c>
      <c r="C37" s="17">
        <v>39661</v>
      </c>
      <c r="D37" s="5">
        <f t="shared" si="8"/>
        <v>6112.29</v>
      </c>
      <c r="E37" s="5">
        <f t="shared" si="9"/>
        <v>3692.39</v>
      </c>
      <c r="F37" s="5">
        <f t="shared" si="7"/>
        <v>2419.9</v>
      </c>
      <c r="G37" s="18">
        <f t="shared" si="1"/>
        <v>888371.89000000013</v>
      </c>
      <c r="H37" s="18">
        <f t="shared" si="10"/>
        <v>29833.269999999993</v>
      </c>
      <c r="I37" s="18">
        <f>SUM(F50:$F$261)</f>
        <v>858538.61999999988</v>
      </c>
      <c r="K37" s="19">
        <f t="shared" si="3"/>
        <v>-6112.29</v>
      </c>
      <c r="L37" s="19">
        <f t="shared" si="6"/>
        <v>-123.14999999999418</v>
      </c>
      <c r="M37" s="19">
        <f t="shared" si="4"/>
        <v>2543.0500000000466</v>
      </c>
      <c r="N37" s="19">
        <f t="shared" si="5"/>
        <v>3692.39</v>
      </c>
      <c r="O37" s="19">
        <v>0</v>
      </c>
    </row>
    <row r="38" spans="1:15" x14ac:dyDescent="0.25">
      <c r="A38" s="16">
        <v>39692</v>
      </c>
      <c r="B38" s="6">
        <f t="shared" si="0"/>
        <v>23</v>
      </c>
      <c r="C38" s="17">
        <v>39692</v>
      </c>
      <c r="D38" s="5">
        <f t="shared" si="8"/>
        <v>6112.29</v>
      </c>
      <c r="E38" s="5">
        <f t="shared" si="9"/>
        <v>3682.35</v>
      </c>
      <c r="F38" s="5">
        <f t="shared" si="7"/>
        <v>2429.94</v>
      </c>
      <c r="G38" s="18">
        <f t="shared" si="1"/>
        <v>885941.95000000019</v>
      </c>
      <c r="H38" s="18">
        <f t="shared" si="10"/>
        <v>29956.929999999997</v>
      </c>
      <c r="I38" s="18">
        <f>SUM(F51:$F$261)</f>
        <v>855985.0199999999</v>
      </c>
      <c r="K38" s="19">
        <f t="shared" si="3"/>
        <v>-6112.29</v>
      </c>
      <c r="L38" s="19">
        <f t="shared" si="6"/>
        <v>-123.66000000000349</v>
      </c>
      <c r="M38" s="19">
        <f t="shared" si="4"/>
        <v>2553.5999999999767</v>
      </c>
      <c r="N38" s="19">
        <f t="shared" si="5"/>
        <v>3682.35</v>
      </c>
      <c r="O38" s="19">
        <v>0</v>
      </c>
    </row>
    <row r="39" spans="1:15" x14ac:dyDescent="0.25">
      <c r="A39" s="16">
        <v>39722</v>
      </c>
      <c r="B39" s="6">
        <f t="shared" si="0"/>
        <v>24</v>
      </c>
      <c r="C39" s="17">
        <v>39722</v>
      </c>
      <c r="D39" s="5">
        <f t="shared" si="8"/>
        <v>6112.29</v>
      </c>
      <c r="E39" s="5">
        <f t="shared" si="9"/>
        <v>3672.28</v>
      </c>
      <c r="F39" s="5">
        <f t="shared" si="7"/>
        <v>2440.0099999999998</v>
      </c>
      <c r="G39" s="18">
        <f t="shared" si="1"/>
        <v>883501.94000000018</v>
      </c>
      <c r="H39" s="18">
        <f t="shared" si="10"/>
        <v>30081.099999999995</v>
      </c>
      <c r="I39" s="18">
        <f>SUM(F52:$F$261)</f>
        <v>853420.84</v>
      </c>
      <c r="K39" s="19">
        <f t="shared" si="3"/>
        <v>-6112.29</v>
      </c>
      <c r="L39" s="19">
        <f t="shared" si="6"/>
        <v>-124.16999999999825</v>
      </c>
      <c r="M39" s="19">
        <f t="shared" si="4"/>
        <v>2564.1799999999348</v>
      </c>
      <c r="N39" s="19">
        <f t="shared" si="5"/>
        <v>3672.28</v>
      </c>
      <c r="O39" s="19">
        <v>0</v>
      </c>
    </row>
    <row r="40" spans="1:15" x14ac:dyDescent="0.25">
      <c r="A40" s="16">
        <v>39753</v>
      </c>
      <c r="B40" s="6">
        <f t="shared" si="0"/>
        <v>25</v>
      </c>
      <c r="C40" s="17">
        <v>39753</v>
      </c>
      <c r="D40" s="5">
        <f t="shared" si="8"/>
        <v>6112.29</v>
      </c>
      <c r="E40" s="5">
        <f t="shared" si="9"/>
        <v>3662.17</v>
      </c>
      <c r="F40" s="5">
        <f t="shared" si="7"/>
        <v>2450.12</v>
      </c>
      <c r="G40" s="18">
        <f t="shared" si="1"/>
        <v>881051.82000000018</v>
      </c>
      <c r="H40" s="18">
        <f t="shared" si="10"/>
        <v>30205.79</v>
      </c>
      <c r="I40" s="18">
        <f>SUM(F53:$F$261)</f>
        <v>850846.02999999991</v>
      </c>
      <c r="K40" s="19">
        <f t="shared" si="3"/>
        <v>-6112.29</v>
      </c>
      <c r="L40" s="19">
        <f t="shared" si="6"/>
        <v>-124.69000000000597</v>
      </c>
      <c r="M40" s="19">
        <f t="shared" si="4"/>
        <v>2574.8100000000559</v>
      </c>
      <c r="N40" s="19">
        <f t="shared" si="5"/>
        <v>3662.17</v>
      </c>
      <c r="O40" s="19">
        <v>0</v>
      </c>
    </row>
    <row r="41" spans="1:15" x14ac:dyDescent="0.25">
      <c r="A41" s="16">
        <v>39783</v>
      </c>
      <c r="B41" s="6">
        <f t="shared" si="0"/>
        <v>26</v>
      </c>
      <c r="C41" s="17">
        <v>39783</v>
      </c>
      <c r="D41" s="5">
        <f t="shared" si="8"/>
        <v>6112.29</v>
      </c>
      <c r="E41" s="5">
        <f t="shared" si="9"/>
        <v>3652.01</v>
      </c>
      <c r="F41" s="5">
        <f t="shared" si="7"/>
        <v>2460.2799999999997</v>
      </c>
      <c r="G41" s="18">
        <f t="shared" si="1"/>
        <v>878591.54000000015</v>
      </c>
      <c r="H41" s="18">
        <f t="shared" si="10"/>
        <v>30330.99</v>
      </c>
      <c r="I41" s="18">
        <f>SUM(F54:$F$261)</f>
        <v>848260.54999999993</v>
      </c>
      <c r="K41" s="19">
        <f t="shared" si="3"/>
        <v>-6112.29</v>
      </c>
      <c r="L41" s="19">
        <f t="shared" si="6"/>
        <v>-125.20000000000073</v>
      </c>
      <c r="M41" s="19">
        <f t="shared" si="4"/>
        <v>2585.4799999999814</v>
      </c>
      <c r="N41" s="19">
        <f t="shared" si="5"/>
        <v>3652.01</v>
      </c>
      <c r="O41" s="19">
        <v>0</v>
      </c>
    </row>
    <row r="42" spans="1:15" x14ac:dyDescent="0.25">
      <c r="A42" s="16">
        <v>39814</v>
      </c>
      <c r="B42" s="6">
        <f t="shared" si="0"/>
        <v>27</v>
      </c>
      <c r="C42" s="17">
        <v>39814</v>
      </c>
      <c r="D42" s="5">
        <f t="shared" si="8"/>
        <v>6112.29</v>
      </c>
      <c r="E42" s="5">
        <f t="shared" si="9"/>
        <v>3641.81</v>
      </c>
      <c r="F42" s="5">
        <f t="shared" si="7"/>
        <v>2470.48</v>
      </c>
      <c r="G42" s="18">
        <f t="shared" si="1"/>
        <v>876121.06000000017</v>
      </c>
      <c r="H42" s="18">
        <f t="shared" si="10"/>
        <v>30456.71</v>
      </c>
      <c r="I42" s="18">
        <f>SUM(F55:$F$261)</f>
        <v>845664.35</v>
      </c>
      <c r="K42" s="19">
        <f t="shared" si="3"/>
        <v>-6112.29</v>
      </c>
      <c r="L42" s="19">
        <f t="shared" si="6"/>
        <v>-125.71999999999753</v>
      </c>
      <c r="M42" s="19">
        <f t="shared" si="4"/>
        <v>2596.1999999999534</v>
      </c>
      <c r="N42" s="19">
        <f t="shared" si="5"/>
        <v>3641.81</v>
      </c>
      <c r="O42" s="19">
        <v>0</v>
      </c>
    </row>
    <row r="43" spans="1:15" x14ac:dyDescent="0.25">
      <c r="A43" s="16">
        <v>39845</v>
      </c>
      <c r="B43" s="6">
        <f t="shared" si="0"/>
        <v>28</v>
      </c>
      <c r="C43" s="17">
        <v>39845</v>
      </c>
      <c r="D43" s="5">
        <f t="shared" si="8"/>
        <v>6112.29</v>
      </c>
      <c r="E43" s="5">
        <f t="shared" si="9"/>
        <v>3631.57</v>
      </c>
      <c r="F43" s="5">
        <f t="shared" si="7"/>
        <v>2480.7199999999998</v>
      </c>
      <c r="G43" s="18">
        <f t="shared" si="1"/>
        <v>873640.3400000002</v>
      </c>
      <c r="H43" s="18">
        <f t="shared" si="10"/>
        <v>30582.95</v>
      </c>
      <c r="I43" s="18">
        <f>SUM(F56:$F$261)</f>
        <v>843057.39</v>
      </c>
      <c r="K43" s="19">
        <f t="shared" si="3"/>
        <v>-6112.29</v>
      </c>
      <c r="L43" s="19">
        <f t="shared" si="6"/>
        <v>-126.2400000000016</v>
      </c>
      <c r="M43" s="19">
        <f t="shared" si="4"/>
        <v>2606.9599999999627</v>
      </c>
      <c r="N43" s="19">
        <f t="shared" si="5"/>
        <v>3631.57</v>
      </c>
      <c r="O43" s="19">
        <v>0</v>
      </c>
    </row>
    <row r="44" spans="1:15" x14ac:dyDescent="0.25">
      <c r="A44" s="16">
        <v>39873</v>
      </c>
      <c r="B44" s="6">
        <f t="shared" si="0"/>
        <v>29</v>
      </c>
      <c r="C44" s="17">
        <v>39873</v>
      </c>
      <c r="D44" s="5">
        <f t="shared" si="8"/>
        <v>6112.29</v>
      </c>
      <c r="E44" s="5">
        <f t="shared" si="9"/>
        <v>3621.29</v>
      </c>
      <c r="F44" s="5">
        <f t="shared" si="7"/>
        <v>2491</v>
      </c>
      <c r="G44" s="18">
        <f t="shared" si="1"/>
        <v>871149.3400000002</v>
      </c>
      <c r="H44" s="18">
        <f t="shared" si="2"/>
        <v>30709.72</v>
      </c>
      <c r="I44" s="18">
        <f>SUM(F57:$F$261)</f>
        <v>840439.62</v>
      </c>
      <c r="K44" s="19">
        <f t="shared" si="3"/>
        <v>-6112.29</v>
      </c>
      <c r="L44" s="19">
        <f t="shared" si="6"/>
        <v>-126.77000000000044</v>
      </c>
      <c r="M44" s="19">
        <f t="shared" si="4"/>
        <v>2617.7700000000186</v>
      </c>
      <c r="N44" s="19">
        <f t="shared" si="5"/>
        <v>3621.29</v>
      </c>
      <c r="O44" s="19">
        <v>0</v>
      </c>
    </row>
    <row r="45" spans="1:15" x14ac:dyDescent="0.25">
      <c r="A45" s="16">
        <v>39904</v>
      </c>
      <c r="B45" s="6">
        <f t="shared" si="0"/>
        <v>30</v>
      </c>
      <c r="C45" s="17">
        <v>39904</v>
      </c>
      <c r="D45" s="5">
        <f t="shared" si="8"/>
        <v>6112.29</v>
      </c>
      <c r="E45" s="5">
        <f t="shared" si="9"/>
        <v>3610.97</v>
      </c>
      <c r="F45" s="5">
        <f t="shared" si="7"/>
        <v>2501.3200000000002</v>
      </c>
      <c r="G45" s="18">
        <f t="shared" si="1"/>
        <v>868648.02000000025</v>
      </c>
      <c r="H45" s="18">
        <f t="shared" si="2"/>
        <v>30837.02</v>
      </c>
      <c r="I45" s="18">
        <f>SUM(F58:$F$261)</f>
        <v>837811</v>
      </c>
      <c r="K45" s="19">
        <f t="shared" si="3"/>
        <v>-6112.29</v>
      </c>
      <c r="L45" s="19">
        <f t="shared" si="6"/>
        <v>-127.29999999999927</v>
      </c>
      <c r="M45" s="19">
        <f t="shared" si="4"/>
        <v>2628.6199999999953</v>
      </c>
      <c r="N45" s="19">
        <f t="shared" si="5"/>
        <v>3610.97</v>
      </c>
      <c r="O45" s="19">
        <v>0</v>
      </c>
    </row>
    <row r="46" spans="1:15" x14ac:dyDescent="0.25">
      <c r="A46" s="16">
        <v>39934</v>
      </c>
      <c r="B46" s="6">
        <f>B45+1</f>
        <v>31</v>
      </c>
      <c r="C46" s="17">
        <v>39934</v>
      </c>
      <c r="D46" s="5">
        <f t="shared" si="8"/>
        <v>6112.29</v>
      </c>
      <c r="E46" s="5">
        <f>ROUND(G45*($F$13/12),2)</f>
        <v>3600.6</v>
      </c>
      <c r="F46" s="5">
        <f t="shared" si="7"/>
        <v>2511.69</v>
      </c>
      <c r="G46" s="18">
        <f>G45-F46</f>
        <v>866136.33000000031</v>
      </c>
      <c r="H46" s="18">
        <f t="shared" si="2"/>
        <v>30964.839999999997</v>
      </c>
      <c r="I46" s="18">
        <f>SUM(F59:$F$261)</f>
        <v>835171.49</v>
      </c>
      <c r="K46" s="19">
        <f t="shared" si="3"/>
        <v>-6112.29</v>
      </c>
      <c r="L46" s="19">
        <f>H45-H46</f>
        <v>-127.81999999999607</v>
      </c>
      <c r="M46" s="19">
        <f>I45-I46</f>
        <v>2639.5100000000093</v>
      </c>
      <c r="N46" s="19">
        <f t="shared" si="5"/>
        <v>3600.6</v>
      </c>
      <c r="O46" s="19">
        <v>0</v>
      </c>
    </row>
    <row r="47" spans="1:15" x14ac:dyDescent="0.25">
      <c r="A47" s="16">
        <v>39965</v>
      </c>
      <c r="B47" s="6">
        <f t="shared" si="0"/>
        <v>32</v>
      </c>
      <c r="C47" s="17">
        <v>39965</v>
      </c>
      <c r="D47" s="5">
        <f t="shared" si="8"/>
        <v>6112.29</v>
      </c>
      <c r="E47" s="5">
        <f t="shared" si="9"/>
        <v>3590.19</v>
      </c>
      <c r="F47" s="5">
        <f t="shared" si="7"/>
        <v>2522.1</v>
      </c>
      <c r="G47" s="18">
        <f t="shared" si="1"/>
        <v>863614.23000000033</v>
      </c>
      <c r="H47" s="18">
        <f t="shared" si="2"/>
        <v>31093.19</v>
      </c>
      <c r="I47" s="18">
        <f>SUM(F60:$F$261)</f>
        <v>832521.04</v>
      </c>
      <c r="K47" s="19">
        <f t="shared" si="3"/>
        <v>-6112.29</v>
      </c>
      <c r="L47" s="19">
        <f t="shared" si="6"/>
        <v>-128.35000000000218</v>
      </c>
      <c r="M47" s="19">
        <f t="shared" si="4"/>
        <v>2650.4499999999534</v>
      </c>
      <c r="N47" s="19">
        <f t="shared" si="5"/>
        <v>3590.19</v>
      </c>
      <c r="O47" s="19">
        <v>0</v>
      </c>
    </row>
    <row r="48" spans="1:15" x14ac:dyDescent="0.25">
      <c r="A48" s="16">
        <v>39995</v>
      </c>
      <c r="B48" s="6">
        <f t="shared" si="0"/>
        <v>33</v>
      </c>
      <c r="C48" s="17">
        <v>39995</v>
      </c>
      <c r="D48" s="5">
        <f t="shared" si="8"/>
        <v>6112.29</v>
      </c>
      <c r="E48" s="5">
        <f t="shared" si="9"/>
        <v>3579.73</v>
      </c>
      <c r="F48" s="5">
        <f t="shared" si="7"/>
        <v>2532.56</v>
      </c>
      <c r="G48" s="18">
        <f t="shared" si="1"/>
        <v>861081.67000000027</v>
      </c>
      <c r="H48" s="18">
        <f t="shared" si="2"/>
        <v>31222.069999999996</v>
      </c>
      <c r="I48" s="18">
        <f>SUM(F61:$F$261)</f>
        <v>829859.6</v>
      </c>
      <c r="K48" s="19">
        <f t="shared" si="3"/>
        <v>-6112.29</v>
      </c>
      <c r="L48" s="19">
        <f t="shared" si="6"/>
        <v>-128.87999999999738</v>
      </c>
      <c r="M48" s="19">
        <f t="shared" si="4"/>
        <v>2661.4400000000605</v>
      </c>
      <c r="N48" s="19">
        <f t="shared" si="5"/>
        <v>3579.73</v>
      </c>
      <c r="O48" s="19">
        <v>0</v>
      </c>
    </row>
    <row r="49" spans="1:16" x14ac:dyDescent="0.25">
      <c r="A49" s="16">
        <v>40026</v>
      </c>
      <c r="B49" s="6">
        <f t="shared" si="0"/>
        <v>34</v>
      </c>
      <c r="C49" s="17">
        <v>40026</v>
      </c>
      <c r="D49" s="5">
        <f t="shared" si="8"/>
        <v>6112.29</v>
      </c>
      <c r="E49" s="5">
        <f t="shared" si="9"/>
        <v>3569.24</v>
      </c>
      <c r="F49" s="5">
        <f t="shared" si="7"/>
        <v>2543.0500000000002</v>
      </c>
      <c r="G49" s="18">
        <f t="shared" si="1"/>
        <v>858538.62000000023</v>
      </c>
      <c r="H49" s="18">
        <f t="shared" si="2"/>
        <v>31351.489999999998</v>
      </c>
      <c r="I49" s="18">
        <f>SUM(F62:$F$261)</f>
        <v>827187.13</v>
      </c>
      <c r="K49" s="19">
        <f t="shared" si="3"/>
        <v>-6112.29</v>
      </c>
      <c r="L49" s="19">
        <f t="shared" si="6"/>
        <v>-129.42000000000189</v>
      </c>
      <c r="M49" s="19">
        <f t="shared" si="4"/>
        <v>2672.4699999999721</v>
      </c>
      <c r="N49" s="19">
        <f t="shared" si="5"/>
        <v>3569.24</v>
      </c>
      <c r="O49" s="19">
        <v>0</v>
      </c>
    </row>
    <row r="50" spans="1:16" x14ac:dyDescent="0.25">
      <c r="A50" s="16">
        <v>40057</v>
      </c>
      <c r="B50" s="6">
        <f t="shared" si="0"/>
        <v>35</v>
      </c>
      <c r="C50" s="17">
        <v>40057</v>
      </c>
      <c r="D50" s="5">
        <f t="shared" si="8"/>
        <v>6112.29</v>
      </c>
      <c r="E50" s="5">
        <f>ROUND(G49*($F$13/12),2)</f>
        <v>3558.69</v>
      </c>
      <c r="F50" s="5">
        <f>D50-E50</f>
        <v>2553.6</v>
      </c>
      <c r="G50" s="18">
        <f>G49-F50</f>
        <v>855985.02000000025</v>
      </c>
      <c r="H50" s="18">
        <f t="shared" si="2"/>
        <v>31481.439999999995</v>
      </c>
      <c r="I50" s="18">
        <f>SUM(F63:$F$261)</f>
        <v>824503.58000000007</v>
      </c>
      <c r="K50" s="19">
        <f t="shared" si="3"/>
        <v>-6112.29</v>
      </c>
      <c r="L50" s="19">
        <f t="shared" si="6"/>
        <v>-129.94999999999709</v>
      </c>
      <c r="M50" s="19">
        <f>I49-I50</f>
        <v>2683.5499999999302</v>
      </c>
      <c r="N50" s="19">
        <f t="shared" si="5"/>
        <v>3558.69</v>
      </c>
      <c r="O50" s="19">
        <v>0</v>
      </c>
      <c r="P50" s="18"/>
    </row>
    <row r="51" spans="1:16" x14ac:dyDescent="0.25">
      <c r="A51" s="16">
        <v>40087</v>
      </c>
      <c r="B51" s="6">
        <f t="shared" si="0"/>
        <v>36</v>
      </c>
      <c r="C51" s="17">
        <v>40087</v>
      </c>
      <c r="D51" s="5">
        <f t="shared" si="8"/>
        <v>6112.29</v>
      </c>
      <c r="E51" s="5">
        <f t="shared" si="9"/>
        <v>3548.11</v>
      </c>
      <c r="F51" s="5">
        <f t="shared" si="7"/>
        <v>2564.1799999999998</v>
      </c>
      <c r="G51" s="18">
        <f t="shared" si="1"/>
        <v>853420.8400000002</v>
      </c>
      <c r="H51" s="18">
        <f t="shared" si="2"/>
        <v>31611.93</v>
      </c>
      <c r="I51" s="18">
        <f>SUM(F64:$F$261)</f>
        <v>821808.91</v>
      </c>
      <c r="K51" s="19">
        <f t="shared" si="3"/>
        <v>-6112.29</v>
      </c>
      <c r="L51" s="19">
        <f t="shared" si="6"/>
        <v>-130.49000000000524</v>
      </c>
      <c r="M51" s="19">
        <f t="shared" si="4"/>
        <v>2694.6700000000419</v>
      </c>
      <c r="N51" s="19">
        <f t="shared" si="5"/>
        <v>3548.11</v>
      </c>
      <c r="O51" s="19">
        <v>0</v>
      </c>
      <c r="P51" s="18"/>
    </row>
    <row r="52" spans="1:16" x14ac:dyDescent="0.25">
      <c r="A52" s="16">
        <v>40118</v>
      </c>
      <c r="B52" s="6">
        <f t="shared" si="0"/>
        <v>37</v>
      </c>
      <c r="C52" s="17">
        <v>40118</v>
      </c>
      <c r="D52" s="5">
        <f t="shared" si="8"/>
        <v>6112.29</v>
      </c>
      <c r="E52" s="5">
        <f t="shared" si="9"/>
        <v>3537.48</v>
      </c>
      <c r="F52" s="5">
        <f t="shared" si="7"/>
        <v>2574.81</v>
      </c>
      <c r="G52" s="18">
        <f t="shared" si="1"/>
        <v>850846.03000000014</v>
      </c>
      <c r="H52" s="18">
        <f t="shared" si="2"/>
        <v>31742.959999999995</v>
      </c>
      <c r="I52" s="18">
        <f>SUM(F65:$F$261)</f>
        <v>819103.07000000007</v>
      </c>
      <c r="K52" s="19">
        <f t="shared" si="3"/>
        <v>-6112.29</v>
      </c>
      <c r="L52" s="19">
        <f t="shared" si="6"/>
        <v>-131.0299999999952</v>
      </c>
      <c r="M52" s="19">
        <f t="shared" si="4"/>
        <v>2705.8399999999674</v>
      </c>
      <c r="N52" s="19">
        <f t="shared" si="5"/>
        <v>3537.48</v>
      </c>
      <c r="O52" s="19">
        <v>0</v>
      </c>
      <c r="P52" s="18"/>
    </row>
    <row r="53" spans="1:16" x14ac:dyDescent="0.25">
      <c r="A53" s="16">
        <v>40148</v>
      </c>
      <c r="B53" s="6">
        <f t="shared" si="0"/>
        <v>38</v>
      </c>
      <c r="C53" s="17">
        <v>40148</v>
      </c>
      <c r="D53" s="5">
        <f t="shared" si="8"/>
        <v>6112.29</v>
      </c>
      <c r="E53" s="5">
        <f t="shared" si="9"/>
        <v>3526.81</v>
      </c>
      <c r="F53" s="5">
        <f t="shared" si="7"/>
        <v>2585.48</v>
      </c>
      <c r="G53" s="18">
        <f t="shared" si="1"/>
        <v>848260.55000000016</v>
      </c>
      <c r="H53" s="18">
        <f t="shared" si="2"/>
        <v>31874.54</v>
      </c>
      <c r="I53" s="18">
        <f>SUM(F66:$F$261)</f>
        <v>816386.01000000013</v>
      </c>
      <c r="K53" s="19">
        <f t="shared" si="3"/>
        <v>-6112.29</v>
      </c>
      <c r="L53" s="19">
        <f t="shared" si="6"/>
        <v>-131.58000000000538</v>
      </c>
      <c r="M53" s="19">
        <f t="shared" si="4"/>
        <v>2717.0599999999395</v>
      </c>
      <c r="N53" s="19">
        <f t="shared" si="5"/>
        <v>3526.81</v>
      </c>
      <c r="O53" s="19">
        <v>0</v>
      </c>
      <c r="P53" s="18"/>
    </row>
    <row r="54" spans="1:16" x14ac:dyDescent="0.25">
      <c r="A54" s="16">
        <v>40179</v>
      </c>
      <c r="B54" s="6">
        <f t="shared" si="0"/>
        <v>39</v>
      </c>
      <c r="C54" s="17">
        <v>40179</v>
      </c>
      <c r="D54" s="5">
        <f t="shared" si="8"/>
        <v>6112.29</v>
      </c>
      <c r="E54" s="5">
        <f t="shared" si="9"/>
        <v>3516.09</v>
      </c>
      <c r="F54" s="5">
        <f t="shared" si="7"/>
        <v>2596.1999999999998</v>
      </c>
      <c r="G54" s="18">
        <f t="shared" si="1"/>
        <v>845664.35000000021</v>
      </c>
      <c r="H54" s="18">
        <f t="shared" si="2"/>
        <v>32006.659999999996</v>
      </c>
      <c r="I54" s="18">
        <f>SUM(F67:$F$261)</f>
        <v>813657.69000000006</v>
      </c>
      <c r="K54" s="19">
        <f t="shared" si="3"/>
        <v>-6112.29</v>
      </c>
      <c r="L54" s="19">
        <f t="shared" si="6"/>
        <v>-132.11999999999534</v>
      </c>
      <c r="M54" s="19">
        <f t="shared" si="4"/>
        <v>2728.3200000000652</v>
      </c>
      <c r="N54" s="19">
        <f t="shared" si="5"/>
        <v>3516.09</v>
      </c>
      <c r="O54" s="19">
        <v>0</v>
      </c>
      <c r="P54" s="18"/>
    </row>
    <row r="55" spans="1:16" x14ac:dyDescent="0.25">
      <c r="A55" s="16">
        <v>40210</v>
      </c>
      <c r="B55" s="6">
        <f t="shared" si="0"/>
        <v>40</v>
      </c>
      <c r="C55" s="17">
        <v>40210</v>
      </c>
      <c r="D55" s="5">
        <f t="shared" si="8"/>
        <v>6112.29</v>
      </c>
      <c r="E55" s="5">
        <f t="shared" si="9"/>
        <v>3505.33</v>
      </c>
      <c r="F55" s="5">
        <f t="shared" si="7"/>
        <v>2606.96</v>
      </c>
      <c r="G55" s="18">
        <f t="shared" si="1"/>
        <v>843057.39000000025</v>
      </c>
      <c r="H55" s="18">
        <f t="shared" si="2"/>
        <v>32139.329999999998</v>
      </c>
      <c r="I55" s="18">
        <f>SUM(F68:$F$261)</f>
        <v>810918.06</v>
      </c>
      <c r="K55" s="19">
        <f t="shared" si="3"/>
        <v>-6112.29</v>
      </c>
      <c r="L55" s="19">
        <f t="shared" si="6"/>
        <v>-132.67000000000189</v>
      </c>
      <c r="M55" s="19">
        <f t="shared" si="4"/>
        <v>2739.6300000000047</v>
      </c>
      <c r="N55" s="19">
        <f t="shared" si="5"/>
        <v>3505.33</v>
      </c>
      <c r="O55" s="19">
        <v>0</v>
      </c>
      <c r="P55" s="18"/>
    </row>
    <row r="56" spans="1:16" x14ac:dyDescent="0.25">
      <c r="A56" s="16">
        <v>40238</v>
      </c>
      <c r="B56" s="6">
        <f t="shared" si="0"/>
        <v>41</v>
      </c>
      <c r="C56" s="17">
        <v>40238</v>
      </c>
      <c r="D56" s="5">
        <f t="shared" si="8"/>
        <v>6112.29</v>
      </c>
      <c r="E56" s="5">
        <f t="shared" si="9"/>
        <v>3494.52</v>
      </c>
      <c r="F56" s="5">
        <f t="shared" si="7"/>
        <v>2617.77</v>
      </c>
      <c r="G56" s="18">
        <f t="shared" si="1"/>
        <v>840439.62000000023</v>
      </c>
      <c r="H56" s="18">
        <f t="shared" si="2"/>
        <v>32272.550000000003</v>
      </c>
      <c r="I56" s="18">
        <f>SUM(F69:$F$261)</f>
        <v>808167.07000000007</v>
      </c>
      <c r="K56" s="19">
        <f t="shared" si="3"/>
        <v>-6112.29</v>
      </c>
      <c r="L56" s="19">
        <f t="shared" si="6"/>
        <v>-133.2200000000048</v>
      </c>
      <c r="M56" s="19">
        <f t="shared" si="4"/>
        <v>2750.9899999999907</v>
      </c>
      <c r="N56" s="19">
        <f t="shared" si="5"/>
        <v>3494.52</v>
      </c>
      <c r="O56" s="19">
        <v>0</v>
      </c>
      <c r="P56" s="18"/>
    </row>
    <row r="57" spans="1:16" x14ac:dyDescent="0.25">
      <c r="A57" s="16">
        <v>40269</v>
      </c>
      <c r="B57" s="6">
        <f t="shared" si="0"/>
        <v>42</v>
      </c>
      <c r="C57" s="17">
        <v>40269</v>
      </c>
      <c r="D57" s="5">
        <f t="shared" si="8"/>
        <v>6112.29</v>
      </c>
      <c r="E57" s="5">
        <f t="shared" si="9"/>
        <v>3483.67</v>
      </c>
      <c r="F57" s="5">
        <f t="shared" si="7"/>
        <v>2628.62</v>
      </c>
      <c r="G57" s="18">
        <f t="shared" si="1"/>
        <v>837811.00000000023</v>
      </c>
      <c r="H57" s="18">
        <f t="shared" si="2"/>
        <v>32406.32</v>
      </c>
      <c r="I57" s="18">
        <f>SUM(F70:$F$261)</f>
        <v>805404.68</v>
      </c>
      <c r="K57" s="19">
        <f t="shared" si="3"/>
        <v>-6112.29</v>
      </c>
      <c r="L57" s="19">
        <f t="shared" si="6"/>
        <v>-133.7699999999968</v>
      </c>
      <c r="M57" s="19">
        <f t="shared" si="4"/>
        <v>2762.390000000014</v>
      </c>
      <c r="N57" s="19">
        <f t="shared" si="5"/>
        <v>3483.67</v>
      </c>
      <c r="O57" s="19">
        <v>0</v>
      </c>
      <c r="P57" s="18"/>
    </row>
    <row r="58" spans="1:16" x14ac:dyDescent="0.25">
      <c r="A58" s="16">
        <v>40299</v>
      </c>
      <c r="B58" s="6">
        <f t="shared" si="0"/>
        <v>43</v>
      </c>
      <c r="C58" s="17">
        <v>40299</v>
      </c>
      <c r="D58" s="5">
        <f t="shared" si="8"/>
        <v>6112.29</v>
      </c>
      <c r="E58" s="5">
        <f t="shared" si="9"/>
        <v>3472.78</v>
      </c>
      <c r="F58" s="5">
        <f t="shared" si="7"/>
        <v>2639.5099999999998</v>
      </c>
      <c r="G58" s="18">
        <f t="shared" si="1"/>
        <v>835171.49000000022</v>
      </c>
      <c r="H58" s="18">
        <f t="shared" si="2"/>
        <v>32540.649999999998</v>
      </c>
      <c r="I58" s="18">
        <f>SUM(F71:$F$261)</f>
        <v>802630.84000000008</v>
      </c>
      <c r="K58" s="19">
        <f t="shared" si="3"/>
        <v>-6112.29</v>
      </c>
      <c r="L58" s="19">
        <f t="shared" si="6"/>
        <v>-134.32999999999811</v>
      </c>
      <c r="M58" s="19">
        <f t="shared" si="4"/>
        <v>2773.8399999999674</v>
      </c>
      <c r="N58" s="19">
        <f t="shared" si="5"/>
        <v>3472.78</v>
      </c>
      <c r="O58" s="19">
        <v>0</v>
      </c>
      <c r="P58" s="18"/>
    </row>
    <row r="59" spans="1:16" x14ac:dyDescent="0.25">
      <c r="A59" s="16">
        <v>40330</v>
      </c>
      <c r="B59" s="6">
        <f t="shared" si="0"/>
        <v>44</v>
      </c>
      <c r="C59" s="17">
        <v>40330</v>
      </c>
      <c r="D59" s="5">
        <f t="shared" si="8"/>
        <v>6112.29</v>
      </c>
      <c r="E59" s="5">
        <f t="shared" si="9"/>
        <v>3461.84</v>
      </c>
      <c r="F59" s="5">
        <f t="shared" si="7"/>
        <v>2650.45</v>
      </c>
      <c r="G59" s="18">
        <f t="shared" si="1"/>
        <v>832521.04000000027</v>
      </c>
      <c r="H59" s="18">
        <f t="shared" si="2"/>
        <v>32675.54</v>
      </c>
      <c r="I59" s="18">
        <f>SUM(F72:$F$261)</f>
        <v>799845.5</v>
      </c>
      <c r="K59" s="19">
        <f t="shared" si="3"/>
        <v>-6112.29</v>
      </c>
      <c r="L59" s="19">
        <f t="shared" si="6"/>
        <v>-134.89000000000306</v>
      </c>
      <c r="M59" s="19">
        <f t="shared" si="4"/>
        <v>2785.3400000000838</v>
      </c>
      <c r="N59" s="19">
        <f t="shared" si="5"/>
        <v>3461.84</v>
      </c>
      <c r="O59" s="19">
        <v>0</v>
      </c>
      <c r="P59" s="18"/>
    </row>
    <row r="60" spans="1:16" x14ac:dyDescent="0.25">
      <c r="A60" s="16">
        <v>40360</v>
      </c>
      <c r="B60" s="6">
        <f t="shared" si="0"/>
        <v>45</v>
      </c>
      <c r="C60" s="17">
        <v>40360</v>
      </c>
      <c r="D60" s="5">
        <f t="shared" si="8"/>
        <v>6112.29</v>
      </c>
      <c r="E60" s="5">
        <f t="shared" si="9"/>
        <v>3450.85</v>
      </c>
      <c r="F60" s="5">
        <f t="shared" si="7"/>
        <v>2661.44</v>
      </c>
      <c r="G60" s="18">
        <f t="shared" si="1"/>
        <v>829859.60000000033</v>
      </c>
      <c r="H60" s="18">
        <f t="shared" si="2"/>
        <v>32810.979999999996</v>
      </c>
      <c r="I60" s="18">
        <f>SUM(F73:$F$261)</f>
        <v>797048.62</v>
      </c>
      <c r="K60" s="19">
        <f t="shared" si="3"/>
        <v>-6112.29</v>
      </c>
      <c r="L60" s="19">
        <f t="shared" si="6"/>
        <v>-135.43999999999505</v>
      </c>
      <c r="M60" s="19">
        <f t="shared" si="4"/>
        <v>2796.8800000000047</v>
      </c>
      <c r="N60" s="19">
        <f t="shared" si="5"/>
        <v>3450.85</v>
      </c>
      <c r="O60" s="19">
        <v>0</v>
      </c>
      <c r="P60" s="18"/>
    </row>
    <row r="61" spans="1:16" x14ac:dyDescent="0.25">
      <c r="A61" s="16">
        <v>40391</v>
      </c>
      <c r="B61" s="6">
        <f t="shared" si="0"/>
        <v>46</v>
      </c>
      <c r="C61" s="17">
        <v>40391</v>
      </c>
      <c r="D61" s="5">
        <f t="shared" si="8"/>
        <v>6112.29</v>
      </c>
      <c r="E61" s="5">
        <f t="shared" si="9"/>
        <v>3439.82</v>
      </c>
      <c r="F61" s="5">
        <f t="shared" si="7"/>
        <v>2672.47</v>
      </c>
      <c r="G61" s="18">
        <f t="shared" si="1"/>
        <v>827187.13000000035</v>
      </c>
      <c r="H61" s="18">
        <f t="shared" si="2"/>
        <v>32946.99</v>
      </c>
      <c r="I61" s="18">
        <f>SUM(F74:$F$261)</f>
        <v>794240.1399999999</v>
      </c>
      <c r="K61" s="19">
        <f t="shared" si="3"/>
        <v>-6112.29</v>
      </c>
      <c r="L61" s="19">
        <f t="shared" si="6"/>
        <v>-136.01000000000204</v>
      </c>
      <c r="M61" s="19">
        <f t="shared" si="4"/>
        <v>2808.4800000000978</v>
      </c>
      <c r="N61" s="19">
        <f t="shared" si="5"/>
        <v>3439.82</v>
      </c>
      <c r="O61" s="19">
        <v>0</v>
      </c>
      <c r="P61" s="18"/>
    </row>
    <row r="62" spans="1:16" x14ac:dyDescent="0.25">
      <c r="A62" s="16">
        <v>40422</v>
      </c>
      <c r="B62" s="6">
        <f t="shared" si="0"/>
        <v>47</v>
      </c>
      <c r="C62" s="17">
        <v>40422</v>
      </c>
      <c r="D62" s="5">
        <f t="shared" si="8"/>
        <v>6112.29</v>
      </c>
      <c r="E62" s="5">
        <f t="shared" si="9"/>
        <v>3428.74</v>
      </c>
      <c r="F62" s="5">
        <f t="shared" si="7"/>
        <v>2683.55</v>
      </c>
      <c r="G62" s="18">
        <f t="shared" si="1"/>
        <v>824503.58000000031</v>
      </c>
      <c r="H62" s="18">
        <f t="shared" si="2"/>
        <v>33083.560000000005</v>
      </c>
      <c r="I62" s="18">
        <f>SUM(F75:$F$261)</f>
        <v>791420.0199999999</v>
      </c>
      <c r="K62" s="19">
        <f t="shared" si="3"/>
        <v>-6112.29</v>
      </c>
      <c r="L62" s="19">
        <f t="shared" si="6"/>
        <v>-136.57000000000698</v>
      </c>
      <c r="M62" s="19">
        <f t="shared" si="4"/>
        <v>2820.1199999999953</v>
      </c>
      <c r="N62" s="19">
        <f t="shared" si="5"/>
        <v>3428.74</v>
      </c>
      <c r="O62" s="19">
        <v>0</v>
      </c>
      <c r="P62" s="18"/>
    </row>
    <row r="63" spans="1:16" x14ac:dyDescent="0.25">
      <c r="A63" s="16">
        <v>40452</v>
      </c>
      <c r="B63" s="6">
        <f t="shared" si="0"/>
        <v>48</v>
      </c>
      <c r="C63" s="17">
        <v>40452</v>
      </c>
      <c r="D63" s="5">
        <f t="shared" si="8"/>
        <v>6112.29</v>
      </c>
      <c r="E63" s="5">
        <f t="shared" si="9"/>
        <v>3417.62</v>
      </c>
      <c r="F63" s="5">
        <f t="shared" si="7"/>
        <v>2694.67</v>
      </c>
      <c r="G63" s="18">
        <f t="shared" si="1"/>
        <v>821808.91000000027</v>
      </c>
      <c r="H63" s="18">
        <f t="shared" si="2"/>
        <v>33220.699999999997</v>
      </c>
      <c r="I63" s="18">
        <f>SUM(F76:$F$261)</f>
        <v>788588.21</v>
      </c>
      <c r="K63" s="19">
        <f t="shared" si="3"/>
        <v>-6112.29</v>
      </c>
      <c r="L63" s="19">
        <f t="shared" si="6"/>
        <v>-137.13999999999214</v>
      </c>
      <c r="M63" s="19">
        <f t="shared" si="4"/>
        <v>2831.8099999999395</v>
      </c>
      <c r="N63" s="19">
        <f t="shared" si="5"/>
        <v>3417.62</v>
      </c>
      <c r="O63" s="19">
        <v>0</v>
      </c>
      <c r="P63" s="18"/>
    </row>
    <row r="64" spans="1:16" x14ac:dyDescent="0.25">
      <c r="A64" s="16">
        <v>40483</v>
      </c>
      <c r="B64" s="6">
        <f t="shared" si="0"/>
        <v>49</v>
      </c>
      <c r="C64" s="17">
        <v>40483</v>
      </c>
      <c r="D64" s="5">
        <f t="shared" si="8"/>
        <v>6112.29</v>
      </c>
      <c r="E64" s="5">
        <f t="shared" si="9"/>
        <v>3406.45</v>
      </c>
      <c r="F64" s="5">
        <f t="shared" si="7"/>
        <v>2705.84</v>
      </c>
      <c r="G64" s="18">
        <f t="shared" si="1"/>
        <v>819103.0700000003</v>
      </c>
      <c r="H64" s="18">
        <f t="shared" si="2"/>
        <v>33358.400000000001</v>
      </c>
      <c r="I64" s="18">
        <f>SUM(F77:$F$261)</f>
        <v>785744.67</v>
      </c>
      <c r="K64" s="19">
        <f t="shared" si="3"/>
        <v>-6112.29</v>
      </c>
      <c r="L64" s="19">
        <f t="shared" si="6"/>
        <v>-137.70000000000437</v>
      </c>
      <c r="M64" s="19">
        <f t="shared" si="4"/>
        <v>2843.5399999999208</v>
      </c>
      <c r="N64" s="19">
        <f t="shared" si="5"/>
        <v>3406.45</v>
      </c>
      <c r="O64" s="19">
        <v>0</v>
      </c>
      <c r="P64" s="18"/>
    </row>
    <row r="65" spans="1:16" x14ac:dyDescent="0.25">
      <c r="A65" s="16">
        <v>40513</v>
      </c>
      <c r="B65" s="6">
        <f t="shared" si="0"/>
        <v>50</v>
      </c>
      <c r="C65" s="17">
        <v>40513</v>
      </c>
      <c r="D65" s="5">
        <f t="shared" si="8"/>
        <v>6112.29</v>
      </c>
      <c r="E65" s="5">
        <f t="shared" si="9"/>
        <v>3395.23</v>
      </c>
      <c r="F65" s="5">
        <f t="shared" si="7"/>
        <v>2717.06</v>
      </c>
      <c r="G65" s="18">
        <f t="shared" si="1"/>
        <v>816386.01000000024</v>
      </c>
      <c r="H65" s="18">
        <f t="shared" si="2"/>
        <v>33496.670000000006</v>
      </c>
      <c r="I65" s="18">
        <f>SUM(F78:$F$261)</f>
        <v>782889.34000000008</v>
      </c>
      <c r="K65" s="19">
        <f t="shared" si="3"/>
        <v>-6112.29</v>
      </c>
      <c r="L65" s="19">
        <f t="shared" si="6"/>
        <v>-138.27000000000407</v>
      </c>
      <c r="M65" s="19">
        <f t="shared" si="4"/>
        <v>2855.3299999999581</v>
      </c>
      <c r="N65" s="19">
        <f t="shared" si="5"/>
        <v>3395.23</v>
      </c>
      <c r="O65" s="19">
        <v>0</v>
      </c>
      <c r="P65" s="18"/>
    </row>
    <row r="66" spans="1:16" x14ac:dyDescent="0.25">
      <c r="A66" s="16">
        <v>40544</v>
      </c>
      <c r="B66" s="6">
        <f t="shared" si="0"/>
        <v>51</v>
      </c>
      <c r="C66" s="17">
        <v>40544</v>
      </c>
      <c r="D66" s="5">
        <f t="shared" si="8"/>
        <v>6112.29</v>
      </c>
      <c r="E66" s="5">
        <f t="shared" si="9"/>
        <v>3383.97</v>
      </c>
      <c r="F66" s="5">
        <f t="shared" si="7"/>
        <v>2728.32</v>
      </c>
      <c r="G66" s="18">
        <f t="shared" si="1"/>
        <v>813657.69000000029</v>
      </c>
      <c r="H66" s="18">
        <f t="shared" si="2"/>
        <v>33635.519999999997</v>
      </c>
      <c r="I66" s="18">
        <f>SUM(F79:$F$261)</f>
        <v>780022.17</v>
      </c>
      <c r="K66" s="19">
        <f t="shared" si="3"/>
        <v>-6112.29</v>
      </c>
      <c r="L66" s="19">
        <f t="shared" si="6"/>
        <v>-138.84999999999127</v>
      </c>
      <c r="M66" s="19">
        <f t="shared" si="4"/>
        <v>2867.1700000000419</v>
      </c>
      <c r="N66" s="19">
        <f t="shared" si="5"/>
        <v>3383.97</v>
      </c>
      <c r="O66" s="19">
        <v>0</v>
      </c>
      <c r="P66" s="18"/>
    </row>
    <row r="67" spans="1:16" x14ac:dyDescent="0.25">
      <c r="A67" s="16">
        <v>40575</v>
      </c>
      <c r="B67" s="6">
        <f t="shared" si="0"/>
        <v>52</v>
      </c>
      <c r="C67" s="17">
        <v>40575</v>
      </c>
      <c r="D67" s="5">
        <f t="shared" si="8"/>
        <v>6112.29</v>
      </c>
      <c r="E67" s="5">
        <f t="shared" si="9"/>
        <v>3372.66</v>
      </c>
      <c r="F67" s="5">
        <f t="shared" si="7"/>
        <v>2739.63</v>
      </c>
      <c r="G67" s="18">
        <f t="shared" si="1"/>
        <v>810918.06000000029</v>
      </c>
      <c r="H67" s="18">
        <f t="shared" si="2"/>
        <v>33774.94</v>
      </c>
      <c r="I67" s="18">
        <f>SUM(F80:$F$261)</f>
        <v>777143.12</v>
      </c>
      <c r="K67" s="19">
        <f t="shared" si="3"/>
        <v>-6112.29</v>
      </c>
      <c r="L67" s="19">
        <f t="shared" si="6"/>
        <v>-139.42000000000553</v>
      </c>
      <c r="M67" s="19">
        <f t="shared" si="4"/>
        <v>2879.0500000000466</v>
      </c>
      <c r="N67" s="19">
        <f t="shared" si="5"/>
        <v>3372.66</v>
      </c>
      <c r="O67" s="19">
        <v>0</v>
      </c>
      <c r="P67" s="18"/>
    </row>
    <row r="68" spans="1:16" x14ac:dyDescent="0.25">
      <c r="A68" s="16">
        <v>40603</v>
      </c>
      <c r="B68" s="6">
        <f t="shared" si="0"/>
        <v>53</v>
      </c>
      <c r="C68" s="17">
        <v>40603</v>
      </c>
      <c r="D68" s="5">
        <f t="shared" si="8"/>
        <v>6112.29</v>
      </c>
      <c r="E68" s="5">
        <f t="shared" si="9"/>
        <v>3361.3</v>
      </c>
      <c r="F68" s="5">
        <f t="shared" si="7"/>
        <v>2750.99</v>
      </c>
      <c r="G68" s="18">
        <f t="shared" si="1"/>
        <v>808167.0700000003</v>
      </c>
      <c r="H68" s="18">
        <f t="shared" si="2"/>
        <v>33914.94</v>
      </c>
      <c r="I68" s="18">
        <f>SUM(F81:$F$261)</f>
        <v>774252.13</v>
      </c>
      <c r="K68" s="19">
        <f t="shared" si="3"/>
        <v>-6112.29</v>
      </c>
      <c r="L68" s="19">
        <f t="shared" si="6"/>
        <v>-140</v>
      </c>
      <c r="M68" s="19">
        <f t="shared" si="4"/>
        <v>2890.9899999999907</v>
      </c>
      <c r="N68" s="19">
        <f t="shared" si="5"/>
        <v>3361.3</v>
      </c>
      <c r="O68" s="19">
        <v>0</v>
      </c>
      <c r="P68" s="18"/>
    </row>
    <row r="69" spans="1:16" x14ac:dyDescent="0.25">
      <c r="A69" s="16">
        <v>40634</v>
      </c>
      <c r="B69" s="6">
        <f t="shared" si="0"/>
        <v>54</v>
      </c>
      <c r="C69" s="17">
        <v>40634</v>
      </c>
      <c r="D69" s="5">
        <f t="shared" si="8"/>
        <v>6112.29</v>
      </c>
      <c r="E69" s="5">
        <f t="shared" si="9"/>
        <v>3349.9</v>
      </c>
      <c r="F69" s="5">
        <f t="shared" si="7"/>
        <v>2762.39</v>
      </c>
      <c r="G69" s="18">
        <f t="shared" si="1"/>
        <v>805404.68000000028</v>
      </c>
      <c r="H69" s="18">
        <f t="shared" si="2"/>
        <v>34055.520000000004</v>
      </c>
      <c r="I69" s="18">
        <f>SUM(F82:$F$261)</f>
        <v>771349.16</v>
      </c>
      <c r="K69" s="19">
        <f t="shared" si="3"/>
        <v>-6112.29</v>
      </c>
      <c r="L69" s="19">
        <f t="shared" si="6"/>
        <v>-140.58000000000175</v>
      </c>
      <c r="M69" s="19">
        <f t="shared" si="4"/>
        <v>2902.9699999999721</v>
      </c>
      <c r="N69" s="19">
        <f t="shared" si="5"/>
        <v>3349.9</v>
      </c>
      <c r="O69" s="19">
        <v>0</v>
      </c>
      <c r="P69" s="18"/>
    </row>
    <row r="70" spans="1:16" x14ac:dyDescent="0.25">
      <c r="A70" s="16">
        <v>40664</v>
      </c>
      <c r="B70" s="6">
        <f t="shared" si="0"/>
        <v>55</v>
      </c>
      <c r="C70" s="17">
        <v>40664</v>
      </c>
      <c r="D70" s="5">
        <f t="shared" si="8"/>
        <v>6112.29</v>
      </c>
      <c r="E70" s="5">
        <f t="shared" si="9"/>
        <v>3338.45</v>
      </c>
      <c r="F70" s="5">
        <f t="shared" si="7"/>
        <v>2773.84</v>
      </c>
      <c r="G70" s="18">
        <f t="shared" si="1"/>
        <v>802630.84000000032</v>
      </c>
      <c r="H70" s="18">
        <f t="shared" si="2"/>
        <v>34196.68</v>
      </c>
      <c r="I70" s="18">
        <f>SUM(F83:$F$261)</f>
        <v>768434.16</v>
      </c>
      <c r="K70" s="19">
        <f t="shared" si="3"/>
        <v>-6112.29</v>
      </c>
      <c r="L70" s="19">
        <f t="shared" si="6"/>
        <v>-141.15999999999622</v>
      </c>
      <c r="M70" s="19">
        <f t="shared" si="4"/>
        <v>2915</v>
      </c>
      <c r="N70" s="19">
        <f t="shared" si="5"/>
        <v>3338.45</v>
      </c>
      <c r="O70" s="19">
        <v>0</v>
      </c>
      <c r="P70" s="18"/>
    </row>
    <row r="71" spans="1:16" x14ac:dyDescent="0.25">
      <c r="A71" s="16">
        <v>40695</v>
      </c>
      <c r="B71" s="6">
        <f t="shared" si="0"/>
        <v>56</v>
      </c>
      <c r="C71" s="17">
        <v>40695</v>
      </c>
      <c r="D71" s="5">
        <f t="shared" si="8"/>
        <v>6112.29</v>
      </c>
      <c r="E71" s="5">
        <f t="shared" si="9"/>
        <v>3326.95</v>
      </c>
      <c r="F71" s="5">
        <f t="shared" si="7"/>
        <v>2785.34</v>
      </c>
      <c r="G71" s="18">
        <f t="shared" si="1"/>
        <v>799845.50000000035</v>
      </c>
      <c r="H71" s="18">
        <f t="shared" si="2"/>
        <v>34338.42</v>
      </c>
      <c r="I71" s="18">
        <f>SUM(F84:$F$261)</f>
        <v>765507.08000000007</v>
      </c>
      <c r="K71" s="19">
        <f t="shared" si="3"/>
        <v>-6112.29</v>
      </c>
      <c r="L71" s="19">
        <f t="shared" si="6"/>
        <v>-141.73999999999796</v>
      </c>
      <c r="M71" s="19">
        <f t="shared" si="4"/>
        <v>2927.0799999999581</v>
      </c>
      <c r="N71" s="19">
        <f t="shared" si="5"/>
        <v>3326.95</v>
      </c>
      <c r="O71" s="19">
        <v>0</v>
      </c>
      <c r="P71" s="18"/>
    </row>
    <row r="72" spans="1:16" x14ac:dyDescent="0.25">
      <c r="A72" s="16">
        <v>40725</v>
      </c>
      <c r="B72" s="6">
        <f t="shared" si="0"/>
        <v>57</v>
      </c>
      <c r="C72" s="17">
        <v>40725</v>
      </c>
      <c r="D72" s="5">
        <f t="shared" si="8"/>
        <v>6112.29</v>
      </c>
      <c r="E72" s="5">
        <f t="shared" si="9"/>
        <v>3315.41</v>
      </c>
      <c r="F72" s="5">
        <f t="shared" si="7"/>
        <v>2796.88</v>
      </c>
      <c r="G72" s="18">
        <f t="shared" si="1"/>
        <v>797048.62000000034</v>
      </c>
      <c r="H72" s="18">
        <f t="shared" si="2"/>
        <v>34480.76</v>
      </c>
      <c r="I72" s="18">
        <f>SUM(F85:$F$261)</f>
        <v>762567.8600000001</v>
      </c>
      <c r="K72" s="19">
        <f t="shared" si="3"/>
        <v>-6112.29</v>
      </c>
      <c r="L72" s="19">
        <f t="shared" si="6"/>
        <v>-142.34000000000378</v>
      </c>
      <c r="M72" s="19">
        <f t="shared" si="4"/>
        <v>2939.2199999999721</v>
      </c>
      <c r="N72" s="19">
        <f t="shared" si="5"/>
        <v>3315.41</v>
      </c>
      <c r="O72" s="19">
        <v>0</v>
      </c>
      <c r="P72" s="18"/>
    </row>
    <row r="73" spans="1:16" x14ac:dyDescent="0.25">
      <c r="A73" s="16">
        <v>40756</v>
      </c>
      <c r="B73" s="6">
        <f t="shared" si="0"/>
        <v>58</v>
      </c>
      <c r="C73" s="17">
        <v>40756</v>
      </c>
      <c r="D73" s="5">
        <f t="shared" si="8"/>
        <v>6112.29</v>
      </c>
      <c r="E73" s="5">
        <f t="shared" si="9"/>
        <v>3303.81</v>
      </c>
      <c r="F73" s="5">
        <f t="shared" si="7"/>
        <v>2808.48</v>
      </c>
      <c r="G73" s="18">
        <f t="shared" si="1"/>
        <v>794240.14000000036</v>
      </c>
      <c r="H73" s="18">
        <f t="shared" si="2"/>
        <v>34623.680000000008</v>
      </c>
      <c r="I73" s="18">
        <f>SUM(F86:$F$261)</f>
        <v>759616.46000000008</v>
      </c>
      <c r="K73" s="19">
        <f t="shared" si="3"/>
        <v>-6112.29</v>
      </c>
      <c r="L73" s="19">
        <f t="shared" si="6"/>
        <v>-142.92000000000553</v>
      </c>
      <c r="M73" s="19">
        <f t="shared" si="4"/>
        <v>2951.4000000000233</v>
      </c>
      <c r="N73" s="19">
        <f t="shared" si="5"/>
        <v>3303.81</v>
      </c>
      <c r="O73" s="19">
        <v>0</v>
      </c>
      <c r="P73" s="18"/>
    </row>
    <row r="74" spans="1:16" x14ac:dyDescent="0.25">
      <c r="A74" s="16">
        <v>40787</v>
      </c>
      <c r="B74" s="6">
        <f t="shared" si="0"/>
        <v>59</v>
      </c>
      <c r="C74" s="17">
        <v>40787</v>
      </c>
      <c r="D74" s="5">
        <f t="shared" si="8"/>
        <v>6112.29</v>
      </c>
      <c r="E74" s="5">
        <f t="shared" si="9"/>
        <v>3292.17</v>
      </c>
      <c r="F74" s="5">
        <f t="shared" si="7"/>
        <v>2820.12</v>
      </c>
      <c r="G74" s="18">
        <f t="shared" si="1"/>
        <v>791420.02000000037</v>
      </c>
      <c r="H74" s="18">
        <f t="shared" si="2"/>
        <v>34767.19</v>
      </c>
      <c r="I74" s="18">
        <f>SUM(F87:$F$261)</f>
        <v>756652.83</v>
      </c>
      <c r="K74" s="19">
        <f t="shared" si="3"/>
        <v>-6112.29</v>
      </c>
      <c r="L74" s="19">
        <f t="shared" si="6"/>
        <v>-143.50999999999476</v>
      </c>
      <c r="M74" s="19">
        <f t="shared" si="4"/>
        <v>2963.6300000001211</v>
      </c>
      <c r="N74" s="19">
        <f t="shared" si="5"/>
        <v>3292.17</v>
      </c>
      <c r="O74" s="19">
        <v>0</v>
      </c>
      <c r="P74" s="18"/>
    </row>
    <row r="75" spans="1:16" x14ac:dyDescent="0.25">
      <c r="A75" s="16">
        <v>40817</v>
      </c>
      <c r="B75" s="6">
        <f t="shared" si="0"/>
        <v>60</v>
      </c>
      <c r="C75" s="17">
        <v>40817</v>
      </c>
      <c r="D75" s="5">
        <f t="shared" si="8"/>
        <v>6112.29</v>
      </c>
      <c r="E75" s="5">
        <f t="shared" si="9"/>
        <v>3280.48</v>
      </c>
      <c r="F75" s="5">
        <f t="shared" si="7"/>
        <v>2831.81</v>
      </c>
      <c r="G75" s="18">
        <f t="shared" si="1"/>
        <v>788588.21000000031</v>
      </c>
      <c r="H75" s="18">
        <f t="shared" si="2"/>
        <v>34911.300000000003</v>
      </c>
      <c r="I75" s="18">
        <f>SUM(F88:$F$261)</f>
        <v>753676.90999999992</v>
      </c>
      <c r="K75" s="19">
        <f t="shared" si="3"/>
        <v>-6112.29</v>
      </c>
      <c r="L75" s="19">
        <f t="shared" si="6"/>
        <v>-144.11000000000058</v>
      </c>
      <c r="M75" s="19">
        <f t="shared" si="4"/>
        <v>2975.9200000000419</v>
      </c>
      <c r="N75" s="19">
        <f t="shared" si="5"/>
        <v>3280.48</v>
      </c>
      <c r="O75" s="19">
        <v>0</v>
      </c>
      <c r="P75" s="18"/>
    </row>
    <row r="76" spans="1:16" x14ac:dyDescent="0.25">
      <c r="A76" s="16">
        <v>40848</v>
      </c>
      <c r="B76" s="6">
        <f t="shared" si="0"/>
        <v>61</v>
      </c>
      <c r="C76" s="17">
        <v>40848</v>
      </c>
      <c r="D76" s="5">
        <f t="shared" si="8"/>
        <v>6112.29</v>
      </c>
      <c r="E76" s="5">
        <f t="shared" si="9"/>
        <v>3268.75</v>
      </c>
      <c r="F76" s="5">
        <f t="shared" si="7"/>
        <v>2843.54</v>
      </c>
      <c r="G76" s="18">
        <f t="shared" si="1"/>
        <v>785744.67000000027</v>
      </c>
      <c r="H76" s="18">
        <f t="shared" si="2"/>
        <v>35056.01</v>
      </c>
      <c r="I76" s="18">
        <f>SUM(F89:$F$261)</f>
        <v>750688.65999999992</v>
      </c>
      <c r="K76" s="19">
        <f t="shared" si="3"/>
        <v>-6112.29</v>
      </c>
      <c r="L76" s="19">
        <f t="shared" si="6"/>
        <v>-144.70999999999913</v>
      </c>
      <c r="M76" s="19">
        <f t="shared" si="4"/>
        <v>2988.25</v>
      </c>
      <c r="N76" s="19">
        <f t="shared" si="5"/>
        <v>3268.75</v>
      </c>
      <c r="O76" s="19">
        <v>0</v>
      </c>
      <c r="P76" s="18"/>
    </row>
    <row r="77" spans="1:16" x14ac:dyDescent="0.25">
      <c r="A77" s="16">
        <v>40878</v>
      </c>
      <c r="B77" s="6">
        <f t="shared" si="0"/>
        <v>62</v>
      </c>
      <c r="C77" s="17">
        <v>40878</v>
      </c>
      <c r="D77" s="5">
        <f t="shared" si="8"/>
        <v>6112.29</v>
      </c>
      <c r="E77" s="5">
        <f t="shared" si="9"/>
        <v>3256.96</v>
      </c>
      <c r="F77" s="5">
        <f t="shared" si="7"/>
        <v>2855.33</v>
      </c>
      <c r="G77" s="18">
        <f t="shared" si="1"/>
        <v>782889.34000000032</v>
      </c>
      <c r="H77" s="18">
        <f t="shared" si="2"/>
        <v>35201.32</v>
      </c>
      <c r="I77" s="18">
        <f>SUM(F90:$F$261)</f>
        <v>747688.02</v>
      </c>
      <c r="K77" s="19">
        <f t="shared" si="3"/>
        <v>-6112.29</v>
      </c>
      <c r="L77" s="19">
        <f t="shared" si="6"/>
        <v>-145.30999999999767</v>
      </c>
      <c r="M77" s="19">
        <f t="shared" si="4"/>
        <v>3000.6399999998976</v>
      </c>
      <c r="N77" s="19">
        <f t="shared" si="5"/>
        <v>3256.96</v>
      </c>
      <c r="O77" s="19">
        <v>0</v>
      </c>
    </row>
    <row r="78" spans="1:16" x14ac:dyDescent="0.25">
      <c r="A78" s="16">
        <v>40909</v>
      </c>
      <c r="B78" s="6">
        <f t="shared" si="0"/>
        <v>63</v>
      </c>
      <c r="C78" s="17">
        <v>40909</v>
      </c>
      <c r="D78" s="5">
        <f t="shared" si="8"/>
        <v>6112.29</v>
      </c>
      <c r="E78" s="5">
        <f t="shared" si="9"/>
        <v>3245.12</v>
      </c>
      <c r="F78" s="5">
        <f t="shared" si="7"/>
        <v>2867.17</v>
      </c>
      <c r="G78" s="18">
        <f t="shared" si="1"/>
        <v>780022.17000000027</v>
      </c>
      <c r="H78" s="18">
        <f t="shared" si="2"/>
        <v>35347.230000000003</v>
      </c>
      <c r="I78" s="18">
        <f>SUM(F91:$F$261)</f>
        <v>744674.94</v>
      </c>
      <c r="K78" s="19">
        <f t="shared" si="3"/>
        <v>-6112.29</v>
      </c>
      <c r="L78" s="19">
        <f t="shared" si="6"/>
        <v>-145.91000000000349</v>
      </c>
      <c r="M78" s="19">
        <f t="shared" si="4"/>
        <v>3013.0800000000745</v>
      </c>
      <c r="N78" s="19">
        <f t="shared" si="5"/>
        <v>3245.12</v>
      </c>
      <c r="O78" s="19">
        <v>0</v>
      </c>
    </row>
    <row r="79" spans="1:16" x14ac:dyDescent="0.25">
      <c r="A79" s="16">
        <v>40940</v>
      </c>
      <c r="B79" s="6">
        <f t="shared" si="0"/>
        <v>64</v>
      </c>
      <c r="C79" s="17">
        <v>40940</v>
      </c>
      <c r="D79" s="5">
        <f t="shared" si="8"/>
        <v>6112.29</v>
      </c>
      <c r="E79" s="5">
        <f t="shared" si="9"/>
        <v>3233.24</v>
      </c>
      <c r="F79" s="5">
        <f t="shared" si="7"/>
        <v>2879.05</v>
      </c>
      <c r="G79" s="18">
        <f t="shared" si="1"/>
        <v>777143.12000000023</v>
      </c>
      <c r="H79" s="18">
        <f t="shared" si="2"/>
        <v>35493.75</v>
      </c>
      <c r="I79" s="18">
        <f>SUM(F92:$F$261)</f>
        <v>741649.37</v>
      </c>
      <c r="K79" s="19">
        <f t="shared" si="3"/>
        <v>-6112.29</v>
      </c>
      <c r="L79" s="19">
        <f t="shared" si="6"/>
        <v>-146.5199999999968</v>
      </c>
      <c r="M79" s="19">
        <f t="shared" si="4"/>
        <v>3025.5699999999488</v>
      </c>
      <c r="N79" s="19">
        <f t="shared" si="5"/>
        <v>3233.24</v>
      </c>
      <c r="O79" s="19">
        <v>0</v>
      </c>
    </row>
    <row r="80" spans="1:16" x14ac:dyDescent="0.25">
      <c r="A80" s="16">
        <v>40969</v>
      </c>
      <c r="B80" s="6">
        <f t="shared" si="0"/>
        <v>65</v>
      </c>
      <c r="C80" s="17">
        <v>40969</v>
      </c>
      <c r="D80" s="5">
        <f t="shared" si="8"/>
        <v>6112.29</v>
      </c>
      <c r="E80" s="5">
        <f t="shared" si="9"/>
        <v>3221.3</v>
      </c>
      <c r="F80" s="5">
        <f t="shared" si="7"/>
        <v>2890.99</v>
      </c>
      <c r="G80" s="18">
        <f t="shared" si="1"/>
        <v>774252.13000000024</v>
      </c>
      <c r="H80" s="18">
        <f t="shared" si="2"/>
        <v>35640.870000000003</v>
      </c>
      <c r="I80" s="18">
        <f>SUM(F93:$F$261)</f>
        <v>738611.26</v>
      </c>
      <c r="K80" s="19">
        <f t="shared" si="3"/>
        <v>-6112.29</v>
      </c>
      <c r="L80" s="19">
        <f t="shared" si="6"/>
        <v>-147.12000000000262</v>
      </c>
      <c r="M80" s="19">
        <f t="shared" si="4"/>
        <v>3038.109999999986</v>
      </c>
      <c r="N80" s="19">
        <f t="shared" si="5"/>
        <v>3221.3</v>
      </c>
      <c r="O80" s="19">
        <v>0</v>
      </c>
    </row>
    <row r="81" spans="1:15" x14ac:dyDescent="0.25">
      <c r="A81" s="16">
        <v>41000</v>
      </c>
      <c r="B81" s="6">
        <f t="shared" ref="B81:B144" si="11">B80+1</f>
        <v>66</v>
      </c>
      <c r="C81" s="17">
        <v>41000</v>
      </c>
      <c r="D81" s="5">
        <f t="shared" si="8"/>
        <v>6112.29</v>
      </c>
      <c r="E81" s="5">
        <f t="shared" si="9"/>
        <v>3209.32</v>
      </c>
      <c r="F81" s="5">
        <f t="shared" si="7"/>
        <v>2902.97</v>
      </c>
      <c r="G81" s="18">
        <f t="shared" ref="G81:G144" si="12">G80-F81</f>
        <v>771349.16000000027</v>
      </c>
      <c r="H81" s="18">
        <f t="shared" ref="H81:H144" si="13">SUM(F82:F93)</f>
        <v>35788.6</v>
      </c>
      <c r="I81" s="18">
        <f>SUM(F94:$F$261)</f>
        <v>735560.55999999994</v>
      </c>
      <c r="K81" s="19">
        <f t="shared" si="3"/>
        <v>-6112.29</v>
      </c>
      <c r="L81" s="19">
        <f t="shared" si="6"/>
        <v>-147.72999999999593</v>
      </c>
      <c r="M81" s="19">
        <f t="shared" si="4"/>
        <v>3050.7000000000698</v>
      </c>
      <c r="N81" s="19">
        <f t="shared" si="5"/>
        <v>3209.32</v>
      </c>
      <c r="O81" s="19">
        <v>0</v>
      </c>
    </row>
    <row r="82" spans="1:15" x14ac:dyDescent="0.25">
      <c r="A82" s="16">
        <v>41030</v>
      </c>
      <c r="B82" s="6">
        <f t="shared" si="11"/>
        <v>67</v>
      </c>
      <c r="C82" s="17">
        <v>41030</v>
      </c>
      <c r="D82" s="5">
        <f t="shared" si="8"/>
        <v>6112.29</v>
      </c>
      <c r="E82" s="5">
        <f t="shared" si="9"/>
        <v>3197.29</v>
      </c>
      <c r="F82" s="5">
        <f t="shared" si="7"/>
        <v>2915</v>
      </c>
      <c r="G82" s="18">
        <f t="shared" si="12"/>
        <v>768434.16000000027</v>
      </c>
      <c r="H82" s="18">
        <f t="shared" si="13"/>
        <v>35936.949999999997</v>
      </c>
      <c r="I82" s="18">
        <f>SUM(F95:$F$261)</f>
        <v>732497.21</v>
      </c>
      <c r="K82" s="19">
        <f t="shared" ref="K82:K145" si="14">-D82</f>
        <v>-6112.29</v>
      </c>
      <c r="L82" s="19">
        <f t="shared" si="6"/>
        <v>-148.34999999999854</v>
      </c>
      <c r="M82" s="19">
        <f t="shared" si="6"/>
        <v>3063.3499999999767</v>
      </c>
      <c r="N82" s="19">
        <f t="shared" ref="N82:N145" si="15">E82</f>
        <v>3197.29</v>
      </c>
      <c r="O82" s="19">
        <v>0</v>
      </c>
    </row>
    <row r="83" spans="1:15" x14ac:dyDescent="0.25">
      <c r="A83" s="16">
        <v>41061</v>
      </c>
      <c r="B83" s="6">
        <f t="shared" si="11"/>
        <v>68</v>
      </c>
      <c r="C83" s="17">
        <v>41061</v>
      </c>
      <c r="D83" s="5">
        <f t="shared" si="8"/>
        <v>6112.29</v>
      </c>
      <c r="E83" s="5">
        <f t="shared" si="9"/>
        <v>3185.21</v>
      </c>
      <c r="F83" s="5">
        <f t="shared" si="7"/>
        <v>2927.08</v>
      </c>
      <c r="G83" s="18">
        <f t="shared" si="12"/>
        <v>765507.08000000031</v>
      </c>
      <c r="H83" s="18">
        <f t="shared" si="13"/>
        <v>36085.920000000006</v>
      </c>
      <c r="I83" s="18">
        <f>SUM(F96:$F$261)</f>
        <v>729421.15999999992</v>
      </c>
      <c r="K83" s="19">
        <f t="shared" si="14"/>
        <v>-6112.29</v>
      </c>
      <c r="L83" s="19">
        <f t="shared" ref="L83:M146" si="16">H82-H83</f>
        <v>-148.97000000000844</v>
      </c>
      <c r="M83" s="19">
        <f t="shared" si="16"/>
        <v>3076.0500000000466</v>
      </c>
      <c r="N83" s="19">
        <f t="shared" si="15"/>
        <v>3185.21</v>
      </c>
      <c r="O83" s="19">
        <v>0</v>
      </c>
    </row>
    <row r="84" spans="1:15" x14ac:dyDescent="0.25">
      <c r="A84" s="16">
        <v>41091</v>
      </c>
      <c r="B84" s="6">
        <f t="shared" si="11"/>
        <v>69</v>
      </c>
      <c r="C84" s="17">
        <v>41091</v>
      </c>
      <c r="D84" s="5">
        <f t="shared" si="8"/>
        <v>6112.29</v>
      </c>
      <c r="E84" s="5">
        <f t="shared" si="9"/>
        <v>3173.07</v>
      </c>
      <c r="F84" s="5">
        <f t="shared" ref="F84:F147" si="17">D84-E84</f>
        <v>2939.22</v>
      </c>
      <c r="G84" s="18">
        <f t="shared" si="12"/>
        <v>762567.86000000034</v>
      </c>
      <c r="H84" s="18">
        <f t="shared" si="13"/>
        <v>36235.5</v>
      </c>
      <c r="I84" s="18">
        <f>SUM(F97:$F$261)</f>
        <v>726332.36</v>
      </c>
      <c r="K84" s="19">
        <f t="shared" si="14"/>
        <v>-6112.29</v>
      </c>
      <c r="L84" s="19">
        <f t="shared" si="16"/>
        <v>-149.57999999999447</v>
      </c>
      <c r="M84" s="19">
        <f t="shared" si="16"/>
        <v>3088.7999999999302</v>
      </c>
      <c r="N84" s="19">
        <f t="shared" si="15"/>
        <v>3173.07</v>
      </c>
      <c r="O84" s="19">
        <v>0</v>
      </c>
    </row>
    <row r="85" spans="1:15" x14ac:dyDescent="0.25">
      <c r="A85" s="16">
        <v>41122</v>
      </c>
      <c r="B85" s="6">
        <f t="shared" si="11"/>
        <v>70</v>
      </c>
      <c r="C85" s="17">
        <v>41122</v>
      </c>
      <c r="D85" s="5">
        <f t="shared" si="8"/>
        <v>6112.29</v>
      </c>
      <c r="E85" s="5">
        <f t="shared" si="9"/>
        <v>3160.89</v>
      </c>
      <c r="F85" s="5">
        <f t="shared" si="17"/>
        <v>2951.4</v>
      </c>
      <c r="G85" s="18">
        <f t="shared" si="12"/>
        <v>759616.46000000031</v>
      </c>
      <c r="H85" s="18">
        <f t="shared" si="13"/>
        <v>36385.699999999997</v>
      </c>
      <c r="I85" s="18">
        <f>SUM(F98:$F$261)</f>
        <v>723230.76</v>
      </c>
      <c r="K85" s="19">
        <f t="shared" si="14"/>
        <v>-6112.29</v>
      </c>
      <c r="L85" s="19">
        <f t="shared" si="16"/>
        <v>-150.19999999999709</v>
      </c>
      <c r="M85" s="19">
        <f t="shared" si="16"/>
        <v>3101.5999999999767</v>
      </c>
      <c r="N85" s="19">
        <f t="shared" si="15"/>
        <v>3160.89</v>
      </c>
      <c r="O85" s="19">
        <v>0</v>
      </c>
    </row>
    <row r="86" spans="1:15" x14ac:dyDescent="0.25">
      <c r="A86" s="16">
        <v>41153</v>
      </c>
      <c r="B86" s="6">
        <f t="shared" si="11"/>
        <v>71</v>
      </c>
      <c r="C86" s="17">
        <v>41153</v>
      </c>
      <c r="D86" s="5">
        <f t="shared" ref="D86:D149" si="18">ROUND(447116.64*($D$8/67896759.52),2)</f>
        <v>6112.29</v>
      </c>
      <c r="E86" s="5">
        <f t="shared" ref="E86:E149" si="19">ROUND(G85*($F$13/12),2)</f>
        <v>3148.66</v>
      </c>
      <c r="F86" s="5">
        <f t="shared" si="17"/>
        <v>2963.63</v>
      </c>
      <c r="G86" s="18">
        <f t="shared" si="12"/>
        <v>756652.83000000031</v>
      </c>
      <c r="H86" s="18">
        <f t="shared" si="13"/>
        <v>36536.53</v>
      </c>
      <c r="I86" s="18">
        <f>SUM(F99:$F$261)</f>
        <v>720116.3</v>
      </c>
      <c r="K86" s="19">
        <f t="shared" si="14"/>
        <v>-6112.29</v>
      </c>
      <c r="L86" s="19">
        <f t="shared" si="16"/>
        <v>-150.83000000000175</v>
      </c>
      <c r="M86" s="19">
        <f t="shared" si="16"/>
        <v>3114.4599999999627</v>
      </c>
      <c r="N86" s="19">
        <f t="shared" si="15"/>
        <v>3148.66</v>
      </c>
      <c r="O86" s="19">
        <v>0</v>
      </c>
    </row>
    <row r="87" spans="1:15" x14ac:dyDescent="0.25">
      <c r="A87" s="16">
        <v>41183</v>
      </c>
      <c r="B87" s="6">
        <f t="shared" si="11"/>
        <v>72</v>
      </c>
      <c r="C87" s="17">
        <v>41183</v>
      </c>
      <c r="D87" s="5">
        <f t="shared" si="18"/>
        <v>6112.29</v>
      </c>
      <c r="E87" s="5">
        <f t="shared" si="19"/>
        <v>3136.37</v>
      </c>
      <c r="F87" s="5">
        <f t="shared" si="17"/>
        <v>2975.92</v>
      </c>
      <c r="G87" s="18">
        <f t="shared" si="12"/>
        <v>753676.91000000027</v>
      </c>
      <c r="H87" s="18">
        <f t="shared" si="13"/>
        <v>36687.969999999994</v>
      </c>
      <c r="I87" s="18">
        <f>SUM(F100:$F$261)</f>
        <v>716988.94000000006</v>
      </c>
      <c r="K87" s="19">
        <f t="shared" si="14"/>
        <v>-6112.29</v>
      </c>
      <c r="L87" s="19">
        <f t="shared" si="16"/>
        <v>-151.43999999999505</v>
      </c>
      <c r="M87" s="19">
        <f t="shared" si="16"/>
        <v>3127.359999999986</v>
      </c>
      <c r="N87" s="19">
        <f t="shared" si="15"/>
        <v>3136.37</v>
      </c>
      <c r="O87" s="19">
        <v>0</v>
      </c>
    </row>
    <row r="88" spans="1:15" x14ac:dyDescent="0.25">
      <c r="A88" s="16">
        <v>41214</v>
      </c>
      <c r="B88" s="6">
        <f t="shared" si="11"/>
        <v>73</v>
      </c>
      <c r="C88" s="17">
        <v>41214</v>
      </c>
      <c r="D88" s="5">
        <f t="shared" si="18"/>
        <v>6112.29</v>
      </c>
      <c r="E88" s="5">
        <f t="shared" si="19"/>
        <v>3124.04</v>
      </c>
      <c r="F88" s="5">
        <f t="shared" si="17"/>
        <v>2988.25</v>
      </c>
      <c r="G88" s="18">
        <f t="shared" si="12"/>
        <v>750688.66000000027</v>
      </c>
      <c r="H88" s="18">
        <f t="shared" si="13"/>
        <v>36840.049999999996</v>
      </c>
      <c r="I88" s="18">
        <f>SUM(F101:$F$261)</f>
        <v>713848.6100000001</v>
      </c>
      <c r="K88" s="19">
        <f t="shared" si="14"/>
        <v>-6112.29</v>
      </c>
      <c r="L88" s="19">
        <f t="shared" si="16"/>
        <v>-152.08000000000175</v>
      </c>
      <c r="M88" s="19">
        <f t="shared" si="16"/>
        <v>3140.3299999999581</v>
      </c>
      <c r="N88" s="19">
        <f t="shared" si="15"/>
        <v>3124.04</v>
      </c>
      <c r="O88" s="19">
        <v>0</v>
      </c>
    </row>
    <row r="89" spans="1:15" x14ac:dyDescent="0.25">
      <c r="A89" s="16">
        <v>41244</v>
      </c>
      <c r="B89" s="6">
        <f t="shared" si="11"/>
        <v>74</v>
      </c>
      <c r="C89" s="17">
        <v>41244</v>
      </c>
      <c r="D89" s="5">
        <f t="shared" si="18"/>
        <v>6112.29</v>
      </c>
      <c r="E89" s="5">
        <f t="shared" si="19"/>
        <v>3111.65</v>
      </c>
      <c r="F89" s="5">
        <f t="shared" si="17"/>
        <v>3000.64</v>
      </c>
      <c r="G89" s="18">
        <f t="shared" si="12"/>
        <v>747688.02000000025</v>
      </c>
      <c r="H89" s="18">
        <f t="shared" si="13"/>
        <v>36992.75</v>
      </c>
      <c r="I89" s="18">
        <f>SUM(F102:$F$261)</f>
        <v>710695.2699999999</v>
      </c>
      <c r="K89" s="19">
        <f t="shared" si="14"/>
        <v>-6112.29</v>
      </c>
      <c r="L89" s="19">
        <f t="shared" si="16"/>
        <v>-152.70000000000437</v>
      </c>
      <c r="M89" s="19">
        <f t="shared" si="16"/>
        <v>3153.3400000002002</v>
      </c>
      <c r="N89" s="19">
        <f t="shared" si="15"/>
        <v>3111.65</v>
      </c>
      <c r="O89" s="19">
        <v>0</v>
      </c>
    </row>
    <row r="90" spans="1:15" x14ac:dyDescent="0.25">
      <c r="A90" s="16">
        <v>41275</v>
      </c>
      <c r="B90" s="6">
        <f t="shared" si="11"/>
        <v>75</v>
      </c>
      <c r="C90" s="17">
        <v>41275</v>
      </c>
      <c r="D90" s="5">
        <f t="shared" si="18"/>
        <v>6112.29</v>
      </c>
      <c r="E90" s="5">
        <f t="shared" si="19"/>
        <v>3099.21</v>
      </c>
      <c r="F90" s="5">
        <f t="shared" si="17"/>
        <v>3013.08</v>
      </c>
      <c r="G90" s="18">
        <f t="shared" si="12"/>
        <v>744674.94000000029</v>
      </c>
      <c r="H90" s="18">
        <f t="shared" si="13"/>
        <v>37146.089999999997</v>
      </c>
      <c r="I90" s="18">
        <f>SUM(F103:$F$261)</f>
        <v>707528.85</v>
      </c>
      <c r="K90" s="19">
        <f t="shared" si="14"/>
        <v>-6112.29</v>
      </c>
      <c r="L90" s="19">
        <f t="shared" si="16"/>
        <v>-153.33999999999651</v>
      </c>
      <c r="M90" s="19">
        <f t="shared" si="16"/>
        <v>3166.4199999999255</v>
      </c>
      <c r="N90" s="19">
        <f t="shared" si="15"/>
        <v>3099.21</v>
      </c>
      <c r="O90" s="19">
        <v>0</v>
      </c>
    </row>
    <row r="91" spans="1:15" x14ac:dyDescent="0.25">
      <c r="A91" s="16">
        <v>41306</v>
      </c>
      <c r="B91" s="6">
        <f t="shared" si="11"/>
        <v>76</v>
      </c>
      <c r="C91" s="17">
        <v>41306</v>
      </c>
      <c r="D91" s="5">
        <f t="shared" si="18"/>
        <v>6112.29</v>
      </c>
      <c r="E91" s="5">
        <f t="shared" si="19"/>
        <v>3086.72</v>
      </c>
      <c r="F91" s="5">
        <f t="shared" si="17"/>
        <v>3025.57</v>
      </c>
      <c r="G91" s="18">
        <f t="shared" si="12"/>
        <v>741649.37000000034</v>
      </c>
      <c r="H91" s="18">
        <f t="shared" si="13"/>
        <v>37300.06</v>
      </c>
      <c r="I91" s="18">
        <f>SUM(F104:$F$261)</f>
        <v>704349.31</v>
      </c>
      <c r="K91" s="19">
        <f t="shared" si="14"/>
        <v>-6112.29</v>
      </c>
      <c r="L91" s="19">
        <f t="shared" si="16"/>
        <v>-153.97000000000116</v>
      </c>
      <c r="M91" s="19">
        <f t="shared" si="16"/>
        <v>3179.5399999999208</v>
      </c>
      <c r="N91" s="19">
        <f t="shared" si="15"/>
        <v>3086.72</v>
      </c>
      <c r="O91" s="19">
        <v>0</v>
      </c>
    </row>
    <row r="92" spans="1:15" x14ac:dyDescent="0.25">
      <c r="A92" s="16">
        <v>41334</v>
      </c>
      <c r="B92" s="6">
        <f t="shared" si="11"/>
        <v>77</v>
      </c>
      <c r="C92" s="17">
        <v>41334</v>
      </c>
      <c r="D92" s="5">
        <f t="shared" si="18"/>
        <v>6112.29</v>
      </c>
      <c r="E92" s="5">
        <f t="shared" si="19"/>
        <v>3074.18</v>
      </c>
      <c r="F92" s="5">
        <f t="shared" si="17"/>
        <v>3038.11</v>
      </c>
      <c r="G92" s="18">
        <f t="shared" si="12"/>
        <v>738611.26000000036</v>
      </c>
      <c r="H92" s="18">
        <f t="shared" si="13"/>
        <v>37454.670000000006</v>
      </c>
      <c r="I92" s="18">
        <f>SUM(F105:$F$261)</f>
        <v>701156.59</v>
      </c>
      <c r="K92" s="19">
        <f t="shared" si="14"/>
        <v>-6112.29</v>
      </c>
      <c r="L92" s="19">
        <f t="shared" si="16"/>
        <v>-154.61000000000786</v>
      </c>
      <c r="M92" s="19">
        <f t="shared" si="16"/>
        <v>3192.7200000000885</v>
      </c>
      <c r="N92" s="19">
        <f t="shared" si="15"/>
        <v>3074.18</v>
      </c>
      <c r="O92" s="19">
        <v>0</v>
      </c>
    </row>
    <row r="93" spans="1:15" x14ac:dyDescent="0.25">
      <c r="A93" s="16">
        <v>41365</v>
      </c>
      <c r="B93" s="6">
        <f t="shared" si="11"/>
        <v>78</v>
      </c>
      <c r="C93" s="17">
        <v>41365</v>
      </c>
      <c r="D93" s="5">
        <f t="shared" si="18"/>
        <v>6112.29</v>
      </c>
      <c r="E93" s="5">
        <f t="shared" si="19"/>
        <v>3061.59</v>
      </c>
      <c r="F93" s="5">
        <f t="shared" si="17"/>
        <v>3050.7</v>
      </c>
      <c r="G93" s="18">
        <f t="shared" si="12"/>
        <v>735560.56000000041</v>
      </c>
      <c r="H93" s="18">
        <f t="shared" si="13"/>
        <v>37609.920000000006</v>
      </c>
      <c r="I93" s="18">
        <f>SUM(F106:$F$261)</f>
        <v>697950.64</v>
      </c>
      <c r="K93" s="19">
        <f t="shared" si="14"/>
        <v>-6112.29</v>
      </c>
      <c r="L93" s="19">
        <f t="shared" si="16"/>
        <v>-155.25</v>
      </c>
      <c r="M93" s="19">
        <f t="shared" si="16"/>
        <v>3205.9499999999534</v>
      </c>
      <c r="N93" s="19">
        <f t="shared" si="15"/>
        <v>3061.59</v>
      </c>
      <c r="O93" s="19">
        <v>0</v>
      </c>
    </row>
    <row r="94" spans="1:15" x14ac:dyDescent="0.25">
      <c r="A94" s="16">
        <v>41395</v>
      </c>
      <c r="B94" s="6">
        <f t="shared" si="11"/>
        <v>79</v>
      </c>
      <c r="C94" s="17">
        <v>41395</v>
      </c>
      <c r="D94" s="5">
        <f t="shared" si="18"/>
        <v>6112.29</v>
      </c>
      <c r="E94" s="5">
        <f t="shared" si="19"/>
        <v>3048.94</v>
      </c>
      <c r="F94" s="5">
        <f t="shared" si="17"/>
        <v>3063.35</v>
      </c>
      <c r="G94" s="18">
        <f t="shared" si="12"/>
        <v>732497.21000000043</v>
      </c>
      <c r="H94" s="18">
        <f t="shared" si="13"/>
        <v>37765.81</v>
      </c>
      <c r="I94" s="18">
        <f>SUM(F107:$F$261)</f>
        <v>694731.39999999991</v>
      </c>
      <c r="K94" s="19">
        <f t="shared" si="14"/>
        <v>-6112.29</v>
      </c>
      <c r="L94" s="19">
        <f t="shared" si="16"/>
        <v>-155.88999999999214</v>
      </c>
      <c r="M94" s="19">
        <f t="shared" si="16"/>
        <v>3219.2400000001071</v>
      </c>
      <c r="N94" s="19">
        <f t="shared" si="15"/>
        <v>3048.94</v>
      </c>
      <c r="O94" s="19">
        <v>0</v>
      </c>
    </row>
    <row r="95" spans="1:15" x14ac:dyDescent="0.25">
      <c r="A95" s="16">
        <v>41426</v>
      </c>
      <c r="B95" s="6">
        <f t="shared" si="11"/>
        <v>80</v>
      </c>
      <c r="C95" s="17">
        <v>41426</v>
      </c>
      <c r="D95" s="5">
        <f t="shared" si="18"/>
        <v>6112.29</v>
      </c>
      <c r="E95" s="5">
        <f t="shared" si="19"/>
        <v>3036.24</v>
      </c>
      <c r="F95" s="5">
        <f t="shared" si="17"/>
        <v>3076.05</v>
      </c>
      <c r="G95" s="18">
        <f t="shared" si="12"/>
        <v>729421.16000000038</v>
      </c>
      <c r="H95" s="18">
        <f t="shared" si="13"/>
        <v>37922.350000000006</v>
      </c>
      <c r="I95" s="18">
        <f>SUM(F108:$F$261)</f>
        <v>691498.80999999994</v>
      </c>
      <c r="K95" s="19">
        <f t="shared" si="14"/>
        <v>-6112.29</v>
      </c>
      <c r="L95" s="19">
        <f t="shared" si="16"/>
        <v>-156.54000000000815</v>
      </c>
      <c r="M95" s="19">
        <f t="shared" si="16"/>
        <v>3232.5899999999674</v>
      </c>
      <c r="N95" s="19">
        <f t="shared" si="15"/>
        <v>3036.24</v>
      </c>
      <c r="O95" s="19">
        <v>0</v>
      </c>
    </row>
    <row r="96" spans="1:15" x14ac:dyDescent="0.25">
      <c r="A96" s="16">
        <v>41456</v>
      </c>
      <c r="B96" s="6">
        <f t="shared" si="11"/>
        <v>81</v>
      </c>
      <c r="C96" s="17">
        <v>41456</v>
      </c>
      <c r="D96" s="5">
        <f t="shared" si="18"/>
        <v>6112.29</v>
      </c>
      <c r="E96" s="5">
        <f t="shared" si="19"/>
        <v>3023.49</v>
      </c>
      <c r="F96" s="5">
        <f t="shared" si="17"/>
        <v>3088.8</v>
      </c>
      <c r="G96" s="18">
        <f t="shared" si="12"/>
        <v>726332.36000000034</v>
      </c>
      <c r="H96" s="18">
        <f t="shared" si="13"/>
        <v>38079.54</v>
      </c>
      <c r="I96" s="18">
        <f>SUM(F109:$F$261)</f>
        <v>688252.82</v>
      </c>
      <c r="K96" s="19">
        <f t="shared" si="14"/>
        <v>-6112.29</v>
      </c>
      <c r="L96" s="19">
        <f t="shared" si="16"/>
        <v>-157.18999999999505</v>
      </c>
      <c r="M96" s="19">
        <f t="shared" si="16"/>
        <v>3245.9899999999907</v>
      </c>
      <c r="N96" s="19">
        <f t="shared" si="15"/>
        <v>3023.49</v>
      </c>
      <c r="O96" s="19">
        <v>0</v>
      </c>
    </row>
    <row r="97" spans="1:15" x14ac:dyDescent="0.25">
      <c r="A97" s="16">
        <v>41487</v>
      </c>
      <c r="B97" s="6">
        <f t="shared" si="11"/>
        <v>82</v>
      </c>
      <c r="C97" s="17">
        <v>41487</v>
      </c>
      <c r="D97" s="5">
        <f t="shared" si="18"/>
        <v>6112.29</v>
      </c>
      <c r="E97" s="5">
        <f t="shared" si="19"/>
        <v>3010.69</v>
      </c>
      <c r="F97" s="5">
        <f t="shared" si="17"/>
        <v>3101.6</v>
      </c>
      <c r="G97" s="18">
        <f t="shared" si="12"/>
        <v>723230.76000000036</v>
      </c>
      <c r="H97" s="18">
        <f t="shared" si="13"/>
        <v>38237.380000000005</v>
      </c>
      <c r="I97" s="18">
        <f>SUM(F110:$F$261)</f>
        <v>684993.37999999989</v>
      </c>
      <c r="K97" s="19">
        <f t="shared" si="14"/>
        <v>-6112.29</v>
      </c>
      <c r="L97" s="19">
        <f t="shared" si="16"/>
        <v>-157.84000000000378</v>
      </c>
      <c r="M97" s="19">
        <f t="shared" si="16"/>
        <v>3259.4400000000605</v>
      </c>
      <c r="N97" s="19">
        <f t="shared" si="15"/>
        <v>3010.69</v>
      </c>
      <c r="O97" s="19">
        <v>0</v>
      </c>
    </row>
    <row r="98" spans="1:15" x14ac:dyDescent="0.25">
      <c r="A98" s="16">
        <v>41518</v>
      </c>
      <c r="B98" s="6">
        <f t="shared" si="11"/>
        <v>83</v>
      </c>
      <c r="C98" s="17">
        <v>41518</v>
      </c>
      <c r="D98" s="5">
        <f t="shared" si="18"/>
        <v>6112.29</v>
      </c>
      <c r="E98" s="5">
        <f t="shared" si="19"/>
        <v>2997.83</v>
      </c>
      <c r="F98" s="5">
        <f t="shared" si="17"/>
        <v>3114.46</v>
      </c>
      <c r="G98" s="18">
        <f t="shared" si="12"/>
        <v>720116.3000000004</v>
      </c>
      <c r="H98" s="18">
        <f t="shared" si="13"/>
        <v>38395.870000000003</v>
      </c>
      <c r="I98" s="18">
        <f>SUM(F111:$F$261)</f>
        <v>681720.42999999993</v>
      </c>
      <c r="K98" s="19">
        <f t="shared" si="14"/>
        <v>-6112.29</v>
      </c>
      <c r="L98" s="19">
        <f t="shared" si="16"/>
        <v>-158.48999999999796</v>
      </c>
      <c r="M98" s="19">
        <f t="shared" si="16"/>
        <v>3272.9499999999534</v>
      </c>
      <c r="N98" s="19">
        <f t="shared" si="15"/>
        <v>2997.83</v>
      </c>
      <c r="O98" s="19">
        <v>0</v>
      </c>
    </row>
    <row r="99" spans="1:15" x14ac:dyDescent="0.25">
      <c r="A99" s="16">
        <v>41548</v>
      </c>
      <c r="B99" s="6">
        <f t="shared" si="11"/>
        <v>84</v>
      </c>
      <c r="C99" s="17">
        <v>41548</v>
      </c>
      <c r="D99" s="5">
        <f t="shared" si="18"/>
        <v>6112.29</v>
      </c>
      <c r="E99" s="5">
        <f t="shared" si="19"/>
        <v>2984.93</v>
      </c>
      <c r="F99" s="5">
        <f t="shared" si="17"/>
        <v>3127.36</v>
      </c>
      <c r="G99" s="18">
        <f t="shared" si="12"/>
        <v>716988.94000000041</v>
      </c>
      <c r="H99" s="18">
        <f t="shared" si="13"/>
        <v>38555.03</v>
      </c>
      <c r="I99" s="18">
        <f>SUM(F112:$F$261)</f>
        <v>678433.90999999992</v>
      </c>
      <c r="K99" s="19">
        <f t="shared" si="14"/>
        <v>-6112.29</v>
      </c>
      <c r="L99" s="19">
        <f t="shared" si="16"/>
        <v>-159.15999999999622</v>
      </c>
      <c r="M99" s="19">
        <f t="shared" si="16"/>
        <v>3286.5200000000186</v>
      </c>
      <c r="N99" s="19">
        <f t="shared" si="15"/>
        <v>2984.93</v>
      </c>
      <c r="O99" s="19">
        <v>0</v>
      </c>
    </row>
    <row r="100" spans="1:15" x14ac:dyDescent="0.25">
      <c r="A100" s="16">
        <v>41579</v>
      </c>
      <c r="B100" s="6">
        <f t="shared" si="11"/>
        <v>85</v>
      </c>
      <c r="C100" s="17">
        <v>41579</v>
      </c>
      <c r="D100" s="5">
        <f t="shared" si="18"/>
        <v>6112.29</v>
      </c>
      <c r="E100" s="5">
        <f t="shared" si="19"/>
        <v>2971.96</v>
      </c>
      <c r="F100" s="5">
        <f t="shared" si="17"/>
        <v>3140.33</v>
      </c>
      <c r="G100" s="18">
        <f t="shared" si="12"/>
        <v>713848.61000000045</v>
      </c>
      <c r="H100" s="18">
        <f t="shared" si="13"/>
        <v>38714.839999999997</v>
      </c>
      <c r="I100" s="18">
        <f>SUM(F113:$F$261)</f>
        <v>675133.77</v>
      </c>
      <c r="K100" s="19">
        <f t="shared" si="14"/>
        <v>-6112.29</v>
      </c>
      <c r="L100" s="19">
        <f t="shared" si="16"/>
        <v>-159.80999999999767</v>
      </c>
      <c r="M100" s="19">
        <f t="shared" si="16"/>
        <v>3300.1399999998976</v>
      </c>
      <c r="N100" s="19">
        <f t="shared" si="15"/>
        <v>2971.96</v>
      </c>
      <c r="O100" s="19">
        <v>0</v>
      </c>
    </row>
    <row r="101" spans="1:15" x14ac:dyDescent="0.25">
      <c r="A101" s="16">
        <v>41609</v>
      </c>
      <c r="B101" s="6">
        <f t="shared" si="11"/>
        <v>86</v>
      </c>
      <c r="C101" s="17">
        <v>41609</v>
      </c>
      <c r="D101" s="5">
        <f t="shared" si="18"/>
        <v>6112.29</v>
      </c>
      <c r="E101" s="5">
        <f t="shared" si="19"/>
        <v>2958.95</v>
      </c>
      <c r="F101" s="5">
        <f t="shared" si="17"/>
        <v>3153.34</v>
      </c>
      <c r="G101" s="18">
        <f t="shared" si="12"/>
        <v>710695.27000000048</v>
      </c>
      <c r="H101" s="18">
        <f t="shared" si="13"/>
        <v>38875.32</v>
      </c>
      <c r="I101" s="18">
        <f>SUM(F114:$F$261)</f>
        <v>671819.95</v>
      </c>
      <c r="K101" s="19">
        <f t="shared" si="14"/>
        <v>-6112.29</v>
      </c>
      <c r="L101" s="19">
        <f t="shared" si="16"/>
        <v>-160.4800000000032</v>
      </c>
      <c r="M101" s="19">
        <f t="shared" si="16"/>
        <v>3313.8200000000652</v>
      </c>
      <c r="N101" s="19">
        <f t="shared" si="15"/>
        <v>2958.95</v>
      </c>
      <c r="O101" s="19">
        <v>0</v>
      </c>
    </row>
    <row r="102" spans="1:15" x14ac:dyDescent="0.25">
      <c r="A102" s="16">
        <v>41640</v>
      </c>
      <c r="B102" s="6">
        <f t="shared" si="11"/>
        <v>87</v>
      </c>
      <c r="C102" s="17">
        <v>41640</v>
      </c>
      <c r="D102" s="5">
        <f t="shared" si="18"/>
        <v>6112.29</v>
      </c>
      <c r="E102" s="5">
        <f t="shared" si="19"/>
        <v>2945.87</v>
      </c>
      <c r="F102" s="5">
        <f t="shared" si="17"/>
        <v>3166.42</v>
      </c>
      <c r="G102" s="18">
        <f t="shared" si="12"/>
        <v>707528.85000000044</v>
      </c>
      <c r="H102" s="18">
        <f t="shared" si="13"/>
        <v>39036.46</v>
      </c>
      <c r="I102" s="18">
        <f>SUM(F115:$F$261)</f>
        <v>668492.3899999999</v>
      </c>
      <c r="K102" s="19">
        <f t="shared" si="14"/>
        <v>-6112.29</v>
      </c>
      <c r="L102" s="19">
        <f t="shared" si="16"/>
        <v>-161.13999999999942</v>
      </c>
      <c r="M102" s="19">
        <f t="shared" si="16"/>
        <v>3327.5600000000559</v>
      </c>
      <c r="N102" s="19">
        <f t="shared" si="15"/>
        <v>2945.87</v>
      </c>
      <c r="O102" s="19">
        <v>0</v>
      </c>
    </row>
    <row r="103" spans="1:15" x14ac:dyDescent="0.25">
      <c r="A103" s="16">
        <v>41671</v>
      </c>
      <c r="B103" s="6">
        <f t="shared" si="11"/>
        <v>88</v>
      </c>
      <c r="C103" s="17">
        <v>41671</v>
      </c>
      <c r="D103" s="5">
        <f t="shared" si="18"/>
        <v>6112.29</v>
      </c>
      <c r="E103" s="5">
        <f t="shared" si="19"/>
        <v>2932.75</v>
      </c>
      <c r="F103" s="5">
        <f t="shared" si="17"/>
        <v>3179.54</v>
      </c>
      <c r="G103" s="18">
        <f t="shared" si="12"/>
        <v>704349.31000000041</v>
      </c>
      <c r="H103" s="18">
        <f t="shared" si="13"/>
        <v>39198.269999999997</v>
      </c>
      <c r="I103" s="18">
        <f>SUM(F116:$F$261)</f>
        <v>665151.0399999998</v>
      </c>
      <c r="K103" s="19">
        <f t="shared" si="14"/>
        <v>-6112.29</v>
      </c>
      <c r="L103" s="19">
        <f t="shared" si="16"/>
        <v>-161.80999999999767</v>
      </c>
      <c r="M103" s="19">
        <f t="shared" si="16"/>
        <v>3341.3500000000931</v>
      </c>
      <c r="N103" s="19">
        <f t="shared" si="15"/>
        <v>2932.75</v>
      </c>
      <c r="O103" s="19">
        <v>0</v>
      </c>
    </row>
    <row r="104" spans="1:15" x14ac:dyDescent="0.25">
      <c r="A104" s="16">
        <v>41699</v>
      </c>
      <c r="B104" s="6">
        <f t="shared" si="11"/>
        <v>89</v>
      </c>
      <c r="C104" s="17">
        <v>41699</v>
      </c>
      <c r="D104" s="5">
        <f t="shared" si="18"/>
        <v>6112.29</v>
      </c>
      <c r="E104" s="5">
        <f t="shared" si="19"/>
        <v>2919.57</v>
      </c>
      <c r="F104" s="5">
        <f t="shared" si="17"/>
        <v>3192.72</v>
      </c>
      <c r="G104" s="18">
        <f t="shared" si="12"/>
        <v>701156.59000000043</v>
      </c>
      <c r="H104" s="18">
        <f t="shared" si="13"/>
        <v>39360.75</v>
      </c>
      <c r="I104" s="18">
        <f>SUM(F117:$F$261)</f>
        <v>661795.83999999973</v>
      </c>
      <c r="K104" s="19">
        <f t="shared" si="14"/>
        <v>-6112.29</v>
      </c>
      <c r="L104" s="19">
        <f t="shared" si="16"/>
        <v>-162.4800000000032</v>
      </c>
      <c r="M104" s="19">
        <f t="shared" si="16"/>
        <v>3355.2000000000698</v>
      </c>
      <c r="N104" s="19">
        <f t="shared" si="15"/>
        <v>2919.57</v>
      </c>
      <c r="O104" s="19">
        <v>0</v>
      </c>
    </row>
    <row r="105" spans="1:15" x14ac:dyDescent="0.25">
      <c r="A105" s="16">
        <v>41730</v>
      </c>
      <c r="B105" s="6">
        <f t="shared" si="11"/>
        <v>90</v>
      </c>
      <c r="C105" s="17">
        <v>41730</v>
      </c>
      <c r="D105" s="5">
        <f t="shared" si="18"/>
        <v>6112.29</v>
      </c>
      <c r="E105" s="5">
        <f t="shared" si="19"/>
        <v>2906.34</v>
      </c>
      <c r="F105" s="5">
        <f t="shared" si="17"/>
        <v>3205.95</v>
      </c>
      <c r="G105" s="18">
        <f t="shared" si="12"/>
        <v>697950.64000000048</v>
      </c>
      <c r="H105" s="18">
        <f t="shared" si="13"/>
        <v>39523.909999999996</v>
      </c>
      <c r="I105" s="18">
        <f>SUM(F118:$F$261)</f>
        <v>658426.72999999975</v>
      </c>
      <c r="K105" s="19">
        <f t="shared" si="14"/>
        <v>-6112.29</v>
      </c>
      <c r="L105" s="19">
        <f t="shared" si="16"/>
        <v>-163.15999999999622</v>
      </c>
      <c r="M105" s="19">
        <f t="shared" si="16"/>
        <v>3369.109999999986</v>
      </c>
      <c r="N105" s="19">
        <f t="shared" si="15"/>
        <v>2906.34</v>
      </c>
      <c r="O105" s="19">
        <v>0</v>
      </c>
    </row>
    <row r="106" spans="1:15" x14ac:dyDescent="0.25">
      <c r="A106" s="16">
        <v>41760</v>
      </c>
      <c r="B106" s="6">
        <f t="shared" si="11"/>
        <v>91</v>
      </c>
      <c r="C106" s="17">
        <v>41760</v>
      </c>
      <c r="D106" s="5">
        <f t="shared" si="18"/>
        <v>6112.29</v>
      </c>
      <c r="E106" s="5">
        <f t="shared" si="19"/>
        <v>2893.05</v>
      </c>
      <c r="F106" s="5">
        <f t="shared" si="17"/>
        <v>3219.24</v>
      </c>
      <c r="G106" s="18">
        <f t="shared" si="12"/>
        <v>694731.40000000049</v>
      </c>
      <c r="H106" s="18">
        <f t="shared" si="13"/>
        <v>39687.74</v>
      </c>
      <c r="I106" s="18">
        <f>SUM(F119:$F$261)</f>
        <v>655043.65999999992</v>
      </c>
      <c r="K106" s="19">
        <f t="shared" si="14"/>
        <v>-6112.29</v>
      </c>
      <c r="L106" s="19">
        <f>H105-H106</f>
        <v>-163.83000000000175</v>
      </c>
      <c r="M106" s="19">
        <f>I105-I106</f>
        <v>3383.0699999998324</v>
      </c>
      <c r="N106" s="19">
        <f t="shared" si="15"/>
        <v>2893.05</v>
      </c>
      <c r="O106" s="19">
        <v>0</v>
      </c>
    </row>
    <row r="107" spans="1:15" x14ac:dyDescent="0.25">
      <c r="A107" s="16">
        <v>41791</v>
      </c>
      <c r="B107" s="6">
        <f t="shared" si="11"/>
        <v>92</v>
      </c>
      <c r="C107" s="17">
        <v>41791</v>
      </c>
      <c r="D107" s="5">
        <f t="shared" si="18"/>
        <v>6112.29</v>
      </c>
      <c r="E107" s="5">
        <f t="shared" si="19"/>
        <v>2879.7</v>
      </c>
      <c r="F107" s="5">
        <f t="shared" si="17"/>
        <v>3232.59</v>
      </c>
      <c r="G107" s="18">
        <f t="shared" si="12"/>
        <v>691498.81000000052</v>
      </c>
      <c r="H107" s="18">
        <f t="shared" si="13"/>
        <v>39852.240000000005</v>
      </c>
      <c r="I107" s="18">
        <f>SUM(F120:$F$261)</f>
        <v>651646.56999999995</v>
      </c>
      <c r="K107" s="19">
        <f t="shared" si="14"/>
        <v>-6112.29</v>
      </c>
      <c r="L107" s="19">
        <f>H106-H107</f>
        <v>-164.50000000000728</v>
      </c>
      <c r="M107" s="19">
        <f>I106-I107</f>
        <v>3397.0899999999674</v>
      </c>
      <c r="N107" s="19">
        <f t="shared" si="15"/>
        <v>2879.7</v>
      </c>
      <c r="O107" s="19">
        <v>0</v>
      </c>
    </row>
    <row r="108" spans="1:15" x14ac:dyDescent="0.25">
      <c r="A108" s="16">
        <v>41821</v>
      </c>
      <c r="B108" s="6">
        <f t="shared" si="11"/>
        <v>93</v>
      </c>
      <c r="C108" s="17">
        <v>41821</v>
      </c>
      <c r="D108" s="5">
        <f t="shared" si="18"/>
        <v>6112.29</v>
      </c>
      <c r="E108" s="5">
        <f t="shared" si="19"/>
        <v>2866.3</v>
      </c>
      <c r="F108" s="5">
        <f t="shared" si="17"/>
        <v>3245.99</v>
      </c>
      <c r="G108" s="18">
        <f t="shared" si="12"/>
        <v>688252.82000000053</v>
      </c>
      <c r="H108" s="18">
        <f t="shared" si="13"/>
        <v>40017.43</v>
      </c>
      <c r="I108" s="18">
        <f>SUM(F121:$F$261)</f>
        <v>648235.39</v>
      </c>
      <c r="K108" s="19">
        <f t="shared" si="14"/>
        <v>-6112.29</v>
      </c>
      <c r="L108" s="19">
        <f t="shared" si="16"/>
        <v>-165.18999999999505</v>
      </c>
      <c r="M108" s="19">
        <f>I107-I108</f>
        <v>3411.1799999999348</v>
      </c>
      <c r="N108" s="19">
        <f t="shared" si="15"/>
        <v>2866.3</v>
      </c>
      <c r="O108" s="19">
        <v>0</v>
      </c>
    </row>
    <row r="109" spans="1:15" x14ac:dyDescent="0.25">
      <c r="A109" s="16">
        <v>41852</v>
      </c>
      <c r="B109" s="6">
        <f t="shared" si="11"/>
        <v>94</v>
      </c>
      <c r="C109" s="17">
        <v>41852</v>
      </c>
      <c r="D109" s="5">
        <f t="shared" si="18"/>
        <v>6112.29</v>
      </c>
      <c r="E109" s="5">
        <f t="shared" si="19"/>
        <v>2852.85</v>
      </c>
      <c r="F109" s="5">
        <f t="shared" si="17"/>
        <v>3259.44</v>
      </c>
      <c r="G109" s="18">
        <f t="shared" si="12"/>
        <v>684993.38000000059</v>
      </c>
      <c r="H109" s="18">
        <f t="shared" si="13"/>
        <v>40183.31</v>
      </c>
      <c r="I109" s="18">
        <f>SUM(F122:$F$261)</f>
        <v>644810.06999999995</v>
      </c>
      <c r="K109" s="19">
        <f t="shared" si="14"/>
        <v>-6112.29</v>
      </c>
      <c r="L109" s="19">
        <f t="shared" si="16"/>
        <v>-165.87999999999738</v>
      </c>
      <c r="M109" s="19">
        <f t="shared" si="16"/>
        <v>3425.3200000000652</v>
      </c>
      <c r="N109" s="19">
        <f t="shared" si="15"/>
        <v>2852.85</v>
      </c>
      <c r="O109" s="19">
        <v>0</v>
      </c>
    </row>
    <row r="110" spans="1:15" x14ac:dyDescent="0.25">
      <c r="A110" s="16">
        <v>41883</v>
      </c>
      <c r="B110" s="6">
        <f t="shared" si="11"/>
        <v>95</v>
      </c>
      <c r="C110" s="17">
        <v>41883</v>
      </c>
      <c r="D110" s="5">
        <f t="shared" si="18"/>
        <v>6112.29</v>
      </c>
      <c r="E110" s="5">
        <f t="shared" si="19"/>
        <v>2839.34</v>
      </c>
      <c r="F110" s="5">
        <f t="shared" si="17"/>
        <v>3272.95</v>
      </c>
      <c r="G110" s="18">
        <f t="shared" si="12"/>
        <v>681720.43000000063</v>
      </c>
      <c r="H110" s="18">
        <f t="shared" si="13"/>
        <v>40349.870000000003</v>
      </c>
      <c r="I110" s="18">
        <f>SUM(F123:$F$261)</f>
        <v>641370.55999999994</v>
      </c>
      <c r="K110" s="19">
        <f t="shared" si="14"/>
        <v>-6112.29</v>
      </c>
      <c r="L110" s="19">
        <f t="shared" si="16"/>
        <v>-166.56000000000495</v>
      </c>
      <c r="M110" s="19">
        <f t="shared" si="16"/>
        <v>3439.5100000000093</v>
      </c>
      <c r="N110" s="19">
        <f t="shared" si="15"/>
        <v>2839.34</v>
      </c>
      <c r="O110" s="19">
        <v>0</v>
      </c>
    </row>
    <row r="111" spans="1:15" x14ac:dyDescent="0.25">
      <c r="A111" s="16">
        <v>41913</v>
      </c>
      <c r="B111" s="6">
        <f t="shared" si="11"/>
        <v>96</v>
      </c>
      <c r="C111" s="17">
        <v>41913</v>
      </c>
      <c r="D111" s="5">
        <f t="shared" si="18"/>
        <v>6112.29</v>
      </c>
      <c r="E111" s="5">
        <f t="shared" si="19"/>
        <v>2825.77</v>
      </c>
      <c r="F111" s="5">
        <f t="shared" si="17"/>
        <v>3286.52</v>
      </c>
      <c r="G111" s="18">
        <f t="shared" si="12"/>
        <v>678433.91000000061</v>
      </c>
      <c r="H111" s="18">
        <f t="shared" si="13"/>
        <v>40517.120000000003</v>
      </c>
      <c r="I111" s="18">
        <f>SUM(F124:$F$261)</f>
        <v>637916.78999999992</v>
      </c>
      <c r="K111" s="19">
        <f t="shared" si="14"/>
        <v>-6112.29</v>
      </c>
      <c r="L111" s="19">
        <f t="shared" si="16"/>
        <v>-167.25</v>
      </c>
      <c r="M111" s="19">
        <f t="shared" si="16"/>
        <v>3453.7700000000186</v>
      </c>
      <c r="N111" s="19">
        <f t="shared" si="15"/>
        <v>2825.77</v>
      </c>
      <c r="O111" s="19">
        <v>0</v>
      </c>
    </row>
    <row r="112" spans="1:15" x14ac:dyDescent="0.25">
      <c r="A112" s="16">
        <v>41944</v>
      </c>
      <c r="B112" s="6">
        <f t="shared" si="11"/>
        <v>97</v>
      </c>
      <c r="C112" s="17">
        <v>41944</v>
      </c>
      <c r="D112" s="5">
        <f t="shared" si="18"/>
        <v>6112.29</v>
      </c>
      <c r="E112" s="5">
        <f t="shared" si="19"/>
        <v>2812.15</v>
      </c>
      <c r="F112" s="5">
        <f t="shared" si="17"/>
        <v>3300.14</v>
      </c>
      <c r="G112" s="18">
        <f t="shared" si="12"/>
        <v>675133.7700000006</v>
      </c>
      <c r="H112" s="18">
        <f t="shared" si="13"/>
        <v>40685.069999999992</v>
      </c>
      <c r="I112" s="18">
        <f>SUM(F125:$F$261)</f>
        <v>634448.69999999995</v>
      </c>
      <c r="K112" s="19">
        <f t="shared" si="14"/>
        <v>-6112.29</v>
      </c>
      <c r="L112" s="19">
        <f t="shared" si="16"/>
        <v>-167.94999999998981</v>
      </c>
      <c r="M112" s="19">
        <f t="shared" si="16"/>
        <v>3468.0899999999674</v>
      </c>
      <c r="N112" s="19">
        <f t="shared" si="15"/>
        <v>2812.15</v>
      </c>
      <c r="O112" s="19">
        <v>0</v>
      </c>
    </row>
    <row r="113" spans="1:15" x14ac:dyDescent="0.25">
      <c r="A113" s="16">
        <v>41974</v>
      </c>
      <c r="B113" s="6">
        <f t="shared" si="11"/>
        <v>98</v>
      </c>
      <c r="C113" s="17">
        <v>41974</v>
      </c>
      <c r="D113" s="5">
        <f t="shared" si="18"/>
        <v>6112.29</v>
      </c>
      <c r="E113" s="5">
        <f t="shared" si="19"/>
        <v>2798.47</v>
      </c>
      <c r="F113" s="5">
        <f t="shared" si="17"/>
        <v>3313.82</v>
      </c>
      <c r="G113" s="18">
        <f t="shared" si="12"/>
        <v>671819.95000000065</v>
      </c>
      <c r="H113" s="18">
        <f t="shared" si="13"/>
        <v>40853.71</v>
      </c>
      <c r="I113" s="18">
        <f>SUM(F126:$F$261)</f>
        <v>630966.23999999987</v>
      </c>
      <c r="K113" s="19">
        <f t="shared" si="14"/>
        <v>-6112.29</v>
      </c>
      <c r="L113" s="19">
        <f t="shared" si="16"/>
        <v>-168.64000000000669</v>
      </c>
      <c r="M113" s="19">
        <f t="shared" si="16"/>
        <v>3482.4600000000792</v>
      </c>
      <c r="N113" s="19">
        <f t="shared" si="15"/>
        <v>2798.47</v>
      </c>
      <c r="O113" s="19">
        <v>0</v>
      </c>
    </row>
    <row r="114" spans="1:15" x14ac:dyDescent="0.25">
      <c r="A114" s="16">
        <v>42005</v>
      </c>
      <c r="B114" s="6">
        <f t="shared" si="11"/>
        <v>99</v>
      </c>
      <c r="C114" s="17">
        <v>42005</v>
      </c>
      <c r="D114" s="5">
        <f t="shared" si="18"/>
        <v>6112.29</v>
      </c>
      <c r="E114" s="5">
        <f t="shared" si="19"/>
        <v>2784.73</v>
      </c>
      <c r="F114" s="5">
        <f t="shared" si="17"/>
        <v>3327.56</v>
      </c>
      <c r="G114" s="18">
        <f t="shared" si="12"/>
        <v>668492.3900000006</v>
      </c>
      <c r="H114" s="18">
        <f t="shared" si="13"/>
        <v>41023.050000000003</v>
      </c>
      <c r="I114" s="18">
        <f>SUM(F127:$F$261)</f>
        <v>627469.34</v>
      </c>
      <c r="K114" s="19">
        <f t="shared" si="14"/>
        <v>-6112.29</v>
      </c>
      <c r="L114" s="19">
        <f t="shared" si="16"/>
        <v>-169.34000000000378</v>
      </c>
      <c r="M114" s="19">
        <f t="shared" si="16"/>
        <v>3496.8999999999069</v>
      </c>
      <c r="N114" s="19">
        <f t="shared" si="15"/>
        <v>2784.73</v>
      </c>
      <c r="O114" s="19">
        <v>0</v>
      </c>
    </row>
    <row r="115" spans="1:15" x14ac:dyDescent="0.25">
      <c r="A115" s="16">
        <v>42036</v>
      </c>
      <c r="B115" s="6">
        <f t="shared" si="11"/>
        <v>100</v>
      </c>
      <c r="C115" s="17">
        <v>42036</v>
      </c>
      <c r="D115" s="5">
        <f t="shared" si="18"/>
        <v>6112.29</v>
      </c>
      <c r="E115" s="5">
        <f t="shared" si="19"/>
        <v>2770.94</v>
      </c>
      <c r="F115" s="5">
        <f t="shared" si="17"/>
        <v>3341.35</v>
      </c>
      <c r="G115" s="18">
        <f t="shared" si="12"/>
        <v>665151.04000000062</v>
      </c>
      <c r="H115" s="18">
        <f t="shared" si="13"/>
        <v>41193.089999999997</v>
      </c>
      <c r="I115" s="18">
        <f>SUM(F128:$F$261)</f>
        <v>623957.94999999995</v>
      </c>
      <c r="K115" s="19">
        <f t="shared" si="14"/>
        <v>-6112.29</v>
      </c>
      <c r="L115" s="19">
        <f t="shared" si="16"/>
        <v>-170.0399999999936</v>
      </c>
      <c r="M115" s="19">
        <f t="shared" si="16"/>
        <v>3511.390000000014</v>
      </c>
      <c r="N115" s="19">
        <f t="shared" si="15"/>
        <v>2770.94</v>
      </c>
      <c r="O115" s="19">
        <v>0</v>
      </c>
    </row>
    <row r="116" spans="1:15" x14ac:dyDescent="0.25">
      <c r="A116" s="16">
        <v>42064</v>
      </c>
      <c r="B116" s="6">
        <f t="shared" si="11"/>
        <v>101</v>
      </c>
      <c r="C116" s="17">
        <v>42064</v>
      </c>
      <c r="D116" s="5">
        <f t="shared" si="18"/>
        <v>6112.29</v>
      </c>
      <c r="E116" s="5">
        <f t="shared" si="19"/>
        <v>2757.09</v>
      </c>
      <c r="F116" s="5">
        <f t="shared" si="17"/>
        <v>3355.2</v>
      </c>
      <c r="G116" s="18">
        <f t="shared" si="12"/>
        <v>661795.84000000067</v>
      </c>
      <c r="H116" s="18">
        <f t="shared" si="13"/>
        <v>41363.839999999997</v>
      </c>
      <c r="I116" s="18">
        <f>SUM(F129:$F$261)</f>
        <v>620431.99999999988</v>
      </c>
      <c r="K116" s="19">
        <f t="shared" si="14"/>
        <v>-6112.29</v>
      </c>
      <c r="L116" s="19">
        <f t="shared" si="16"/>
        <v>-170.75</v>
      </c>
      <c r="M116" s="19">
        <f t="shared" si="16"/>
        <v>3525.9500000000698</v>
      </c>
      <c r="N116" s="19">
        <f t="shared" si="15"/>
        <v>2757.09</v>
      </c>
      <c r="O116" s="19">
        <v>0</v>
      </c>
    </row>
    <row r="117" spans="1:15" x14ac:dyDescent="0.25">
      <c r="A117" s="16">
        <v>42095</v>
      </c>
      <c r="B117" s="6">
        <f t="shared" si="11"/>
        <v>102</v>
      </c>
      <c r="C117" s="17">
        <v>42095</v>
      </c>
      <c r="D117" s="5">
        <f t="shared" si="18"/>
        <v>6112.29</v>
      </c>
      <c r="E117" s="5">
        <f t="shared" si="19"/>
        <v>2743.18</v>
      </c>
      <c r="F117" s="5">
        <f t="shared" si="17"/>
        <v>3369.11</v>
      </c>
      <c r="G117" s="18">
        <f t="shared" si="12"/>
        <v>658426.73000000068</v>
      </c>
      <c r="H117" s="18">
        <f t="shared" si="13"/>
        <v>41535.289999999994</v>
      </c>
      <c r="I117" s="18">
        <f>SUM(F130:$F$261)</f>
        <v>616891.43999999994</v>
      </c>
      <c r="K117" s="19">
        <f t="shared" si="14"/>
        <v>-6112.29</v>
      </c>
      <c r="L117" s="19">
        <f t="shared" si="16"/>
        <v>-171.44999999999709</v>
      </c>
      <c r="M117" s="19">
        <f t="shared" si="16"/>
        <v>3540.5599999999395</v>
      </c>
      <c r="N117" s="19">
        <f t="shared" si="15"/>
        <v>2743.18</v>
      </c>
      <c r="O117" s="19">
        <v>0</v>
      </c>
    </row>
    <row r="118" spans="1:15" x14ac:dyDescent="0.25">
      <c r="A118" s="16">
        <v>42125</v>
      </c>
      <c r="B118" s="6">
        <f t="shared" si="11"/>
        <v>103</v>
      </c>
      <c r="C118" s="17">
        <v>42125</v>
      </c>
      <c r="D118" s="5">
        <f t="shared" si="18"/>
        <v>6112.29</v>
      </c>
      <c r="E118" s="5">
        <f t="shared" si="19"/>
        <v>2729.22</v>
      </c>
      <c r="F118" s="5">
        <f t="shared" si="17"/>
        <v>3383.07</v>
      </c>
      <c r="G118" s="18">
        <f t="shared" si="12"/>
        <v>655043.66000000073</v>
      </c>
      <c r="H118" s="18">
        <f t="shared" si="13"/>
        <v>41707.459999999992</v>
      </c>
      <c r="I118" s="18">
        <f>SUM(F131:$F$261)</f>
        <v>613336.19999999984</v>
      </c>
      <c r="K118" s="19">
        <f t="shared" si="14"/>
        <v>-6112.29</v>
      </c>
      <c r="L118" s="19">
        <f t="shared" si="16"/>
        <v>-172.16999999999825</v>
      </c>
      <c r="M118" s="19">
        <f t="shared" si="16"/>
        <v>3555.2400000001071</v>
      </c>
      <c r="N118" s="19">
        <f t="shared" si="15"/>
        <v>2729.22</v>
      </c>
      <c r="O118" s="19">
        <v>0</v>
      </c>
    </row>
    <row r="119" spans="1:15" x14ac:dyDescent="0.25">
      <c r="A119" s="16">
        <v>42156</v>
      </c>
      <c r="B119" s="6">
        <f t="shared" si="11"/>
        <v>104</v>
      </c>
      <c r="C119" s="17">
        <v>42156</v>
      </c>
      <c r="D119" s="5">
        <f t="shared" si="18"/>
        <v>6112.29</v>
      </c>
      <c r="E119" s="5">
        <f t="shared" si="19"/>
        <v>2715.2</v>
      </c>
      <c r="F119" s="5">
        <f t="shared" si="17"/>
        <v>3397.09</v>
      </c>
      <c r="G119" s="18">
        <f t="shared" si="12"/>
        <v>651646.57000000076</v>
      </c>
      <c r="H119" s="18">
        <f t="shared" si="13"/>
        <v>41880.340000000004</v>
      </c>
      <c r="I119" s="18">
        <f>SUM(F132:$F$261)</f>
        <v>609766.22999999986</v>
      </c>
      <c r="K119" s="19">
        <f t="shared" si="14"/>
        <v>-6112.29</v>
      </c>
      <c r="L119" s="19">
        <f t="shared" si="16"/>
        <v>-172.88000000001193</v>
      </c>
      <c r="M119" s="19">
        <f t="shared" si="16"/>
        <v>3569.9699999999721</v>
      </c>
      <c r="N119" s="19">
        <f t="shared" si="15"/>
        <v>2715.2</v>
      </c>
      <c r="O119" s="19">
        <v>0</v>
      </c>
    </row>
    <row r="120" spans="1:15" x14ac:dyDescent="0.25">
      <c r="A120" s="16">
        <v>42186</v>
      </c>
      <c r="B120" s="6">
        <f t="shared" si="11"/>
        <v>105</v>
      </c>
      <c r="C120" s="17">
        <v>42186</v>
      </c>
      <c r="D120" s="5">
        <f t="shared" si="18"/>
        <v>6112.29</v>
      </c>
      <c r="E120" s="5">
        <f t="shared" si="19"/>
        <v>2701.11</v>
      </c>
      <c r="F120" s="5">
        <f t="shared" si="17"/>
        <v>3411.18</v>
      </c>
      <c r="G120" s="18">
        <f t="shared" si="12"/>
        <v>648235.39000000071</v>
      </c>
      <c r="H120" s="18">
        <f t="shared" si="13"/>
        <v>42053.93</v>
      </c>
      <c r="I120" s="18">
        <f>SUM(F133:$F$261)</f>
        <v>606181.46</v>
      </c>
      <c r="K120" s="19">
        <f t="shared" si="14"/>
        <v>-6112.29</v>
      </c>
      <c r="L120" s="19">
        <f t="shared" si="16"/>
        <v>-173.58999999999651</v>
      </c>
      <c r="M120" s="19">
        <f t="shared" si="16"/>
        <v>3584.7699999999022</v>
      </c>
      <c r="N120" s="19">
        <f t="shared" si="15"/>
        <v>2701.11</v>
      </c>
      <c r="O120" s="19">
        <v>0</v>
      </c>
    </row>
    <row r="121" spans="1:15" x14ac:dyDescent="0.25">
      <c r="A121" s="16">
        <v>42217</v>
      </c>
      <c r="B121" s="6">
        <f t="shared" si="11"/>
        <v>106</v>
      </c>
      <c r="C121" s="17">
        <v>42217</v>
      </c>
      <c r="D121" s="5">
        <f t="shared" si="18"/>
        <v>6112.29</v>
      </c>
      <c r="E121" s="5">
        <f t="shared" si="19"/>
        <v>2686.97</v>
      </c>
      <c r="F121" s="5">
        <f t="shared" si="17"/>
        <v>3425.32</v>
      </c>
      <c r="G121" s="18">
        <f t="shared" si="12"/>
        <v>644810.07000000076</v>
      </c>
      <c r="H121" s="18">
        <f t="shared" si="13"/>
        <v>42228.24</v>
      </c>
      <c r="I121" s="18">
        <f>SUM(F134:$F$261)</f>
        <v>602581.82999999984</v>
      </c>
      <c r="K121" s="19">
        <f t="shared" si="14"/>
        <v>-6112.29</v>
      </c>
      <c r="L121" s="19">
        <f t="shared" si="16"/>
        <v>-174.30999999999767</v>
      </c>
      <c r="M121" s="19">
        <f t="shared" si="16"/>
        <v>3599.6300000001211</v>
      </c>
      <c r="N121" s="19">
        <f t="shared" si="15"/>
        <v>2686.97</v>
      </c>
      <c r="O121" s="19">
        <v>0</v>
      </c>
    </row>
    <row r="122" spans="1:15" x14ac:dyDescent="0.25">
      <c r="A122" s="16">
        <v>42248</v>
      </c>
      <c r="B122" s="6">
        <f t="shared" si="11"/>
        <v>107</v>
      </c>
      <c r="C122" s="17">
        <v>42248</v>
      </c>
      <c r="D122" s="5">
        <f t="shared" si="18"/>
        <v>6112.29</v>
      </c>
      <c r="E122" s="5">
        <f t="shared" si="19"/>
        <v>2672.78</v>
      </c>
      <c r="F122" s="5">
        <f t="shared" si="17"/>
        <v>3439.5099999999998</v>
      </c>
      <c r="G122" s="18">
        <f t="shared" si="12"/>
        <v>641370.56000000075</v>
      </c>
      <c r="H122" s="18">
        <f t="shared" si="13"/>
        <v>42403.28</v>
      </c>
      <c r="I122" s="18">
        <f>SUM(F135:$F$261)</f>
        <v>598967.27999999991</v>
      </c>
      <c r="K122" s="19">
        <f t="shared" si="14"/>
        <v>-6112.29</v>
      </c>
      <c r="L122" s="19">
        <f t="shared" si="16"/>
        <v>-175.04000000000087</v>
      </c>
      <c r="M122" s="19">
        <f t="shared" si="16"/>
        <v>3614.5499999999302</v>
      </c>
      <c r="N122" s="19">
        <f t="shared" si="15"/>
        <v>2672.78</v>
      </c>
      <c r="O122" s="19">
        <v>0</v>
      </c>
    </row>
    <row r="123" spans="1:15" x14ac:dyDescent="0.25">
      <c r="A123" s="16">
        <v>42278</v>
      </c>
      <c r="B123" s="6">
        <f t="shared" si="11"/>
        <v>108</v>
      </c>
      <c r="C123" s="17">
        <v>42278</v>
      </c>
      <c r="D123" s="5">
        <f t="shared" si="18"/>
        <v>6112.29</v>
      </c>
      <c r="E123" s="5">
        <f t="shared" si="19"/>
        <v>2658.52</v>
      </c>
      <c r="F123" s="5">
        <f t="shared" si="17"/>
        <v>3453.77</v>
      </c>
      <c r="G123" s="18">
        <f t="shared" si="12"/>
        <v>637916.79000000074</v>
      </c>
      <c r="H123" s="18">
        <f t="shared" si="13"/>
        <v>42579.040000000008</v>
      </c>
      <c r="I123" s="18">
        <f>SUM(F136:$F$261)</f>
        <v>595337.74999999988</v>
      </c>
      <c r="K123" s="19">
        <f t="shared" si="14"/>
        <v>-6112.29</v>
      </c>
      <c r="L123" s="19">
        <f t="shared" si="16"/>
        <v>-175.76000000000931</v>
      </c>
      <c r="M123" s="19">
        <f t="shared" si="16"/>
        <v>3629.5300000000279</v>
      </c>
      <c r="N123" s="19">
        <f t="shared" si="15"/>
        <v>2658.52</v>
      </c>
      <c r="O123" s="19">
        <v>0</v>
      </c>
    </row>
    <row r="124" spans="1:15" x14ac:dyDescent="0.25">
      <c r="A124" s="16">
        <v>42309</v>
      </c>
      <c r="B124" s="6">
        <f t="shared" si="11"/>
        <v>109</v>
      </c>
      <c r="C124" s="17">
        <v>42309</v>
      </c>
      <c r="D124" s="5">
        <f t="shared" si="18"/>
        <v>6112.29</v>
      </c>
      <c r="E124" s="5">
        <f t="shared" si="19"/>
        <v>2644.2</v>
      </c>
      <c r="F124" s="5">
        <f t="shared" si="17"/>
        <v>3468.09</v>
      </c>
      <c r="G124" s="18">
        <f t="shared" si="12"/>
        <v>634448.70000000077</v>
      </c>
      <c r="H124" s="18">
        <f t="shared" si="13"/>
        <v>42755.530000000006</v>
      </c>
      <c r="I124" s="18">
        <f>SUM(F137:$F$261)</f>
        <v>591693.16999999981</v>
      </c>
      <c r="K124" s="19">
        <f t="shared" si="14"/>
        <v>-6112.29</v>
      </c>
      <c r="L124" s="19">
        <f t="shared" si="16"/>
        <v>-176.48999999999796</v>
      </c>
      <c r="M124" s="19">
        <f t="shared" si="16"/>
        <v>3644.5800000000745</v>
      </c>
      <c r="N124" s="19">
        <f t="shared" si="15"/>
        <v>2644.2</v>
      </c>
      <c r="O124" s="19">
        <v>0</v>
      </c>
    </row>
    <row r="125" spans="1:15" x14ac:dyDescent="0.25">
      <c r="A125" s="16">
        <v>42339</v>
      </c>
      <c r="B125" s="6">
        <f t="shared" si="11"/>
        <v>110</v>
      </c>
      <c r="C125" s="17">
        <v>42339</v>
      </c>
      <c r="D125" s="5">
        <f t="shared" si="18"/>
        <v>6112.29</v>
      </c>
      <c r="E125" s="5">
        <f t="shared" si="19"/>
        <v>2629.83</v>
      </c>
      <c r="F125" s="5">
        <f t="shared" si="17"/>
        <v>3482.46</v>
      </c>
      <c r="G125" s="18">
        <f t="shared" si="12"/>
        <v>630966.24000000081</v>
      </c>
      <c r="H125" s="18">
        <f t="shared" si="13"/>
        <v>42932.760000000009</v>
      </c>
      <c r="I125" s="18">
        <f>SUM(F138:$F$261)</f>
        <v>588033.47999999975</v>
      </c>
      <c r="K125" s="19">
        <f t="shared" si="14"/>
        <v>-6112.29</v>
      </c>
      <c r="L125" s="19">
        <f t="shared" si="16"/>
        <v>-177.2300000000032</v>
      </c>
      <c r="M125" s="19">
        <f t="shared" si="16"/>
        <v>3659.6900000000605</v>
      </c>
      <c r="N125" s="19">
        <f t="shared" si="15"/>
        <v>2629.83</v>
      </c>
      <c r="O125" s="19">
        <v>0</v>
      </c>
    </row>
    <row r="126" spans="1:15" x14ac:dyDescent="0.25">
      <c r="A126" s="16">
        <v>42370</v>
      </c>
      <c r="B126" s="6">
        <f t="shared" si="11"/>
        <v>111</v>
      </c>
      <c r="C126" s="17">
        <v>42370</v>
      </c>
      <c r="D126" s="5">
        <f t="shared" si="18"/>
        <v>6112.29</v>
      </c>
      <c r="E126" s="5">
        <f t="shared" si="19"/>
        <v>2615.39</v>
      </c>
      <c r="F126" s="5">
        <f t="shared" si="17"/>
        <v>3496.9</v>
      </c>
      <c r="G126" s="18">
        <f t="shared" si="12"/>
        <v>627469.34000000078</v>
      </c>
      <c r="H126" s="18">
        <f t="shared" si="13"/>
        <v>43110.720000000001</v>
      </c>
      <c r="I126" s="18">
        <f>SUM(F139:$F$261)</f>
        <v>584358.61999999976</v>
      </c>
      <c r="K126" s="19">
        <f t="shared" si="14"/>
        <v>-6112.29</v>
      </c>
      <c r="L126" s="19">
        <f t="shared" si="16"/>
        <v>-177.95999999999185</v>
      </c>
      <c r="M126" s="19">
        <f t="shared" si="16"/>
        <v>3674.859999999986</v>
      </c>
      <c r="N126" s="19">
        <f t="shared" si="15"/>
        <v>2615.39</v>
      </c>
      <c r="O126" s="19">
        <v>0</v>
      </c>
    </row>
    <row r="127" spans="1:15" x14ac:dyDescent="0.25">
      <c r="A127" s="16">
        <v>42401</v>
      </c>
      <c r="B127" s="6">
        <f t="shared" si="11"/>
        <v>112</v>
      </c>
      <c r="C127" s="17">
        <v>42401</v>
      </c>
      <c r="D127" s="5">
        <f t="shared" si="18"/>
        <v>6112.29</v>
      </c>
      <c r="E127" s="5">
        <f t="shared" si="19"/>
        <v>2600.9</v>
      </c>
      <c r="F127" s="5">
        <f t="shared" si="17"/>
        <v>3511.39</v>
      </c>
      <c r="G127" s="18">
        <f t="shared" si="12"/>
        <v>623957.95000000077</v>
      </c>
      <c r="H127" s="18">
        <f t="shared" si="13"/>
        <v>43289.42</v>
      </c>
      <c r="I127" s="18">
        <f>SUM(F140:$F$261)</f>
        <v>580668.5299999998</v>
      </c>
      <c r="K127" s="19">
        <f t="shared" si="14"/>
        <v>-6112.29</v>
      </c>
      <c r="L127" s="19">
        <f t="shared" si="16"/>
        <v>-178.69999999999709</v>
      </c>
      <c r="M127" s="19">
        <f t="shared" si="16"/>
        <v>3690.0899999999674</v>
      </c>
      <c r="N127" s="19">
        <f t="shared" si="15"/>
        <v>2600.9</v>
      </c>
      <c r="O127" s="19">
        <v>0</v>
      </c>
    </row>
    <row r="128" spans="1:15" x14ac:dyDescent="0.25">
      <c r="A128" s="16">
        <v>42430</v>
      </c>
      <c r="B128" s="6">
        <f t="shared" si="11"/>
        <v>113</v>
      </c>
      <c r="C128" s="17">
        <v>42430</v>
      </c>
      <c r="D128" s="5">
        <f t="shared" si="18"/>
        <v>6112.29</v>
      </c>
      <c r="E128" s="5">
        <f t="shared" si="19"/>
        <v>2586.34</v>
      </c>
      <c r="F128" s="5">
        <f t="shared" si="17"/>
        <v>3525.95</v>
      </c>
      <c r="G128" s="18">
        <f t="shared" si="12"/>
        <v>620432.00000000081</v>
      </c>
      <c r="H128" s="18">
        <f t="shared" si="13"/>
        <v>43468.849999999984</v>
      </c>
      <c r="I128" s="18">
        <f>SUM(F141:$F$261)</f>
        <v>576963.14999999979</v>
      </c>
      <c r="K128" s="19">
        <f t="shared" si="14"/>
        <v>-6112.29</v>
      </c>
      <c r="L128" s="19">
        <f t="shared" si="16"/>
        <v>-179.42999999998574</v>
      </c>
      <c r="M128" s="19">
        <f t="shared" si="16"/>
        <v>3705.3800000000047</v>
      </c>
      <c r="N128" s="19">
        <f t="shared" si="15"/>
        <v>2586.34</v>
      </c>
      <c r="O128" s="19">
        <v>0</v>
      </c>
    </row>
    <row r="129" spans="1:15" x14ac:dyDescent="0.25">
      <c r="A129" s="16">
        <v>42461</v>
      </c>
      <c r="B129" s="6">
        <f t="shared" si="11"/>
        <v>114</v>
      </c>
      <c r="C129" s="17">
        <v>42461</v>
      </c>
      <c r="D129" s="5">
        <f t="shared" si="18"/>
        <v>6112.29</v>
      </c>
      <c r="E129" s="5">
        <f t="shared" si="19"/>
        <v>2571.73</v>
      </c>
      <c r="F129" s="5">
        <f t="shared" si="17"/>
        <v>3540.56</v>
      </c>
      <c r="G129" s="18">
        <f t="shared" si="12"/>
        <v>616891.44000000076</v>
      </c>
      <c r="H129" s="18">
        <f t="shared" si="13"/>
        <v>43649.029999999992</v>
      </c>
      <c r="I129" s="18">
        <f>SUM(F142:$F$261)</f>
        <v>573242.4099999998</v>
      </c>
      <c r="K129" s="19">
        <f t="shared" si="14"/>
        <v>-6112.29</v>
      </c>
      <c r="L129" s="19">
        <f t="shared" si="16"/>
        <v>-180.18000000000757</v>
      </c>
      <c r="M129" s="19">
        <f t="shared" si="16"/>
        <v>3720.7399999999907</v>
      </c>
      <c r="N129" s="19">
        <f t="shared" si="15"/>
        <v>2571.73</v>
      </c>
      <c r="O129" s="19">
        <v>0</v>
      </c>
    </row>
    <row r="130" spans="1:15" x14ac:dyDescent="0.25">
      <c r="A130" s="16">
        <v>42491</v>
      </c>
      <c r="B130" s="6">
        <f t="shared" si="11"/>
        <v>115</v>
      </c>
      <c r="C130" s="17">
        <v>42491</v>
      </c>
      <c r="D130" s="5">
        <f t="shared" si="18"/>
        <v>6112.29</v>
      </c>
      <c r="E130" s="5">
        <f t="shared" si="19"/>
        <v>2557.0500000000002</v>
      </c>
      <c r="F130" s="5">
        <f t="shared" si="17"/>
        <v>3555.24</v>
      </c>
      <c r="G130" s="18">
        <f t="shared" si="12"/>
        <v>613336.20000000077</v>
      </c>
      <c r="H130" s="18">
        <f t="shared" si="13"/>
        <v>43829.959999999992</v>
      </c>
      <c r="I130" s="18">
        <f>SUM(F143:$F$261)</f>
        <v>569506.23999999976</v>
      </c>
      <c r="K130" s="19">
        <f t="shared" si="14"/>
        <v>-6112.29</v>
      </c>
      <c r="L130" s="19">
        <f t="shared" si="16"/>
        <v>-180.93000000000029</v>
      </c>
      <c r="M130" s="19">
        <f t="shared" si="16"/>
        <v>3736.1700000000419</v>
      </c>
      <c r="N130" s="19">
        <f t="shared" si="15"/>
        <v>2557.0500000000002</v>
      </c>
      <c r="O130" s="19">
        <v>0</v>
      </c>
    </row>
    <row r="131" spans="1:15" x14ac:dyDescent="0.25">
      <c r="A131" s="16">
        <v>42522</v>
      </c>
      <c r="B131" s="6">
        <f t="shared" si="11"/>
        <v>116</v>
      </c>
      <c r="C131" s="17">
        <v>42522</v>
      </c>
      <c r="D131" s="5">
        <f t="shared" si="18"/>
        <v>6112.29</v>
      </c>
      <c r="E131" s="5">
        <f t="shared" si="19"/>
        <v>2542.3200000000002</v>
      </c>
      <c r="F131" s="5">
        <f t="shared" si="17"/>
        <v>3569.97</v>
      </c>
      <c r="G131" s="18">
        <f t="shared" si="12"/>
        <v>609766.2300000008</v>
      </c>
      <c r="H131" s="18">
        <f t="shared" si="13"/>
        <v>44011.639999999992</v>
      </c>
      <c r="I131" s="18">
        <f>SUM(F144:$F$261)</f>
        <v>565754.58999999973</v>
      </c>
      <c r="K131" s="19">
        <f t="shared" si="14"/>
        <v>-6112.29</v>
      </c>
      <c r="L131" s="19">
        <f t="shared" si="16"/>
        <v>-181.68000000000029</v>
      </c>
      <c r="M131" s="19">
        <f t="shared" si="16"/>
        <v>3751.6500000000233</v>
      </c>
      <c r="N131" s="19">
        <f t="shared" si="15"/>
        <v>2542.3200000000002</v>
      </c>
      <c r="O131" s="19">
        <v>0</v>
      </c>
    </row>
    <row r="132" spans="1:15" x14ac:dyDescent="0.25">
      <c r="A132" s="16">
        <v>42552</v>
      </c>
      <c r="B132" s="6">
        <f t="shared" si="11"/>
        <v>117</v>
      </c>
      <c r="C132" s="17">
        <v>42552</v>
      </c>
      <c r="D132" s="5">
        <f t="shared" si="18"/>
        <v>6112.29</v>
      </c>
      <c r="E132" s="5">
        <f t="shared" si="19"/>
        <v>2527.52</v>
      </c>
      <c r="F132" s="5">
        <f t="shared" si="17"/>
        <v>3584.77</v>
      </c>
      <c r="G132" s="18">
        <f t="shared" si="12"/>
        <v>606181.46000000078</v>
      </c>
      <c r="H132" s="18">
        <f t="shared" si="13"/>
        <v>44194.07</v>
      </c>
      <c r="I132" s="18">
        <f>SUM(F145:$F$261)</f>
        <v>561987.38999999978</v>
      </c>
      <c r="K132" s="19">
        <f t="shared" si="14"/>
        <v>-6112.29</v>
      </c>
      <c r="L132" s="19">
        <f t="shared" si="16"/>
        <v>-182.43000000000757</v>
      </c>
      <c r="M132" s="19">
        <f t="shared" si="16"/>
        <v>3767.1999999999534</v>
      </c>
      <c r="N132" s="19">
        <f t="shared" si="15"/>
        <v>2527.52</v>
      </c>
      <c r="O132" s="19">
        <v>0</v>
      </c>
    </row>
    <row r="133" spans="1:15" x14ac:dyDescent="0.25">
      <c r="A133" s="16">
        <v>42583</v>
      </c>
      <c r="B133" s="6">
        <f t="shared" si="11"/>
        <v>118</v>
      </c>
      <c r="C133" s="17">
        <v>42583</v>
      </c>
      <c r="D133" s="5">
        <f t="shared" si="18"/>
        <v>6112.29</v>
      </c>
      <c r="E133" s="5">
        <f t="shared" si="19"/>
        <v>2512.66</v>
      </c>
      <c r="F133" s="5">
        <f t="shared" si="17"/>
        <v>3599.63</v>
      </c>
      <c r="G133" s="18">
        <f t="shared" si="12"/>
        <v>602581.83000000077</v>
      </c>
      <c r="H133" s="18">
        <f t="shared" si="13"/>
        <v>44377.259999999995</v>
      </c>
      <c r="I133" s="18">
        <f>SUM(F146:$F$261)</f>
        <v>558204.56999999983</v>
      </c>
      <c r="K133" s="19">
        <f t="shared" si="14"/>
        <v>-6112.29</v>
      </c>
      <c r="L133" s="19">
        <f t="shared" si="16"/>
        <v>-183.18999999999505</v>
      </c>
      <c r="M133" s="19">
        <f t="shared" si="16"/>
        <v>3782.8199999999488</v>
      </c>
      <c r="N133" s="19">
        <f t="shared" si="15"/>
        <v>2512.66</v>
      </c>
      <c r="O133" s="19">
        <v>0</v>
      </c>
    </row>
    <row r="134" spans="1:15" x14ac:dyDescent="0.25">
      <c r="A134" s="16">
        <v>42614</v>
      </c>
      <c r="B134" s="6">
        <f t="shared" si="11"/>
        <v>119</v>
      </c>
      <c r="C134" s="17">
        <v>42614</v>
      </c>
      <c r="D134" s="5">
        <f t="shared" si="18"/>
        <v>6112.29</v>
      </c>
      <c r="E134" s="5">
        <f t="shared" si="19"/>
        <v>2497.7399999999998</v>
      </c>
      <c r="F134" s="5">
        <f t="shared" si="17"/>
        <v>3614.55</v>
      </c>
      <c r="G134" s="18">
        <f t="shared" si="12"/>
        <v>598967.28000000073</v>
      </c>
      <c r="H134" s="18">
        <f t="shared" si="13"/>
        <v>44561.21</v>
      </c>
      <c r="I134" s="18">
        <f>SUM(F147:$F$261)</f>
        <v>554406.06999999983</v>
      </c>
      <c r="K134" s="19">
        <f t="shared" si="14"/>
        <v>-6112.29</v>
      </c>
      <c r="L134" s="19">
        <f t="shared" si="16"/>
        <v>-183.95000000000437</v>
      </c>
      <c r="M134" s="19">
        <f t="shared" si="16"/>
        <v>3798.5</v>
      </c>
      <c r="N134" s="19">
        <f t="shared" si="15"/>
        <v>2497.7399999999998</v>
      </c>
      <c r="O134" s="19">
        <v>0</v>
      </c>
    </row>
    <row r="135" spans="1:15" x14ac:dyDescent="0.25">
      <c r="A135" s="16">
        <v>42644</v>
      </c>
      <c r="B135" s="6">
        <f t="shared" si="11"/>
        <v>120</v>
      </c>
      <c r="C135" s="17">
        <v>42644</v>
      </c>
      <c r="D135" s="5">
        <f t="shared" si="18"/>
        <v>6112.29</v>
      </c>
      <c r="E135" s="5">
        <f t="shared" si="19"/>
        <v>2482.7600000000002</v>
      </c>
      <c r="F135" s="5">
        <f t="shared" si="17"/>
        <v>3629.5299999999997</v>
      </c>
      <c r="G135" s="18">
        <f t="shared" si="12"/>
        <v>595337.7500000007</v>
      </c>
      <c r="H135" s="18">
        <f t="shared" si="13"/>
        <v>44745.919999999998</v>
      </c>
      <c r="I135" s="18">
        <f>SUM(F148:$F$261)</f>
        <v>550591.82999999984</v>
      </c>
      <c r="K135" s="19">
        <f t="shared" si="14"/>
        <v>-6112.29</v>
      </c>
      <c r="L135" s="19">
        <f t="shared" si="16"/>
        <v>-184.70999999999913</v>
      </c>
      <c r="M135" s="19">
        <f t="shared" si="16"/>
        <v>3814.2399999999907</v>
      </c>
      <c r="N135" s="19">
        <f t="shared" si="15"/>
        <v>2482.7600000000002</v>
      </c>
      <c r="O135" s="19">
        <v>0</v>
      </c>
    </row>
    <row r="136" spans="1:15" x14ac:dyDescent="0.25">
      <c r="A136" s="16">
        <v>42675</v>
      </c>
      <c r="B136" s="6">
        <f t="shared" si="11"/>
        <v>121</v>
      </c>
      <c r="C136" s="17">
        <v>42675</v>
      </c>
      <c r="D136" s="5">
        <f t="shared" si="18"/>
        <v>6112.29</v>
      </c>
      <c r="E136" s="5">
        <f t="shared" si="19"/>
        <v>2467.71</v>
      </c>
      <c r="F136" s="5">
        <f t="shared" si="17"/>
        <v>3644.58</v>
      </c>
      <c r="G136" s="18">
        <f t="shared" si="12"/>
        <v>591693.17000000074</v>
      </c>
      <c r="H136" s="18">
        <f t="shared" si="13"/>
        <v>44931.390000000007</v>
      </c>
      <c r="I136" s="18">
        <f>SUM(F149:$F$261)</f>
        <v>546761.7799999998</v>
      </c>
      <c r="K136" s="19">
        <f t="shared" si="14"/>
        <v>-6112.29</v>
      </c>
      <c r="L136" s="19">
        <f t="shared" si="16"/>
        <v>-185.47000000000844</v>
      </c>
      <c r="M136" s="19">
        <f t="shared" si="16"/>
        <v>3830.0500000000466</v>
      </c>
      <c r="N136" s="19">
        <f t="shared" si="15"/>
        <v>2467.71</v>
      </c>
      <c r="O136" s="19">
        <v>0</v>
      </c>
    </row>
    <row r="137" spans="1:15" x14ac:dyDescent="0.25">
      <c r="A137" s="16">
        <v>42705</v>
      </c>
      <c r="B137" s="6">
        <f t="shared" si="11"/>
        <v>122</v>
      </c>
      <c r="C137" s="17">
        <v>42705</v>
      </c>
      <c r="D137" s="5">
        <f t="shared" si="18"/>
        <v>6112.29</v>
      </c>
      <c r="E137" s="5">
        <f t="shared" si="19"/>
        <v>2452.6</v>
      </c>
      <c r="F137" s="5">
        <f t="shared" si="17"/>
        <v>3659.69</v>
      </c>
      <c r="G137" s="18">
        <f t="shared" si="12"/>
        <v>588033.4800000008</v>
      </c>
      <c r="H137" s="18">
        <f t="shared" si="13"/>
        <v>45117.630000000005</v>
      </c>
      <c r="I137" s="18">
        <f>SUM(F150:$F$261)</f>
        <v>542915.84999999986</v>
      </c>
      <c r="K137" s="19">
        <f t="shared" si="14"/>
        <v>-6112.29</v>
      </c>
      <c r="L137" s="19">
        <f t="shared" si="16"/>
        <v>-186.23999999999796</v>
      </c>
      <c r="M137" s="19">
        <f t="shared" si="16"/>
        <v>3845.9299999999348</v>
      </c>
      <c r="N137" s="19">
        <f t="shared" si="15"/>
        <v>2452.6</v>
      </c>
      <c r="O137" s="19">
        <v>0</v>
      </c>
    </row>
    <row r="138" spans="1:15" x14ac:dyDescent="0.25">
      <c r="A138" s="16">
        <v>42736</v>
      </c>
      <c r="B138" s="6">
        <f t="shared" si="11"/>
        <v>123</v>
      </c>
      <c r="C138" s="17">
        <v>42736</v>
      </c>
      <c r="D138" s="5">
        <f t="shared" si="18"/>
        <v>6112.29</v>
      </c>
      <c r="E138" s="5">
        <f t="shared" si="19"/>
        <v>2437.4299999999998</v>
      </c>
      <c r="F138" s="5">
        <f t="shared" si="17"/>
        <v>3674.86</v>
      </c>
      <c r="G138" s="18">
        <f t="shared" si="12"/>
        <v>584358.62000000081</v>
      </c>
      <c r="H138" s="18">
        <f t="shared" si="13"/>
        <v>45304.640000000007</v>
      </c>
      <c r="I138" s="18">
        <f>SUM(F151:$F$261)</f>
        <v>539053.97999999975</v>
      </c>
      <c r="K138" s="19">
        <f t="shared" si="14"/>
        <v>-6112.29</v>
      </c>
      <c r="L138" s="19">
        <f t="shared" si="16"/>
        <v>-187.01000000000204</v>
      </c>
      <c r="M138" s="19">
        <f t="shared" si="16"/>
        <v>3861.8700000001118</v>
      </c>
      <c r="N138" s="19">
        <f t="shared" si="15"/>
        <v>2437.4299999999998</v>
      </c>
      <c r="O138" s="19">
        <v>0</v>
      </c>
    </row>
    <row r="139" spans="1:15" x14ac:dyDescent="0.25">
      <c r="A139" s="16">
        <v>42767</v>
      </c>
      <c r="B139" s="6">
        <f t="shared" si="11"/>
        <v>124</v>
      </c>
      <c r="C139" s="17">
        <v>42767</v>
      </c>
      <c r="D139" s="5">
        <f t="shared" si="18"/>
        <v>6112.29</v>
      </c>
      <c r="E139" s="5">
        <f t="shared" si="19"/>
        <v>2422.1999999999998</v>
      </c>
      <c r="F139" s="5">
        <f t="shared" si="17"/>
        <v>3690.09</v>
      </c>
      <c r="G139" s="18">
        <f t="shared" si="12"/>
        <v>580668.53000000084</v>
      </c>
      <c r="H139" s="18">
        <f t="shared" si="13"/>
        <v>45492.43</v>
      </c>
      <c r="I139" s="18">
        <f>SUM(F152:$F$261)</f>
        <v>535176.09999999974</v>
      </c>
      <c r="K139" s="19">
        <f t="shared" si="14"/>
        <v>-6112.29</v>
      </c>
      <c r="L139" s="19">
        <f t="shared" si="16"/>
        <v>-187.7899999999936</v>
      </c>
      <c r="M139" s="19">
        <f t="shared" si="16"/>
        <v>3877.8800000000047</v>
      </c>
      <c r="N139" s="19">
        <f t="shared" si="15"/>
        <v>2422.1999999999998</v>
      </c>
      <c r="O139" s="19">
        <v>0</v>
      </c>
    </row>
    <row r="140" spans="1:15" x14ac:dyDescent="0.25">
      <c r="A140" s="16">
        <v>42795</v>
      </c>
      <c r="B140" s="6">
        <f t="shared" si="11"/>
        <v>125</v>
      </c>
      <c r="C140" s="17">
        <v>42795</v>
      </c>
      <c r="D140" s="5">
        <f t="shared" si="18"/>
        <v>6112.29</v>
      </c>
      <c r="E140" s="5">
        <f t="shared" si="19"/>
        <v>2406.91</v>
      </c>
      <c r="F140" s="5">
        <f t="shared" si="17"/>
        <v>3705.38</v>
      </c>
      <c r="G140" s="18">
        <f t="shared" si="12"/>
        <v>576963.15000000084</v>
      </c>
      <c r="H140" s="18">
        <f t="shared" si="13"/>
        <v>45680.999999999993</v>
      </c>
      <c r="I140" s="18">
        <f>SUM(F153:$F$261)</f>
        <v>531282.14999999979</v>
      </c>
      <c r="K140" s="19">
        <f t="shared" si="14"/>
        <v>-6112.29</v>
      </c>
      <c r="L140" s="19">
        <f t="shared" si="16"/>
        <v>-188.56999999999243</v>
      </c>
      <c r="M140" s="19">
        <f t="shared" si="16"/>
        <v>3893.9499999999534</v>
      </c>
      <c r="N140" s="19">
        <f t="shared" si="15"/>
        <v>2406.91</v>
      </c>
      <c r="O140" s="19">
        <v>0</v>
      </c>
    </row>
    <row r="141" spans="1:15" x14ac:dyDescent="0.25">
      <c r="A141" s="16">
        <v>42826</v>
      </c>
      <c r="B141" s="6">
        <f t="shared" si="11"/>
        <v>126</v>
      </c>
      <c r="C141" s="17">
        <v>42826</v>
      </c>
      <c r="D141" s="5">
        <f t="shared" si="18"/>
        <v>6112.29</v>
      </c>
      <c r="E141" s="5">
        <f t="shared" si="19"/>
        <v>2391.5500000000002</v>
      </c>
      <c r="F141" s="5">
        <f t="shared" si="17"/>
        <v>3720.74</v>
      </c>
      <c r="G141" s="18">
        <f t="shared" si="12"/>
        <v>573242.41000000085</v>
      </c>
      <c r="H141" s="18">
        <f t="shared" si="13"/>
        <v>45870.349999999991</v>
      </c>
      <c r="I141" s="18">
        <f>SUM(F154:$F$261)</f>
        <v>527372.05999999971</v>
      </c>
      <c r="K141" s="19">
        <f t="shared" si="14"/>
        <v>-6112.29</v>
      </c>
      <c r="L141" s="19">
        <f t="shared" si="16"/>
        <v>-189.34999999999854</v>
      </c>
      <c r="M141" s="19">
        <f t="shared" si="16"/>
        <v>3910.0900000000838</v>
      </c>
      <c r="N141" s="19">
        <f t="shared" si="15"/>
        <v>2391.5500000000002</v>
      </c>
      <c r="O141" s="19">
        <v>0</v>
      </c>
    </row>
    <row r="142" spans="1:15" x14ac:dyDescent="0.25">
      <c r="A142" s="16">
        <v>42856</v>
      </c>
      <c r="B142" s="6">
        <f t="shared" si="11"/>
        <v>127</v>
      </c>
      <c r="C142" s="17">
        <v>42856</v>
      </c>
      <c r="D142" s="5">
        <f t="shared" si="18"/>
        <v>6112.29</v>
      </c>
      <c r="E142" s="5">
        <f t="shared" si="19"/>
        <v>2376.12</v>
      </c>
      <c r="F142" s="5">
        <f t="shared" si="17"/>
        <v>3736.17</v>
      </c>
      <c r="G142" s="18">
        <f t="shared" si="12"/>
        <v>569506.24000000081</v>
      </c>
      <c r="H142" s="18">
        <f t="shared" si="13"/>
        <v>46060.479999999996</v>
      </c>
      <c r="I142" s="18">
        <f>SUM(F155:$F$261)</f>
        <v>523445.75999999978</v>
      </c>
      <c r="K142" s="19">
        <f t="shared" si="14"/>
        <v>-6112.29</v>
      </c>
      <c r="L142" s="19">
        <f t="shared" si="16"/>
        <v>-190.13000000000466</v>
      </c>
      <c r="M142" s="19">
        <f t="shared" si="16"/>
        <v>3926.2999999999302</v>
      </c>
      <c r="N142" s="19">
        <f t="shared" si="15"/>
        <v>2376.12</v>
      </c>
      <c r="O142" s="19">
        <v>0</v>
      </c>
    </row>
    <row r="143" spans="1:15" x14ac:dyDescent="0.25">
      <c r="A143" s="16">
        <v>42887</v>
      </c>
      <c r="B143" s="6">
        <f t="shared" si="11"/>
        <v>128</v>
      </c>
      <c r="C143" s="17">
        <v>42887</v>
      </c>
      <c r="D143" s="5">
        <f t="shared" si="18"/>
        <v>6112.29</v>
      </c>
      <c r="E143" s="5">
        <f t="shared" si="19"/>
        <v>2360.64</v>
      </c>
      <c r="F143" s="5">
        <f t="shared" si="17"/>
        <v>3751.65</v>
      </c>
      <c r="G143" s="18">
        <f t="shared" si="12"/>
        <v>565754.59000000078</v>
      </c>
      <c r="H143" s="18">
        <f t="shared" si="13"/>
        <v>46251.41</v>
      </c>
      <c r="I143" s="18">
        <f>SUM(F156:$F$261)</f>
        <v>519503.17999999976</v>
      </c>
      <c r="K143" s="19">
        <f t="shared" si="14"/>
        <v>-6112.29</v>
      </c>
      <c r="L143" s="19">
        <f t="shared" si="16"/>
        <v>-190.93000000000757</v>
      </c>
      <c r="M143" s="19">
        <f t="shared" si="16"/>
        <v>3942.5800000000163</v>
      </c>
      <c r="N143" s="19">
        <f t="shared" si="15"/>
        <v>2360.64</v>
      </c>
      <c r="O143" s="19">
        <v>0</v>
      </c>
    </row>
    <row r="144" spans="1:15" x14ac:dyDescent="0.25">
      <c r="A144" s="16">
        <v>42917</v>
      </c>
      <c r="B144" s="6">
        <f t="shared" si="11"/>
        <v>129</v>
      </c>
      <c r="C144" s="17">
        <v>42917</v>
      </c>
      <c r="D144" s="5">
        <f t="shared" si="18"/>
        <v>6112.29</v>
      </c>
      <c r="E144" s="5">
        <f t="shared" si="19"/>
        <v>2345.09</v>
      </c>
      <c r="F144" s="5">
        <f t="shared" si="17"/>
        <v>3767.2</v>
      </c>
      <c r="G144" s="18">
        <f t="shared" si="12"/>
        <v>561987.39000000083</v>
      </c>
      <c r="H144" s="18">
        <f t="shared" si="13"/>
        <v>46443.130000000005</v>
      </c>
      <c r="I144" s="18">
        <f>SUM(F157:$F$261)</f>
        <v>515544.25999999978</v>
      </c>
      <c r="K144" s="19">
        <f t="shared" si="14"/>
        <v>-6112.29</v>
      </c>
      <c r="L144" s="19">
        <f t="shared" si="16"/>
        <v>-191.72000000000116</v>
      </c>
      <c r="M144" s="19">
        <f t="shared" si="16"/>
        <v>3958.9199999999837</v>
      </c>
      <c r="N144" s="19">
        <f t="shared" si="15"/>
        <v>2345.09</v>
      </c>
      <c r="O144" s="19">
        <v>0</v>
      </c>
    </row>
    <row r="145" spans="1:15" x14ac:dyDescent="0.25">
      <c r="A145" s="16">
        <v>42948</v>
      </c>
      <c r="B145" s="6">
        <f t="shared" ref="B145:B208" si="20">B144+1</f>
        <v>130</v>
      </c>
      <c r="C145" s="17">
        <v>42948</v>
      </c>
      <c r="D145" s="5">
        <f t="shared" si="18"/>
        <v>6112.29</v>
      </c>
      <c r="E145" s="5">
        <f t="shared" si="19"/>
        <v>2329.4699999999998</v>
      </c>
      <c r="F145" s="5">
        <f t="shared" si="17"/>
        <v>3782.82</v>
      </c>
      <c r="G145" s="18">
        <f t="shared" ref="G145:G208" si="21">G144-F145</f>
        <v>558204.57000000088</v>
      </c>
      <c r="H145" s="18">
        <f t="shared" ref="H145:H208" si="22">SUM(F146:F157)</f>
        <v>46635.640000000007</v>
      </c>
      <c r="I145" s="18">
        <f>SUM(F158:$F$261)</f>
        <v>511568.92999999976</v>
      </c>
      <c r="K145" s="19">
        <f t="shared" si="14"/>
        <v>-6112.29</v>
      </c>
      <c r="L145" s="19">
        <f t="shared" si="16"/>
        <v>-192.51000000000204</v>
      </c>
      <c r="M145" s="19">
        <f t="shared" si="16"/>
        <v>3975.3300000000163</v>
      </c>
      <c r="N145" s="19">
        <f t="shared" si="15"/>
        <v>2329.4699999999998</v>
      </c>
      <c r="O145" s="19">
        <v>0</v>
      </c>
    </row>
    <row r="146" spans="1:15" x14ac:dyDescent="0.25">
      <c r="A146" s="16">
        <v>42979</v>
      </c>
      <c r="B146" s="6">
        <f t="shared" si="20"/>
        <v>131</v>
      </c>
      <c r="C146" s="17">
        <v>42979</v>
      </c>
      <c r="D146" s="5">
        <f t="shared" si="18"/>
        <v>6112.29</v>
      </c>
      <c r="E146" s="5">
        <f t="shared" si="19"/>
        <v>2313.79</v>
      </c>
      <c r="F146" s="5">
        <f t="shared" si="17"/>
        <v>3798.5</v>
      </c>
      <c r="G146" s="18">
        <f t="shared" si="21"/>
        <v>554406.07000000088</v>
      </c>
      <c r="H146" s="18">
        <f t="shared" si="22"/>
        <v>46828.95</v>
      </c>
      <c r="I146" s="18">
        <f>SUM(F159:$F$261)</f>
        <v>507577.1199999997</v>
      </c>
      <c r="K146" s="19">
        <f t="shared" ref="K146:K209" si="23">-D146</f>
        <v>-6112.29</v>
      </c>
      <c r="L146" s="19">
        <f t="shared" si="16"/>
        <v>-193.3099999999904</v>
      </c>
      <c r="M146" s="19">
        <f t="shared" si="16"/>
        <v>3991.8100000000559</v>
      </c>
      <c r="N146" s="19">
        <f t="shared" ref="N146:N209" si="24">E146</f>
        <v>2313.79</v>
      </c>
      <c r="O146" s="19">
        <v>0</v>
      </c>
    </row>
    <row r="147" spans="1:15" x14ac:dyDescent="0.25">
      <c r="A147" s="16">
        <v>43009</v>
      </c>
      <c r="B147" s="6">
        <f t="shared" si="20"/>
        <v>132</v>
      </c>
      <c r="C147" s="17">
        <v>43009</v>
      </c>
      <c r="D147" s="5">
        <f t="shared" si="18"/>
        <v>6112.29</v>
      </c>
      <c r="E147" s="5">
        <f t="shared" si="19"/>
        <v>2298.0500000000002</v>
      </c>
      <c r="F147" s="5">
        <f t="shared" si="17"/>
        <v>3814.24</v>
      </c>
      <c r="G147" s="18">
        <f t="shared" si="21"/>
        <v>550591.83000000089</v>
      </c>
      <c r="H147" s="18">
        <f t="shared" si="22"/>
        <v>47023.06</v>
      </c>
      <c r="I147" s="18">
        <f>SUM(F160:$F$261)</f>
        <v>503568.76999999973</v>
      </c>
      <c r="K147" s="19">
        <f t="shared" si="23"/>
        <v>-6112.29</v>
      </c>
      <c r="L147" s="19">
        <f t="shared" ref="L147:M210" si="25">H146-H147</f>
        <v>-194.11000000000058</v>
      </c>
      <c r="M147" s="19">
        <f t="shared" si="25"/>
        <v>4008.3499999999767</v>
      </c>
      <c r="N147" s="19">
        <f t="shared" si="24"/>
        <v>2298.0500000000002</v>
      </c>
      <c r="O147" s="19">
        <v>0</v>
      </c>
    </row>
    <row r="148" spans="1:15" x14ac:dyDescent="0.25">
      <c r="A148" s="16">
        <v>43040</v>
      </c>
      <c r="B148" s="6">
        <f t="shared" si="20"/>
        <v>133</v>
      </c>
      <c r="C148" s="17">
        <v>43040</v>
      </c>
      <c r="D148" s="5">
        <f t="shared" si="18"/>
        <v>6112.29</v>
      </c>
      <c r="E148" s="5">
        <f t="shared" si="19"/>
        <v>2282.2399999999998</v>
      </c>
      <c r="F148" s="5">
        <f t="shared" ref="F148:F211" si="26">D148-E148</f>
        <v>3830.05</v>
      </c>
      <c r="G148" s="18">
        <f t="shared" si="21"/>
        <v>546761.78000000084</v>
      </c>
      <c r="H148" s="18">
        <f t="shared" si="22"/>
        <v>47217.979999999996</v>
      </c>
      <c r="I148" s="18">
        <f>SUM(F161:$F$261)</f>
        <v>499543.79999999976</v>
      </c>
      <c r="K148" s="19">
        <f t="shared" si="23"/>
        <v>-6112.29</v>
      </c>
      <c r="L148" s="19">
        <f t="shared" si="25"/>
        <v>-194.91999999999825</v>
      </c>
      <c r="M148" s="19">
        <f t="shared" si="25"/>
        <v>4024.9699999999721</v>
      </c>
      <c r="N148" s="19">
        <f t="shared" si="24"/>
        <v>2282.2399999999998</v>
      </c>
      <c r="O148" s="19">
        <v>0</v>
      </c>
    </row>
    <row r="149" spans="1:15" x14ac:dyDescent="0.25">
      <c r="A149" s="16">
        <v>43070</v>
      </c>
      <c r="B149" s="6">
        <f t="shared" si="20"/>
        <v>134</v>
      </c>
      <c r="C149" s="17">
        <v>43070</v>
      </c>
      <c r="D149" s="5">
        <f t="shared" si="18"/>
        <v>6112.29</v>
      </c>
      <c r="E149" s="5">
        <f t="shared" si="19"/>
        <v>2266.36</v>
      </c>
      <c r="F149" s="5">
        <f t="shared" si="26"/>
        <v>3845.93</v>
      </c>
      <c r="G149" s="18">
        <f t="shared" si="21"/>
        <v>542915.85000000079</v>
      </c>
      <c r="H149" s="18">
        <f t="shared" si="22"/>
        <v>47413.7</v>
      </c>
      <c r="I149" s="18">
        <f>SUM(F162:$F$261)</f>
        <v>495502.14999999973</v>
      </c>
      <c r="K149" s="19">
        <f t="shared" si="23"/>
        <v>-6112.29</v>
      </c>
      <c r="L149" s="19">
        <f t="shared" si="25"/>
        <v>-195.72000000000116</v>
      </c>
      <c r="M149" s="19">
        <f t="shared" si="25"/>
        <v>4041.6500000000233</v>
      </c>
      <c r="N149" s="19">
        <f t="shared" si="24"/>
        <v>2266.36</v>
      </c>
      <c r="O149" s="19">
        <v>0</v>
      </c>
    </row>
    <row r="150" spans="1:15" x14ac:dyDescent="0.25">
      <c r="A150" s="16">
        <v>43101</v>
      </c>
      <c r="B150" s="6">
        <f t="shared" si="20"/>
        <v>135</v>
      </c>
      <c r="C150" s="17">
        <v>43101</v>
      </c>
      <c r="D150" s="5">
        <f t="shared" ref="D150:D213" si="27">ROUND(447116.64*($D$8/67896759.52),2)</f>
        <v>6112.29</v>
      </c>
      <c r="E150" s="5">
        <f t="shared" ref="E150:E213" si="28">ROUND(G149*($F$13/12),2)</f>
        <v>2250.42</v>
      </c>
      <c r="F150" s="5">
        <f t="shared" si="26"/>
        <v>3861.87</v>
      </c>
      <c r="G150" s="18">
        <f t="shared" si="21"/>
        <v>539053.9800000008</v>
      </c>
      <c r="H150" s="18">
        <f t="shared" si="22"/>
        <v>47610.23000000001</v>
      </c>
      <c r="I150" s="18">
        <f>SUM(F163:$F$261)</f>
        <v>491443.74999999977</v>
      </c>
      <c r="K150" s="19">
        <f t="shared" si="23"/>
        <v>-6112.29</v>
      </c>
      <c r="L150" s="19">
        <f t="shared" si="25"/>
        <v>-196.53000000001339</v>
      </c>
      <c r="M150" s="19">
        <f t="shared" si="25"/>
        <v>4058.3999999999651</v>
      </c>
      <c r="N150" s="19">
        <f t="shared" si="24"/>
        <v>2250.42</v>
      </c>
      <c r="O150" s="19">
        <v>0</v>
      </c>
    </row>
    <row r="151" spans="1:15" x14ac:dyDescent="0.25">
      <c r="A151" s="16">
        <v>43132</v>
      </c>
      <c r="B151" s="6">
        <f t="shared" si="20"/>
        <v>136</v>
      </c>
      <c r="C151" s="17">
        <v>43132</v>
      </c>
      <c r="D151" s="5">
        <f t="shared" si="27"/>
        <v>6112.29</v>
      </c>
      <c r="E151" s="5">
        <f t="shared" si="28"/>
        <v>2234.41</v>
      </c>
      <c r="F151" s="5">
        <f t="shared" si="26"/>
        <v>3877.88</v>
      </c>
      <c r="G151" s="18">
        <f t="shared" si="21"/>
        <v>535176.10000000079</v>
      </c>
      <c r="H151" s="18">
        <f t="shared" si="22"/>
        <v>47807.58</v>
      </c>
      <c r="I151" s="18">
        <f>SUM(F164:$F$261)</f>
        <v>487368.51999999979</v>
      </c>
      <c r="K151" s="19">
        <f t="shared" si="23"/>
        <v>-6112.29</v>
      </c>
      <c r="L151" s="19">
        <f t="shared" si="25"/>
        <v>-197.34999999999127</v>
      </c>
      <c r="M151" s="19">
        <f t="shared" si="25"/>
        <v>4075.2299999999814</v>
      </c>
      <c r="N151" s="19">
        <f t="shared" si="24"/>
        <v>2234.41</v>
      </c>
      <c r="O151" s="19">
        <v>0</v>
      </c>
    </row>
    <row r="152" spans="1:15" x14ac:dyDescent="0.25">
      <c r="A152" s="16">
        <v>43160</v>
      </c>
      <c r="B152" s="6">
        <f t="shared" si="20"/>
        <v>137</v>
      </c>
      <c r="C152" s="17">
        <v>43160</v>
      </c>
      <c r="D152" s="5">
        <f t="shared" si="27"/>
        <v>6112.29</v>
      </c>
      <c r="E152" s="5">
        <f t="shared" si="28"/>
        <v>2218.34</v>
      </c>
      <c r="F152" s="5">
        <f t="shared" si="26"/>
        <v>3893.95</v>
      </c>
      <c r="G152" s="18">
        <f t="shared" si="21"/>
        <v>531282.15000000084</v>
      </c>
      <c r="H152" s="18">
        <f t="shared" si="22"/>
        <v>48005.750000000007</v>
      </c>
      <c r="I152" s="18">
        <f>SUM(F165:$F$261)</f>
        <v>483276.39999999967</v>
      </c>
      <c r="K152" s="19">
        <f t="shared" si="23"/>
        <v>-6112.29</v>
      </c>
      <c r="L152" s="19">
        <f t="shared" si="25"/>
        <v>-198.17000000000553</v>
      </c>
      <c r="M152" s="19">
        <f t="shared" si="25"/>
        <v>4092.1200000001118</v>
      </c>
      <c r="N152" s="19">
        <f t="shared" si="24"/>
        <v>2218.34</v>
      </c>
      <c r="O152" s="19">
        <v>0</v>
      </c>
    </row>
    <row r="153" spans="1:15" x14ac:dyDescent="0.25">
      <c r="A153" s="16">
        <v>43191</v>
      </c>
      <c r="B153" s="6">
        <f t="shared" si="20"/>
        <v>138</v>
      </c>
      <c r="C153" s="17">
        <v>43191</v>
      </c>
      <c r="D153" s="5">
        <f t="shared" si="27"/>
        <v>6112.29</v>
      </c>
      <c r="E153" s="5">
        <f t="shared" si="28"/>
        <v>2202.1999999999998</v>
      </c>
      <c r="F153" s="5">
        <f t="shared" si="26"/>
        <v>3910.09</v>
      </c>
      <c r="G153" s="18">
        <f t="shared" si="21"/>
        <v>527372.06000000087</v>
      </c>
      <c r="H153" s="18">
        <f t="shared" si="22"/>
        <v>48204.740000000005</v>
      </c>
      <c r="I153" s="18">
        <f>SUM(F166:$F$261)</f>
        <v>479167.31999999977</v>
      </c>
      <c r="K153" s="19">
        <f t="shared" si="23"/>
        <v>-6112.29</v>
      </c>
      <c r="L153" s="19">
        <f t="shared" si="25"/>
        <v>-198.98999999999796</v>
      </c>
      <c r="M153" s="19">
        <f t="shared" si="25"/>
        <v>4109.0799999998999</v>
      </c>
      <c r="N153" s="19">
        <f t="shared" si="24"/>
        <v>2202.1999999999998</v>
      </c>
      <c r="O153" s="19">
        <v>0</v>
      </c>
    </row>
    <row r="154" spans="1:15" x14ac:dyDescent="0.25">
      <c r="A154" s="16">
        <v>43221</v>
      </c>
      <c r="B154" s="6">
        <f t="shared" si="20"/>
        <v>139</v>
      </c>
      <c r="C154" s="17">
        <v>43221</v>
      </c>
      <c r="D154" s="5">
        <f t="shared" si="27"/>
        <v>6112.29</v>
      </c>
      <c r="E154" s="5">
        <f t="shared" si="28"/>
        <v>2185.9899999999998</v>
      </c>
      <c r="F154" s="5">
        <f t="shared" si="26"/>
        <v>3926.3</v>
      </c>
      <c r="G154" s="18">
        <f t="shared" si="21"/>
        <v>523445.76000000088</v>
      </c>
      <c r="H154" s="18">
        <f t="shared" si="22"/>
        <v>48404.55000000001</v>
      </c>
      <c r="I154" s="18">
        <f>SUM(F167:$F$261)</f>
        <v>475041.20999999979</v>
      </c>
      <c r="K154" s="19">
        <f t="shared" si="23"/>
        <v>-6112.29</v>
      </c>
      <c r="L154" s="19">
        <f t="shared" si="25"/>
        <v>-199.81000000000495</v>
      </c>
      <c r="M154" s="19">
        <f t="shared" si="25"/>
        <v>4126.109999999986</v>
      </c>
      <c r="N154" s="19">
        <f t="shared" si="24"/>
        <v>2185.9899999999998</v>
      </c>
      <c r="O154" s="19">
        <v>0</v>
      </c>
    </row>
    <row r="155" spans="1:15" x14ac:dyDescent="0.25">
      <c r="A155" s="16">
        <v>43252</v>
      </c>
      <c r="B155" s="6">
        <f t="shared" si="20"/>
        <v>140</v>
      </c>
      <c r="C155" s="17">
        <v>43252</v>
      </c>
      <c r="D155" s="5">
        <f t="shared" si="27"/>
        <v>6112.29</v>
      </c>
      <c r="E155" s="5">
        <f t="shared" si="28"/>
        <v>2169.71</v>
      </c>
      <c r="F155" s="5">
        <f t="shared" si="26"/>
        <v>3942.58</v>
      </c>
      <c r="G155" s="18">
        <f t="shared" si="21"/>
        <v>519503.18000000087</v>
      </c>
      <c r="H155" s="18">
        <f t="shared" si="22"/>
        <v>48605.19000000001</v>
      </c>
      <c r="I155" s="18">
        <f>SUM(F168:$F$261)</f>
        <v>470897.98999999976</v>
      </c>
      <c r="K155" s="19">
        <f t="shared" si="23"/>
        <v>-6112.29</v>
      </c>
      <c r="L155" s="19">
        <f t="shared" si="25"/>
        <v>-200.63999999999942</v>
      </c>
      <c r="M155" s="19">
        <f t="shared" si="25"/>
        <v>4143.2200000000303</v>
      </c>
      <c r="N155" s="19">
        <f t="shared" si="24"/>
        <v>2169.71</v>
      </c>
      <c r="O155" s="19">
        <v>0</v>
      </c>
    </row>
    <row r="156" spans="1:15" x14ac:dyDescent="0.25">
      <c r="A156" s="16">
        <v>43282</v>
      </c>
      <c r="B156" s="6">
        <f t="shared" si="20"/>
        <v>141</v>
      </c>
      <c r="C156" s="17">
        <v>43282</v>
      </c>
      <c r="D156" s="5">
        <f t="shared" si="27"/>
        <v>6112.29</v>
      </c>
      <c r="E156" s="5">
        <f t="shared" si="28"/>
        <v>2153.37</v>
      </c>
      <c r="F156" s="5">
        <f t="shared" si="26"/>
        <v>3958.92</v>
      </c>
      <c r="G156" s="18">
        <f t="shared" si="21"/>
        <v>515544.26000000088</v>
      </c>
      <c r="H156" s="18">
        <f t="shared" si="22"/>
        <v>48806.66</v>
      </c>
      <c r="I156" s="18">
        <f>SUM(F169:$F$261)</f>
        <v>466737.59999999974</v>
      </c>
      <c r="K156" s="19">
        <f t="shared" si="23"/>
        <v>-6112.29</v>
      </c>
      <c r="L156" s="19">
        <f t="shared" si="25"/>
        <v>-201.46999999999389</v>
      </c>
      <c r="M156" s="19">
        <f t="shared" si="25"/>
        <v>4160.390000000014</v>
      </c>
      <c r="N156" s="19">
        <f t="shared" si="24"/>
        <v>2153.37</v>
      </c>
      <c r="O156" s="19">
        <v>0</v>
      </c>
    </row>
    <row r="157" spans="1:15" x14ac:dyDescent="0.25">
      <c r="A157" s="16">
        <v>43313</v>
      </c>
      <c r="B157" s="6">
        <f t="shared" si="20"/>
        <v>142</v>
      </c>
      <c r="C157" s="17">
        <v>43313</v>
      </c>
      <c r="D157" s="5">
        <f t="shared" si="27"/>
        <v>6112.29</v>
      </c>
      <c r="E157" s="5">
        <f t="shared" si="28"/>
        <v>2136.96</v>
      </c>
      <c r="F157" s="5">
        <f t="shared" si="26"/>
        <v>3975.33</v>
      </c>
      <c r="G157" s="18">
        <f t="shared" si="21"/>
        <v>511568.93000000087</v>
      </c>
      <c r="H157" s="18">
        <f t="shared" si="22"/>
        <v>49008.959999999999</v>
      </c>
      <c r="I157" s="18">
        <f>SUM(F170:$F$261)</f>
        <v>462559.9699999998</v>
      </c>
      <c r="K157" s="19">
        <f t="shared" si="23"/>
        <v>-6112.29</v>
      </c>
      <c r="L157" s="19">
        <f t="shared" si="25"/>
        <v>-202.29999999999563</v>
      </c>
      <c r="M157" s="19">
        <f t="shared" si="25"/>
        <v>4177.6299999999464</v>
      </c>
      <c r="N157" s="19">
        <f t="shared" si="24"/>
        <v>2136.96</v>
      </c>
      <c r="O157" s="19">
        <v>0</v>
      </c>
    </row>
    <row r="158" spans="1:15" x14ac:dyDescent="0.25">
      <c r="A158" s="16">
        <v>43344</v>
      </c>
      <c r="B158" s="6">
        <f t="shared" si="20"/>
        <v>143</v>
      </c>
      <c r="C158" s="17">
        <v>43344</v>
      </c>
      <c r="D158" s="5">
        <f t="shared" si="27"/>
        <v>6112.29</v>
      </c>
      <c r="E158" s="5">
        <f t="shared" si="28"/>
        <v>2120.48</v>
      </c>
      <c r="F158" s="5">
        <f t="shared" si="26"/>
        <v>3991.81</v>
      </c>
      <c r="G158" s="18">
        <f t="shared" si="21"/>
        <v>507577.12000000087</v>
      </c>
      <c r="H158" s="18">
        <f t="shared" si="22"/>
        <v>49212.099999999991</v>
      </c>
      <c r="I158" s="18">
        <f>SUM(F171:$F$261)</f>
        <v>458365.01999999973</v>
      </c>
      <c r="K158" s="19">
        <f t="shared" si="23"/>
        <v>-6112.29</v>
      </c>
      <c r="L158" s="19">
        <f t="shared" si="25"/>
        <v>-203.13999999999214</v>
      </c>
      <c r="M158" s="19">
        <f t="shared" si="25"/>
        <v>4194.9500000000698</v>
      </c>
      <c r="N158" s="19">
        <f t="shared" si="24"/>
        <v>2120.48</v>
      </c>
      <c r="O158" s="19">
        <v>0</v>
      </c>
    </row>
    <row r="159" spans="1:15" x14ac:dyDescent="0.25">
      <c r="A159" s="16">
        <v>43374</v>
      </c>
      <c r="B159" s="6">
        <f t="shared" si="20"/>
        <v>144</v>
      </c>
      <c r="C159" s="17">
        <v>43374</v>
      </c>
      <c r="D159" s="5">
        <f t="shared" si="27"/>
        <v>6112.29</v>
      </c>
      <c r="E159" s="5">
        <f t="shared" si="28"/>
        <v>2103.94</v>
      </c>
      <c r="F159" s="5">
        <f t="shared" si="26"/>
        <v>4008.35</v>
      </c>
      <c r="G159" s="18">
        <f t="shared" si="21"/>
        <v>503568.77000000089</v>
      </c>
      <c r="H159" s="18">
        <f t="shared" si="22"/>
        <v>49416.09</v>
      </c>
      <c r="I159" s="18">
        <f>SUM(F172:$F$261)</f>
        <v>454152.67999999982</v>
      </c>
      <c r="K159" s="19">
        <f t="shared" si="23"/>
        <v>-6112.29</v>
      </c>
      <c r="L159" s="19">
        <f t="shared" si="25"/>
        <v>-203.99000000000524</v>
      </c>
      <c r="M159" s="19">
        <f t="shared" si="25"/>
        <v>4212.3399999999092</v>
      </c>
      <c r="N159" s="19">
        <f t="shared" si="24"/>
        <v>2103.94</v>
      </c>
      <c r="O159" s="19">
        <v>0</v>
      </c>
    </row>
    <row r="160" spans="1:15" x14ac:dyDescent="0.25">
      <c r="A160" s="16">
        <v>43405</v>
      </c>
      <c r="B160" s="6">
        <f t="shared" si="20"/>
        <v>145</v>
      </c>
      <c r="C160" s="17">
        <v>43405</v>
      </c>
      <c r="D160" s="5">
        <f t="shared" si="27"/>
        <v>6112.29</v>
      </c>
      <c r="E160" s="5">
        <f t="shared" si="28"/>
        <v>2087.3200000000002</v>
      </c>
      <c r="F160" s="5">
        <f t="shared" si="26"/>
        <v>4024.97</v>
      </c>
      <c r="G160" s="18">
        <f t="shared" si="21"/>
        <v>499543.80000000092</v>
      </c>
      <c r="H160" s="18">
        <f t="shared" si="22"/>
        <v>49620.92</v>
      </c>
      <c r="I160" s="18">
        <f>SUM(F173:$F$261)</f>
        <v>449922.87999999977</v>
      </c>
      <c r="K160" s="19">
        <f t="shared" si="23"/>
        <v>-6112.29</v>
      </c>
      <c r="L160" s="19">
        <f t="shared" si="25"/>
        <v>-204.83000000000175</v>
      </c>
      <c r="M160" s="19">
        <f t="shared" si="25"/>
        <v>4229.8000000000466</v>
      </c>
      <c r="N160" s="19">
        <f t="shared" si="24"/>
        <v>2087.3200000000002</v>
      </c>
      <c r="O160" s="19">
        <v>0</v>
      </c>
    </row>
    <row r="161" spans="1:15" x14ac:dyDescent="0.25">
      <c r="A161" s="16">
        <v>43435</v>
      </c>
      <c r="B161" s="6">
        <f t="shared" si="20"/>
        <v>146</v>
      </c>
      <c r="C161" s="17">
        <v>43435</v>
      </c>
      <c r="D161" s="5">
        <f t="shared" si="27"/>
        <v>6112.29</v>
      </c>
      <c r="E161" s="5">
        <f t="shared" si="28"/>
        <v>2070.64</v>
      </c>
      <c r="F161" s="5">
        <f t="shared" si="26"/>
        <v>4041.65</v>
      </c>
      <c r="G161" s="18">
        <f t="shared" si="21"/>
        <v>495502.1500000009</v>
      </c>
      <c r="H161" s="18">
        <f t="shared" si="22"/>
        <v>49826.600000000006</v>
      </c>
      <c r="I161" s="18">
        <f>SUM(F174:$F$261)</f>
        <v>445675.54999999976</v>
      </c>
      <c r="K161" s="19">
        <f t="shared" si="23"/>
        <v>-6112.29</v>
      </c>
      <c r="L161" s="19">
        <f t="shared" si="25"/>
        <v>-205.68000000000757</v>
      </c>
      <c r="M161" s="19">
        <f t="shared" si="25"/>
        <v>4247.3300000000163</v>
      </c>
      <c r="N161" s="19">
        <f t="shared" si="24"/>
        <v>2070.64</v>
      </c>
      <c r="O161" s="19">
        <v>0</v>
      </c>
    </row>
    <row r="162" spans="1:15" x14ac:dyDescent="0.25">
      <c r="A162" s="16">
        <v>43466</v>
      </c>
      <c r="B162" s="6">
        <f t="shared" si="20"/>
        <v>147</v>
      </c>
      <c r="C162" s="17">
        <v>43466</v>
      </c>
      <c r="D162" s="5">
        <f t="shared" si="27"/>
        <v>6112.29</v>
      </c>
      <c r="E162" s="5">
        <f t="shared" si="28"/>
        <v>2053.89</v>
      </c>
      <c r="F162" s="5">
        <f t="shared" si="26"/>
        <v>4058.4</v>
      </c>
      <c r="G162" s="18">
        <f t="shared" si="21"/>
        <v>491443.75000000087</v>
      </c>
      <c r="H162" s="18">
        <f t="shared" si="22"/>
        <v>50033.140000000014</v>
      </c>
      <c r="I162" s="18">
        <f>SUM(F175:$F$261)</f>
        <v>441410.60999999981</v>
      </c>
      <c r="K162" s="19">
        <f t="shared" si="23"/>
        <v>-6112.29</v>
      </c>
      <c r="L162" s="19">
        <f t="shared" si="25"/>
        <v>-206.54000000000815</v>
      </c>
      <c r="M162" s="19">
        <f t="shared" si="25"/>
        <v>4264.9399999999441</v>
      </c>
      <c r="N162" s="19">
        <f t="shared" si="24"/>
        <v>2053.89</v>
      </c>
      <c r="O162" s="19">
        <v>0</v>
      </c>
    </row>
    <row r="163" spans="1:15" x14ac:dyDescent="0.25">
      <c r="A163" s="16">
        <v>43497</v>
      </c>
      <c r="B163" s="6">
        <f t="shared" si="20"/>
        <v>148</v>
      </c>
      <c r="C163" s="17">
        <v>43497</v>
      </c>
      <c r="D163" s="5">
        <f t="shared" si="27"/>
        <v>6112.29</v>
      </c>
      <c r="E163" s="5">
        <f t="shared" si="28"/>
        <v>2037.06</v>
      </c>
      <c r="F163" s="5">
        <f t="shared" si="26"/>
        <v>4075.23</v>
      </c>
      <c r="G163" s="18">
        <f t="shared" si="21"/>
        <v>487368.52000000089</v>
      </c>
      <c r="H163" s="18">
        <f t="shared" si="22"/>
        <v>50240.530000000013</v>
      </c>
      <c r="I163" s="18">
        <f>SUM(F176:$F$261)</f>
        <v>437127.98999999982</v>
      </c>
      <c r="K163" s="19">
        <f t="shared" si="23"/>
        <v>-6112.29</v>
      </c>
      <c r="L163" s="19">
        <f t="shared" si="25"/>
        <v>-207.38999999999942</v>
      </c>
      <c r="M163" s="19">
        <f t="shared" si="25"/>
        <v>4282.6199999999953</v>
      </c>
      <c r="N163" s="19">
        <f t="shared" si="24"/>
        <v>2037.06</v>
      </c>
      <c r="O163" s="19">
        <v>0</v>
      </c>
    </row>
    <row r="164" spans="1:15" x14ac:dyDescent="0.25">
      <c r="A164" s="16">
        <v>43525</v>
      </c>
      <c r="B164" s="6">
        <f t="shared" si="20"/>
        <v>149</v>
      </c>
      <c r="C164" s="17">
        <v>43525</v>
      </c>
      <c r="D164" s="5">
        <f t="shared" si="27"/>
        <v>6112.29</v>
      </c>
      <c r="E164" s="5">
        <f t="shared" si="28"/>
        <v>2020.17</v>
      </c>
      <c r="F164" s="5">
        <f t="shared" si="26"/>
        <v>4092.12</v>
      </c>
      <c r="G164" s="18">
        <f t="shared" si="21"/>
        <v>483276.4000000009</v>
      </c>
      <c r="H164" s="18">
        <f t="shared" si="22"/>
        <v>50448.780000000013</v>
      </c>
      <c r="I164" s="18">
        <f>SUM(F177:$F$261)</f>
        <v>432827.61999999982</v>
      </c>
      <c r="K164" s="19">
        <f t="shared" si="23"/>
        <v>-6112.29</v>
      </c>
      <c r="L164" s="19">
        <f t="shared" si="25"/>
        <v>-208.25</v>
      </c>
      <c r="M164" s="19">
        <f t="shared" si="25"/>
        <v>4300.3699999999953</v>
      </c>
      <c r="N164" s="19">
        <f t="shared" si="24"/>
        <v>2020.17</v>
      </c>
      <c r="O164" s="19">
        <v>0</v>
      </c>
    </row>
    <row r="165" spans="1:15" x14ac:dyDescent="0.25">
      <c r="A165" s="16">
        <v>43556</v>
      </c>
      <c r="B165" s="6">
        <f t="shared" si="20"/>
        <v>150</v>
      </c>
      <c r="C165" s="17">
        <v>43556</v>
      </c>
      <c r="D165" s="5">
        <f t="shared" si="27"/>
        <v>6112.29</v>
      </c>
      <c r="E165" s="5">
        <f t="shared" si="28"/>
        <v>2003.21</v>
      </c>
      <c r="F165" s="5">
        <f t="shared" si="26"/>
        <v>4109.08</v>
      </c>
      <c r="G165" s="18">
        <f t="shared" si="21"/>
        <v>479167.32000000088</v>
      </c>
      <c r="H165" s="18">
        <f t="shared" si="22"/>
        <v>50657.890000000007</v>
      </c>
      <c r="I165" s="18">
        <f>SUM(F178:$F$261)</f>
        <v>428509.42999999982</v>
      </c>
      <c r="K165" s="19">
        <f t="shared" si="23"/>
        <v>-6112.29</v>
      </c>
      <c r="L165" s="19">
        <f t="shared" si="25"/>
        <v>-209.10999999999331</v>
      </c>
      <c r="M165" s="19">
        <f t="shared" si="25"/>
        <v>4318.1900000000023</v>
      </c>
      <c r="N165" s="19">
        <f t="shared" si="24"/>
        <v>2003.21</v>
      </c>
      <c r="O165" s="19">
        <v>0</v>
      </c>
    </row>
    <row r="166" spans="1:15" x14ac:dyDescent="0.25">
      <c r="A166" s="16">
        <v>43586</v>
      </c>
      <c r="B166" s="6">
        <f t="shared" si="20"/>
        <v>151</v>
      </c>
      <c r="C166" s="17">
        <v>43586</v>
      </c>
      <c r="D166" s="5">
        <f t="shared" si="27"/>
        <v>6112.29</v>
      </c>
      <c r="E166" s="5">
        <f t="shared" si="28"/>
        <v>1986.18</v>
      </c>
      <c r="F166" s="5">
        <f t="shared" si="26"/>
        <v>4126.1099999999997</v>
      </c>
      <c r="G166" s="18">
        <f t="shared" si="21"/>
        <v>475041.21000000089</v>
      </c>
      <c r="H166" s="18">
        <f t="shared" si="22"/>
        <v>50867.87000000001</v>
      </c>
      <c r="I166" s="18">
        <f>SUM(F179:$F$261)</f>
        <v>424173.33999999985</v>
      </c>
      <c r="K166" s="19">
        <f t="shared" si="23"/>
        <v>-6112.29</v>
      </c>
      <c r="L166" s="19">
        <f t="shared" si="25"/>
        <v>-209.9800000000032</v>
      </c>
      <c r="M166" s="19">
        <f t="shared" si="25"/>
        <v>4336.0899999999674</v>
      </c>
      <c r="N166" s="19">
        <f t="shared" si="24"/>
        <v>1986.18</v>
      </c>
      <c r="O166" s="19">
        <v>0</v>
      </c>
    </row>
    <row r="167" spans="1:15" x14ac:dyDescent="0.25">
      <c r="A167" s="16">
        <v>43617</v>
      </c>
      <c r="B167" s="6">
        <f t="shared" si="20"/>
        <v>152</v>
      </c>
      <c r="C167" s="17">
        <v>43617</v>
      </c>
      <c r="D167" s="5">
        <f t="shared" si="27"/>
        <v>6112.29</v>
      </c>
      <c r="E167" s="5">
        <f t="shared" si="28"/>
        <v>1969.07</v>
      </c>
      <c r="F167" s="5">
        <f t="shared" si="26"/>
        <v>4143.22</v>
      </c>
      <c r="G167" s="18">
        <f t="shared" si="21"/>
        <v>470897.99000000092</v>
      </c>
      <c r="H167" s="18">
        <f t="shared" si="22"/>
        <v>51078.720000000008</v>
      </c>
      <c r="I167" s="18">
        <f>SUM(F180:$F$261)</f>
        <v>419819.26999999984</v>
      </c>
      <c r="K167" s="19">
        <f t="shared" si="23"/>
        <v>-6112.29</v>
      </c>
      <c r="L167" s="19">
        <f t="shared" si="25"/>
        <v>-210.84999999999854</v>
      </c>
      <c r="M167" s="19">
        <f t="shared" si="25"/>
        <v>4354.070000000007</v>
      </c>
      <c r="N167" s="19">
        <f t="shared" si="24"/>
        <v>1969.07</v>
      </c>
      <c r="O167" s="19">
        <v>0</v>
      </c>
    </row>
    <row r="168" spans="1:15" x14ac:dyDescent="0.25">
      <c r="A168" s="16">
        <v>43647</v>
      </c>
      <c r="B168" s="6">
        <f t="shared" si="20"/>
        <v>153</v>
      </c>
      <c r="C168" s="17">
        <v>43647</v>
      </c>
      <c r="D168" s="5">
        <f t="shared" si="27"/>
        <v>6112.29</v>
      </c>
      <c r="E168" s="5">
        <f t="shared" si="28"/>
        <v>1951.9</v>
      </c>
      <c r="F168" s="5">
        <f t="shared" si="26"/>
        <v>4160.3899999999994</v>
      </c>
      <c r="G168" s="18">
        <f t="shared" si="21"/>
        <v>466737.60000000091</v>
      </c>
      <c r="H168" s="18">
        <f t="shared" si="22"/>
        <v>51290.44000000001</v>
      </c>
      <c r="I168" s="18">
        <f>SUM(F181:$F$261)</f>
        <v>415447.15999999986</v>
      </c>
      <c r="K168" s="19">
        <f t="shared" si="23"/>
        <v>-6112.29</v>
      </c>
      <c r="L168" s="19">
        <f t="shared" si="25"/>
        <v>-211.72000000000116</v>
      </c>
      <c r="M168" s="19">
        <f t="shared" si="25"/>
        <v>4372.109999999986</v>
      </c>
      <c r="N168" s="19">
        <f t="shared" si="24"/>
        <v>1951.9</v>
      </c>
      <c r="O168" s="19">
        <v>0</v>
      </c>
    </row>
    <row r="169" spans="1:15" x14ac:dyDescent="0.25">
      <c r="A169" s="16">
        <v>43678</v>
      </c>
      <c r="B169" s="6">
        <f t="shared" si="20"/>
        <v>154</v>
      </c>
      <c r="C169" s="17">
        <v>43678</v>
      </c>
      <c r="D169" s="5">
        <f t="shared" si="27"/>
        <v>6112.29</v>
      </c>
      <c r="E169" s="5">
        <f t="shared" si="28"/>
        <v>1934.66</v>
      </c>
      <c r="F169" s="5">
        <f t="shared" si="26"/>
        <v>4177.63</v>
      </c>
      <c r="G169" s="18">
        <f t="shared" si="21"/>
        <v>462559.9700000009</v>
      </c>
      <c r="H169" s="18">
        <f t="shared" si="22"/>
        <v>51503.05</v>
      </c>
      <c r="I169" s="18">
        <f>SUM(F182:$F$261)</f>
        <v>411056.91999999987</v>
      </c>
      <c r="K169" s="19">
        <f t="shared" si="23"/>
        <v>-6112.29</v>
      </c>
      <c r="L169" s="19">
        <f t="shared" si="25"/>
        <v>-212.60999999999331</v>
      </c>
      <c r="M169" s="19">
        <f t="shared" si="25"/>
        <v>4390.2399999999907</v>
      </c>
      <c r="N169" s="19">
        <f t="shared" si="24"/>
        <v>1934.66</v>
      </c>
      <c r="O169" s="19">
        <v>0</v>
      </c>
    </row>
    <row r="170" spans="1:15" x14ac:dyDescent="0.25">
      <c r="A170" s="16">
        <v>43709</v>
      </c>
      <c r="B170" s="6">
        <f t="shared" si="20"/>
        <v>155</v>
      </c>
      <c r="C170" s="17">
        <v>43709</v>
      </c>
      <c r="D170" s="5">
        <f t="shared" si="27"/>
        <v>6112.29</v>
      </c>
      <c r="E170" s="5">
        <f t="shared" si="28"/>
        <v>1917.34</v>
      </c>
      <c r="F170" s="5">
        <f t="shared" si="26"/>
        <v>4194.95</v>
      </c>
      <c r="G170" s="18">
        <f t="shared" si="21"/>
        <v>458365.02000000089</v>
      </c>
      <c r="H170" s="18">
        <f t="shared" si="22"/>
        <v>51716.529999999992</v>
      </c>
      <c r="I170" s="18">
        <f>SUM(F183:$F$261)</f>
        <v>406648.48999999987</v>
      </c>
      <c r="K170" s="19">
        <f t="shared" si="23"/>
        <v>-6112.29</v>
      </c>
      <c r="L170" s="19">
        <f t="shared" si="25"/>
        <v>-213.47999999998865</v>
      </c>
      <c r="M170" s="19">
        <f t="shared" si="25"/>
        <v>4408.429999999993</v>
      </c>
      <c r="N170" s="19">
        <f t="shared" si="24"/>
        <v>1917.34</v>
      </c>
      <c r="O170" s="19">
        <v>0</v>
      </c>
    </row>
    <row r="171" spans="1:15" x14ac:dyDescent="0.25">
      <c r="A171" s="16">
        <v>43739</v>
      </c>
      <c r="B171" s="6">
        <f t="shared" si="20"/>
        <v>156</v>
      </c>
      <c r="C171" s="17">
        <v>43739</v>
      </c>
      <c r="D171" s="5">
        <f t="shared" si="27"/>
        <v>6112.29</v>
      </c>
      <c r="E171" s="5">
        <f t="shared" si="28"/>
        <v>1899.95</v>
      </c>
      <c r="F171" s="5">
        <f t="shared" si="26"/>
        <v>4212.34</v>
      </c>
      <c r="G171" s="18">
        <f t="shared" si="21"/>
        <v>454152.68000000087</v>
      </c>
      <c r="H171" s="18">
        <f t="shared" si="22"/>
        <v>51930.9</v>
      </c>
      <c r="I171" s="18">
        <f>SUM(F184:$F$261)</f>
        <v>402221.77999999991</v>
      </c>
      <c r="K171" s="19">
        <f t="shared" si="23"/>
        <v>-6112.29</v>
      </c>
      <c r="L171" s="19">
        <f t="shared" si="25"/>
        <v>-214.3700000000099</v>
      </c>
      <c r="M171" s="19">
        <f t="shared" si="25"/>
        <v>4426.7099999999627</v>
      </c>
      <c r="N171" s="19">
        <f t="shared" si="24"/>
        <v>1899.95</v>
      </c>
      <c r="O171" s="19">
        <v>0</v>
      </c>
    </row>
    <row r="172" spans="1:15" x14ac:dyDescent="0.25">
      <c r="A172" s="16">
        <v>43770</v>
      </c>
      <c r="B172" s="6">
        <f t="shared" si="20"/>
        <v>157</v>
      </c>
      <c r="C172" s="17">
        <v>43770</v>
      </c>
      <c r="D172" s="5">
        <f t="shared" si="27"/>
        <v>6112.29</v>
      </c>
      <c r="E172" s="5">
        <f t="shared" si="28"/>
        <v>1882.49</v>
      </c>
      <c r="F172" s="5">
        <f t="shared" si="26"/>
        <v>4229.8</v>
      </c>
      <c r="G172" s="18">
        <f t="shared" si="21"/>
        <v>449922.88000000088</v>
      </c>
      <c r="H172" s="18">
        <f t="shared" si="22"/>
        <v>52146.159999999989</v>
      </c>
      <c r="I172" s="18">
        <f>SUM(F185:$F$261)</f>
        <v>397776.71999999986</v>
      </c>
      <c r="K172" s="19">
        <f t="shared" si="23"/>
        <v>-6112.29</v>
      </c>
      <c r="L172" s="19">
        <f t="shared" si="25"/>
        <v>-215.25999999998749</v>
      </c>
      <c r="M172" s="19">
        <f t="shared" si="25"/>
        <v>4445.0600000000559</v>
      </c>
      <c r="N172" s="19">
        <f t="shared" si="24"/>
        <v>1882.49</v>
      </c>
      <c r="O172" s="19">
        <v>0</v>
      </c>
    </row>
    <row r="173" spans="1:15" x14ac:dyDescent="0.25">
      <c r="A173" s="16">
        <v>43800</v>
      </c>
      <c r="B173" s="6">
        <f t="shared" si="20"/>
        <v>158</v>
      </c>
      <c r="C173" s="17">
        <v>43800</v>
      </c>
      <c r="D173" s="5">
        <f t="shared" si="27"/>
        <v>6112.29</v>
      </c>
      <c r="E173" s="5">
        <f t="shared" si="28"/>
        <v>1864.96</v>
      </c>
      <c r="F173" s="5">
        <f t="shared" si="26"/>
        <v>4247.33</v>
      </c>
      <c r="G173" s="18">
        <f t="shared" si="21"/>
        <v>445675.55000000086</v>
      </c>
      <c r="H173" s="18">
        <f t="shared" si="22"/>
        <v>52362.31</v>
      </c>
      <c r="I173" s="18">
        <f>SUM(F186:$F$261)</f>
        <v>393313.23999999987</v>
      </c>
      <c r="K173" s="19">
        <f t="shared" si="23"/>
        <v>-6112.29</v>
      </c>
      <c r="L173" s="19">
        <f t="shared" si="25"/>
        <v>-216.15000000000873</v>
      </c>
      <c r="M173" s="19">
        <f t="shared" si="25"/>
        <v>4463.4799999999814</v>
      </c>
      <c r="N173" s="19">
        <f t="shared" si="24"/>
        <v>1864.96</v>
      </c>
      <c r="O173" s="19">
        <v>0</v>
      </c>
    </row>
    <row r="174" spans="1:15" x14ac:dyDescent="0.25">
      <c r="A174" s="16">
        <v>43831</v>
      </c>
      <c r="B174" s="6">
        <f t="shared" si="20"/>
        <v>159</v>
      </c>
      <c r="C174" s="17">
        <v>43831</v>
      </c>
      <c r="D174" s="5">
        <f t="shared" si="27"/>
        <v>6112.29</v>
      </c>
      <c r="E174" s="5">
        <f t="shared" si="28"/>
        <v>1847.35</v>
      </c>
      <c r="F174" s="5">
        <f t="shared" si="26"/>
        <v>4264.9400000000005</v>
      </c>
      <c r="G174" s="18">
        <f t="shared" si="21"/>
        <v>441410.61000000086</v>
      </c>
      <c r="H174" s="18">
        <f t="shared" si="22"/>
        <v>52579.349999999991</v>
      </c>
      <c r="I174" s="18">
        <f>SUM(F187:$F$261)</f>
        <v>388831.25999999989</v>
      </c>
      <c r="K174" s="19">
        <f t="shared" si="23"/>
        <v>-6112.29</v>
      </c>
      <c r="L174" s="19">
        <f t="shared" si="25"/>
        <v>-217.0399999999936</v>
      </c>
      <c r="M174" s="19">
        <f t="shared" si="25"/>
        <v>4481.9799999999814</v>
      </c>
      <c r="N174" s="19">
        <f t="shared" si="24"/>
        <v>1847.35</v>
      </c>
      <c r="O174" s="19">
        <v>0</v>
      </c>
    </row>
    <row r="175" spans="1:15" x14ac:dyDescent="0.25">
      <c r="A175" s="16">
        <v>43862</v>
      </c>
      <c r="B175" s="6">
        <f t="shared" si="20"/>
        <v>160</v>
      </c>
      <c r="C175" s="17">
        <v>43862</v>
      </c>
      <c r="D175" s="5">
        <f t="shared" si="27"/>
        <v>6112.29</v>
      </c>
      <c r="E175" s="5">
        <f t="shared" si="28"/>
        <v>1829.67</v>
      </c>
      <c r="F175" s="5">
        <f t="shared" si="26"/>
        <v>4282.62</v>
      </c>
      <c r="G175" s="18">
        <f t="shared" si="21"/>
        <v>437127.99000000086</v>
      </c>
      <c r="H175" s="18">
        <f t="shared" si="22"/>
        <v>52797.289999999994</v>
      </c>
      <c r="I175" s="18">
        <f>SUM(F188:$F$261)</f>
        <v>384330.6999999999</v>
      </c>
      <c r="K175" s="19">
        <f t="shared" si="23"/>
        <v>-6112.29</v>
      </c>
      <c r="L175" s="19">
        <f t="shared" si="25"/>
        <v>-217.94000000000233</v>
      </c>
      <c r="M175" s="19">
        <f t="shared" si="25"/>
        <v>4500.5599999999977</v>
      </c>
      <c r="N175" s="19">
        <f t="shared" si="24"/>
        <v>1829.67</v>
      </c>
      <c r="O175" s="19">
        <v>0</v>
      </c>
    </row>
    <row r="176" spans="1:15" x14ac:dyDescent="0.25">
      <c r="A176" s="16">
        <v>43891</v>
      </c>
      <c r="B176" s="6">
        <f t="shared" si="20"/>
        <v>161</v>
      </c>
      <c r="C176" s="17">
        <v>43891</v>
      </c>
      <c r="D176" s="5">
        <f t="shared" si="27"/>
        <v>6112.29</v>
      </c>
      <c r="E176" s="5">
        <f t="shared" si="28"/>
        <v>1811.92</v>
      </c>
      <c r="F176" s="5">
        <f t="shared" si="26"/>
        <v>4300.37</v>
      </c>
      <c r="G176" s="18">
        <f t="shared" si="21"/>
        <v>432827.62000000087</v>
      </c>
      <c r="H176" s="18">
        <f t="shared" si="22"/>
        <v>53016.139999999985</v>
      </c>
      <c r="I176" s="18">
        <f>SUM(F189:$F$261)</f>
        <v>379811.47999999992</v>
      </c>
      <c r="K176" s="19">
        <f t="shared" si="23"/>
        <v>-6112.29</v>
      </c>
      <c r="L176" s="19">
        <f t="shared" si="25"/>
        <v>-218.84999999999127</v>
      </c>
      <c r="M176" s="19">
        <f t="shared" si="25"/>
        <v>4519.2199999999721</v>
      </c>
      <c r="N176" s="19">
        <f t="shared" si="24"/>
        <v>1811.92</v>
      </c>
      <c r="O176" s="19">
        <v>0</v>
      </c>
    </row>
    <row r="177" spans="1:15" x14ac:dyDescent="0.25">
      <c r="A177" s="16">
        <v>43922</v>
      </c>
      <c r="B177" s="6">
        <f t="shared" si="20"/>
        <v>162</v>
      </c>
      <c r="C177" s="17">
        <v>43922</v>
      </c>
      <c r="D177" s="5">
        <f t="shared" si="27"/>
        <v>6112.29</v>
      </c>
      <c r="E177" s="5">
        <f t="shared" si="28"/>
        <v>1794.1</v>
      </c>
      <c r="F177" s="5">
        <f t="shared" si="26"/>
        <v>4318.1900000000005</v>
      </c>
      <c r="G177" s="18">
        <f t="shared" si="21"/>
        <v>428509.43000000087</v>
      </c>
      <c r="H177" s="18">
        <f t="shared" si="22"/>
        <v>53235.899999999994</v>
      </c>
      <c r="I177" s="18">
        <f>SUM(F190:$F$261)</f>
        <v>375273.52999999991</v>
      </c>
      <c r="K177" s="19">
        <f t="shared" si="23"/>
        <v>-6112.29</v>
      </c>
      <c r="L177" s="19">
        <f t="shared" si="25"/>
        <v>-219.76000000000931</v>
      </c>
      <c r="M177" s="19">
        <f t="shared" si="25"/>
        <v>4537.9500000000116</v>
      </c>
      <c r="N177" s="19">
        <f t="shared" si="24"/>
        <v>1794.1</v>
      </c>
      <c r="O177" s="19">
        <v>0</v>
      </c>
    </row>
    <row r="178" spans="1:15" x14ac:dyDescent="0.25">
      <c r="A178" s="16">
        <v>43952</v>
      </c>
      <c r="B178" s="6">
        <f t="shared" si="20"/>
        <v>163</v>
      </c>
      <c r="C178" s="17">
        <v>43952</v>
      </c>
      <c r="D178" s="5">
        <f t="shared" si="27"/>
        <v>6112.29</v>
      </c>
      <c r="E178" s="5">
        <f t="shared" si="28"/>
        <v>1776.2</v>
      </c>
      <c r="F178" s="5">
        <f t="shared" si="26"/>
        <v>4336.09</v>
      </c>
      <c r="G178" s="18">
        <f t="shared" si="21"/>
        <v>424173.34000000084</v>
      </c>
      <c r="H178" s="18">
        <f t="shared" si="22"/>
        <v>53456.569999999992</v>
      </c>
      <c r="I178" s="18">
        <f>SUM(F191:$F$261)</f>
        <v>370716.76999999996</v>
      </c>
      <c r="K178" s="19">
        <f t="shared" si="23"/>
        <v>-6112.29</v>
      </c>
      <c r="L178" s="19">
        <f t="shared" si="25"/>
        <v>-220.66999999999825</v>
      </c>
      <c r="M178" s="19">
        <f t="shared" si="25"/>
        <v>4556.7599999999511</v>
      </c>
      <c r="N178" s="19">
        <f t="shared" si="24"/>
        <v>1776.2</v>
      </c>
      <c r="O178" s="19">
        <v>0</v>
      </c>
    </row>
    <row r="179" spans="1:15" x14ac:dyDescent="0.25">
      <c r="A179" s="16">
        <v>43983</v>
      </c>
      <c r="B179" s="6">
        <f t="shared" si="20"/>
        <v>164</v>
      </c>
      <c r="C179" s="17">
        <v>43983</v>
      </c>
      <c r="D179" s="5">
        <f t="shared" si="27"/>
        <v>6112.29</v>
      </c>
      <c r="E179" s="5">
        <f t="shared" si="28"/>
        <v>1758.22</v>
      </c>
      <c r="F179" s="5">
        <f t="shared" si="26"/>
        <v>4354.07</v>
      </c>
      <c r="G179" s="18">
        <f t="shared" si="21"/>
        <v>419819.27000000083</v>
      </c>
      <c r="H179" s="18">
        <f t="shared" si="22"/>
        <v>53678.149999999994</v>
      </c>
      <c r="I179" s="18">
        <f>SUM(F192:$F$261)</f>
        <v>366141.12</v>
      </c>
      <c r="K179" s="19">
        <f t="shared" si="23"/>
        <v>-6112.29</v>
      </c>
      <c r="L179" s="19">
        <f t="shared" si="25"/>
        <v>-221.58000000000175</v>
      </c>
      <c r="M179" s="19">
        <f t="shared" si="25"/>
        <v>4575.6499999999651</v>
      </c>
      <c r="N179" s="19">
        <f t="shared" si="24"/>
        <v>1758.22</v>
      </c>
      <c r="O179" s="19">
        <v>0</v>
      </c>
    </row>
    <row r="180" spans="1:15" x14ac:dyDescent="0.25">
      <c r="A180" s="16">
        <v>44013</v>
      </c>
      <c r="B180" s="6">
        <f t="shared" si="20"/>
        <v>165</v>
      </c>
      <c r="C180" s="17">
        <v>44013</v>
      </c>
      <c r="D180" s="5">
        <f t="shared" si="27"/>
        <v>6112.29</v>
      </c>
      <c r="E180" s="5">
        <f t="shared" si="28"/>
        <v>1740.18</v>
      </c>
      <c r="F180" s="5">
        <f t="shared" si="26"/>
        <v>4372.1099999999997</v>
      </c>
      <c r="G180" s="18">
        <f t="shared" si="21"/>
        <v>415447.16000000085</v>
      </c>
      <c r="H180" s="18">
        <f t="shared" si="22"/>
        <v>53900.65</v>
      </c>
      <c r="I180" s="18">
        <f>SUM(F193:$F$261)</f>
        <v>361546.51</v>
      </c>
      <c r="K180" s="19">
        <f t="shared" si="23"/>
        <v>-6112.29</v>
      </c>
      <c r="L180" s="19">
        <f t="shared" si="25"/>
        <v>-222.50000000000728</v>
      </c>
      <c r="M180" s="19">
        <f t="shared" si="25"/>
        <v>4594.609999999986</v>
      </c>
      <c r="N180" s="19">
        <f t="shared" si="24"/>
        <v>1740.18</v>
      </c>
      <c r="O180" s="19">
        <v>0</v>
      </c>
    </row>
    <row r="181" spans="1:15" x14ac:dyDescent="0.25">
      <c r="A181" s="16">
        <v>44044</v>
      </c>
      <c r="B181" s="6">
        <f t="shared" si="20"/>
        <v>166</v>
      </c>
      <c r="C181" s="17">
        <v>44044</v>
      </c>
      <c r="D181" s="5">
        <f t="shared" si="27"/>
        <v>6112.29</v>
      </c>
      <c r="E181" s="5">
        <f t="shared" si="28"/>
        <v>1722.05</v>
      </c>
      <c r="F181" s="5">
        <f t="shared" si="26"/>
        <v>4390.24</v>
      </c>
      <c r="G181" s="18">
        <f t="shared" si="21"/>
        <v>411056.92000000086</v>
      </c>
      <c r="H181" s="18">
        <f t="shared" si="22"/>
        <v>54124.070000000007</v>
      </c>
      <c r="I181" s="18">
        <f>SUM(F194:$F$261)</f>
        <v>356932.85000000003</v>
      </c>
      <c r="K181" s="19">
        <f t="shared" si="23"/>
        <v>-6112.29</v>
      </c>
      <c r="L181" s="19">
        <f t="shared" si="25"/>
        <v>-223.42000000000553</v>
      </c>
      <c r="M181" s="19">
        <f t="shared" si="25"/>
        <v>4613.6599999999744</v>
      </c>
      <c r="N181" s="19">
        <f t="shared" si="24"/>
        <v>1722.05</v>
      </c>
      <c r="O181" s="19">
        <v>0</v>
      </c>
    </row>
    <row r="182" spans="1:15" x14ac:dyDescent="0.25">
      <c r="A182" s="16">
        <v>44075</v>
      </c>
      <c r="B182" s="6">
        <f t="shared" si="20"/>
        <v>167</v>
      </c>
      <c r="C182" s="17">
        <v>44075</v>
      </c>
      <c r="D182" s="5">
        <f t="shared" si="27"/>
        <v>6112.29</v>
      </c>
      <c r="E182" s="5">
        <f t="shared" si="28"/>
        <v>1703.86</v>
      </c>
      <c r="F182" s="5">
        <f t="shared" si="26"/>
        <v>4408.43</v>
      </c>
      <c r="G182" s="18">
        <f t="shared" si="21"/>
        <v>406648.49000000086</v>
      </c>
      <c r="H182" s="18">
        <f t="shared" si="22"/>
        <v>54348.42</v>
      </c>
      <c r="I182" s="18">
        <f>SUM(F195:$F$261)</f>
        <v>352300.07</v>
      </c>
      <c r="K182" s="19">
        <f t="shared" si="23"/>
        <v>-6112.29</v>
      </c>
      <c r="L182" s="19">
        <f t="shared" si="25"/>
        <v>-224.34999999999127</v>
      </c>
      <c r="M182" s="19">
        <f t="shared" si="25"/>
        <v>4632.7800000000279</v>
      </c>
      <c r="N182" s="19">
        <f t="shared" si="24"/>
        <v>1703.86</v>
      </c>
      <c r="O182" s="19">
        <v>0</v>
      </c>
    </row>
    <row r="183" spans="1:15" x14ac:dyDescent="0.25">
      <c r="A183" s="16">
        <v>44105</v>
      </c>
      <c r="B183" s="6">
        <f t="shared" si="20"/>
        <v>168</v>
      </c>
      <c r="C183" s="17">
        <v>44105</v>
      </c>
      <c r="D183" s="5">
        <f t="shared" si="27"/>
        <v>6112.29</v>
      </c>
      <c r="E183" s="5">
        <f t="shared" si="28"/>
        <v>1685.58</v>
      </c>
      <c r="F183" s="5">
        <f t="shared" si="26"/>
        <v>4426.71</v>
      </c>
      <c r="G183" s="18">
        <f t="shared" si="21"/>
        <v>402221.78000000084</v>
      </c>
      <c r="H183" s="18">
        <f t="shared" si="22"/>
        <v>54573.700000000004</v>
      </c>
      <c r="I183" s="18">
        <f>SUM(F196:$F$261)</f>
        <v>347648.07999999996</v>
      </c>
      <c r="K183" s="19">
        <f t="shared" si="23"/>
        <v>-6112.29</v>
      </c>
      <c r="L183" s="19">
        <f t="shared" si="25"/>
        <v>-225.28000000000611</v>
      </c>
      <c r="M183" s="19">
        <f t="shared" si="25"/>
        <v>4651.9900000000489</v>
      </c>
      <c r="N183" s="19">
        <f t="shared" si="24"/>
        <v>1685.58</v>
      </c>
      <c r="O183" s="19">
        <v>0</v>
      </c>
    </row>
    <row r="184" spans="1:15" x14ac:dyDescent="0.25">
      <c r="A184" s="16">
        <v>44136</v>
      </c>
      <c r="B184" s="6">
        <f t="shared" si="20"/>
        <v>169</v>
      </c>
      <c r="C184" s="17">
        <v>44136</v>
      </c>
      <c r="D184" s="5">
        <f t="shared" si="27"/>
        <v>6112.29</v>
      </c>
      <c r="E184" s="5">
        <f t="shared" si="28"/>
        <v>1667.23</v>
      </c>
      <c r="F184" s="5">
        <f t="shared" si="26"/>
        <v>4445.0599999999995</v>
      </c>
      <c r="G184" s="18">
        <f t="shared" si="21"/>
        <v>397776.72000000085</v>
      </c>
      <c r="H184" s="18">
        <f t="shared" si="22"/>
        <v>54799.909999999989</v>
      </c>
      <c r="I184" s="18">
        <f>SUM(F197:$F$261)</f>
        <v>342976.80999999994</v>
      </c>
      <c r="K184" s="19">
        <f t="shared" si="23"/>
        <v>-6112.29</v>
      </c>
      <c r="L184" s="19">
        <f t="shared" si="25"/>
        <v>-226.20999999998457</v>
      </c>
      <c r="M184" s="19">
        <f t="shared" si="25"/>
        <v>4671.2700000000186</v>
      </c>
      <c r="N184" s="19">
        <f t="shared" si="24"/>
        <v>1667.23</v>
      </c>
      <c r="O184" s="19">
        <v>0</v>
      </c>
    </row>
    <row r="185" spans="1:15" x14ac:dyDescent="0.25">
      <c r="A185" s="16">
        <v>44166</v>
      </c>
      <c r="B185" s="6">
        <f t="shared" si="20"/>
        <v>170</v>
      </c>
      <c r="C185" s="17">
        <v>44166</v>
      </c>
      <c r="D185" s="5">
        <f t="shared" si="27"/>
        <v>6112.29</v>
      </c>
      <c r="E185" s="5">
        <f t="shared" si="28"/>
        <v>1648.81</v>
      </c>
      <c r="F185" s="5">
        <f t="shared" si="26"/>
        <v>4463.4799999999996</v>
      </c>
      <c r="G185" s="18">
        <f t="shared" si="21"/>
        <v>393313.24000000086</v>
      </c>
      <c r="H185" s="18">
        <f t="shared" si="22"/>
        <v>55027.05999999999</v>
      </c>
      <c r="I185" s="18">
        <f>SUM(F198:$F$261)</f>
        <v>338286.17999999993</v>
      </c>
      <c r="K185" s="19">
        <f t="shared" si="23"/>
        <v>-6112.29</v>
      </c>
      <c r="L185" s="19">
        <f t="shared" si="25"/>
        <v>-227.15000000000146</v>
      </c>
      <c r="M185" s="19">
        <f t="shared" si="25"/>
        <v>4690.6300000000047</v>
      </c>
      <c r="N185" s="19">
        <f t="shared" si="24"/>
        <v>1648.81</v>
      </c>
      <c r="O185" s="19">
        <v>0</v>
      </c>
    </row>
    <row r="186" spans="1:15" x14ac:dyDescent="0.25">
      <c r="A186" s="16">
        <v>44197</v>
      </c>
      <c r="B186" s="6">
        <f t="shared" si="20"/>
        <v>171</v>
      </c>
      <c r="C186" s="17">
        <v>44197</v>
      </c>
      <c r="D186" s="5">
        <f t="shared" si="27"/>
        <v>6112.29</v>
      </c>
      <c r="E186" s="5">
        <f t="shared" si="28"/>
        <v>1630.31</v>
      </c>
      <c r="F186" s="5">
        <f t="shared" si="26"/>
        <v>4481.9799999999996</v>
      </c>
      <c r="G186" s="18">
        <f t="shared" si="21"/>
        <v>388831.26000000088</v>
      </c>
      <c r="H186" s="18">
        <f t="shared" si="22"/>
        <v>55255.149999999994</v>
      </c>
      <c r="I186" s="18">
        <f>SUM(F199:$F$261)</f>
        <v>333576.11</v>
      </c>
      <c r="K186" s="19">
        <f t="shared" si="23"/>
        <v>-6112.29</v>
      </c>
      <c r="L186" s="19">
        <f t="shared" si="25"/>
        <v>-228.09000000000378</v>
      </c>
      <c r="M186" s="19">
        <f t="shared" si="25"/>
        <v>4710.0699999999488</v>
      </c>
      <c r="N186" s="19">
        <f t="shared" si="24"/>
        <v>1630.31</v>
      </c>
      <c r="O186" s="19">
        <v>0</v>
      </c>
    </row>
    <row r="187" spans="1:15" x14ac:dyDescent="0.25">
      <c r="A187" s="16">
        <v>44228</v>
      </c>
      <c r="B187" s="6">
        <f t="shared" si="20"/>
        <v>172</v>
      </c>
      <c r="C187" s="17">
        <v>44228</v>
      </c>
      <c r="D187" s="5">
        <f t="shared" si="27"/>
        <v>6112.29</v>
      </c>
      <c r="E187" s="5">
        <f t="shared" si="28"/>
        <v>1611.73</v>
      </c>
      <c r="F187" s="5">
        <f t="shared" si="26"/>
        <v>4500.5599999999995</v>
      </c>
      <c r="G187" s="18">
        <f t="shared" si="21"/>
        <v>384330.70000000088</v>
      </c>
      <c r="H187" s="18">
        <f t="shared" si="22"/>
        <v>55484.189999999995</v>
      </c>
      <c r="I187" s="18">
        <f>SUM(F200:$F$261)</f>
        <v>328846.51</v>
      </c>
      <c r="K187" s="19">
        <f t="shared" si="23"/>
        <v>-6112.29</v>
      </c>
      <c r="L187" s="19">
        <f t="shared" si="25"/>
        <v>-229.04000000000087</v>
      </c>
      <c r="M187" s="19">
        <f t="shared" si="25"/>
        <v>4729.5999999999767</v>
      </c>
      <c r="N187" s="19">
        <f t="shared" si="24"/>
        <v>1611.73</v>
      </c>
      <c r="O187" s="19">
        <v>0</v>
      </c>
    </row>
    <row r="188" spans="1:15" x14ac:dyDescent="0.25">
      <c r="A188" s="16">
        <v>44256</v>
      </c>
      <c r="B188" s="6">
        <f t="shared" si="20"/>
        <v>173</v>
      </c>
      <c r="C188" s="17">
        <v>44256</v>
      </c>
      <c r="D188" s="5">
        <f t="shared" si="27"/>
        <v>6112.29</v>
      </c>
      <c r="E188" s="5">
        <f t="shared" si="28"/>
        <v>1593.07</v>
      </c>
      <c r="F188" s="5">
        <f t="shared" si="26"/>
        <v>4519.22</v>
      </c>
      <c r="G188" s="18">
        <f t="shared" si="21"/>
        <v>379811.48000000091</v>
      </c>
      <c r="H188" s="18">
        <f t="shared" si="22"/>
        <v>55714.169999999991</v>
      </c>
      <c r="I188" s="18">
        <f>SUM(F201:$F$261)</f>
        <v>324097.31</v>
      </c>
      <c r="K188" s="19">
        <f t="shared" si="23"/>
        <v>-6112.29</v>
      </c>
      <c r="L188" s="19">
        <f t="shared" si="25"/>
        <v>-229.97999999999593</v>
      </c>
      <c r="M188" s="19">
        <f t="shared" si="25"/>
        <v>4749.2000000000116</v>
      </c>
      <c r="N188" s="19">
        <f t="shared" si="24"/>
        <v>1593.07</v>
      </c>
      <c r="O188" s="19">
        <v>0</v>
      </c>
    </row>
    <row r="189" spans="1:15" x14ac:dyDescent="0.25">
      <c r="A189" s="16">
        <v>44287</v>
      </c>
      <c r="B189" s="6">
        <f t="shared" si="20"/>
        <v>174</v>
      </c>
      <c r="C189" s="17">
        <v>44287</v>
      </c>
      <c r="D189" s="5">
        <f t="shared" si="27"/>
        <v>6112.29</v>
      </c>
      <c r="E189" s="5">
        <f t="shared" si="28"/>
        <v>1574.34</v>
      </c>
      <c r="F189" s="5">
        <f t="shared" si="26"/>
        <v>4537.95</v>
      </c>
      <c r="G189" s="18">
        <f t="shared" si="21"/>
        <v>375273.5300000009</v>
      </c>
      <c r="H189" s="18">
        <f t="shared" si="22"/>
        <v>55945.109999999993</v>
      </c>
      <c r="I189" s="18">
        <f>SUM(F202:$F$261)</f>
        <v>319328.42</v>
      </c>
      <c r="K189" s="19">
        <f t="shared" si="23"/>
        <v>-6112.29</v>
      </c>
      <c r="L189" s="19">
        <f t="shared" si="25"/>
        <v>-230.94000000000233</v>
      </c>
      <c r="M189" s="19">
        <f t="shared" si="25"/>
        <v>4768.890000000014</v>
      </c>
      <c r="N189" s="19">
        <f t="shared" si="24"/>
        <v>1574.34</v>
      </c>
      <c r="O189" s="19">
        <v>0</v>
      </c>
    </row>
    <row r="190" spans="1:15" x14ac:dyDescent="0.25">
      <c r="A190" s="16">
        <v>44317</v>
      </c>
      <c r="B190" s="6">
        <f t="shared" si="20"/>
        <v>175</v>
      </c>
      <c r="C190" s="17">
        <v>44317</v>
      </c>
      <c r="D190" s="5">
        <f t="shared" si="27"/>
        <v>6112.29</v>
      </c>
      <c r="E190" s="5">
        <f t="shared" si="28"/>
        <v>1555.53</v>
      </c>
      <c r="F190" s="5">
        <f t="shared" si="26"/>
        <v>4556.76</v>
      </c>
      <c r="G190" s="18">
        <f t="shared" si="21"/>
        <v>370716.77000000089</v>
      </c>
      <c r="H190" s="18">
        <f t="shared" si="22"/>
        <v>56176.999999999993</v>
      </c>
      <c r="I190" s="18">
        <f>SUM(F203:$F$261)</f>
        <v>314539.76999999996</v>
      </c>
      <c r="K190" s="19">
        <f t="shared" si="23"/>
        <v>-6112.29</v>
      </c>
      <c r="L190" s="19">
        <f t="shared" si="25"/>
        <v>-231.88999999999942</v>
      </c>
      <c r="M190" s="19">
        <f t="shared" si="25"/>
        <v>4788.6500000000233</v>
      </c>
      <c r="N190" s="19">
        <f t="shared" si="24"/>
        <v>1555.53</v>
      </c>
      <c r="O190" s="19">
        <v>0</v>
      </c>
    </row>
    <row r="191" spans="1:15" x14ac:dyDescent="0.25">
      <c r="A191" s="16">
        <v>44348</v>
      </c>
      <c r="B191" s="6">
        <f t="shared" si="20"/>
        <v>176</v>
      </c>
      <c r="C191" s="17">
        <v>44348</v>
      </c>
      <c r="D191" s="5">
        <f t="shared" si="27"/>
        <v>6112.29</v>
      </c>
      <c r="E191" s="5">
        <f t="shared" si="28"/>
        <v>1536.64</v>
      </c>
      <c r="F191" s="5">
        <f t="shared" si="26"/>
        <v>4575.6499999999996</v>
      </c>
      <c r="G191" s="18">
        <f t="shared" si="21"/>
        <v>366141.12000000087</v>
      </c>
      <c r="H191" s="18">
        <f t="shared" si="22"/>
        <v>56409.85</v>
      </c>
      <c r="I191" s="18">
        <f>SUM(F204:$F$261)</f>
        <v>309731.26999999996</v>
      </c>
      <c r="K191" s="19">
        <f t="shared" si="23"/>
        <v>-6112.29</v>
      </c>
      <c r="L191" s="19">
        <f t="shared" si="25"/>
        <v>-232.85000000000582</v>
      </c>
      <c r="M191" s="19">
        <f t="shared" si="25"/>
        <v>4808.5</v>
      </c>
      <c r="N191" s="19">
        <f t="shared" si="24"/>
        <v>1536.64</v>
      </c>
      <c r="O191" s="19">
        <v>0</v>
      </c>
    </row>
    <row r="192" spans="1:15" x14ac:dyDescent="0.25">
      <c r="A192" s="16">
        <v>44378</v>
      </c>
      <c r="B192" s="6">
        <f t="shared" si="20"/>
        <v>177</v>
      </c>
      <c r="C192" s="17">
        <v>44378</v>
      </c>
      <c r="D192" s="5">
        <f t="shared" si="27"/>
        <v>6112.29</v>
      </c>
      <c r="E192" s="5">
        <f t="shared" si="28"/>
        <v>1517.68</v>
      </c>
      <c r="F192" s="5">
        <f t="shared" si="26"/>
        <v>4594.6099999999997</v>
      </c>
      <c r="G192" s="18">
        <f t="shared" si="21"/>
        <v>361546.51000000088</v>
      </c>
      <c r="H192" s="18">
        <f t="shared" si="22"/>
        <v>56643.68</v>
      </c>
      <c r="I192" s="18">
        <f>SUM(F205:$F$261)</f>
        <v>304902.82999999996</v>
      </c>
      <c r="K192" s="19">
        <f t="shared" si="23"/>
        <v>-6112.29</v>
      </c>
      <c r="L192" s="19">
        <f t="shared" si="25"/>
        <v>-233.83000000000175</v>
      </c>
      <c r="M192" s="19">
        <f t="shared" si="25"/>
        <v>4828.4400000000023</v>
      </c>
      <c r="N192" s="19">
        <f t="shared" si="24"/>
        <v>1517.68</v>
      </c>
      <c r="O192" s="19">
        <v>0</v>
      </c>
    </row>
    <row r="193" spans="1:15" x14ac:dyDescent="0.25">
      <c r="A193" s="16">
        <v>44409</v>
      </c>
      <c r="B193" s="6">
        <f t="shared" si="20"/>
        <v>178</v>
      </c>
      <c r="C193" s="17">
        <v>44409</v>
      </c>
      <c r="D193" s="5">
        <f t="shared" si="27"/>
        <v>6112.29</v>
      </c>
      <c r="E193" s="5">
        <f t="shared" si="28"/>
        <v>1498.63</v>
      </c>
      <c r="F193" s="5">
        <f t="shared" si="26"/>
        <v>4613.66</v>
      </c>
      <c r="G193" s="18">
        <f t="shared" si="21"/>
        <v>356932.85000000091</v>
      </c>
      <c r="H193" s="18">
        <f t="shared" si="22"/>
        <v>56878.47</v>
      </c>
      <c r="I193" s="18">
        <f>SUM(F206:$F$261)</f>
        <v>300054.38</v>
      </c>
      <c r="K193" s="19">
        <f t="shared" si="23"/>
        <v>-6112.29</v>
      </c>
      <c r="L193" s="19">
        <f t="shared" si="25"/>
        <v>-234.79000000000087</v>
      </c>
      <c r="M193" s="19">
        <f t="shared" si="25"/>
        <v>4848.4499999999534</v>
      </c>
      <c r="N193" s="19">
        <f t="shared" si="24"/>
        <v>1498.63</v>
      </c>
      <c r="O193" s="19">
        <v>0</v>
      </c>
    </row>
    <row r="194" spans="1:15" x14ac:dyDescent="0.25">
      <c r="A194" s="16">
        <v>44440</v>
      </c>
      <c r="B194" s="6">
        <f t="shared" si="20"/>
        <v>179</v>
      </c>
      <c r="C194" s="17">
        <v>44440</v>
      </c>
      <c r="D194" s="5">
        <f t="shared" si="27"/>
        <v>6112.29</v>
      </c>
      <c r="E194" s="5">
        <f t="shared" si="28"/>
        <v>1479.51</v>
      </c>
      <c r="F194" s="5">
        <f t="shared" si="26"/>
        <v>4632.78</v>
      </c>
      <c r="G194" s="18">
        <f t="shared" si="21"/>
        <v>352300.07000000088</v>
      </c>
      <c r="H194" s="18">
        <f t="shared" si="22"/>
        <v>57114.239999999998</v>
      </c>
      <c r="I194" s="18">
        <f>SUM(F207:$F$261)</f>
        <v>295185.82999999996</v>
      </c>
      <c r="K194" s="19">
        <f t="shared" si="23"/>
        <v>-6112.29</v>
      </c>
      <c r="L194" s="19">
        <f t="shared" si="25"/>
        <v>-235.7699999999968</v>
      </c>
      <c r="M194" s="19">
        <f t="shared" si="25"/>
        <v>4868.5500000000466</v>
      </c>
      <c r="N194" s="19">
        <f t="shared" si="24"/>
        <v>1479.51</v>
      </c>
      <c r="O194" s="19">
        <v>0</v>
      </c>
    </row>
    <row r="195" spans="1:15" x14ac:dyDescent="0.25">
      <c r="A195" s="16">
        <v>44470</v>
      </c>
      <c r="B195" s="6">
        <f t="shared" si="20"/>
        <v>180</v>
      </c>
      <c r="C195" s="17">
        <v>44470</v>
      </c>
      <c r="D195" s="5">
        <f t="shared" si="27"/>
        <v>6112.29</v>
      </c>
      <c r="E195" s="5">
        <f t="shared" si="28"/>
        <v>1460.3</v>
      </c>
      <c r="F195" s="5">
        <f t="shared" si="26"/>
        <v>4651.99</v>
      </c>
      <c r="G195" s="18">
        <f t="shared" si="21"/>
        <v>347648.08000000089</v>
      </c>
      <c r="H195" s="18">
        <f t="shared" si="22"/>
        <v>57350.979999999996</v>
      </c>
      <c r="I195" s="18">
        <f>SUM(F208:$F$261)</f>
        <v>290297.09999999998</v>
      </c>
      <c r="K195" s="19">
        <f t="shared" si="23"/>
        <v>-6112.29</v>
      </c>
      <c r="L195" s="19">
        <f t="shared" si="25"/>
        <v>-236.73999999999796</v>
      </c>
      <c r="M195" s="19">
        <f t="shared" si="25"/>
        <v>4888.7299999999814</v>
      </c>
      <c r="N195" s="19">
        <f t="shared" si="24"/>
        <v>1460.3</v>
      </c>
      <c r="O195" s="19">
        <v>0</v>
      </c>
    </row>
    <row r="196" spans="1:15" x14ac:dyDescent="0.25">
      <c r="A196" s="16">
        <v>44501</v>
      </c>
      <c r="B196" s="6">
        <f t="shared" si="20"/>
        <v>181</v>
      </c>
      <c r="C196" s="17">
        <v>44501</v>
      </c>
      <c r="D196" s="5">
        <f t="shared" si="27"/>
        <v>6112.29</v>
      </c>
      <c r="E196" s="5">
        <f t="shared" si="28"/>
        <v>1441.02</v>
      </c>
      <c r="F196" s="5">
        <f t="shared" si="26"/>
        <v>4671.2700000000004</v>
      </c>
      <c r="G196" s="18">
        <f t="shared" si="21"/>
        <v>342976.81000000087</v>
      </c>
      <c r="H196" s="18">
        <f t="shared" si="22"/>
        <v>57588.700000000004</v>
      </c>
      <c r="I196" s="18">
        <f>SUM(F209:$F$261)</f>
        <v>285388.11</v>
      </c>
      <c r="K196" s="19">
        <f t="shared" si="23"/>
        <v>-6112.29</v>
      </c>
      <c r="L196" s="19">
        <f t="shared" si="25"/>
        <v>-237.72000000000844</v>
      </c>
      <c r="M196" s="19">
        <f t="shared" si="25"/>
        <v>4908.9899999999907</v>
      </c>
      <c r="N196" s="19">
        <f t="shared" si="24"/>
        <v>1441.02</v>
      </c>
      <c r="O196" s="19">
        <v>0</v>
      </c>
    </row>
    <row r="197" spans="1:15" x14ac:dyDescent="0.25">
      <c r="A197" s="16">
        <v>44531</v>
      </c>
      <c r="B197" s="6">
        <f t="shared" si="20"/>
        <v>182</v>
      </c>
      <c r="C197" s="17">
        <v>44531</v>
      </c>
      <c r="D197" s="5">
        <f t="shared" si="27"/>
        <v>6112.29</v>
      </c>
      <c r="E197" s="5">
        <f t="shared" si="28"/>
        <v>1421.66</v>
      </c>
      <c r="F197" s="5">
        <f t="shared" si="26"/>
        <v>4690.63</v>
      </c>
      <c r="G197" s="18">
        <f t="shared" si="21"/>
        <v>338286.18000000087</v>
      </c>
      <c r="H197" s="18">
        <f t="shared" si="22"/>
        <v>57827.41</v>
      </c>
      <c r="I197" s="18">
        <f>SUM(F210:$F$261)</f>
        <v>280458.76999999996</v>
      </c>
      <c r="K197" s="19">
        <f t="shared" si="23"/>
        <v>-6112.29</v>
      </c>
      <c r="L197" s="19">
        <f t="shared" si="25"/>
        <v>-238.70999999999913</v>
      </c>
      <c r="M197" s="19">
        <f t="shared" si="25"/>
        <v>4929.3400000000256</v>
      </c>
      <c r="N197" s="19">
        <f t="shared" si="24"/>
        <v>1421.66</v>
      </c>
      <c r="O197" s="19">
        <v>0</v>
      </c>
    </row>
    <row r="198" spans="1:15" x14ac:dyDescent="0.25">
      <c r="A198" s="16">
        <v>44562</v>
      </c>
      <c r="B198" s="6">
        <f t="shared" si="20"/>
        <v>183</v>
      </c>
      <c r="C198" s="17">
        <v>44562</v>
      </c>
      <c r="D198" s="5">
        <f t="shared" si="27"/>
        <v>6112.29</v>
      </c>
      <c r="E198" s="5">
        <f t="shared" si="28"/>
        <v>1402.22</v>
      </c>
      <c r="F198" s="5">
        <f t="shared" si="26"/>
        <v>4710.07</v>
      </c>
      <c r="G198" s="18">
        <f t="shared" si="21"/>
        <v>333576.11000000086</v>
      </c>
      <c r="H198" s="18">
        <f t="shared" si="22"/>
        <v>58067.11</v>
      </c>
      <c r="I198" s="18">
        <f>SUM(F211:$F$261)</f>
        <v>275508.99999999994</v>
      </c>
      <c r="K198" s="19">
        <f t="shared" si="23"/>
        <v>-6112.29</v>
      </c>
      <c r="L198" s="19">
        <f t="shared" si="25"/>
        <v>-239.69999999999709</v>
      </c>
      <c r="M198" s="19">
        <f t="shared" si="25"/>
        <v>4949.7700000000186</v>
      </c>
      <c r="N198" s="19">
        <f t="shared" si="24"/>
        <v>1402.22</v>
      </c>
      <c r="O198" s="19">
        <v>0</v>
      </c>
    </row>
    <row r="199" spans="1:15" x14ac:dyDescent="0.25">
      <c r="A199" s="16">
        <v>44593</v>
      </c>
      <c r="B199" s="6">
        <f t="shared" si="20"/>
        <v>184</v>
      </c>
      <c r="C199" s="17">
        <v>44593</v>
      </c>
      <c r="D199" s="5">
        <f t="shared" si="27"/>
        <v>6112.29</v>
      </c>
      <c r="E199" s="5">
        <f t="shared" si="28"/>
        <v>1382.69</v>
      </c>
      <c r="F199" s="5">
        <f t="shared" si="26"/>
        <v>4729.6000000000004</v>
      </c>
      <c r="G199" s="18">
        <f t="shared" si="21"/>
        <v>328846.51000000088</v>
      </c>
      <c r="H199" s="18">
        <f t="shared" si="22"/>
        <v>58307.80000000001</v>
      </c>
      <c r="I199" s="18">
        <f>SUM(F212:$F$261)</f>
        <v>270538.70999999996</v>
      </c>
      <c r="K199" s="19">
        <f t="shared" si="23"/>
        <v>-6112.29</v>
      </c>
      <c r="L199" s="19">
        <f t="shared" si="25"/>
        <v>-240.6900000000096</v>
      </c>
      <c r="M199" s="19">
        <f t="shared" si="25"/>
        <v>4970.289999999979</v>
      </c>
      <c r="N199" s="19">
        <f t="shared" si="24"/>
        <v>1382.69</v>
      </c>
      <c r="O199" s="19">
        <v>0</v>
      </c>
    </row>
    <row r="200" spans="1:15" x14ac:dyDescent="0.25">
      <c r="A200" s="16">
        <v>44621</v>
      </c>
      <c r="B200" s="6">
        <f t="shared" si="20"/>
        <v>185</v>
      </c>
      <c r="C200" s="17">
        <v>44621</v>
      </c>
      <c r="D200" s="5">
        <f t="shared" si="27"/>
        <v>6112.29</v>
      </c>
      <c r="E200" s="5">
        <f t="shared" si="28"/>
        <v>1363.09</v>
      </c>
      <c r="F200" s="5">
        <f t="shared" si="26"/>
        <v>4749.2</v>
      </c>
      <c r="G200" s="18">
        <f t="shared" si="21"/>
        <v>324097.31000000087</v>
      </c>
      <c r="H200" s="18">
        <f t="shared" si="22"/>
        <v>58549.49</v>
      </c>
      <c r="I200" s="18">
        <f>SUM(F213:$F$261)</f>
        <v>265547.81999999995</v>
      </c>
      <c r="K200" s="19">
        <f t="shared" si="23"/>
        <v>-6112.29</v>
      </c>
      <c r="L200" s="19">
        <f t="shared" si="25"/>
        <v>-241.68999999998778</v>
      </c>
      <c r="M200" s="19">
        <f t="shared" si="25"/>
        <v>4990.890000000014</v>
      </c>
      <c r="N200" s="19">
        <f t="shared" si="24"/>
        <v>1363.09</v>
      </c>
      <c r="O200" s="19">
        <v>0</v>
      </c>
    </row>
    <row r="201" spans="1:15" x14ac:dyDescent="0.25">
      <c r="A201" s="16">
        <v>44652</v>
      </c>
      <c r="B201" s="6">
        <f t="shared" si="20"/>
        <v>186</v>
      </c>
      <c r="C201" s="17">
        <v>44652</v>
      </c>
      <c r="D201" s="5">
        <f t="shared" si="27"/>
        <v>6112.29</v>
      </c>
      <c r="E201" s="5">
        <f t="shared" si="28"/>
        <v>1343.4</v>
      </c>
      <c r="F201" s="5">
        <f t="shared" si="26"/>
        <v>4768.8899999999994</v>
      </c>
      <c r="G201" s="18">
        <f t="shared" si="21"/>
        <v>319328.42000000086</v>
      </c>
      <c r="H201" s="18">
        <f t="shared" si="22"/>
        <v>58792.18</v>
      </c>
      <c r="I201" s="18">
        <f>SUM(F214:$F$261)</f>
        <v>260536.23999999996</v>
      </c>
      <c r="K201" s="19">
        <f t="shared" si="23"/>
        <v>-6112.29</v>
      </c>
      <c r="L201" s="19">
        <f t="shared" si="25"/>
        <v>-242.69000000000233</v>
      </c>
      <c r="M201" s="19">
        <f t="shared" si="25"/>
        <v>5011.5799999999872</v>
      </c>
      <c r="N201" s="19">
        <f t="shared" si="24"/>
        <v>1343.4</v>
      </c>
      <c r="O201" s="19">
        <v>0</v>
      </c>
    </row>
    <row r="202" spans="1:15" x14ac:dyDescent="0.25">
      <c r="A202" s="16">
        <v>44682</v>
      </c>
      <c r="B202" s="6">
        <f t="shared" si="20"/>
        <v>187</v>
      </c>
      <c r="C202" s="17">
        <v>44682</v>
      </c>
      <c r="D202" s="5">
        <f t="shared" si="27"/>
        <v>6112.29</v>
      </c>
      <c r="E202" s="5">
        <f t="shared" si="28"/>
        <v>1323.64</v>
      </c>
      <c r="F202" s="5">
        <f t="shared" si="26"/>
        <v>4788.6499999999996</v>
      </c>
      <c r="G202" s="18">
        <f t="shared" si="21"/>
        <v>314539.77000000083</v>
      </c>
      <c r="H202" s="18">
        <f t="shared" si="22"/>
        <v>59035.880000000005</v>
      </c>
      <c r="I202" s="18">
        <f>SUM(F215:$F$261)</f>
        <v>255503.88999999996</v>
      </c>
      <c r="K202" s="19">
        <f t="shared" si="23"/>
        <v>-6112.29</v>
      </c>
      <c r="L202" s="19">
        <f t="shared" si="25"/>
        <v>-243.70000000000437</v>
      </c>
      <c r="M202" s="19">
        <f t="shared" si="25"/>
        <v>5032.3500000000058</v>
      </c>
      <c r="N202" s="19">
        <f t="shared" si="24"/>
        <v>1323.64</v>
      </c>
      <c r="O202" s="19">
        <v>0</v>
      </c>
    </row>
    <row r="203" spans="1:15" x14ac:dyDescent="0.25">
      <c r="A203" s="16">
        <v>44713</v>
      </c>
      <c r="B203" s="6">
        <f t="shared" si="20"/>
        <v>188</v>
      </c>
      <c r="C203" s="17">
        <v>44713</v>
      </c>
      <c r="D203" s="5">
        <f t="shared" si="27"/>
        <v>6112.29</v>
      </c>
      <c r="E203" s="5">
        <f t="shared" si="28"/>
        <v>1303.79</v>
      </c>
      <c r="F203" s="5">
        <f t="shared" si="26"/>
        <v>4808.5</v>
      </c>
      <c r="G203" s="18">
        <f t="shared" si="21"/>
        <v>309731.27000000083</v>
      </c>
      <c r="H203" s="18">
        <f t="shared" si="22"/>
        <v>59280.59</v>
      </c>
      <c r="I203" s="18">
        <f>SUM(F216:$F$261)</f>
        <v>250450.67999999996</v>
      </c>
      <c r="K203" s="19">
        <f t="shared" si="23"/>
        <v>-6112.29</v>
      </c>
      <c r="L203" s="19">
        <f t="shared" si="25"/>
        <v>-244.70999999999185</v>
      </c>
      <c r="M203" s="19">
        <f t="shared" si="25"/>
        <v>5053.2099999999919</v>
      </c>
      <c r="N203" s="19">
        <f t="shared" si="24"/>
        <v>1303.79</v>
      </c>
      <c r="O203" s="19">
        <v>0</v>
      </c>
    </row>
    <row r="204" spans="1:15" x14ac:dyDescent="0.25">
      <c r="A204" s="16">
        <v>44743</v>
      </c>
      <c r="B204" s="6">
        <f t="shared" si="20"/>
        <v>189</v>
      </c>
      <c r="C204" s="17">
        <v>44743</v>
      </c>
      <c r="D204" s="5">
        <f t="shared" si="27"/>
        <v>6112.29</v>
      </c>
      <c r="E204" s="5">
        <f t="shared" si="28"/>
        <v>1283.8499999999999</v>
      </c>
      <c r="F204" s="5">
        <f t="shared" si="26"/>
        <v>4828.4400000000005</v>
      </c>
      <c r="G204" s="18">
        <f t="shared" si="21"/>
        <v>304902.83000000083</v>
      </c>
      <c r="H204" s="18">
        <f t="shared" si="22"/>
        <v>59526.31</v>
      </c>
      <c r="I204" s="18">
        <f>SUM(F217:$F$261)</f>
        <v>245376.52</v>
      </c>
      <c r="K204" s="19">
        <f t="shared" si="23"/>
        <v>-6112.29</v>
      </c>
      <c r="L204" s="19">
        <f t="shared" si="25"/>
        <v>-245.72000000000116</v>
      </c>
      <c r="M204" s="19">
        <f t="shared" si="25"/>
        <v>5074.1599999999744</v>
      </c>
      <c r="N204" s="19">
        <f t="shared" si="24"/>
        <v>1283.8499999999999</v>
      </c>
      <c r="O204" s="19">
        <v>0</v>
      </c>
    </row>
    <row r="205" spans="1:15" x14ac:dyDescent="0.25">
      <c r="A205" s="16">
        <v>44774</v>
      </c>
      <c r="B205" s="6">
        <f t="shared" si="20"/>
        <v>190</v>
      </c>
      <c r="C205" s="17">
        <v>44774</v>
      </c>
      <c r="D205" s="5">
        <f t="shared" si="27"/>
        <v>6112.29</v>
      </c>
      <c r="E205" s="5">
        <f t="shared" si="28"/>
        <v>1263.8399999999999</v>
      </c>
      <c r="F205" s="5">
        <f t="shared" si="26"/>
        <v>4848.45</v>
      </c>
      <c r="G205" s="18">
        <f t="shared" si="21"/>
        <v>300054.38000000082</v>
      </c>
      <c r="H205" s="18">
        <f t="shared" si="22"/>
        <v>59773.05</v>
      </c>
      <c r="I205" s="18">
        <f>SUM(F218:$F$261)</f>
        <v>240281.32999999996</v>
      </c>
      <c r="K205" s="19">
        <f t="shared" si="23"/>
        <v>-6112.29</v>
      </c>
      <c r="L205" s="19">
        <f t="shared" si="25"/>
        <v>-246.74000000000524</v>
      </c>
      <c r="M205" s="19">
        <f t="shared" si="25"/>
        <v>5095.1900000000314</v>
      </c>
      <c r="N205" s="19">
        <f t="shared" si="24"/>
        <v>1263.8399999999999</v>
      </c>
      <c r="O205" s="19">
        <v>0</v>
      </c>
    </row>
    <row r="206" spans="1:15" x14ac:dyDescent="0.25">
      <c r="A206" s="16">
        <v>44805</v>
      </c>
      <c r="B206" s="6">
        <f t="shared" si="20"/>
        <v>191</v>
      </c>
      <c r="C206" s="17">
        <v>44805</v>
      </c>
      <c r="D206" s="5">
        <f t="shared" si="27"/>
        <v>6112.29</v>
      </c>
      <c r="E206" s="5">
        <f t="shared" si="28"/>
        <v>1243.74</v>
      </c>
      <c r="F206" s="5">
        <f t="shared" si="26"/>
        <v>4868.55</v>
      </c>
      <c r="G206" s="18">
        <f t="shared" si="21"/>
        <v>295185.83000000083</v>
      </c>
      <c r="H206" s="18">
        <f t="shared" si="22"/>
        <v>60020.81</v>
      </c>
      <c r="I206" s="18">
        <f>SUM(F219:$F$261)</f>
        <v>235165.01999999996</v>
      </c>
      <c r="K206" s="19">
        <f t="shared" si="23"/>
        <v>-6112.29</v>
      </c>
      <c r="L206" s="19">
        <f t="shared" si="25"/>
        <v>-247.75999999999476</v>
      </c>
      <c r="M206" s="19">
        <f t="shared" si="25"/>
        <v>5116.3099999999977</v>
      </c>
      <c r="N206" s="19">
        <f t="shared" si="24"/>
        <v>1243.74</v>
      </c>
      <c r="O206" s="19">
        <v>0</v>
      </c>
    </row>
    <row r="207" spans="1:15" x14ac:dyDescent="0.25">
      <c r="A207" s="16">
        <v>44835</v>
      </c>
      <c r="B207" s="6">
        <f t="shared" si="20"/>
        <v>192</v>
      </c>
      <c r="C207" s="17">
        <v>44835</v>
      </c>
      <c r="D207" s="5">
        <f t="shared" si="27"/>
        <v>6112.29</v>
      </c>
      <c r="E207" s="5">
        <f t="shared" si="28"/>
        <v>1223.56</v>
      </c>
      <c r="F207" s="5">
        <f t="shared" si="26"/>
        <v>4888.7299999999996</v>
      </c>
      <c r="G207" s="18">
        <f t="shared" si="21"/>
        <v>290297.10000000085</v>
      </c>
      <c r="H207" s="18">
        <f t="shared" si="22"/>
        <v>60269.600000000006</v>
      </c>
      <c r="I207" s="18">
        <f>SUM(F220:$F$261)</f>
        <v>230027.49999999994</v>
      </c>
      <c r="K207" s="19">
        <f t="shared" si="23"/>
        <v>-6112.29</v>
      </c>
      <c r="L207" s="19">
        <f t="shared" si="25"/>
        <v>-248.79000000000815</v>
      </c>
      <c r="M207" s="19">
        <f t="shared" si="25"/>
        <v>5137.5200000000186</v>
      </c>
      <c r="N207" s="19">
        <f t="shared" si="24"/>
        <v>1223.56</v>
      </c>
      <c r="O207" s="19">
        <v>0</v>
      </c>
    </row>
    <row r="208" spans="1:15" x14ac:dyDescent="0.25">
      <c r="A208" s="16">
        <v>44866</v>
      </c>
      <c r="B208" s="6">
        <f t="shared" si="20"/>
        <v>193</v>
      </c>
      <c r="C208" s="17">
        <v>44866</v>
      </c>
      <c r="D208" s="5">
        <f t="shared" si="27"/>
        <v>6112.29</v>
      </c>
      <c r="E208" s="5">
        <f t="shared" si="28"/>
        <v>1203.3</v>
      </c>
      <c r="F208" s="5">
        <f t="shared" si="26"/>
        <v>4908.99</v>
      </c>
      <c r="G208" s="18">
        <f t="shared" si="21"/>
        <v>285388.11000000086</v>
      </c>
      <c r="H208" s="18">
        <f t="shared" si="22"/>
        <v>60519.42</v>
      </c>
      <c r="I208" s="18">
        <f>SUM(F221:$F$261)</f>
        <v>224868.68999999997</v>
      </c>
      <c r="K208" s="19">
        <f t="shared" si="23"/>
        <v>-6112.29</v>
      </c>
      <c r="L208" s="19">
        <f t="shared" si="25"/>
        <v>-249.81999999999243</v>
      </c>
      <c r="M208" s="19">
        <f t="shared" si="25"/>
        <v>5158.8099999999686</v>
      </c>
      <c r="N208" s="19">
        <f t="shared" si="24"/>
        <v>1203.3</v>
      </c>
      <c r="O208" s="19">
        <v>0</v>
      </c>
    </row>
    <row r="209" spans="1:15" x14ac:dyDescent="0.25">
      <c r="A209" s="16">
        <v>44896</v>
      </c>
      <c r="B209" s="6">
        <f t="shared" ref="B209:B261" si="29">B208+1</f>
        <v>194</v>
      </c>
      <c r="C209" s="17">
        <v>44896</v>
      </c>
      <c r="D209" s="5">
        <f t="shared" si="27"/>
        <v>6112.29</v>
      </c>
      <c r="E209" s="5">
        <f t="shared" si="28"/>
        <v>1182.95</v>
      </c>
      <c r="F209" s="5">
        <f t="shared" si="26"/>
        <v>4929.34</v>
      </c>
      <c r="G209" s="18">
        <f t="shared" ref="G209:G261" si="30">G208-F209</f>
        <v>280458.77000000083</v>
      </c>
      <c r="H209" s="18">
        <f t="shared" ref="H209:H261" si="31">SUM(F210:F221)</f>
        <v>60770.28</v>
      </c>
      <c r="I209" s="18">
        <f>SUM(F222:$F$261)</f>
        <v>219688.48999999996</v>
      </c>
      <c r="K209" s="19">
        <f t="shared" si="23"/>
        <v>-6112.29</v>
      </c>
      <c r="L209" s="19">
        <f t="shared" si="25"/>
        <v>-250.86000000000058</v>
      </c>
      <c r="M209" s="19">
        <f t="shared" si="25"/>
        <v>5180.2000000000116</v>
      </c>
      <c r="N209" s="19">
        <f t="shared" si="24"/>
        <v>1182.95</v>
      </c>
      <c r="O209" s="19">
        <v>0</v>
      </c>
    </row>
    <row r="210" spans="1:15" x14ac:dyDescent="0.25">
      <c r="A210" s="16">
        <v>44927</v>
      </c>
      <c r="B210" s="6">
        <f t="shared" si="29"/>
        <v>195</v>
      </c>
      <c r="C210" s="17">
        <v>44927</v>
      </c>
      <c r="D210" s="5">
        <f t="shared" si="27"/>
        <v>6112.29</v>
      </c>
      <c r="E210" s="5">
        <f t="shared" si="28"/>
        <v>1162.52</v>
      </c>
      <c r="F210" s="5">
        <f t="shared" si="26"/>
        <v>4949.7700000000004</v>
      </c>
      <c r="G210" s="18">
        <f t="shared" si="30"/>
        <v>275509.00000000081</v>
      </c>
      <c r="H210" s="18">
        <f t="shared" si="31"/>
        <v>61022.179999999993</v>
      </c>
      <c r="I210" s="18">
        <f>SUM(F223:$F$261)</f>
        <v>214486.81999999998</v>
      </c>
      <c r="K210" s="19">
        <f t="shared" ref="K210:K261" si="32">-D210</f>
        <v>-6112.29</v>
      </c>
      <c r="L210" s="19">
        <f t="shared" si="25"/>
        <v>-251.89999999999418</v>
      </c>
      <c r="M210" s="19">
        <f t="shared" si="25"/>
        <v>5201.6699999999837</v>
      </c>
      <c r="N210" s="19">
        <f t="shared" ref="N210:N261" si="33">E210</f>
        <v>1162.52</v>
      </c>
      <c r="O210" s="19">
        <v>0</v>
      </c>
    </row>
    <row r="211" spans="1:15" x14ac:dyDescent="0.25">
      <c r="A211" s="16">
        <v>44958</v>
      </c>
      <c r="B211" s="6">
        <f t="shared" si="29"/>
        <v>196</v>
      </c>
      <c r="C211" s="17">
        <v>44958</v>
      </c>
      <c r="D211" s="5">
        <f t="shared" si="27"/>
        <v>6112.29</v>
      </c>
      <c r="E211" s="5">
        <f t="shared" si="28"/>
        <v>1142</v>
      </c>
      <c r="F211" s="5">
        <f t="shared" si="26"/>
        <v>4970.29</v>
      </c>
      <c r="G211" s="18">
        <f t="shared" si="30"/>
        <v>270538.71000000084</v>
      </c>
      <c r="H211" s="18">
        <f t="shared" si="31"/>
        <v>61275.119999999981</v>
      </c>
      <c r="I211" s="18">
        <f>SUM(F224:$F$261)</f>
        <v>209263.59</v>
      </c>
      <c r="K211" s="19">
        <f t="shared" si="32"/>
        <v>-6112.29</v>
      </c>
      <c r="L211" s="19">
        <f t="shared" ref="L211:M261" si="34">H210-H211</f>
        <v>-252.93999999998778</v>
      </c>
      <c r="M211" s="19">
        <f t="shared" si="34"/>
        <v>5223.2299999999814</v>
      </c>
      <c r="N211" s="19">
        <f t="shared" si="33"/>
        <v>1142</v>
      </c>
      <c r="O211" s="19">
        <v>0</v>
      </c>
    </row>
    <row r="212" spans="1:15" x14ac:dyDescent="0.25">
      <c r="A212" s="16">
        <v>44986</v>
      </c>
      <c r="B212" s="6">
        <f t="shared" si="29"/>
        <v>197</v>
      </c>
      <c r="C212" s="17">
        <v>44986</v>
      </c>
      <c r="D212" s="5">
        <f t="shared" si="27"/>
        <v>6112.29</v>
      </c>
      <c r="E212" s="5">
        <f t="shared" si="28"/>
        <v>1121.4000000000001</v>
      </c>
      <c r="F212" s="5">
        <f t="shared" ref="F212:F261" si="35">D212-E212</f>
        <v>4990.8899999999994</v>
      </c>
      <c r="G212" s="18">
        <f t="shared" si="30"/>
        <v>265547.82000000082</v>
      </c>
      <c r="H212" s="18">
        <f t="shared" si="31"/>
        <v>61529.109999999979</v>
      </c>
      <c r="I212" s="18">
        <f>SUM(F225:$F$261)</f>
        <v>204018.71</v>
      </c>
      <c r="K212" s="19">
        <f t="shared" si="32"/>
        <v>-6112.29</v>
      </c>
      <c r="L212" s="19">
        <f t="shared" si="34"/>
        <v>-253.98999999999796</v>
      </c>
      <c r="M212" s="19">
        <f t="shared" si="34"/>
        <v>5244.8800000000047</v>
      </c>
      <c r="N212" s="19">
        <f t="shared" si="33"/>
        <v>1121.4000000000001</v>
      </c>
      <c r="O212" s="19">
        <v>0</v>
      </c>
    </row>
    <row r="213" spans="1:15" x14ac:dyDescent="0.25">
      <c r="A213" s="16">
        <v>45017</v>
      </c>
      <c r="B213" s="6">
        <f t="shared" si="29"/>
        <v>198</v>
      </c>
      <c r="C213" s="17">
        <v>45017</v>
      </c>
      <c r="D213" s="5">
        <f t="shared" si="27"/>
        <v>6112.29</v>
      </c>
      <c r="E213" s="5">
        <f t="shared" si="28"/>
        <v>1100.71</v>
      </c>
      <c r="F213" s="5">
        <f t="shared" si="35"/>
        <v>5011.58</v>
      </c>
      <c r="G213" s="18">
        <f t="shared" si="30"/>
        <v>260536.24000000083</v>
      </c>
      <c r="H213" s="18">
        <f t="shared" si="31"/>
        <v>61784.149999999994</v>
      </c>
      <c r="I213" s="18">
        <f>SUM(F226:$F$261)</f>
        <v>198752.09</v>
      </c>
      <c r="K213" s="19">
        <f t="shared" si="32"/>
        <v>-6112.29</v>
      </c>
      <c r="L213" s="19">
        <f t="shared" si="34"/>
        <v>-255.04000000001543</v>
      </c>
      <c r="M213" s="19">
        <f t="shared" si="34"/>
        <v>5266.6199999999953</v>
      </c>
      <c r="N213" s="19">
        <f t="shared" si="33"/>
        <v>1100.71</v>
      </c>
      <c r="O213" s="19">
        <v>0</v>
      </c>
    </row>
    <row r="214" spans="1:15" x14ac:dyDescent="0.25">
      <c r="A214" s="16">
        <v>45047</v>
      </c>
      <c r="B214" s="6">
        <f t="shared" si="29"/>
        <v>199</v>
      </c>
      <c r="C214" s="17">
        <v>45047</v>
      </c>
      <c r="D214" s="5">
        <f t="shared" ref="D214:D260" si="36">ROUND(447116.64*($D$8/67896759.52),2)</f>
        <v>6112.29</v>
      </c>
      <c r="E214" s="5">
        <f t="shared" ref="E214:E261" si="37">ROUND(G213*($F$13/12),2)</f>
        <v>1079.94</v>
      </c>
      <c r="F214" s="5">
        <f t="shared" si="35"/>
        <v>5032.3500000000004</v>
      </c>
      <c r="G214" s="18">
        <f t="shared" si="30"/>
        <v>255503.89000000083</v>
      </c>
      <c r="H214" s="18">
        <f t="shared" si="31"/>
        <v>62040.249999999985</v>
      </c>
      <c r="I214" s="18">
        <f>SUM(F227:$F$261)</f>
        <v>193463.63999999998</v>
      </c>
      <c r="K214" s="19">
        <f t="shared" si="32"/>
        <v>-6112.29</v>
      </c>
      <c r="L214" s="19">
        <f t="shared" si="34"/>
        <v>-256.09999999999127</v>
      </c>
      <c r="M214" s="19">
        <f t="shared" si="34"/>
        <v>5288.4500000000116</v>
      </c>
      <c r="N214" s="19">
        <f t="shared" si="33"/>
        <v>1079.94</v>
      </c>
      <c r="O214" s="19">
        <v>0</v>
      </c>
    </row>
    <row r="215" spans="1:15" x14ac:dyDescent="0.25">
      <c r="A215" s="16">
        <v>45078</v>
      </c>
      <c r="B215" s="6">
        <f t="shared" si="29"/>
        <v>200</v>
      </c>
      <c r="C215" s="17">
        <v>45078</v>
      </c>
      <c r="D215" s="5">
        <f t="shared" si="36"/>
        <v>6112.29</v>
      </c>
      <c r="E215" s="5">
        <f t="shared" si="37"/>
        <v>1059.08</v>
      </c>
      <c r="F215" s="5">
        <f t="shared" si="35"/>
        <v>5053.21</v>
      </c>
      <c r="G215" s="18">
        <f t="shared" si="30"/>
        <v>250450.68000000084</v>
      </c>
      <c r="H215" s="18">
        <f t="shared" si="31"/>
        <v>62297.409999999996</v>
      </c>
      <c r="I215" s="18">
        <f>SUM(F228:$F$261)</f>
        <v>188153.27</v>
      </c>
      <c r="K215" s="19">
        <f t="shared" si="32"/>
        <v>-6112.29</v>
      </c>
      <c r="L215" s="19">
        <f t="shared" si="34"/>
        <v>-257.16000000001077</v>
      </c>
      <c r="M215" s="19">
        <f t="shared" si="34"/>
        <v>5310.3699999999953</v>
      </c>
      <c r="N215" s="19">
        <f t="shared" si="33"/>
        <v>1059.08</v>
      </c>
      <c r="O215" s="19">
        <v>0</v>
      </c>
    </row>
    <row r="216" spans="1:15" x14ac:dyDescent="0.25">
      <c r="A216" s="16">
        <v>45108</v>
      </c>
      <c r="B216" s="6">
        <f t="shared" si="29"/>
        <v>201</v>
      </c>
      <c r="C216" s="17">
        <v>45108</v>
      </c>
      <c r="D216" s="5">
        <f t="shared" si="36"/>
        <v>6112.29</v>
      </c>
      <c r="E216" s="5">
        <f t="shared" si="37"/>
        <v>1038.1300000000001</v>
      </c>
      <c r="F216" s="5">
        <f t="shared" si="35"/>
        <v>5074.16</v>
      </c>
      <c r="G216" s="18">
        <f t="shared" si="30"/>
        <v>245376.52000000083</v>
      </c>
      <c r="H216" s="18">
        <f t="shared" si="31"/>
        <v>62555.630000000005</v>
      </c>
      <c r="I216" s="18">
        <f>SUM(F229:$F$261)</f>
        <v>182820.88999999998</v>
      </c>
      <c r="K216" s="19">
        <f t="shared" si="32"/>
        <v>-6112.29</v>
      </c>
      <c r="L216" s="19">
        <f t="shared" si="34"/>
        <v>-258.22000000000844</v>
      </c>
      <c r="M216" s="19">
        <f t="shared" si="34"/>
        <v>5332.3800000000047</v>
      </c>
      <c r="N216" s="19">
        <f t="shared" si="33"/>
        <v>1038.1300000000001</v>
      </c>
      <c r="O216" s="19">
        <v>0</v>
      </c>
    </row>
    <row r="217" spans="1:15" x14ac:dyDescent="0.25">
      <c r="A217" s="16">
        <v>45139</v>
      </c>
      <c r="B217" s="6">
        <f t="shared" si="29"/>
        <v>202</v>
      </c>
      <c r="C217" s="17">
        <v>45139</v>
      </c>
      <c r="D217" s="5">
        <f t="shared" si="36"/>
        <v>6112.29</v>
      </c>
      <c r="E217" s="5">
        <f t="shared" si="37"/>
        <v>1017.1</v>
      </c>
      <c r="F217" s="5">
        <f t="shared" si="35"/>
        <v>5095.1899999999996</v>
      </c>
      <c r="G217" s="18">
        <f t="shared" si="30"/>
        <v>240281.33000000083</v>
      </c>
      <c r="H217" s="18">
        <f t="shared" si="31"/>
        <v>62814.93</v>
      </c>
      <c r="I217" s="18">
        <f>SUM(F230:$F$261)</f>
        <v>177466.4</v>
      </c>
      <c r="K217" s="19">
        <f t="shared" si="32"/>
        <v>-6112.29</v>
      </c>
      <c r="L217" s="19">
        <f>H216-H217</f>
        <v>-259.29999999999563</v>
      </c>
      <c r="M217" s="19">
        <f t="shared" si="34"/>
        <v>5354.4899999999907</v>
      </c>
      <c r="N217" s="19">
        <f t="shared" si="33"/>
        <v>1017.1</v>
      </c>
      <c r="O217" s="19">
        <v>0</v>
      </c>
    </row>
    <row r="218" spans="1:15" x14ac:dyDescent="0.25">
      <c r="A218" s="16">
        <v>45170</v>
      </c>
      <c r="B218" s="6">
        <f t="shared" si="29"/>
        <v>203</v>
      </c>
      <c r="C218" s="17">
        <v>45170</v>
      </c>
      <c r="D218" s="5">
        <f t="shared" si="36"/>
        <v>6112.29</v>
      </c>
      <c r="E218" s="5">
        <f t="shared" si="37"/>
        <v>995.98</v>
      </c>
      <c r="F218" s="5">
        <f t="shared" si="35"/>
        <v>5116.3099999999995</v>
      </c>
      <c r="G218" s="18">
        <f t="shared" si="30"/>
        <v>235165.02000000083</v>
      </c>
      <c r="H218" s="18">
        <f t="shared" si="31"/>
        <v>63075.299999999996</v>
      </c>
      <c r="I218" s="18">
        <f>SUM(F231:$F$261)</f>
        <v>172089.72</v>
      </c>
      <c r="K218" s="19">
        <f t="shared" si="32"/>
        <v>-6112.29</v>
      </c>
      <c r="L218" s="19">
        <f t="shared" si="34"/>
        <v>-260.36999999999534</v>
      </c>
      <c r="M218" s="19">
        <f t="shared" si="34"/>
        <v>5376.679999999993</v>
      </c>
      <c r="N218" s="19">
        <f t="shared" si="33"/>
        <v>995.98</v>
      </c>
      <c r="O218" s="19">
        <v>0</v>
      </c>
    </row>
    <row r="219" spans="1:15" x14ac:dyDescent="0.25">
      <c r="A219" s="16">
        <v>45200</v>
      </c>
      <c r="B219" s="6">
        <f t="shared" si="29"/>
        <v>204</v>
      </c>
      <c r="C219" s="17">
        <v>45200</v>
      </c>
      <c r="D219" s="5">
        <f t="shared" si="36"/>
        <v>6112.29</v>
      </c>
      <c r="E219" s="5">
        <f t="shared" si="37"/>
        <v>974.77</v>
      </c>
      <c r="F219" s="5">
        <f t="shared" si="35"/>
        <v>5137.5200000000004</v>
      </c>
      <c r="G219" s="18">
        <f t="shared" si="30"/>
        <v>230027.50000000084</v>
      </c>
      <c r="H219" s="18">
        <f t="shared" si="31"/>
        <v>63336.749999999993</v>
      </c>
      <c r="I219" s="18">
        <f>SUM(F232:$F$261)</f>
        <v>166690.75</v>
      </c>
      <c r="K219" s="19">
        <f t="shared" si="32"/>
        <v>-6112.29</v>
      </c>
      <c r="L219" s="19">
        <f t="shared" si="34"/>
        <v>-261.44999999999709</v>
      </c>
      <c r="M219" s="19">
        <f t="shared" si="34"/>
        <v>5398.9700000000012</v>
      </c>
      <c r="N219" s="19">
        <f t="shared" si="33"/>
        <v>974.77</v>
      </c>
      <c r="O219" s="19">
        <v>0</v>
      </c>
    </row>
    <row r="220" spans="1:15" x14ac:dyDescent="0.25">
      <c r="A220" s="16">
        <v>45231</v>
      </c>
      <c r="B220" s="6">
        <f t="shared" si="29"/>
        <v>205</v>
      </c>
      <c r="C220" s="17">
        <v>45231</v>
      </c>
      <c r="D220" s="5">
        <f t="shared" si="36"/>
        <v>6112.29</v>
      </c>
      <c r="E220" s="5">
        <f t="shared" si="37"/>
        <v>953.48</v>
      </c>
      <c r="F220" s="5">
        <f t="shared" si="35"/>
        <v>5158.8099999999995</v>
      </c>
      <c r="G220" s="18">
        <f t="shared" si="30"/>
        <v>224868.69000000085</v>
      </c>
      <c r="H220" s="18">
        <f t="shared" si="31"/>
        <v>63599.289999999994</v>
      </c>
      <c r="I220" s="18">
        <f>SUM(F233:$F$261)</f>
        <v>161269.4</v>
      </c>
      <c r="K220" s="19">
        <f t="shared" si="32"/>
        <v>-6112.29</v>
      </c>
      <c r="L220" s="19">
        <f t="shared" si="34"/>
        <v>-262.54000000000087</v>
      </c>
      <c r="M220" s="19">
        <f t="shared" si="34"/>
        <v>5421.3500000000058</v>
      </c>
      <c r="N220" s="19">
        <f t="shared" si="33"/>
        <v>953.48</v>
      </c>
      <c r="O220" s="19">
        <v>0</v>
      </c>
    </row>
    <row r="221" spans="1:15" x14ac:dyDescent="0.25">
      <c r="A221" s="16">
        <v>45261</v>
      </c>
      <c r="B221" s="6">
        <f t="shared" si="29"/>
        <v>206</v>
      </c>
      <c r="C221" s="17">
        <v>45261</v>
      </c>
      <c r="D221" s="5">
        <f t="shared" si="36"/>
        <v>6112.29</v>
      </c>
      <c r="E221" s="5">
        <f t="shared" si="37"/>
        <v>932.09</v>
      </c>
      <c r="F221" s="5">
        <f t="shared" si="35"/>
        <v>5180.2</v>
      </c>
      <c r="G221" s="18">
        <f t="shared" si="30"/>
        <v>219688.49000000083</v>
      </c>
      <c r="H221" s="18">
        <f t="shared" si="31"/>
        <v>63862.909999999996</v>
      </c>
      <c r="I221" s="18">
        <f>SUM(F234:$F$261)</f>
        <v>155825.58000000002</v>
      </c>
      <c r="K221" s="19">
        <f t="shared" si="32"/>
        <v>-6112.29</v>
      </c>
      <c r="L221" s="19">
        <f t="shared" si="34"/>
        <v>-263.62000000000262</v>
      </c>
      <c r="M221" s="19">
        <f t="shared" si="34"/>
        <v>5443.8199999999779</v>
      </c>
      <c r="N221" s="19">
        <f t="shared" si="33"/>
        <v>932.09</v>
      </c>
      <c r="O221" s="19">
        <v>0</v>
      </c>
    </row>
    <row r="222" spans="1:15" x14ac:dyDescent="0.25">
      <c r="A222" s="16">
        <v>45292</v>
      </c>
      <c r="B222" s="6">
        <f t="shared" si="29"/>
        <v>207</v>
      </c>
      <c r="C222" s="17">
        <v>45292</v>
      </c>
      <c r="D222" s="5">
        <f t="shared" si="36"/>
        <v>6112.29</v>
      </c>
      <c r="E222" s="5">
        <f t="shared" si="37"/>
        <v>910.62</v>
      </c>
      <c r="F222" s="5">
        <f t="shared" si="35"/>
        <v>5201.67</v>
      </c>
      <c r="G222" s="18">
        <f t="shared" si="30"/>
        <v>214486.82000000082</v>
      </c>
      <c r="H222" s="18">
        <f t="shared" si="31"/>
        <v>64127.619999999995</v>
      </c>
      <c r="I222" s="18">
        <f>SUM(F235:$F$261)</f>
        <v>150359.20000000001</v>
      </c>
      <c r="K222" s="19">
        <f t="shared" si="32"/>
        <v>-6112.29</v>
      </c>
      <c r="L222" s="19">
        <f t="shared" si="34"/>
        <v>-264.70999999999913</v>
      </c>
      <c r="M222" s="19">
        <f t="shared" si="34"/>
        <v>5466.3800000000047</v>
      </c>
      <c r="N222" s="19">
        <f t="shared" si="33"/>
        <v>910.62</v>
      </c>
      <c r="O222" s="19">
        <v>0</v>
      </c>
    </row>
    <row r="223" spans="1:15" x14ac:dyDescent="0.25">
      <c r="A223" s="16">
        <v>45323</v>
      </c>
      <c r="B223" s="6">
        <f t="shared" si="29"/>
        <v>208</v>
      </c>
      <c r="C223" s="17">
        <v>45323</v>
      </c>
      <c r="D223" s="5">
        <f t="shared" si="36"/>
        <v>6112.29</v>
      </c>
      <c r="E223" s="5">
        <f t="shared" si="37"/>
        <v>889.06</v>
      </c>
      <c r="F223" s="5">
        <f t="shared" si="35"/>
        <v>5223.2299999999996</v>
      </c>
      <c r="G223" s="18">
        <f t="shared" si="30"/>
        <v>209263.59000000081</v>
      </c>
      <c r="H223" s="18">
        <f t="shared" si="31"/>
        <v>64393.43</v>
      </c>
      <c r="I223" s="18">
        <f>SUM(F236:$F$261)</f>
        <v>144870.16000000003</v>
      </c>
      <c r="K223" s="19">
        <f t="shared" si="32"/>
        <v>-6112.29</v>
      </c>
      <c r="L223" s="19">
        <f t="shared" si="34"/>
        <v>-265.81000000000495</v>
      </c>
      <c r="M223" s="19">
        <f t="shared" si="34"/>
        <v>5489.039999999979</v>
      </c>
      <c r="N223" s="19">
        <f t="shared" si="33"/>
        <v>889.06</v>
      </c>
      <c r="O223" s="19">
        <v>0</v>
      </c>
    </row>
    <row r="224" spans="1:15" x14ac:dyDescent="0.25">
      <c r="A224" s="16">
        <v>45352</v>
      </c>
      <c r="B224" s="6">
        <f t="shared" si="29"/>
        <v>209</v>
      </c>
      <c r="C224" s="17">
        <v>45352</v>
      </c>
      <c r="D224" s="5">
        <f t="shared" si="36"/>
        <v>6112.29</v>
      </c>
      <c r="E224" s="5">
        <f t="shared" si="37"/>
        <v>867.41</v>
      </c>
      <c r="F224" s="5">
        <f t="shared" si="35"/>
        <v>5244.88</v>
      </c>
      <c r="G224" s="18">
        <f t="shared" si="30"/>
        <v>204018.71000000081</v>
      </c>
      <c r="H224" s="18">
        <f t="shared" si="31"/>
        <v>64660.34</v>
      </c>
      <c r="I224" s="18">
        <f>SUM(F237:$F$261)</f>
        <v>139358.37000000002</v>
      </c>
      <c r="K224" s="19">
        <f t="shared" si="32"/>
        <v>-6112.29</v>
      </c>
      <c r="L224" s="19">
        <f t="shared" si="34"/>
        <v>-266.90999999999622</v>
      </c>
      <c r="M224" s="19">
        <f t="shared" si="34"/>
        <v>5511.7900000000081</v>
      </c>
      <c r="N224" s="19">
        <f t="shared" si="33"/>
        <v>867.41</v>
      </c>
      <c r="O224" s="19">
        <v>0</v>
      </c>
    </row>
    <row r="225" spans="1:15" x14ac:dyDescent="0.25">
      <c r="A225" s="16">
        <v>45383</v>
      </c>
      <c r="B225" s="6">
        <f t="shared" si="29"/>
        <v>210</v>
      </c>
      <c r="C225" s="17">
        <v>45383</v>
      </c>
      <c r="D225" s="5">
        <f t="shared" si="36"/>
        <v>6112.29</v>
      </c>
      <c r="E225" s="5">
        <f t="shared" si="37"/>
        <v>845.67</v>
      </c>
      <c r="F225" s="5">
        <f t="shared" si="35"/>
        <v>5266.62</v>
      </c>
      <c r="G225" s="18">
        <f t="shared" si="30"/>
        <v>198752.09000000081</v>
      </c>
      <c r="H225" s="18">
        <f t="shared" si="31"/>
        <v>64928.36</v>
      </c>
      <c r="I225" s="18">
        <f>SUM(F238:$F$261)</f>
        <v>133823.73000000001</v>
      </c>
      <c r="K225" s="19">
        <f t="shared" si="32"/>
        <v>-6112.29</v>
      </c>
      <c r="L225" s="19">
        <f t="shared" si="34"/>
        <v>-268.02000000000407</v>
      </c>
      <c r="M225" s="19">
        <f t="shared" si="34"/>
        <v>5534.640000000014</v>
      </c>
      <c r="N225" s="19">
        <f t="shared" si="33"/>
        <v>845.67</v>
      </c>
      <c r="O225" s="19">
        <v>0</v>
      </c>
    </row>
    <row r="226" spans="1:15" x14ac:dyDescent="0.25">
      <c r="A226" s="16">
        <v>45413</v>
      </c>
      <c r="B226" s="6">
        <f t="shared" si="29"/>
        <v>211</v>
      </c>
      <c r="C226" s="17">
        <v>45413</v>
      </c>
      <c r="D226" s="5">
        <f t="shared" si="36"/>
        <v>6112.29</v>
      </c>
      <c r="E226" s="5">
        <f t="shared" si="37"/>
        <v>823.84</v>
      </c>
      <c r="F226" s="5">
        <f t="shared" si="35"/>
        <v>5288.45</v>
      </c>
      <c r="G226" s="18">
        <f t="shared" si="30"/>
        <v>193463.6400000008</v>
      </c>
      <c r="H226" s="18">
        <f t="shared" si="31"/>
        <v>65197.49</v>
      </c>
      <c r="I226" s="18">
        <f>SUM(F239:$F$261)</f>
        <v>128266.15000000002</v>
      </c>
      <c r="K226" s="19">
        <f t="shared" si="32"/>
        <v>-6112.29</v>
      </c>
      <c r="L226" s="19">
        <f t="shared" si="34"/>
        <v>-269.12999999999738</v>
      </c>
      <c r="M226" s="19">
        <f t="shared" si="34"/>
        <v>5557.5799999999872</v>
      </c>
      <c r="N226" s="19">
        <f t="shared" si="33"/>
        <v>823.84</v>
      </c>
      <c r="O226" s="19">
        <v>0</v>
      </c>
    </row>
    <row r="227" spans="1:15" x14ac:dyDescent="0.25">
      <c r="A227" s="16">
        <v>45444</v>
      </c>
      <c r="B227" s="6">
        <f t="shared" si="29"/>
        <v>212</v>
      </c>
      <c r="C227" s="17">
        <v>45444</v>
      </c>
      <c r="D227" s="5">
        <f t="shared" si="36"/>
        <v>6112.29</v>
      </c>
      <c r="E227" s="5">
        <f t="shared" si="37"/>
        <v>801.92</v>
      </c>
      <c r="F227" s="5">
        <f t="shared" si="35"/>
        <v>5310.37</v>
      </c>
      <c r="G227" s="18">
        <f t="shared" si="30"/>
        <v>188153.2700000008</v>
      </c>
      <c r="H227" s="18">
        <f t="shared" si="31"/>
        <v>65467.740000000005</v>
      </c>
      <c r="I227" s="18">
        <f>SUM(F240:$F$261)</f>
        <v>122685.53000000003</v>
      </c>
      <c r="K227" s="19">
        <f t="shared" si="32"/>
        <v>-6112.29</v>
      </c>
      <c r="L227" s="19">
        <f t="shared" si="34"/>
        <v>-270.25000000000728</v>
      </c>
      <c r="M227" s="19">
        <f t="shared" si="34"/>
        <v>5580.6199999999953</v>
      </c>
      <c r="N227" s="19">
        <f t="shared" si="33"/>
        <v>801.92</v>
      </c>
      <c r="O227" s="19">
        <v>0</v>
      </c>
    </row>
    <row r="228" spans="1:15" x14ac:dyDescent="0.25">
      <c r="A228" s="16">
        <v>45474</v>
      </c>
      <c r="B228" s="6">
        <f t="shared" si="29"/>
        <v>213</v>
      </c>
      <c r="C228" s="17">
        <v>45474</v>
      </c>
      <c r="D228" s="5">
        <f t="shared" si="36"/>
        <v>6112.29</v>
      </c>
      <c r="E228" s="5">
        <f t="shared" si="37"/>
        <v>779.91</v>
      </c>
      <c r="F228" s="5">
        <f t="shared" si="35"/>
        <v>5332.38</v>
      </c>
      <c r="G228" s="18">
        <f t="shared" si="30"/>
        <v>182820.8900000008</v>
      </c>
      <c r="H228" s="18">
        <f t="shared" si="31"/>
        <v>65739.11</v>
      </c>
      <c r="I228" s="18">
        <f>SUM(F241:$F$261)</f>
        <v>117081.78000000003</v>
      </c>
      <c r="K228" s="19">
        <f t="shared" si="32"/>
        <v>-6112.29</v>
      </c>
      <c r="L228" s="19">
        <f t="shared" si="34"/>
        <v>-271.36999999999534</v>
      </c>
      <c r="M228" s="19">
        <f t="shared" si="34"/>
        <v>5603.75</v>
      </c>
      <c r="N228" s="19">
        <f t="shared" si="33"/>
        <v>779.91</v>
      </c>
      <c r="O228" s="19">
        <v>0</v>
      </c>
    </row>
    <row r="229" spans="1:15" x14ac:dyDescent="0.25">
      <c r="A229" s="16">
        <v>45505</v>
      </c>
      <c r="B229" s="6">
        <f t="shared" si="29"/>
        <v>214</v>
      </c>
      <c r="C229" s="17">
        <v>45505</v>
      </c>
      <c r="D229" s="5">
        <f t="shared" si="36"/>
        <v>6112.29</v>
      </c>
      <c r="E229" s="5">
        <f t="shared" si="37"/>
        <v>757.8</v>
      </c>
      <c r="F229" s="5">
        <f t="shared" si="35"/>
        <v>5354.49</v>
      </c>
      <c r="G229" s="18">
        <f t="shared" si="30"/>
        <v>177466.40000000081</v>
      </c>
      <c r="H229" s="18">
        <f t="shared" si="31"/>
        <v>66011.600000000006</v>
      </c>
      <c r="I229" s="18">
        <f>SUM(F242:$F$261)</f>
        <v>111454.80000000002</v>
      </c>
      <c r="K229" s="19">
        <f t="shared" si="32"/>
        <v>-6112.29</v>
      </c>
      <c r="L229" s="19">
        <f t="shared" si="34"/>
        <v>-272.49000000000524</v>
      </c>
      <c r="M229" s="19">
        <f t="shared" si="34"/>
        <v>5626.9800000000105</v>
      </c>
      <c r="N229" s="19">
        <f t="shared" si="33"/>
        <v>757.8</v>
      </c>
      <c r="O229" s="19">
        <v>0</v>
      </c>
    </row>
    <row r="230" spans="1:15" x14ac:dyDescent="0.25">
      <c r="A230" s="16">
        <v>45536</v>
      </c>
      <c r="B230" s="6">
        <f t="shared" si="29"/>
        <v>215</v>
      </c>
      <c r="C230" s="17">
        <v>45536</v>
      </c>
      <c r="D230" s="5">
        <f t="shared" si="36"/>
        <v>6112.29</v>
      </c>
      <c r="E230" s="5">
        <f t="shared" si="37"/>
        <v>735.61</v>
      </c>
      <c r="F230" s="5">
        <f t="shared" si="35"/>
        <v>5376.68</v>
      </c>
      <c r="G230" s="18">
        <f t="shared" si="30"/>
        <v>172089.72000000082</v>
      </c>
      <c r="H230" s="18">
        <f t="shared" si="31"/>
        <v>66285.220000000016</v>
      </c>
      <c r="I230" s="18">
        <f>SUM(F243:$F$261)</f>
        <v>105804.50000000003</v>
      </c>
      <c r="K230" s="19">
        <f t="shared" si="32"/>
        <v>-6112.29</v>
      </c>
      <c r="L230" s="19">
        <f t="shared" si="34"/>
        <v>-273.6200000000099</v>
      </c>
      <c r="M230" s="19">
        <f t="shared" si="34"/>
        <v>5650.2999999999884</v>
      </c>
      <c r="N230" s="19">
        <f t="shared" si="33"/>
        <v>735.61</v>
      </c>
      <c r="O230" s="19">
        <v>0</v>
      </c>
    </row>
    <row r="231" spans="1:15" x14ac:dyDescent="0.25">
      <c r="A231" s="16">
        <v>45566</v>
      </c>
      <c r="B231" s="6">
        <f t="shared" si="29"/>
        <v>216</v>
      </c>
      <c r="C231" s="17">
        <v>45566</v>
      </c>
      <c r="D231" s="5">
        <f t="shared" si="36"/>
        <v>6112.29</v>
      </c>
      <c r="E231" s="5">
        <f t="shared" si="37"/>
        <v>713.32</v>
      </c>
      <c r="F231" s="5">
        <f t="shared" si="35"/>
        <v>5398.97</v>
      </c>
      <c r="G231" s="18">
        <f t="shared" si="30"/>
        <v>166690.75000000081</v>
      </c>
      <c r="H231" s="18">
        <f t="shared" si="31"/>
        <v>66559.970000000016</v>
      </c>
      <c r="I231" s="18">
        <f>SUM(F244:$F$261)</f>
        <v>100130.78</v>
      </c>
      <c r="K231" s="19">
        <f t="shared" si="32"/>
        <v>-6112.29</v>
      </c>
      <c r="L231" s="19">
        <f t="shared" si="34"/>
        <v>-274.75</v>
      </c>
      <c r="M231" s="19">
        <f t="shared" si="34"/>
        <v>5673.7200000000303</v>
      </c>
      <c r="N231" s="19">
        <f t="shared" si="33"/>
        <v>713.32</v>
      </c>
      <c r="O231" s="19">
        <v>0</v>
      </c>
    </row>
    <row r="232" spans="1:15" x14ac:dyDescent="0.25">
      <c r="A232" s="16">
        <v>45597</v>
      </c>
      <c r="B232" s="6">
        <f t="shared" si="29"/>
        <v>217</v>
      </c>
      <c r="C232" s="17">
        <v>45597</v>
      </c>
      <c r="D232" s="5">
        <f t="shared" si="36"/>
        <v>6112.29</v>
      </c>
      <c r="E232" s="5">
        <f t="shared" si="37"/>
        <v>690.94</v>
      </c>
      <c r="F232" s="5">
        <f t="shared" si="35"/>
        <v>5421.35</v>
      </c>
      <c r="G232" s="18">
        <f t="shared" si="30"/>
        <v>161269.40000000081</v>
      </c>
      <c r="H232" s="18">
        <f t="shared" si="31"/>
        <v>66835.860000000015</v>
      </c>
      <c r="I232" s="18">
        <f>SUM(F245:$F$261)</f>
        <v>94433.540000000008</v>
      </c>
      <c r="K232" s="19">
        <f t="shared" si="32"/>
        <v>-6112.29</v>
      </c>
      <c r="L232" s="19">
        <f t="shared" si="34"/>
        <v>-275.88999999999942</v>
      </c>
      <c r="M232" s="19">
        <f t="shared" si="34"/>
        <v>5697.2399999999907</v>
      </c>
      <c r="N232" s="19">
        <f t="shared" si="33"/>
        <v>690.94</v>
      </c>
      <c r="O232" s="19">
        <v>0</v>
      </c>
    </row>
    <row r="233" spans="1:15" x14ac:dyDescent="0.25">
      <c r="A233" s="16">
        <v>45627</v>
      </c>
      <c r="B233" s="6">
        <f t="shared" si="29"/>
        <v>218</v>
      </c>
      <c r="C233" s="17">
        <v>45627</v>
      </c>
      <c r="D233" s="5">
        <f t="shared" si="36"/>
        <v>6112.29</v>
      </c>
      <c r="E233" s="5">
        <f t="shared" si="37"/>
        <v>668.47</v>
      </c>
      <c r="F233" s="5">
        <f t="shared" si="35"/>
        <v>5443.82</v>
      </c>
      <c r="G233" s="18">
        <f t="shared" si="30"/>
        <v>155825.5800000008</v>
      </c>
      <c r="H233" s="18">
        <f t="shared" si="31"/>
        <v>67112.899999999994</v>
      </c>
      <c r="I233" s="18">
        <f>SUM(F246:$F$261)</f>
        <v>88712.68</v>
      </c>
      <c r="K233" s="19">
        <f t="shared" si="32"/>
        <v>-6112.29</v>
      </c>
      <c r="L233" s="19">
        <f t="shared" si="34"/>
        <v>-277.03999999997905</v>
      </c>
      <c r="M233" s="19">
        <f t="shared" si="34"/>
        <v>5720.8600000000151</v>
      </c>
      <c r="N233" s="19">
        <f t="shared" si="33"/>
        <v>668.47</v>
      </c>
      <c r="O233" s="19">
        <v>0</v>
      </c>
    </row>
    <row r="234" spans="1:15" x14ac:dyDescent="0.25">
      <c r="A234" s="16">
        <v>45658</v>
      </c>
      <c r="B234" s="6">
        <f t="shared" si="29"/>
        <v>219</v>
      </c>
      <c r="C234" s="17">
        <v>45658</v>
      </c>
      <c r="D234" s="5">
        <f t="shared" si="36"/>
        <v>6112.29</v>
      </c>
      <c r="E234" s="5">
        <f t="shared" si="37"/>
        <v>645.91</v>
      </c>
      <c r="F234" s="5">
        <f t="shared" si="35"/>
        <v>5466.38</v>
      </c>
      <c r="G234" s="18">
        <f t="shared" si="30"/>
        <v>150359.2000000008</v>
      </c>
      <c r="H234" s="18">
        <f t="shared" si="31"/>
        <v>67391.09</v>
      </c>
      <c r="I234" s="18">
        <f>SUM(F247:$F$261)</f>
        <v>82968.11</v>
      </c>
      <c r="K234" s="19">
        <f t="shared" si="32"/>
        <v>-6112.29</v>
      </c>
      <c r="L234" s="19">
        <f t="shared" si="34"/>
        <v>-278.19000000000233</v>
      </c>
      <c r="M234" s="19">
        <f t="shared" si="34"/>
        <v>5744.5699999999924</v>
      </c>
      <c r="N234" s="19">
        <f t="shared" si="33"/>
        <v>645.91</v>
      </c>
      <c r="O234" s="19">
        <v>0</v>
      </c>
    </row>
    <row r="235" spans="1:15" x14ac:dyDescent="0.25">
      <c r="A235" s="16">
        <v>45689</v>
      </c>
      <c r="B235" s="6">
        <f t="shared" si="29"/>
        <v>220</v>
      </c>
      <c r="C235" s="17">
        <v>45689</v>
      </c>
      <c r="D235" s="5">
        <f t="shared" si="36"/>
        <v>6112.29</v>
      </c>
      <c r="E235" s="5">
        <f t="shared" si="37"/>
        <v>623.25</v>
      </c>
      <c r="F235" s="5">
        <f t="shared" si="35"/>
        <v>5489.04</v>
      </c>
      <c r="G235" s="18">
        <f t="shared" si="30"/>
        <v>144870.16000000079</v>
      </c>
      <c r="H235" s="18">
        <f t="shared" si="31"/>
        <v>67670.430000000008</v>
      </c>
      <c r="I235" s="18">
        <f>SUM(F248:$F$261)</f>
        <v>77199.73</v>
      </c>
      <c r="K235" s="19">
        <f t="shared" si="32"/>
        <v>-6112.29</v>
      </c>
      <c r="L235" s="19">
        <f t="shared" si="34"/>
        <v>-279.34000000001106</v>
      </c>
      <c r="M235" s="19">
        <f t="shared" si="34"/>
        <v>5768.3800000000047</v>
      </c>
      <c r="N235" s="19">
        <f t="shared" si="33"/>
        <v>623.25</v>
      </c>
      <c r="O235" s="19">
        <v>0</v>
      </c>
    </row>
    <row r="236" spans="1:15" x14ac:dyDescent="0.25">
      <c r="A236" s="16">
        <v>45717</v>
      </c>
      <c r="B236" s="6">
        <f t="shared" si="29"/>
        <v>221</v>
      </c>
      <c r="C236" s="17">
        <v>45717</v>
      </c>
      <c r="D236" s="5">
        <f t="shared" si="36"/>
        <v>6112.29</v>
      </c>
      <c r="E236" s="5">
        <f t="shared" si="37"/>
        <v>600.5</v>
      </c>
      <c r="F236" s="5">
        <f t="shared" si="35"/>
        <v>5511.79</v>
      </c>
      <c r="G236" s="18">
        <f t="shared" si="30"/>
        <v>139358.37000000078</v>
      </c>
      <c r="H236" s="18">
        <f t="shared" si="31"/>
        <v>67950.929999999993</v>
      </c>
      <c r="I236" s="18">
        <f>SUM(F249:$F$261)</f>
        <v>71407.439999999988</v>
      </c>
      <c r="K236" s="19">
        <f t="shared" si="32"/>
        <v>-6112.29</v>
      </c>
      <c r="L236" s="19">
        <f t="shared" si="34"/>
        <v>-280.49999999998545</v>
      </c>
      <c r="M236" s="19">
        <f t="shared" si="34"/>
        <v>5792.2900000000081</v>
      </c>
      <c r="N236" s="19">
        <f t="shared" si="33"/>
        <v>600.5</v>
      </c>
      <c r="O236" s="19">
        <v>0</v>
      </c>
    </row>
    <row r="237" spans="1:15" x14ac:dyDescent="0.25">
      <c r="A237" s="16">
        <v>45748</v>
      </c>
      <c r="B237" s="6">
        <f t="shared" si="29"/>
        <v>222</v>
      </c>
      <c r="C237" s="17">
        <v>45748</v>
      </c>
      <c r="D237" s="5">
        <f t="shared" si="36"/>
        <v>6112.29</v>
      </c>
      <c r="E237" s="5">
        <f t="shared" si="37"/>
        <v>577.65</v>
      </c>
      <c r="F237" s="5">
        <f t="shared" si="35"/>
        <v>5534.64</v>
      </c>
      <c r="G237" s="18">
        <f t="shared" si="30"/>
        <v>133823.73000000077</v>
      </c>
      <c r="H237" s="18">
        <f t="shared" si="31"/>
        <v>68232.59</v>
      </c>
      <c r="I237" s="18">
        <f>SUM(F250:$F$261)</f>
        <v>65591.14</v>
      </c>
      <c r="K237" s="19">
        <f t="shared" si="32"/>
        <v>-6112.29</v>
      </c>
      <c r="L237" s="19">
        <f t="shared" si="34"/>
        <v>-281.66000000000349</v>
      </c>
      <c r="M237" s="19">
        <f t="shared" si="34"/>
        <v>5816.2999999999884</v>
      </c>
      <c r="N237" s="19">
        <f t="shared" si="33"/>
        <v>577.65</v>
      </c>
      <c r="O237" s="19">
        <v>0</v>
      </c>
    </row>
    <row r="238" spans="1:15" x14ac:dyDescent="0.25">
      <c r="A238" s="16">
        <v>45778</v>
      </c>
      <c r="B238" s="6">
        <f t="shared" si="29"/>
        <v>223</v>
      </c>
      <c r="C238" s="17">
        <v>45778</v>
      </c>
      <c r="D238" s="5">
        <f t="shared" si="36"/>
        <v>6112.29</v>
      </c>
      <c r="E238" s="5">
        <f t="shared" si="37"/>
        <v>554.71</v>
      </c>
      <c r="F238" s="5">
        <f t="shared" si="35"/>
        <v>5557.58</v>
      </c>
      <c r="G238" s="18">
        <f t="shared" si="30"/>
        <v>128266.15000000077</v>
      </c>
      <c r="H238" s="18">
        <f t="shared" si="31"/>
        <v>68515.42</v>
      </c>
      <c r="I238" s="18">
        <f>SUM(F251:$F$261)</f>
        <v>59750.73</v>
      </c>
      <c r="K238" s="19">
        <f t="shared" si="32"/>
        <v>-6112.29</v>
      </c>
      <c r="L238" s="19">
        <f t="shared" si="34"/>
        <v>-282.83000000000175</v>
      </c>
      <c r="M238" s="19">
        <f t="shared" si="34"/>
        <v>5840.4099999999962</v>
      </c>
      <c r="N238" s="19">
        <f t="shared" si="33"/>
        <v>554.71</v>
      </c>
      <c r="O238" s="19">
        <v>0</v>
      </c>
    </row>
    <row r="239" spans="1:15" x14ac:dyDescent="0.25">
      <c r="A239" s="16">
        <v>45809</v>
      </c>
      <c r="B239" s="6">
        <f t="shared" si="29"/>
        <v>224</v>
      </c>
      <c r="C239" s="17">
        <v>45809</v>
      </c>
      <c r="D239" s="5">
        <f t="shared" si="36"/>
        <v>6112.29</v>
      </c>
      <c r="E239" s="5">
        <f t="shared" si="37"/>
        <v>531.66999999999996</v>
      </c>
      <c r="F239" s="5">
        <f t="shared" si="35"/>
        <v>5580.62</v>
      </c>
      <c r="G239" s="18">
        <f t="shared" si="30"/>
        <v>122685.53000000077</v>
      </c>
      <c r="H239" s="18">
        <f t="shared" si="31"/>
        <v>68799.42</v>
      </c>
      <c r="I239" s="18">
        <f>SUM(F252:$F$261)</f>
        <v>53886.110000000008</v>
      </c>
      <c r="K239" s="19">
        <f t="shared" si="32"/>
        <v>-6112.29</v>
      </c>
      <c r="L239" s="19">
        <f t="shared" si="34"/>
        <v>-284</v>
      </c>
      <c r="M239" s="19">
        <f t="shared" si="34"/>
        <v>5864.6199999999953</v>
      </c>
      <c r="N239" s="19">
        <f t="shared" si="33"/>
        <v>531.66999999999996</v>
      </c>
      <c r="O239" s="19">
        <v>0</v>
      </c>
    </row>
    <row r="240" spans="1:15" x14ac:dyDescent="0.25">
      <c r="A240" s="16">
        <v>45839</v>
      </c>
      <c r="B240" s="6">
        <f t="shared" si="29"/>
        <v>225</v>
      </c>
      <c r="C240" s="17">
        <v>45839</v>
      </c>
      <c r="D240" s="5">
        <f t="shared" si="36"/>
        <v>6112.29</v>
      </c>
      <c r="E240" s="5">
        <f t="shared" si="37"/>
        <v>508.54</v>
      </c>
      <c r="F240" s="5">
        <f t="shared" si="35"/>
        <v>5603.75</v>
      </c>
      <c r="G240" s="18">
        <f t="shared" si="30"/>
        <v>117081.78000000077</v>
      </c>
      <c r="H240" s="18">
        <f t="shared" si="31"/>
        <v>69084.600000000006</v>
      </c>
      <c r="I240" s="18">
        <f>SUM(F253:$F$261)</f>
        <v>47997.18</v>
      </c>
      <c r="K240" s="19">
        <f t="shared" si="32"/>
        <v>-6112.29</v>
      </c>
      <c r="L240" s="19">
        <f t="shared" si="34"/>
        <v>-285.18000000000757</v>
      </c>
      <c r="M240" s="19">
        <f t="shared" si="34"/>
        <v>5888.9300000000076</v>
      </c>
      <c r="N240" s="19">
        <f t="shared" si="33"/>
        <v>508.54</v>
      </c>
      <c r="O240" s="19">
        <v>0</v>
      </c>
    </row>
    <row r="241" spans="1:15" x14ac:dyDescent="0.25">
      <c r="A241" s="16">
        <v>45870</v>
      </c>
      <c r="B241" s="6">
        <f t="shared" si="29"/>
        <v>226</v>
      </c>
      <c r="C241" s="17">
        <v>45870</v>
      </c>
      <c r="D241" s="5">
        <f t="shared" si="36"/>
        <v>6112.29</v>
      </c>
      <c r="E241" s="5">
        <f t="shared" si="37"/>
        <v>485.31</v>
      </c>
      <c r="F241" s="5">
        <f t="shared" si="35"/>
        <v>5626.98</v>
      </c>
      <c r="G241" s="18">
        <f t="shared" si="30"/>
        <v>111454.80000000077</v>
      </c>
      <c r="H241" s="18">
        <f t="shared" si="31"/>
        <v>69370.960000000006</v>
      </c>
      <c r="I241" s="18">
        <f>SUM(F254:$F$261)</f>
        <v>42083.840000000004</v>
      </c>
      <c r="K241" s="19">
        <f t="shared" si="32"/>
        <v>-6112.29</v>
      </c>
      <c r="L241" s="19">
        <f t="shared" si="34"/>
        <v>-286.36000000000058</v>
      </c>
      <c r="M241" s="19">
        <f t="shared" si="34"/>
        <v>5913.3399999999965</v>
      </c>
      <c r="N241" s="19">
        <f t="shared" si="33"/>
        <v>485.31</v>
      </c>
      <c r="O241" s="19">
        <v>0</v>
      </c>
    </row>
    <row r="242" spans="1:15" x14ac:dyDescent="0.25">
      <c r="A242" s="16">
        <v>45901</v>
      </c>
      <c r="B242" s="6">
        <f t="shared" si="29"/>
        <v>227</v>
      </c>
      <c r="C242" s="17">
        <v>45901</v>
      </c>
      <c r="D242" s="5">
        <f t="shared" si="36"/>
        <v>6112.29</v>
      </c>
      <c r="E242" s="5">
        <f t="shared" si="37"/>
        <v>461.99</v>
      </c>
      <c r="F242" s="5">
        <f t="shared" si="35"/>
        <v>5650.3</v>
      </c>
      <c r="G242" s="18">
        <f t="shared" si="30"/>
        <v>105804.50000000077</v>
      </c>
      <c r="H242" s="18">
        <f t="shared" si="31"/>
        <v>69658.510000000009</v>
      </c>
      <c r="I242" s="18">
        <f>SUM(F255:$F$261)</f>
        <v>36145.99</v>
      </c>
      <c r="K242" s="19">
        <f t="shared" si="32"/>
        <v>-6112.29</v>
      </c>
      <c r="L242" s="19">
        <f t="shared" si="34"/>
        <v>-287.55000000000291</v>
      </c>
      <c r="M242" s="19">
        <f t="shared" si="34"/>
        <v>5937.8500000000058</v>
      </c>
      <c r="N242" s="19">
        <f t="shared" si="33"/>
        <v>461.99</v>
      </c>
      <c r="O242" s="19">
        <v>0</v>
      </c>
    </row>
    <row r="243" spans="1:15" x14ac:dyDescent="0.25">
      <c r="A243" s="16">
        <v>45931</v>
      </c>
      <c r="B243" s="6">
        <f t="shared" si="29"/>
        <v>228</v>
      </c>
      <c r="C243" s="17">
        <v>45931</v>
      </c>
      <c r="D243" s="5">
        <f t="shared" si="36"/>
        <v>6112.29</v>
      </c>
      <c r="E243" s="5">
        <f t="shared" si="37"/>
        <v>438.57</v>
      </c>
      <c r="F243" s="5">
        <f t="shared" si="35"/>
        <v>5673.72</v>
      </c>
      <c r="G243" s="18">
        <f t="shared" si="30"/>
        <v>100130.78000000077</v>
      </c>
      <c r="H243" s="18">
        <f t="shared" si="31"/>
        <v>69947.25</v>
      </c>
      <c r="I243" s="18">
        <f>SUM(F256:$F$261)</f>
        <v>30183.53</v>
      </c>
      <c r="K243" s="19">
        <f t="shared" si="32"/>
        <v>-6112.29</v>
      </c>
      <c r="L243" s="19">
        <f t="shared" si="34"/>
        <v>-288.73999999999069</v>
      </c>
      <c r="M243" s="19">
        <f t="shared" si="34"/>
        <v>5962.4599999999991</v>
      </c>
      <c r="N243" s="19">
        <f t="shared" si="33"/>
        <v>438.57</v>
      </c>
      <c r="O243" s="19">
        <v>0</v>
      </c>
    </row>
    <row r="244" spans="1:15" x14ac:dyDescent="0.25">
      <c r="A244" s="16">
        <v>45962</v>
      </c>
      <c r="B244" s="6">
        <f t="shared" si="29"/>
        <v>229</v>
      </c>
      <c r="C244" s="17">
        <v>45962</v>
      </c>
      <c r="D244" s="5">
        <f t="shared" si="36"/>
        <v>6112.29</v>
      </c>
      <c r="E244" s="5">
        <f t="shared" si="37"/>
        <v>415.05</v>
      </c>
      <c r="F244" s="5">
        <f t="shared" si="35"/>
        <v>5697.24</v>
      </c>
      <c r="G244" s="18">
        <f t="shared" si="30"/>
        <v>94433.540000000765</v>
      </c>
      <c r="H244" s="18">
        <f t="shared" si="31"/>
        <v>70237.19</v>
      </c>
      <c r="I244" s="18">
        <f>SUM(F257:$F$261)</f>
        <v>24196.35</v>
      </c>
      <c r="K244" s="19">
        <f t="shared" si="32"/>
        <v>-6112.29</v>
      </c>
      <c r="L244" s="19">
        <f t="shared" si="34"/>
        <v>-289.94000000000233</v>
      </c>
      <c r="M244" s="19">
        <f t="shared" si="34"/>
        <v>5987.18</v>
      </c>
      <c r="N244" s="19">
        <f t="shared" si="33"/>
        <v>415.05</v>
      </c>
      <c r="O244" s="19">
        <v>0</v>
      </c>
    </row>
    <row r="245" spans="1:15" x14ac:dyDescent="0.25">
      <c r="A245" s="16">
        <v>45992</v>
      </c>
      <c r="B245" s="6">
        <f t="shared" si="29"/>
        <v>230</v>
      </c>
      <c r="C245" s="17">
        <v>45992</v>
      </c>
      <c r="D245" s="5">
        <f t="shared" si="36"/>
        <v>6112.29</v>
      </c>
      <c r="E245" s="5">
        <f t="shared" si="37"/>
        <v>391.43</v>
      </c>
      <c r="F245" s="5">
        <f t="shared" si="35"/>
        <v>5720.86</v>
      </c>
      <c r="G245" s="18">
        <f t="shared" si="30"/>
        <v>88712.680000000764</v>
      </c>
      <c r="H245" s="18">
        <f t="shared" si="31"/>
        <v>70528.319999999992</v>
      </c>
      <c r="I245" s="18">
        <f>SUM(F258:$F$261)</f>
        <v>18184.36</v>
      </c>
      <c r="K245" s="19">
        <f t="shared" si="32"/>
        <v>-6112.29</v>
      </c>
      <c r="L245" s="19">
        <f t="shared" si="34"/>
        <v>-291.1299999999901</v>
      </c>
      <c r="M245" s="19">
        <f t="shared" si="34"/>
        <v>6011.989999999998</v>
      </c>
      <c r="N245" s="19">
        <f t="shared" si="33"/>
        <v>391.43</v>
      </c>
      <c r="O245" s="19">
        <v>0</v>
      </c>
    </row>
    <row r="246" spans="1:15" x14ac:dyDescent="0.25">
      <c r="A246" s="16">
        <v>46023</v>
      </c>
      <c r="B246" s="6">
        <f t="shared" si="29"/>
        <v>231</v>
      </c>
      <c r="C246" s="17">
        <v>46023</v>
      </c>
      <c r="D246" s="5">
        <f t="shared" si="36"/>
        <v>6112.29</v>
      </c>
      <c r="E246" s="5">
        <f t="shared" si="37"/>
        <v>367.72</v>
      </c>
      <c r="F246" s="5">
        <f t="shared" si="35"/>
        <v>5744.57</v>
      </c>
      <c r="G246" s="18">
        <f t="shared" si="30"/>
        <v>82968.110000000772</v>
      </c>
      <c r="H246" s="18">
        <f t="shared" si="31"/>
        <v>70820.66</v>
      </c>
      <c r="I246" s="18">
        <f>SUM(F259:$F$261)</f>
        <v>12147.45</v>
      </c>
      <c r="K246" s="19">
        <f t="shared" si="32"/>
        <v>-6112.29</v>
      </c>
      <c r="L246" s="19">
        <f t="shared" si="34"/>
        <v>-292.34000000001106</v>
      </c>
      <c r="M246" s="19">
        <f t="shared" si="34"/>
        <v>6036.91</v>
      </c>
      <c r="N246" s="19">
        <f t="shared" si="33"/>
        <v>367.72</v>
      </c>
      <c r="O246" s="19">
        <v>0</v>
      </c>
    </row>
    <row r="247" spans="1:15" x14ac:dyDescent="0.25">
      <c r="A247" s="16">
        <v>46054</v>
      </c>
      <c r="B247" s="6">
        <f t="shared" si="29"/>
        <v>232</v>
      </c>
      <c r="C247" s="17">
        <v>46054</v>
      </c>
      <c r="D247" s="5">
        <f t="shared" si="36"/>
        <v>6112.29</v>
      </c>
      <c r="E247" s="5">
        <f t="shared" si="37"/>
        <v>343.91</v>
      </c>
      <c r="F247" s="5">
        <f t="shared" si="35"/>
        <v>5768.38</v>
      </c>
      <c r="G247" s="18">
        <f t="shared" si="30"/>
        <v>77199.730000000767</v>
      </c>
      <c r="H247" s="18">
        <f t="shared" si="31"/>
        <v>71114.22</v>
      </c>
      <c r="I247" s="18">
        <f>SUM(F260:$F$261)</f>
        <v>6085.51</v>
      </c>
      <c r="K247" s="19">
        <f t="shared" si="32"/>
        <v>-6112.29</v>
      </c>
      <c r="L247" s="19">
        <f t="shared" si="34"/>
        <v>-293.55999999999767</v>
      </c>
      <c r="M247" s="19">
        <f t="shared" si="34"/>
        <v>6061.9400000000005</v>
      </c>
      <c r="N247" s="19">
        <f t="shared" si="33"/>
        <v>343.91</v>
      </c>
      <c r="O247" s="19">
        <v>0</v>
      </c>
    </row>
    <row r="248" spans="1:15" x14ac:dyDescent="0.25">
      <c r="A248" s="16">
        <v>46082</v>
      </c>
      <c r="B248" s="6">
        <f t="shared" si="29"/>
        <v>233</v>
      </c>
      <c r="C248" s="17">
        <v>46082</v>
      </c>
      <c r="D248" s="5">
        <f t="shared" si="36"/>
        <v>6112.29</v>
      </c>
      <c r="E248" s="5">
        <f t="shared" si="37"/>
        <v>320</v>
      </c>
      <c r="F248" s="5">
        <f t="shared" si="35"/>
        <v>5792.29</v>
      </c>
      <c r="G248" s="18">
        <f t="shared" si="30"/>
        <v>71407.440000000774</v>
      </c>
      <c r="H248" s="18">
        <f t="shared" si="31"/>
        <v>71407.439999999988</v>
      </c>
      <c r="I248" s="18">
        <f>SUM(F261:$F$261)</f>
        <v>0</v>
      </c>
      <c r="K248" s="19">
        <f t="shared" si="32"/>
        <v>-6112.29</v>
      </c>
      <c r="L248" s="19">
        <f t="shared" si="34"/>
        <v>-293.21999999998661</v>
      </c>
      <c r="M248" s="19">
        <f t="shared" si="34"/>
        <v>6085.51</v>
      </c>
      <c r="N248" s="19">
        <f t="shared" si="33"/>
        <v>320</v>
      </c>
      <c r="O248" s="19">
        <v>0</v>
      </c>
    </row>
    <row r="249" spans="1:15" x14ac:dyDescent="0.25">
      <c r="A249" s="16">
        <v>46113</v>
      </c>
      <c r="B249" s="6">
        <f t="shared" si="29"/>
        <v>234</v>
      </c>
      <c r="C249" s="17">
        <v>46113</v>
      </c>
      <c r="D249" s="5">
        <f t="shared" si="36"/>
        <v>6112.29</v>
      </c>
      <c r="E249" s="5">
        <f t="shared" si="37"/>
        <v>295.99</v>
      </c>
      <c r="F249" s="5">
        <f t="shared" si="35"/>
        <v>5816.3</v>
      </c>
      <c r="G249" s="18">
        <f t="shared" si="30"/>
        <v>65591.140000000771</v>
      </c>
      <c r="H249" s="18">
        <f t="shared" si="31"/>
        <v>65591.14</v>
      </c>
      <c r="I249" s="18">
        <f>SUM(F$261:$F262)</f>
        <v>0</v>
      </c>
      <c r="K249" s="19">
        <f t="shared" si="32"/>
        <v>-6112.29</v>
      </c>
      <c r="L249" s="19">
        <f t="shared" si="34"/>
        <v>5816.2999999999884</v>
      </c>
      <c r="M249" s="19">
        <f t="shared" si="34"/>
        <v>0</v>
      </c>
      <c r="N249" s="19">
        <f t="shared" si="33"/>
        <v>295.99</v>
      </c>
      <c r="O249" s="19">
        <v>0</v>
      </c>
    </row>
    <row r="250" spans="1:15" x14ac:dyDescent="0.25">
      <c r="A250" s="16">
        <v>46143</v>
      </c>
      <c r="B250" s="6">
        <f t="shared" si="29"/>
        <v>235</v>
      </c>
      <c r="C250" s="17">
        <v>46143</v>
      </c>
      <c r="D250" s="5">
        <f t="shared" si="36"/>
        <v>6112.29</v>
      </c>
      <c r="E250" s="5">
        <f t="shared" si="37"/>
        <v>271.88</v>
      </c>
      <c r="F250" s="5">
        <f t="shared" si="35"/>
        <v>5840.41</v>
      </c>
      <c r="G250" s="18">
        <f t="shared" si="30"/>
        <v>59750.730000000767</v>
      </c>
      <c r="H250" s="18">
        <f t="shared" si="31"/>
        <v>59750.73</v>
      </c>
      <c r="I250" s="18">
        <f>SUM(F$261:$F263)</f>
        <v>0</v>
      </c>
      <c r="K250" s="19">
        <f t="shared" si="32"/>
        <v>-6112.29</v>
      </c>
      <c r="L250" s="19">
        <f t="shared" si="34"/>
        <v>5840.4099999999962</v>
      </c>
      <c r="M250" s="19">
        <f t="shared" si="34"/>
        <v>0</v>
      </c>
      <c r="N250" s="19">
        <f t="shared" si="33"/>
        <v>271.88</v>
      </c>
      <c r="O250" s="19">
        <v>0</v>
      </c>
    </row>
    <row r="251" spans="1:15" x14ac:dyDescent="0.25">
      <c r="A251" s="16">
        <v>46174</v>
      </c>
      <c r="B251" s="6">
        <f t="shared" si="29"/>
        <v>236</v>
      </c>
      <c r="C251" s="17">
        <v>46174</v>
      </c>
      <c r="D251" s="5">
        <f t="shared" si="36"/>
        <v>6112.29</v>
      </c>
      <c r="E251" s="5">
        <f t="shared" si="37"/>
        <v>247.67</v>
      </c>
      <c r="F251" s="5">
        <f t="shared" si="35"/>
        <v>5864.62</v>
      </c>
      <c r="G251" s="18">
        <f t="shared" si="30"/>
        <v>53886.110000000765</v>
      </c>
      <c r="H251" s="18">
        <f t="shared" si="31"/>
        <v>53886.110000000008</v>
      </c>
      <c r="I251" s="18">
        <f>SUM(F$261:$F264)</f>
        <v>0</v>
      </c>
      <c r="K251" s="19">
        <f t="shared" si="32"/>
        <v>-6112.29</v>
      </c>
      <c r="L251" s="19">
        <f t="shared" si="34"/>
        <v>5864.6199999999953</v>
      </c>
      <c r="M251" s="19">
        <f t="shared" si="34"/>
        <v>0</v>
      </c>
      <c r="N251" s="19">
        <f t="shared" si="33"/>
        <v>247.67</v>
      </c>
      <c r="O251" s="19">
        <v>0</v>
      </c>
    </row>
    <row r="252" spans="1:15" x14ac:dyDescent="0.25">
      <c r="A252" s="16">
        <v>46204</v>
      </c>
      <c r="B252" s="6">
        <f t="shared" si="29"/>
        <v>237</v>
      </c>
      <c r="C252" s="17">
        <v>46204</v>
      </c>
      <c r="D252" s="5">
        <f t="shared" si="36"/>
        <v>6112.29</v>
      </c>
      <c r="E252" s="5">
        <f t="shared" si="37"/>
        <v>223.36</v>
      </c>
      <c r="F252" s="5">
        <f t="shared" si="35"/>
        <v>5888.93</v>
      </c>
      <c r="G252" s="18">
        <f t="shared" si="30"/>
        <v>47997.180000000764</v>
      </c>
      <c r="H252" s="18">
        <f t="shared" si="31"/>
        <v>47997.18</v>
      </c>
      <c r="I252" s="18">
        <f>SUM(F$261:$F265)</f>
        <v>0</v>
      </c>
      <c r="K252" s="19">
        <f t="shared" si="32"/>
        <v>-6112.29</v>
      </c>
      <c r="L252" s="19">
        <f t="shared" si="34"/>
        <v>5888.9300000000076</v>
      </c>
      <c r="M252" s="19">
        <f t="shared" si="34"/>
        <v>0</v>
      </c>
      <c r="N252" s="19">
        <f t="shared" si="33"/>
        <v>223.36</v>
      </c>
      <c r="O252" s="19">
        <v>0</v>
      </c>
    </row>
    <row r="253" spans="1:15" x14ac:dyDescent="0.25">
      <c r="A253" s="16">
        <v>46235</v>
      </c>
      <c r="B253" s="6">
        <f t="shared" si="29"/>
        <v>238</v>
      </c>
      <c r="C253" s="17">
        <v>46235</v>
      </c>
      <c r="D253" s="5">
        <f t="shared" si="36"/>
        <v>6112.29</v>
      </c>
      <c r="E253" s="5">
        <f t="shared" si="37"/>
        <v>198.95</v>
      </c>
      <c r="F253" s="5">
        <f t="shared" si="35"/>
        <v>5913.34</v>
      </c>
      <c r="G253" s="18">
        <f t="shared" si="30"/>
        <v>42083.840000000768</v>
      </c>
      <c r="H253" s="18">
        <f t="shared" si="31"/>
        <v>42083.840000000004</v>
      </c>
      <c r="I253" s="18">
        <f>SUM(F$261:$F266)</f>
        <v>0</v>
      </c>
      <c r="K253" s="19">
        <f t="shared" si="32"/>
        <v>-6112.29</v>
      </c>
      <c r="L253" s="19">
        <f t="shared" si="34"/>
        <v>5913.3399999999965</v>
      </c>
      <c r="M253" s="19">
        <f t="shared" si="34"/>
        <v>0</v>
      </c>
      <c r="N253" s="19">
        <f t="shared" si="33"/>
        <v>198.95</v>
      </c>
      <c r="O253" s="19">
        <v>0</v>
      </c>
    </row>
    <row r="254" spans="1:15" x14ac:dyDescent="0.25">
      <c r="A254" s="16">
        <v>46266</v>
      </c>
      <c r="B254" s="6">
        <f t="shared" si="29"/>
        <v>239</v>
      </c>
      <c r="C254" s="17">
        <v>46266</v>
      </c>
      <c r="D254" s="5">
        <f t="shared" si="36"/>
        <v>6112.29</v>
      </c>
      <c r="E254" s="5">
        <f t="shared" si="37"/>
        <v>174.44</v>
      </c>
      <c r="F254" s="5">
        <f t="shared" si="35"/>
        <v>5937.85</v>
      </c>
      <c r="G254" s="18">
        <f t="shared" si="30"/>
        <v>36145.990000000769</v>
      </c>
      <c r="H254" s="18">
        <f t="shared" si="31"/>
        <v>36145.99</v>
      </c>
      <c r="I254" s="18">
        <f>SUM(F$261:$F267)</f>
        <v>0</v>
      </c>
      <c r="K254" s="19">
        <f t="shared" si="32"/>
        <v>-6112.29</v>
      </c>
      <c r="L254" s="19">
        <f t="shared" si="34"/>
        <v>5937.8500000000058</v>
      </c>
      <c r="M254" s="19">
        <f t="shared" si="34"/>
        <v>0</v>
      </c>
      <c r="N254" s="19">
        <f t="shared" si="33"/>
        <v>174.44</v>
      </c>
      <c r="O254" s="19">
        <v>0</v>
      </c>
    </row>
    <row r="255" spans="1:15" x14ac:dyDescent="0.25">
      <c r="A255" s="16">
        <v>46296</v>
      </c>
      <c r="B255" s="6">
        <f t="shared" si="29"/>
        <v>240</v>
      </c>
      <c r="C255" s="17">
        <v>46296</v>
      </c>
      <c r="D255" s="5">
        <f t="shared" si="36"/>
        <v>6112.29</v>
      </c>
      <c r="E255" s="5">
        <f t="shared" si="37"/>
        <v>149.83000000000001</v>
      </c>
      <c r="F255" s="5">
        <f t="shared" si="35"/>
        <v>5962.46</v>
      </c>
      <c r="G255" s="18">
        <f t="shared" si="30"/>
        <v>30183.53000000077</v>
      </c>
      <c r="H255" s="18">
        <f t="shared" si="31"/>
        <v>30183.53</v>
      </c>
      <c r="I255" s="18">
        <f>SUM(F$261:$F268)</f>
        <v>0</v>
      </c>
      <c r="K255" s="19">
        <f t="shared" si="32"/>
        <v>-6112.29</v>
      </c>
      <c r="L255" s="19">
        <f t="shared" si="34"/>
        <v>5962.4599999999991</v>
      </c>
      <c r="M255" s="19">
        <f t="shared" si="34"/>
        <v>0</v>
      </c>
      <c r="N255" s="19">
        <f t="shared" si="33"/>
        <v>149.83000000000001</v>
      </c>
      <c r="O255" s="19">
        <v>0</v>
      </c>
    </row>
    <row r="256" spans="1:15" x14ac:dyDescent="0.25">
      <c r="A256" s="16">
        <v>46327</v>
      </c>
      <c r="B256" s="6">
        <f t="shared" si="29"/>
        <v>241</v>
      </c>
      <c r="C256" s="17">
        <v>46327</v>
      </c>
      <c r="D256" s="5">
        <f t="shared" si="36"/>
        <v>6112.29</v>
      </c>
      <c r="E256" s="5">
        <f t="shared" si="37"/>
        <v>125.11</v>
      </c>
      <c r="F256" s="5">
        <f t="shared" si="35"/>
        <v>5987.18</v>
      </c>
      <c r="G256" s="18">
        <f t="shared" si="30"/>
        <v>24196.35000000077</v>
      </c>
      <c r="H256" s="18">
        <f t="shared" si="31"/>
        <v>24196.35</v>
      </c>
      <c r="I256" s="18">
        <f>SUM(F$261:$F269)</f>
        <v>0</v>
      </c>
      <c r="K256" s="19">
        <f t="shared" si="32"/>
        <v>-6112.29</v>
      </c>
      <c r="L256" s="19">
        <f t="shared" si="34"/>
        <v>5987.18</v>
      </c>
      <c r="M256" s="19">
        <f t="shared" si="34"/>
        <v>0</v>
      </c>
      <c r="N256" s="19">
        <f t="shared" si="33"/>
        <v>125.11</v>
      </c>
      <c r="O256" s="19">
        <v>0</v>
      </c>
    </row>
    <row r="257" spans="1:15" x14ac:dyDescent="0.25">
      <c r="A257" s="16">
        <v>46357</v>
      </c>
      <c r="B257" s="6">
        <f t="shared" si="29"/>
        <v>242</v>
      </c>
      <c r="C257" s="17">
        <v>46357</v>
      </c>
      <c r="D257" s="5">
        <f t="shared" si="36"/>
        <v>6112.29</v>
      </c>
      <c r="E257" s="5">
        <f t="shared" si="37"/>
        <v>100.3</v>
      </c>
      <c r="F257" s="5">
        <f t="shared" si="35"/>
        <v>6011.99</v>
      </c>
      <c r="G257" s="18">
        <f t="shared" si="30"/>
        <v>18184.360000000772</v>
      </c>
      <c r="H257" s="18">
        <f t="shared" si="31"/>
        <v>18184.36</v>
      </c>
      <c r="I257" s="18">
        <f>SUM(F$261:$F270)</f>
        <v>0</v>
      </c>
      <c r="K257" s="19">
        <f t="shared" si="32"/>
        <v>-6112.29</v>
      </c>
      <c r="L257" s="19">
        <f t="shared" si="34"/>
        <v>6011.989999999998</v>
      </c>
      <c r="M257" s="19">
        <f t="shared" si="34"/>
        <v>0</v>
      </c>
      <c r="N257" s="19">
        <f t="shared" si="33"/>
        <v>100.3</v>
      </c>
      <c r="O257" s="19">
        <v>0</v>
      </c>
    </row>
    <row r="258" spans="1:15" x14ac:dyDescent="0.25">
      <c r="A258" s="16">
        <v>46388</v>
      </c>
      <c r="B258" s="6">
        <f t="shared" si="29"/>
        <v>243</v>
      </c>
      <c r="C258" s="17">
        <v>46388</v>
      </c>
      <c r="D258" s="5">
        <f t="shared" si="36"/>
        <v>6112.29</v>
      </c>
      <c r="E258" s="5">
        <f t="shared" si="37"/>
        <v>75.38</v>
      </c>
      <c r="F258" s="5">
        <f t="shared" si="35"/>
        <v>6036.91</v>
      </c>
      <c r="G258" s="18">
        <f t="shared" si="30"/>
        <v>12147.450000000772</v>
      </c>
      <c r="H258" s="18">
        <f t="shared" si="31"/>
        <v>12147.45</v>
      </c>
      <c r="I258" s="18">
        <f>SUM(F$261:$F271)</f>
        <v>0</v>
      </c>
      <c r="K258" s="19">
        <f t="shared" si="32"/>
        <v>-6112.29</v>
      </c>
      <c r="L258" s="19">
        <f t="shared" si="34"/>
        <v>6036.91</v>
      </c>
      <c r="M258" s="19">
        <f t="shared" si="34"/>
        <v>0</v>
      </c>
      <c r="N258" s="19">
        <f t="shared" si="33"/>
        <v>75.38</v>
      </c>
      <c r="O258" s="19">
        <v>0</v>
      </c>
    </row>
    <row r="259" spans="1:15" x14ac:dyDescent="0.25">
      <c r="A259" s="16">
        <v>46419</v>
      </c>
      <c r="B259" s="6">
        <f t="shared" si="29"/>
        <v>244</v>
      </c>
      <c r="C259" s="17">
        <v>46419</v>
      </c>
      <c r="D259" s="5">
        <f t="shared" si="36"/>
        <v>6112.29</v>
      </c>
      <c r="E259" s="5">
        <f t="shared" si="37"/>
        <v>50.35</v>
      </c>
      <c r="F259" s="5">
        <f t="shared" si="35"/>
        <v>6061.94</v>
      </c>
      <c r="G259" s="18">
        <f t="shared" si="30"/>
        <v>6085.5100000007724</v>
      </c>
      <c r="H259" s="18">
        <f t="shared" si="31"/>
        <v>6085.51</v>
      </c>
      <c r="I259" s="18">
        <f>SUM(F$261:$F272)</f>
        <v>0</v>
      </c>
      <c r="K259" s="19">
        <f t="shared" si="32"/>
        <v>-6112.29</v>
      </c>
      <c r="L259" s="19">
        <f t="shared" si="34"/>
        <v>6061.9400000000005</v>
      </c>
      <c r="M259" s="19">
        <f t="shared" si="34"/>
        <v>0</v>
      </c>
      <c r="N259" s="19">
        <f t="shared" si="33"/>
        <v>50.35</v>
      </c>
      <c r="O259" s="19">
        <v>0</v>
      </c>
    </row>
    <row r="260" spans="1:15" x14ac:dyDescent="0.25">
      <c r="A260" s="16">
        <v>46447</v>
      </c>
      <c r="B260" s="6">
        <f t="shared" si="29"/>
        <v>245</v>
      </c>
      <c r="C260" s="17">
        <v>46447</v>
      </c>
      <c r="D260" s="5">
        <f t="shared" si="36"/>
        <v>6112.29</v>
      </c>
      <c r="E260" s="5">
        <f>ROUND(G259*($F$13/12),2)+1.56</f>
        <v>26.779999999999998</v>
      </c>
      <c r="F260" s="5">
        <f t="shared" si="35"/>
        <v>6085.51</v>
      </c>
      <c r="G260" s="18">
        <f t="shared" si="30"/>
        <v>7.7216100180521607E-10</v>
      </c>
      <c r="H260" s="18">
        <f t="shared" si="31"/>
        <v>0</v>
      </c>
      <c r="I260" s="18">
        <f>SUM(F$261:$F273)</f>
        <v>0</v>
      </c>
      <c r="K260" s="19">
        <f t="shared" si="32"/>
        <v>-6112.29</v>
      </c>
      <c r="L260" s="19">
        <f t="shared" si="34"/>
        <v>6085.51</v>
      </c>
      <c r="M260" s="19">
        <f t="shared" si="34"/>
        <v>0</v>
      </c>
      <c r="N260" s="19">
        <f t="shared" si="33"/>
        <v>26.779999999999998</v>
      </c>
      <c r="O260" s="19">
        <v>0</v>
      </c>
    </row>
    <row r="261" spans="1:15" x14ac:dyDescent="0.25">
      <c r="A261" s="16">
        <v>46478</v>
      </c>
      <c r="B261" s="6">
        <f t="shared" si="29"/>
        <v>246</v>
      </c>
      <c r="C261" s="17">
        <v>46478</v>
      </c>
      <c r="D261" s="5">
        <v>0</v>
      </c>
      <c r="E261" s="5">
        <f t="shared" si="37"/>
        <v>0</v>
      </c>
      <c r="F261" s="5">
        <f t="shared" si="35"/>
        <v>0</v>
      </c>
      <c r="G261" s="18">
        <f t="shared" si="30"/>
        <v>7.7216100180521607E-10</v>
      </c>
      <c r="H261" s="18">
        <f t="shared" si="31"/>
        <v>0</v>
      </c>
      <c r="I261" s="18">
        <f>SUM(F$261:$F274)</f>
        <v>0</v>
      </c>
      <c r="K261" s="19">
        <f t="shared" si="32"/>
        <v>0</v>
      </c>
      <c r="L261" s="19">
        <f t="shared" si="34"/>
        <v>0</v>
      </c>
      <c r="M261" s="19">
        <f t="shared" si="34"/>
        <v>0</v>
      </c>
      <c r="N261" s="19">
        <f t="shared" si="33"/>
        <v>0</v>
      </c>
      <c r="O261" s="19">
        <v>0</v>
      </c>
    </row>
  </sheetData>
  <mergeCells count="2">
    <mergeCell ref="B1:J1"/>
    <mergeCell ref="K13:O13"/>
  </mergeCells>
  <pageMargins left="0.7" right="0.7" top="0.75" bottom="0.75" header="0.3" footer="0.3"/>
  <pageSetup fitToHeight="9" orientation="portrait" r:id="rId1"/>
  <headerFooter>
    <oddHeader xml:space="preserve">&amp;RDEF’s Response to OPC POD 1 (1-26)
Q7
Page &amp;P of &amp;N
</oddHeader>
    <oddFooter>&amp;R20240025-OPCPOD1-00004234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F42A-4407-43BC-9989-3D3C27272E68}">
  <sheetPr>
    <tabColor rgb="FFCCFF66"/>
  </sheetPr>
  <dimension ref="A1:AK255"/>
  <sheetViews>
    <sheetView tabSelected="1" workbookViewId="0">
      <pane xSplit="2" ySplit="11" topLeftCell="C237" activePane="bottomRight" state="frozen"/>
      <selection activeCell="A32" sqref="A32:XFD32"/>
      <selection pane="topRight" activeCell="A32" sqref="A32:XFD32"/>
      <selection pane="bottomLeft" activeCell="A32" sqref="A32:XFD32"/>
      <selection pane="bottomRight" activeCell="A32" sqref="A32:XFD32"/>
    </sheetView>
  </sheetViews>
  <sheetFormatPr defaultColWidth="8.77734375" defaultRowHeight="13.2" x14ac:dyDescent="0.25"/>
  <cols>
    <col min="1" max="1" width="4.6640625" style="53" customWidth="1"/>
    <col min="2" max="2" width="10.33203125" style="53" bestFit="1" customWidth="1"/>
    <col min="3" max="3" width="3" style="53" customWidth="1"/>
    <col min="4" max="4" width="6.6640625" style="53" bestFit="1" customWidth="1"/>
    <col min="5" max="5" width="8.6640625" style="53" customWidth="1"/>
    <col min="6" max="6" width="12.109375" style="53" bestFit="1" customWidth="1"/>
    <col min="7" max="7" width="11" style="53" bestFit="1" customWidth="1"/>
    <col min="8" max="8" width="9.33203125" style="53" bestFit="1" customWidth="1"/>
    <col min="9" max="9" width="26.44140625" style="53" customWidth="1"/>
    <col min="10" max="10" width="11.33203125" style="53" customWidth="1"/>
    <col min="11" max="11" width="17.6640625" style="53" bestFit="1" customWidth="1"/>
    <col min="12" max="12" width="3" style="53" customWidth="1"/>
    <col min="13" max="13" width="19.33203125" style="53" hidden="1" customWidth="1"/>
    <col min="14" max="14" width="3" style="53" hidden="1" customWidth="1"/>
    <col min="15" max="15" width="16.33203125" style="53" hidden="1" customWidth="1"/>
    <col min="16" max="16" width="3" style="53" hidden="1" customWidth="1"/>
    <col min="17" max="17" width="18.6640625" style="53" hidden="1" customWidth="1"/>
    <col min="18" max="18" width="3" style="53" hidden="1" customWidth="1"/>
    <col min="19" max="19" width="20.33203125" style="53" hidden="1" customWidth="1"/>
    <col min="20" max="20" width="3" style="53" hidden="1" customWidth="1"/>
    <col min="21" max="21" width="20.109375" style="53" hidden="1" customWidth="1"/>
    <col min="22" max="23" width="3" style="53" hidden="1" customWidth="1"/>
    <col min="24" max="24" width="15.33203125" style="53" hidden="1" customWidth="1"/>
    <col min="25" max="25" width="6.6640625" style="53" hidden="1" customWidth="1"/>
    <col min="26" max="26" width="7.77734375" style="53" hidden="1" customWidth="1"/>
    <col min="27" max="27" width="3" style="53" hidden="1" customWidth="1"/>
    <col min="28" max="28" width="16.44140625" style="53" hidden="1" customWidth="1"/>
    <col min="29" max="29" width="3" style="53" hidden="1" customWidth="1"/>
    <col min="30" max="30" width="16" style="53" hidden="1" customWidth="1"/>
    <col min="31" max="31" width="17.109375" style="53" customWidth="1"/>
    <col min="32" max="34" width="17.33203125" style="53" customWidth="1"/>
    <col min="35" max="35" width="20.44140625" style="53" customWidth="1"/>
    <col min="36" max="36" width="16" style="53" customWidth="1"/>
    <col min="37" max="37" width="16.109375" style="53" customWidth="1"/>
    <col min="38" max="16384" width="8.77734375" style="53"/>
  </cols>
  <sheetData>
    <row r="1" spans="1:32" x14ac:dyDescent="0.25">
      <c r="A1" s="258" t="s">
        <v>241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AB1" s="54"/>
      <c r="AC1" s="54"/>
      <c r="AD1" s="54"/>
    </row>
    <row r="2" spans="1:32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AB2" s="54"/>
      <c r="AC2" s="54"/>
      <c r="AD2" s="54"/>
    </row>
    <row r="3" spans="1:32" x14ac:dyDescent="0.25">
      <c r="A3" s="54" t="s">
        <v>242</v>
      </c>
      <c r="Y3" s="54"/>
    </row>
    <row r="4" spans="1:32" x14ac:dyDescent="0.25">
      <c r="A4" s="53" t="s">
        <v>243</v>
      </c>
    </row>
    <row r="5" spans="1:32" x14ac:dyDescent="0.25">
      <c r="A5" s="53" t="s">
        <v>244</v>
      </c>
    </row>
    <row r="6" spans="1:32" x14ac:dyDescent="0.25">
      <c r="A6" s="53" t="s">
        <v>245</v>
      </c>
    </row>
    <row r="8" spans="1:32" x14ac:dyDescent="0.25">
      <c r="O8" s="56" t="s">
        <v>223</v>
      </c>
      <c r="Q8" s="5">
        <f>SUM(M14:M218)</f>
        <v>348173889.73353904</v>
      </c>
      <c r="AB8" s="258" t="s">
        <v>246</v>
      </c>
      <c r="AC8" s="258"/>
      <c r="AD8" s="258"/>
    </row>
    <row r="9" spans="1:32" x14ac:dyDescent="0.25">
      <c r="O9" s="53" t="s">
        <v>224</v>
      </c>
      <c r="Q9" s="57">
        <v>8.7071378388633353E-2</v>
      </c>
    </row>
    <row r="10" spans="1:32" x14ac:dyDescent="0.25">
      <c r="AB10" s="55"/>
      <c r="AD10" s="55"/>
    </row>
    <row r="11" spans="1:32" ht="52.8" x14ac:dyDescent="0.25">
      <c r="B11" s="55" t="s">
        <v>226</v>
      </c>
      <c r="D11" s="54" t="s">
        <v>247</v>
      </c>
      <c r="E11" s="58" t="s">
        <v>248</v>
      </c>
      <c r="F11" s="58" t="s">
        <v>249</v>
      </c>
      <c r="G11" s="58" t="s">
        <v>250</v>
      </c>
      <c r="H11" s="58" t="s">
        <v>251</v>
      </c>
      <c r="I11" s="58" t="s">
        <v>252</v>
      </c>
      <c r="J11" s="58"/>
      <c r="K11" s="58" t="s">
        <v>253</v>
      </c>
      <c r="M11" s="55" t="s">
        <v>190</v>
      </c>
      <c r="O11" s="55" t="s">
        <v>227</v>
      </c>
      <c r="Q11" s="58" t="s">
        <v>228</v>
      </c>
      <c r="S11" s="58" t="s">
        <v>254</v>
      </c>
      <c r="U11" s="58" t="s">
        <v>255</v>
      </c>
      <c r="X11" s="58"/>
      <c r="Z11" s="55" t="s">
        <v>226</v>
      </c>
      <c r="AA11" s="58"/>
      <c r="AB11" s="58" t="s">
        <v>256</v>
      </c>
      <c r="AC11" s="58"/>
      <c r="AD11" s="58" t="s">
        <v>257</v>
      </c>
      <c r="AF11" s="53" t="s">
        <v>258</v>
      </c>
    </row>
    <row r="12" spans="1:32" x14ac:dyDescent="0.25">
      <c r="B12" s="55"/>
      <c r="M12" s="55"/>
      <c r="O12" s="55"/>
      <c r="Q12" s="58"/>
      <c r="S12" s="58"/>
      <c r="U12" s="58"/>
      <c r="X12" s="58"/>
    </row>
    <row r="13" spans="1:32" x14ac:dyDescent="0.25">
      <c r="A13" s="53" t="s">
        <v>259</v>
      </c>
      <c r="B13" s="55"/>
      <c r="M13" s="55"/>
      <c r="O13" s="55"/>
      <c r="Q13" s="58"/>
      <c r="S13" s="59" t="e">
        <f>#REF!</f>
        <v>#REF!</v>
      </c>
      <c r="U13" s="59" t="e">
        <f>#REF!</f>
        <v>#REF!</v>
      </c>
      <c r="X13" s="58"/>
      <c r="Z13" s="56" t="s">
        <v>259</v>
      </c>
      <c r="AA13" s="58"/>
      <c r="AB13" s="60" t="e">
        <f>U13</f>
        <v>#REF!</v>
      </c>
      <c r="AC13" s="60"/>
      <c r="AD13" s="60" t="e">
        <f>-SUM(Q14:Q25)</f>
        <v>#REF!</v>
      </c>
    </row>
    <row r="14" spans="1:32" x14ac:dyDescent="0.25">
      <c r="A14" s="53">
        <v>1</v>
      </c>
      <c r="B14" s="61">
        <v>39173</v>
      </c>
      <c r="C14" s="5"/>
      <c r="D14" s="62">
        <v>517</v>
      </c>
      <c r="E14" s="63">
        <v>0.97499999999999998</v>
      </c>
      <c r="F14" s="5">
        <v>2700</v>
      </c>
      <c r="G14" s="5">
        <f>-2243856/(D14*E14)/12</f>
        <v>-370.95273520805432</v>
      </c>
      <c r="H14" s="5">
        <f>-184000*0.6/(D14*E14)/12</f>
        <v>-18.251252293805486</v>
      </c>
      <c r="I14" s="5">
        <f t="shared" ref="I14:I22" si="0">(-3024000*1.0275)/(D14*E14)/12</f>
        <v>-513.67356048207114</v>
      </c>
      <c r="J14" s="5"/>
      <c r="K14" s="5">
        <f t="shared" ref="K14:K19" si="1">D14*E14*F14</f>
        <v>1361002.5</v>
      </c>
      <c r="L14" s="5"/>
      <c r="M14" s="5">
        <f>SUM(F14:I14)*E14*D14</f>
        <v>905884.49999999988</v>
      </c>
      <c r="N14" s="5"/>
      <c r="O14" s="5" t="e">
        <f t="shared" ref="O14:O78" si="2">S13*($Q$9/12)</f>
        <v>#REF!</v>
      </c>
      <c r="P14" s="5"/>
      <c r="Q14" s="5" t="e">
        <f>M14-O14</f>
        <v>#REF!</v>
      </c>
      <c r="R14" s="5"/>
      <c r="S14" s="60" t="e">
        <f t="shared" ref="S14:S77" si="3">S13-Q14</f>
        <v>#REF!</v>
      </c>
      <c r="T14" s="5"/>
      <c r="U14" s="5" t="e">
        <f>S14</f>
        <v>#REF!</v>
      </c>
      <c r="V14" s="5"/>
      <c r="W14" s="5"/>
      <c r="X14" s="60"/>
      <c r="Y14" s="53">
        <v>1</v>
      </c>
      <c r="Z14" s="61">
        <v>39173</v>
      </c>
      <c r="AA14" s="60"/>
      <c r="AB14" s="60" t="e">
        <f>-U13+U14</f>
        <v>#REF!</v>
      </c>
      <c r="AC14" s="60"/>
      <c r="AD14" s="60" t="e">
        <f>-Q26+Q14</f>
        <v>#REF!</v>
      </c>
    </row>
    <row r="15" spans="1:32" x14ac:dyDescent="0.25">
      <c r="A15" s="53">
        <f t="shared" ref="A15:A78" si="4">A14+1</f>
        <v>2</v>
      </c>
      <c r="B15" s="61">
        <v>39203</v>
      </c>
      <c r="C15" s="5"/>
      <c r="D15" s="62">
        <v>517</v>
      </c>
      <c r="E15" s="63">
        <v>0.97499999999999998</v>
      </c>
      <c r="F15" s="5">
        <v>3780</v>
      </c>
      <c r="G15" s="5">
        <f>-2243856/(D15*E15)/12</f>
        <v>-370.95273520805432</v>
      </c>
      <c r="H15" s="5">
        <f t="shared" ref="H15:H78" si="5">-184000*0.6/(D15*E15)/12</f>
        <v>-18.251252293805486</v>
      </c>
      <c r="I15" s="5">
        <f t="shared" si="0"/>
        <v>-513.67356048207114</v>
      </c>
      <c r="J15" s="5"/>
      <c r="K15" s="5">
        <f t="shared" si="1"/>
        <v>1905403.5</v>
      </c>
      <c r="L15" s="5"/>
      <c r="M15" s="5">
        <f>SUM(F15:I15)*E15*D15</f>
        <v>1450285.5</v>
      </c>
      <c r="N15" s="5"/>
      <c r="O15" s="5" t="e">
        <f t="shared" si="2"/>
        <v>#REF!</v>
      </c>
      <c r="P15" s="5"/>
      <c r="Q15" s="5" t="e">
        <f>M15-O15</f>
        <v>#REF!</v>
      </c>
      <c r="R15" s="5"/>
      <c r="S15" s="60" t="e">
        <f t="shared" si="3"/>
        <v>#REF!</v>
      </c>
      <c r="T15" s="5"/>
      <c r="U15" s="5" t="e">
        <f>S15</f>
        <v>#REF!</v>
      </c>
      <c r="V15" s="5"/>
      <c r="W15" s="5"/>
      <c r="X15" s="60"/>
      <c r="Y15" s="53">
        <f t="shared" ref="Y15:Y78" si="6">Y14+1</f>
        <v>2</v>
      </c>
      <c r="Z15" s="61">
        <v>39203</v>
      </c>
      <c r="AA15" s="60"/>
      <c r="AB15" s="60" t="e">
        <f>-U14+U15</f>
        <v>#REF!</v>
      </c>
      <c r="AC15" s="60"/>
      <c r="AD15" s="60" t="e">
        <f>-Q27+Q15</f>
        <v>#REF!</v>
      </c>
    </row>
    <row r="16" spans="1:32" x14ac:dyDescent="0.25">
      <c r="A16" s="53">
        <f t="shared" si="4"/>
        <v>3</v>
      </c>
      <c r="B16" s="61">
        <v>39234</v>
      </c>
      <c r="C16" s="5"/>
      <c r="D16" s="62">
        <v>517</v>
      </c>
      <c r="E16" s="63">
        <v>0.92500000000000004</v>
      </c>
      <c r="F16" s="5">
        <v>8100</v>
      </c>
      <c r="G16" s="5">
        <f>-2243856/(D16*E16)/12</f>
        <v>-391.00423440848971</v>
      </c>
      <c r="H16" s="5">
        <f t="shared" si="5"/>
        <v>-19.237806471849023</v>
      </c>
      <c r="I16" s="5">
        <f t="shared" si="0"/>
        <v>-541.43969888650747</v>
      </c>
      <c r="J16" s="5"/>
      <c r="K16" s="5">
        <f t="shared" si="1"/>
        <v>3873622.5</v>
      </c>
      <c r="L16" s="5"/>
      <c r="M16" s="5">
        <f>SUM(F16:I16)*E16*D16</f>
        <v>3418504.5000000005</v>
      </c>
      <c r="N16" s="5"/>
      <c r="O16" s="5" t="e">
        <f t="shared" si="2"/>
        <v>#REF!</v>
      </c>
      <c r="P16" s="5"/>
      <c r="Q16" s="5" t="e">
        <f>M16-O16</f>
        <v>#REF!</v>
      </c>
      <c r="R16" s="5"/>
      <c r="S16" s="60" t="e">
        <f t="shared" si="3"/>
        <v>#REF!</v>
      </c>
      <c r="T16" s="5"/>
      <c r="U16" s="5" t="e">
        <f t="shared" ref="U16:U79" si="7">S16</f>
        <v>#REF!</v>
      </c>
      <c r="V16" s="5"/>
      <c r="W16" s="5"/>
      <c r="X16" s="60"/>
      <c r="Y16" s="53">
        <f t="shared" si="6"/>
        <v>3</v>
      </c>
      <c r="Z16" s="61">
        <v>39234</v>
      </c>
      <c r="AA16" s="60"/>
      <c r="AB16" s="60" t="e">
        <f t="shared" ref="AB16:AB79" si="8">-U15+U16</f>
        <v>#REF!</v>
      </c>
      <c r="AC16" s="60"/>
      <c r="AD16" s="60" t="e">
        <f t="shared" ref="AD16:AD79" si="9">-Q28+Q16</f>
        <v>#REF!</v>
      </c>
    </row>
    <row r="17" spans="1:31" x14ac:dyDescent="0.25">
      <c r="A17" s="53">
        <f t="shared" si="4"/>
        <v>4</v>
      </c>
      <c r="B17" s="61">
        <v>39264</v>
      </c>
      <c r="C17" s="5"/>
      <c r="D17" s="62">
        <v>517</v>
      </c>
      <c r="E17" s="63">
        <v>0.92500000000000004</v>
      </c>
      <c r="F17" s="5">
        <v>8100</v>
      </c>
      <c r="G17" s="5">
        <f>-2243856/(D17*E17)/12</f>
        <v>-391.00423440848971</v>
      </c>
      <c r="H17" s="5">
        <f t="shared" si="5"/>
        <v>-19.237806471849023</v>
      </c>
      <c r="I17" s="5">
        <f t="shared" si="0"/>
        <v>-541.43969888650747</v>
      </c>
      <c r="J17" s="5"/>
      <c r="K17" s="5">
        <f t="shared" si="1"/>
        <v>3873622.5</v>
      </c>
      <c r="L17" s="5"/>
      <c r="M17" s="5">
        <f>SUM(F17:I17)*E17*D17</f>
        <v>3418504.5000000005</v>
      </c>
      <c r="N17" s="5"/>
      <c r="O17" s="5" t="e">
        <f t="shared" si="2"/>
        <v>#REF!</v>
      </c>
      <c r="P17" s="5"/>
      <c r="Q17" s="5" t="e">
        <f>M17-O17</f>
        <v>#REF!</v>
      </c>
      <c r="R17" s="5"/>
      <c r="S17" s="60" t="e">
        <f t="shared" si="3"/>
        <v>#REF!</v>
      </c>
      <c r="T17" s="5"/>
      <c r="U17" s="5" t="e">
        <f t="shared" si="7"/>
        <v>#REF!</v>
      </c>
      <c r="V17" s="5"/>
      <c r="W17" s="5"/>
      <c r="X17" s="60"/>
      <c r="Y17" s="53">
        <f t="shared" si="6"/>
        <v>4</v>
      </c>
      <c r="Z17" s="61">
        <v>39264</v>
      </c>
      <c r="AA17" s="60"/>
      <c r="AB17" s="60" t="e">
        <f t="shared" si="8"/>
        <v>#REF!</v>
      </c>
      <c r="AC17" s="60"/>
      <c r="AD17" s="60" t="e">
        <f t="shared" si="9"/>
        <v>#REF!</v>
      </c>
    </row>
    <row r="18" spans="1:31" x14ac:dyDescent="0.25">
      <c r="A18" s="53">
        <f t="shared" si="4"/>
        <v>5</v>
      </c>
      <c r="B18" s="61">
        <v>39295</v>
      </c>
      <c r="C18" s="5"/>
      <c r="D18" s="62">
        <v>517</v>
      </c>
      <c r="E18" s="63">
        <v>0.92500000000000004</v>
      </c>
      <c r="F18" s="5">
        <v>8100</v>
      </c>
      <c r="G18" s="5">
        <f t="shared" ref="G18:G81" si="10">-2243856/(D18*E18)/12</f>
        <v>-391.00423440848971</v>
      </c>
      <c r="H18" s="5">
        <f t="shared" si="5"/>
        <v>-19.237806471849023</v>
      </c>
      <c r="I18" s="5">
        <f t="shared" si="0"/>
        <v>-541.43969888650747</v>
      </c>
      <c r="J18" s="5"/>
      <c r="K18" s="5">
        <f t="shared" si="1"/>
        <v>3873622.5</v>
      </c>
      <c r="L18" s="5"/>
      <c r="M18" s="5">
        <f>SUM(F18:I18)*E18*D18</f>
        <v>3418504.5000000005</v>
      </c>
      <c r="N18" s="5"/>
      <c r="O18" s="5" t="e">
        <f t="shared" si="2"/>
        <v>#REF!</v>
      </c>
      <c r="P18" s="5"/>
      <c r="Q18" s="5" t="e">
        <f t="shared" ref="Q18:Q82" si="11">M18-O18</f>
        <v>#REF!</v>
      </c>
      <c r="R18" s="5"/>
      <c r="S18" s="60" t="e">
        <f t="shared" si="3"/>
        <v>#REF!</v>
      </c>
      <c r="T18" s="5"/>
      <c r="U18" s="5" t="e">
        <f t="shared" si="7"/>
        <v>#REF!</v>
      </c>
      <c r="V18" s="5"/>
      <c r="W18" s="5"/>
      <c r="X18" s="60"/>
      <c r="Y18" s="53">
        <f t="shared" si="6"/>
        <v>5</v>
      </c>
      <c r="Z18" s="61">
        <v>39295</v>
      </c>
      <c r="AA18" s="60"/>
      <c r="AB18" s="60" t="e">
        <f t="shared" si="8"/>
        <v>#REF!</v>
      </c>
      <c r="AC18" s="60"/>
      <c r="AD18" s="60" t="e">
        <f t="shared" si="9"/>
        <v>#REF!</v>
      </c>
    </row>
    <row r="19" spans="1:31" x14ac:dyDescent="0.25">
      <c r="A19" s="53">
        <f t="shared" si="4"/>
        <v>6</v>
      </c>
      <c r="B19" s="61">
        <v>39326</v>
      </c>
      <c r="C19" s="5"/>
      <c r="D19" s="62">
        <v>517</v>
      </c>
      <c r="E19" s="63">
        <v>0.92500000000000004</v>
      </c>
      <c r="F19" s="5">
        <v>3780</v>
      </c>
      <c r="G19" s="5">
        <f t="shared" si="10"/>
        <v>-391.00423440848971</v>
      </c>
      <c r="H19" s="5">
        <f t="shared" si="5"/>
        <v>-19.237806471849023</v>
      </c>
      <c r="I19" s="5">
        <f t="shared" si="0"/>
        <v>-541.43969888650747</v>
      </c>
      <c r="J19" s="5"/>
      <c r="K19" s="5">
        <f t="shared" si="1"/>
        <v>1807690.5</v>
      </c>
      <c r="L19" s="5"/>
      <c r="M19" s="5">
        <f t="shared" ref="M19:M82" si="12">SUM(F19:I19)*E19*D19</f>
        <v>1352572.5</v>
      </c>
      <c r="N19" s="5"/>
      <c r="O19" s="5" t="e">
        <f t="shared" si="2"/>
        <v>#REF!</v>
      </c>
      <c r="P19" s="5"/>
      <c r="Q19" s="5" t="e">
        <f t="shared" si="11"/>
        <v>#REF!</v>
      </c>
      <c r="R19" s="5"/>
      <c r="S19" s="60" t="e">
        <f t="shared" si="3"/>
        <v>#REF!</v>
      </c>
      <c r="T19" s="5"/>
      <c r="U19" s="5" t="e">
        <f t="shared" si="7"/>
        <v>#REF!</v>
      </c>
      <c r="V19" s="5"/>
      <c r="W19" s="5"/>
      <c r="X19" s="60"/>
      <c r="Y19" s="53">
        <f t="shared" si="6"/>
        <v>6</v>
      </c>
      <c r="Z19" s="61">
        <v>39326</v>
      </c>
      <c r="AA19" s="60"/>
      <c r="AB19" s="60" t="e">
        <f t="shared" si="8"/>
        <v>#REF!</v>
      </c>
      <c r="AC19" s="60"/>
      <c r="AD19" s="60" t="e">
        <f t="shared" si="9"/>
        <v>#REF!</v>
      </c>
    </row>
    <row r="20" spans="1:31" x14ac:dyDescent="0.25">
      <c r="A20" s="53">
        <f t="shared" si="4"/>
        <v>7</v>
      </c>
      <c r="B20" s="61">
        <v>39356</v>
      </c>
      <c r="C20" s="5"/>
      <c r="D20" s="62">
        <v>517</v>
      </c>
      <c r="E20" s="63">
        <v>0.97499999999999998</v>
      </c>
      <c r="F20" s="5">
        <v>2700</v>
      </c>
      <c r="G20" s="5">
        <f t="shared" si="10"/>
        <v>-370.95273520805432</v>
      </c>
      <c r="H20" s="5">
        <f t="shared" si="5"/>
        <v>-18.251252293805486</v>
      </c>
      <c r="I20" s="5">
        <f t="shared" si="0"/>
        <v>-513.67356048207114</v>
      </c>
      <c r="J20" s="5"/>
      <c r="K20" s="5">
        <f t="shared" ref="K20:K34" si="13">D20*E20*F20</f>
        <v>1361002.5</v>
      </c>
      <c r="L20" s="5"/>
      <c r="M20" s="5">
        <f t="shared" si="12"/>
        <v>905884.49999999988</v>
      </c>
      <c r="N20" s="5"/>
      <c r="O20" s="5" t="e">
        <f t="shared" si="2"/>
        <v>#REF!</v>
      </c>
      <c r="P20" s="5"/>
      <c r="Q20" s="5" t="e">
        <f t="shared" si="11"/>
        <v>#REF!</v>
      </c>
      <c r="R20" s="5"/>
      <c r="S20" s="60" t="e">
        <f t="shared" si="3"/>
        <v>#REF!</v>
      </c>
      <c r="T20" s="5"/>
      <c r="U20" s="5" t="e">
        <f t="shared" si="7"/>
        <v>#REF!</v>
      </c>
      <c r="V20" s="5"/>
      <c r="W20" s="5"/>
      <c r="X20" s="60"/>
      <c r="Y20" s="53">
        <f t="shared" si="6"/>
        <v>7</v>
      </c>
      <c r="Z20" s="61">
        <v>39356</v>
      </c>
      <c r="AA20" s="60"/>
      <c r="AB20" s="60" t="e">
        <f t="shared" si="8"/>
        <v>#REF!</v>
      </c>
      <c r="AC20" s="60"/>
      <c r="AD20" s="60" t="e">
        <f t="shared" si="9"/>
        <v>#REF!</v>
      </c>
    </row>
    <row r="21" spans="1:31" x14ac:dyDescent="0.25">
      <c r="A21" s="53">
        <f t="shared" si="4"/>
        <v>8</v>
      </c>
      <c r="B21" s="61">
        <v>39387</v>
      </c>
      <c r="C21" s="5"/>
      <c r="D21" s="62">
        <v>517</v>
      </c>
      <c r="E21" s="63">
        <v>0.97499999999999998</v>
      </c>
      <c r="F21" s="5">
        <v>2700</v>
      </c>
      <c r="G21" s="5">
        <f t="shared" si="10"/>
        <v>-370.95273520805432</v>
      </c>
      <c r="H21" s="5">
        <f t="shared" si="5"/>
        <v>-18.251252293805486</v>
      </c>
      <c r="I21" s="5">
        <f t="shared" si="0"/>
        <v>-513.67356048207114</v>
      </c>
      <c r="J21" s="5"/>
      <c r="K21" s="5">
        <f t="shared" si="13"/>
        <v>1361002.5</v>
      </c>
      <c r="L21" s="5"/>
      <c r="M21" s="5">
        <f t="shared" si="12"/>
        <v>905884.49999999988</v>
      </c>
      <c r="N21" s="5"/>
      <c r="O21" s="5" t="e">
        <f t="shared" si="2"/>
        <v>#REF!</v>
      </c>
      <c r="P21" s="5"/>
      <c r="Q21" s="5" t="e">
        <f t="shared" si="11"/>
        <v>#REF!</v>
      </c>
      <c r="R21" s="5"/>
      <c r="S21" s="60" t="e">
        <f t="shared" si="3"/>
        <v>#REF!</v>
      </c>
      <c r="T21" s="5"/>
      <c r="U21" s="5" t="e">
        <f t="shared" si="7"/>
        <v>#REF!</v>
      </c>
      <c r="V21" s="5"/>
      <c r="W21" s="5"/>
      <c r="X21" s="60"/>
      <c r="Y21" s="53">
        <f t="shared" si="6"/>
        <v>8</v>
      </c>
      <c r="Z21" s="61">
        <v>39387</v>
      </c>
      <c r="AA21" s="60"/>
      <c r="AB21" s="60" t="e">
        <f t="shared" si="8"/>
        <v>#REF!</v>
      </c>
      <c r="AC21" s="60"/>
      <c r="AD21" s="60" t="e">
        <f t="shared" si="9"/>
        <v>#REF!</v>
      </c>
    </row>
    <row r="22" spans="1:31" x14ac:dyDescent="0.25">
      <c r="A22" s="53">
        <f t="shared" si="4"/>
        <v>9</v>
      </c>
      <c r="B22" s="61">
        <v>39417</v>
      </c>
      <c r="C22" s="5"/>
      <c r="D22" s="62">
        <v>517</v>
      </c>
      <c r="E22" s="63">
        <v>1.0049999999999999</v>
      </c>
      <c r="F22" s="5">
        <v>3780</v>
      </c>
      <c r="G22" s="5">
        <f t="shared" si="10"/>
        <v>-359.87951923169459</v>
      </c>
      <c r="H22" s="5">
        <f t="shared" si="5"/>
        <v>-17.70643879249786</v>
      </c>
      <c r="I22" s="5">
        <f t="shared" si="0"/>
        <v>-498.3400213632035</v>
      </c>
      <c r="J22" s="5"/>
      <c r="K22" s="5">
        <f>D22*E22*F22</f>
        <v>1964031.2999999998</v>
      </c>
      <c r="L22" s="5"/>
      <c r="M22" s="5">
        <f t="shared" si="12"/>
        <v>1508913.2999999996</v>
      </c>
      <c r="N22" s="5"/>
      <c r="O22" s="5" t="e">
        <f t="shared" si="2"/>
        <v>#REF!</v>
      </c>
      <c r="P22" s="5"/>
      <c r="Q22" s="5" t="e">
        <f t="shared" si="11"/>
        <v>#REF!</v>
      </c>
      <c r="R22" s="5"/>
      <c r="S22" s="60" t="e">
        <f t="shared" si="3"/>
        <v>#REF!</v>
      </c>
      <c r="T22" s="5"/>
      <c r="U22" s="5" t="e">
        <f t="shared" si="7"/>
        <v>#REF!</v>
      </c>
      <c r="V22" s="5"/>
      <c r="W22" s="5"/>
      <c r="X22" s="60"/>
      <c r="Y22" s="53">
        <f t="shared" si="6"/>
        <v>9</v>
      </c>
      <c r="Z22" s="61">
        <v>39417</v>
      </c>
      <c r="AA22" s="60"/>
      <c r="AB22" s="60" t="e">
        <f t="shared" si="8"/>
        <v>#REF!</v>
      </c>
      <c r="AC22" s="60"/>
      <c r="AD22" s="60" t="e">
        <f t="shared" si="9"/>
        <v>#REF!</v>
      </c>
      <c r="AE22" s="60">
        <f>SUM(K14:K22)</f>
        <v>21381000.300000001</v>
      </c>
    </row>
    <row r="23" spans="1:31" x14ac:dyDescent="0.25">
      <c r="A23" s="53">
        <f t="shared" si="4"/>
        <v>10</v>
      </c>
      <c r="B23" s="61">
        <v>39448</v>
      </c>
      <c r="C23" s="5"/>
      <c r="D23" s="62">
        <v>517</v>
      </c>
      <c r="E23" s="63">
        <v>1.0049999999999999</v>
      </c>
      <c r="F23" s="5">
        <v>3780</v>
      </c>
      <c r="G23" s="5">
        <f t="shared" si="10"/>
        <v>-359.87951923169459</v>
      </c>
      <c r="H23" s="5">
        <f t="shared" si="5"/>
        <v>-17.70643879249786</v>
      </c>
      <c r="I23" s="5">
        <f t="shared" ref="I23:I34" si="14">(-3024000*1.0275*1.0275)/(D23*E23)/12</f>
        <v>-512.0443719506917</v>
      </c>
      <c r="J23" s="5"/>
      <c r="K23" s="5">
        <f t="shared" si="13"/>
        <v>1964031.2999999998</v>
      </c>
      <c r="L23" s="5"/>
      <c r="M23" s="5">
        <f t="shared" si="12"/>
        <v>1501792.7249999996</v>
      </c>
      <c r="N23" s="5"/>
      <c r="O23" s="5" t="e">
        <f t="shared" si="2"/>
        <v>#REF!</v>
      </c>
      <c r="P23" s="5"/>
      <c r="Q23" s="5" t="e">
        <f t="shared" si="11"/>
        <v>#REF!</v>
      </c>
      <c r="R23" s="5"/>
      <c r="S23" s="60" t="e">
        <f t="shared" si="3"/>
        <v>#REF!</v>
      </c>
      <c r="T23" s="5"/>
      <c r="U23" s="5" t="e">
        <f t="shared" si="7"/>
        <v>#REF!</v>
      </c>
      <c r="V23" s="5"/>
      <c r="W23" s="5"/>
      <c r="X23" s="60"/>
      <c r="Y23" s="53">
        <f t="shared" si="6"/>
        <v>10</v>
      </c>
      <c r="Z23" s="61">
        <v>39448</v>
      </c>
      <c r="AA23" s="60"/>
      <c r="AB23" s="60" t="e">
        <f t="shared" si="8"/>
        <v>#REF!</v>
      </c>
      <c r="AC23" s="60"/>
      <c r="AD23" s="60" t="e">
        <f t="shared" si="9"/>
        <v>#REF!</v>
      </c>
    </row>
    <row r="24" spans="1:31" x14ac:dyDescent="0.25">
      <c r="A24" s="53">
        <f t="shared" si="4"/>
        <v>11</v>
      </c>
      <c r="B24" s="61">
        <v>39479</v>
      </c>
      <c r="C24" s="5"/>
      <c r="D24" s="62">
        <v>517</v>
      </c>
      <c r="E24" s="63">
        <v>1.0049999999999999</v>
      </c>
      <c r="F24" s="5">
        <v>3780</v>
      </c>
      <c r="G24" s="5">
        <f t="shared" si="10"/>
        <v>-359.87951923169459</v>
      </c>
      <c r="H24" s="5">
        <f t="shared" si="5"/>
        <v>-17.70643879249786</v>
      </c>
      <c r="I24" s="5">
        <f t="shared" si="14"/>
        <v>-512.0443719506917</v>
      </c>
      <c r="J24" s="5"/>
      <c r="K24" s="5">
        <f t="shared" si="13"/>
        <v>1964031.2999999998</v>
      </c>
      <c r="L24" s="5"/>
      <c r="M24" s="5">
        <f t="shared" si="12"/>
        <v>1501792.7249999996</v>
      </c>
      <c r="N24" s="5"/>
      <c r="O24" s="5" t="e">
        <f t="shared" si="2"/>
        <v>#REF!</v>
      </c>
      <c r="P24" s="5"/>
      <c r="Q24" s="5" t="e">
        <f t="shared" si="11"/>
        <v>#REF!</v>
      </c>
      <c r="R24" s="5"/>
      <c r="S24" s="60" t="e">
        <f t="shared" si="3"/>
        <v>#REF!</v>
      </c>
      <c r="T24" s="5"/>
      <c r="U24" s="5" t="e">
        <f t="shared" si="7"/>
        <v>#REF!</v>
      </c>
      <c r="V24" s="5"/>
      <c r="W24" s="5"/>
      <c r="X24" s="60"/>
      <c r="Y24" s="53">
        <f t="shared" si="6"/>
        <v>11</v>
      </c>
      <c r="Z24" s="61">
        <v>39479</v>
      </c>
      <c r="AA24" s="60"/>
      <c r="AB24" s="60" t="e">
        <f t="shared" si="8"/>
        <v>#REF!</v>
      </c>
      <c r="AC24" s="60"/>
      <c r="AD24" s="60" t="e">
        <f t="shared" si="9"/>
        <v>#REF!</v>
      </c>
    </row>
    <row r="25" spans="1:31" x14ac:dyDescent="0.25">
      <c r="A25" s="53">
        <f t="shared" si="4"/>
        <v>12</v>
      </c>
      <c r="B25" s="61">
        <v>39508</v>
      </c>
      <c r="C25" s="5"/>
      <c r="D25" s="62">
        <v>517</v>
      </c>
      <c r="E25" s="63">
        <v>1.0049999999999999</v>
      </c>
      <c r="F25" s="5">
        <v>2700</v>
      </c>
      <c r="G25" s="5">
        <f t="shared" si="10"/>
        <v>-359.87951923169459</v>
      </c>
      <c r="H25" s="5">
        <f t="shared" si="5"/>
        <v>-17.70643879249786</v>
      </c>
      <c r="I25" s="5">
        <f t="shared" si="14"/>
        <v>-512.0443719506917</v>
      </c>
      <c r="J25" s="5"/>
      <c r="K25" s="5">
        <f t="shared" si="13"/>
        <v>1402879.4999999998</v>
      </c>
      <c r="L25" s="5"/>
      <c r="M25" s="5">
        <f t="shared" si="12"/>
        <v>940640.92499999958</v>
      </c>
      <c r="N25" s="5"/>
      <c r="O25" s="5" t="e">
        <f t="shared" si="2"/>
        <v>#REF!</v>
      </c>
      <c r="P25" s="5"/>
      <c r="Q25" s="5" t="e">
        <f t="shared" si="11"/>
        <v>#REF!</v>
      </c>
      <c r="R25" s="5"/>
      <c r="S25" s="60" t="e">
        <f t="shared" si="3"/>
        <v>#REF!</v>
      </c>
      <c r="T25" s="5"/>
      <c r="U25" s="5" t="e">
        <f t="shared" si="7"/>
        <v>#REF!</v>
      </c>
      <c r="V25" s="5"/>
      <c r="W25" s="5"/>
      <c r="X25" s="60"/>
      <c r="Y25" s="53">
        <f t="shared" si="6"/>
        <v>12</v>
      </c>
      <c r="Z25" s="61">
        <v>39508</v>
      </c>
      <c r="AA25" s="60"/>
      <c r="AB25" s="60" t="e">
        <f t="shared" si="8"/>
        <v>#REF!</v>
      </c>
      <c r="AC25" s="60"/>
      <c r="AD25" s="60" t="e">
        <f t="shared" si="9"/>
        <v>#REF!</v>
      </c>
    </row>
    <row r="26" spans="1:31" x14ac:dyDescent="0.25">
      <c r="A26" s="53">
        <f t="shared" si="4"/>
        <v>13</v>
      </c>
      <c r="B26" s="61">
        <v>39539</v>
      </c>
      <c r="C26" s="5"/>
      <c r="D26" s="62">
        <v>517</v>
      </c>
      <c r="E26" s="63">
        <f>E14</f>
        <v>0.97499999999999998</v>
      </c>
      <c r="F26" s="5">
        <f>F14</f>
        <v>2700</v>
      </c>
      <c r="G26" s="5">
        <f t="shared" si="10"/>
        <v>-370.95273520805432</v>
      </c>
      <c r="H26" s="5">
        <f t="shared" si="5"/>
        <v>-18.251252293805486</v>
      </c>
      <c r="I26" s="5">
        <f t="shared" si="14"/>
        <v>-527.79958339532823</v>
      </c>
      <c r="J26" s="5"/>
      <c r="K26" s="5">
        <f t="shared" si="13"/>
        <v>1361002.5</v>
      </c>
      <c r="L26" s="5"/>
      <c r="M26" s="5">
        <f t="shared" si="12"/>
        <v>898763.92499999981</v>
      </c>
      <c r="N26" s="5"/>
      <c r="O26" s="5" t="e">
        <f t="shared" si="2"/>
        <v>#REF!</v>
      </c>
      <c r="P26" s="5"/>
      <c r="Q26" s="5" t="e">
        <f t="shared" si="11"/>
        <v>#REF!</v>
      </c>
      <c r="R26" s="5"/>
      <c r="S26" s="60" t="e">
        <f t="shared" si="3"/>
        <v>#REF!</v>
      </c>
      <c r="T26" s="5"/>
      <c r="U26" s="5" t="e">
        <f t="shared" si="7"/>
        <v>#REF!</v>
      </c>
      <c r="V26" s="5"/>
      <c r="W26" s="5"/>
      <c r="X26" s="60"/>
      <c r="Y26" s="53">
        <f t="shared" si="6"/>
        <v>13</v>
      </c>
      <c r="Z26" s="61">
        <v>39539</v>
      </c>
      <c r="AA26" s="60"/>
      <c r="AB26" s="60" t="e">
        <f t="shared" si="8"/>
        <v>#REF!</v>
      </c>
      <c r="AC26" s="60"/>
      <c r="AD26" s="60" t="e">
        <f t="shared" si="9"/>
        <v>#REF!</v>
      </c>
    </row>
    <row r="27" spans="1:31" x14ac:dyDescent="0.25">
      <c r="A27" s="53">
        <f t="shared" si="4"/>
        <v>14</v>
      </c>
      <c r="B27" s="61">
        <v>39569</v>
      </c>
      <c r="C27" s="5"/>
      <c r="D27" s="62">
        <v>517</v>
      </c>
      <c r="E27" s="63">
        <f t="shared" ref="E27:F42" si="15">E15</f>
        <v>0.97499999999999998</v>
      </c>
      <c r="F27" s="5">
        <f t="shared" si="15"/>
        <v>3780</v>
      </c>
      <c r="G27" s="5">
        <f t="shared" si="10"/>
        <v>-370.95273520805432</v>
      </c>
      <c r="H27" s="5">
        <f t="shared" si="5"/>
        <v>-18.251252293805486</v>
      </c>
      <c r="I27" s="5">
        <f t="shared" si="14"/>
        <v>-527.79958339532823</v>
      </c>
      <c r="J27" s="5"/>
      <c r="K27" s="5">
        <f t="shared" si="13"/>
        <v>1905403.5</v>
      </c>
      <c r="L27" s="5"/>
      <c r="M27" s="5">
        <f t="shared" si="12"/>
        <v>1443164.9249999998</v>
      </c>
      <c r="N27" s="5"/>
      <c r="O27" s="5" t="e">
        <f t="shared" si="2"/>
        <v>#REF!</v>
      </c>
      <c r="P27" s="5"/>
      <c r="Q27" s="5" t="e">
        <f t="shared" si="11"/>
        <v>#REF!</v>
      </c>
      <c r="R27" s="5"/>
      <c r="S27" s="60" t="e">
        <f t="shared" si="3"/>
        <v>#REF!</v>
      </c>
      <c r="T27" s="5"/>
      <c r="U27" s="5" t="e">
        <f t="shared" si="7"/>
        <v>#REF!</v>
      </c>
      <c r="V27" s="5"/>
      <c r="W27" s="5"/>
      <c r="X27" s="60"/>
      <c r="Y27" s="53">
        <f t="shared" si="6"/>
        <v>14</v>
      </c>
      <c r="Z27" s="61">
        <v>39569</v>
      </c>
      <c r="AA27" s="60"/>
      <c r="AB27" s="60" t="e">
        <f t="shared" si="8"/>
        <v>#REF!</v>
      </c>
      <c r="AC27" s="60"/>
      <c r="AD27" s="60" t="e">
        <f t="shared" si="9"/>
        <v>#REF!</v>
      </c>
    </row>
    <row r="28" spans="1:31" x14ac:dyDescent="0.25">
      <c r="A28" s="53">
        <f t="shared" si="4"/>
        <v>15</v>
      </c>
      <c r="B28" s="61">
        <v>39600</v>
      </c>
      <c r="C28" s="5"/>
      <c r="D28" s="62">
        <v>517</v>
      </c>
      <c r="E28" s="63">
        <f t="shared" si="15"/>
        <v>0.92500000000000004</v>
      </c>
      <c r="F28" s="5">
        <f t="shared" si="15"/>
        <v>8100</v>
      </c>
      <c r="G28" s="5">
        <f t="shared" si="10"/>
        <v>-391.00423440848971</v>
      </c>
      <c r="H28" s="5">
        <f t="shared" si="5"/>
        <v>-19.237806471849023</v>
      </c>
      <c r="I28" s="5">
        <f t="shared" si="14"/>
        <v>-556.32929060588651</v>
      </c>
      <c r="J28" s="5"/>
      <c r="K28" s="5">
        <f t="shared" si="13"/>
        <v>3873622.5</v>
      </c>
      <c r="L28" s="5"/>
      <c r="M28" s="5">
        <f t="shared" si="12"/>
        <v>3411383.9250000003</v>
      </c>
      <c r="N28" s="5"/>
      <c r="O28" s="5" t="e">
        <f t="shared" si="2"/>
        <v>#REF!</v>
      </c>
      <c r="P28" s="5"/>
      <c r="Q28" s="5" t="e">
        <f t="shared" si="11"/>
        <v>#REF!</v>
      </c>
      <c r="R28" s="5"/>
      <c r="S28" s="60" t="e">
        <f t="shared" si="3"/>
        <v>#REF!</v>
      </c>
      <c r="T28" s="5"/>
      <c r="U28" s="5" t="e">
        <f t="shared" si="7"/>
        <v>#REF!</v>
      </c>
      <c r="V28" s="5"/>
      <c r="W28" s="5"/>
      <c r="X28" s="60"/>
      <c r="Y28" s="53">
        <f t="shared" si="6"/>
        <v>15</v>
      </c>
      <c r="Z28" s="61">
        <v>39600</v>
      </c>
      <c r="AA28" s="60"/>
      <c r="AB28" s="60" t="e">
        <f t="shared" si="8"/>
        <v>#REF!</v>
      </c>
      <c r="AC28" s="60"/>
      <c r="AD28" s="60" t="e">
        <f t="shared" si="9"/>
        <v>#REF!</v>
      </c>
    </row>
    <row r="29" spans="1:31" x14ac:dyDescent="0.25">
      <c r="A29" s="53">
        <f t="shared" si="4"/>
        <v>16</v>
      </c>
      <c r="B29" s="61">
        <v>39630</v>
      </c>
      <c r="C29" s="5"/>
      <c r="D29" s="62">
        <v>517</v>
      </c>
      <c r="E29" s="63">
        <f t="shared" si="15"/>
        <v>0.92500000000000004</v>
      </c>
      <c r="F29" s="5">
        <f t="shared" si="15"/>
        <v>8100</v>
      </c>
      <c r="G29" s="5">
        <f t="shared" si="10"/>
        <v>-391.00423440848971</v>
      </c>
      <c r="H29" s="5">
        <f t="shared" si="5"/>
        <v>-19.237806471849023</v>
      </c>
      <c r="I29" s="5">
        <f t="shared" si="14"/>
        <v>-556.32929060588651</v>
      </c>
      <c r="J29" s="5"/>
      <c r="K29" s="5">
        <f t="shared" si="13"/>
        <v>3873622.5</v>
      </c>
      <c r="L29" s="5"/>
      <c r="M29" s="5">
        <f t="shared" si="12"/>
        <v>3411383.9250000003</v>
      </c>
      <c r="N29" s="5"/>
      <c r="O29" s="5" t="e">
        <f t="shared" si="2"/>
        <v>#REF!</v>
      </c>
      <c r="P29" s="5"/>
      <c r="Q29" s="5" t="e">
        <f t="shared" si="11"/>
        <v>#REF!</v>
      </c>
      <c r="R29" s="5"/>
      <c r="S29" s="60" t="e">
        <f t="shared" si="3"/>
        <v>#REF!</v>
      </c>
      <c r="T29" s="5"/>
      <c r="U29" s="5" t="e">
        <f t="shared" si="7"/>
        <v>#REF!</v>
      </c>
      <c r="V29" s="5"/>
      <c r="W29" s="5"/>
      <c r="X29" s="60"/>
      <c r="Y29" s="53">
        <f t="shared" si="6"/>
        <v>16</v>
      </c>
      <c r="Z29" s="61">
        <v>39630</v>
      </c>
      <c r="AA29" s="60"/>
      <c r="AB29" s="60" t="e">
        <f t="shared" si="8"/>
        <v>#REF!</v>
      </c>
      <c r="AC29" s="60"/>
      <c r="AD29" s="60" t="e">
        <f t="shared" si="9"/>
        <v>#REF!</v>
      </c>
    </row>
    <row r="30" spans="1:31" x14ac:dyDescent="0.25">
      <c r="A30" s="53">
        <f t="shared" si="4"/>
        <v>17</v>
      </c>
      <c r="B30" s="61">
        <v>39661</v>
      </c>
      <c r="C30" s="5"/>
      <c r="D30" s="62">
        <v>517</v>
      </c>
      <c r="E30" s="63">
        <f t="shared" si="15"/>
        <v>0.92500000000000004</v>
      </c>
      <c r="F30" s="5">
        <f t="shared" si="15"/>
        <v>8100</v>
      </c>
      <c r="G30" s="5">
        <f t="shared" si="10"/>
        <v>-391.00423440848971</v>
      </c>
      <c r="H30" s="5">
        <f t="shared" si="5"/>
        <v>-19.237806471849023</v>
      </c>
      <c r="I30" s="5">
        <f t="shared" si="14"/>
        <v>-556.32929060588651</v>
      </c>
      <c r="J30" s="5"/>
      <c r="K30" s="5">
        <f t="shared" si="13"/>
        <v>3873622.5</v>
      </c>
      <c r="L30" s="5"/>
      <c r="M30" s="5">
        <f t="shared" si="12"/>
        <v>3411383.9250000003</v>
      </c>
      <c r="N30" s="5"/>
      <c r="O30" s="5" t="e">
        <f t="shared" si="2"/>
        <v>#REF!</v>
      </c>
      <c r="P30" s="5"/>
      <c r="Q30" s="5" t="e">
        <f t="shared" si="11"/>
        <v>#REF!</v>
      </c>
      <c r="R30" s="5"/>
      <c r="S30" s="60" t="e">
        <f t="shared" si="3"/>
        <v>#REF!</v>
      </c>
      <c r="T30" s="5"/>
      <c r="U30" s="5" t="e">
        <f t="shared" si="7"/>
        <v>#REF!</v>
      </c>
      <c r="V30" s="5"/>
      <c r="W30" s="5"/>
      <c r="X30" s="60"/>
      <c r="Y30" s="53">
        <f t="shared" si="6"/>
        <v>17</v>
      </c>
      <c r="Z30" s="61">
        <v>39661</v>
      </c>
      <c r="AA30" s="60"/>
      <c r="AB30" s="60" t="e">
        <f t="shared" si="8"/>
        <v>#REF!</v>
      </c>
      <c r="AC30" s="60"/>
      <c r="AD30" s="60" t="e">
        <f t="shared" si="9"/>
        <v>#REF!</v>
      </c>
    </row>
    <row r="31" spans="1:31" x14ac:dyDescent="0.25">
      <c r="A31" s="53">
        <f t="shared" si="4"/>
        <v>18</v>
      </c>
      <c r="B31" s="61">
        <v>39692</v>
      </c>
      <c r="C31" s="5"/>
      <c r="D31" s="62">
        <v>517</v>
      </c>
      <c r="E31" s="63">
        <f t="shared" si="15"/>
        <v>0.92500000000000004</v>
      </c>
      <c r="F31" s="5">
        <f t="shared" si="15"/>
        <v>3780</v>
      </c>
      <c r="G31" s="5">
        <f t="shared" si="10"/>
        <v>-391.00423440848971</v>
      </c>
      <c r="H31" s="5">
        <f t="shared" si="5"/>
        <v>-19.237806471849023</v>
      </c>
      <c r="I31" s="5">
        <f t="shared" si="14"/>
        <v>-556.32929060588651</v>
      </c>
      <c r="J31" s="5"/>
      <c r="K31" s="5">
        <f t="shared" si="13"/>
        <v>1807690.5</v>
      </c>
      <c r="L31" s="5"/>
      <c r="M31" s="5">
        <f t="shared" si="12"/>
        <v>1345451.9250000003</v>
      </c>
      <c r="N31" s="5"/>
      <c r="O31" s="5" t="e">
        <f t="shared" si="2"/>
        <v>#REF!</v>
      </c>
      <c r="P31" s="5"/>
      <c r="Q31" s="5" t="e">
        <f t="shared" si="11"/>
        <v>#REF!</v>
      </c>
      <c r="R31" s="5"/>
      <c r="S31" s="60" t="e">
        <f t="shared" si="3"/>
        <v>#REF!</v>
      </c>
      <c r="T31" s="5"/>
      <c r="U31" s="5" t="e">
        <f t="shared" si="7"/>
        <v>#REF!</v>
      </c>
      <c r="V31" s="5"/>
      <c r="W31" s="5"/>
      <c r="X31" s="60"/>
      <c r="Y31" s="53">
        <f t="shared" si="6"/>
        <v>18</v>
      </c>
      <c r="Z31" s="61">
        <v>39692</v>
      </c>
      <c r="AA31" s="60"/>
      <c r="AB31" s="60" t="e">
        <f t="shared" si="8"/>
        <v>#REF!</v>
      </c>
      <c r="AC31" s="60"/>
      <c r="AD31" s="60" t="e">
        <f t="shared" si="9"/>
        <v>#REF!</v>
      </c>
    </row>
    <row r="32" spans="1:31" x14ac:dyDescent="0.25">
      <c r="A32" s="53">
        <f t="shared" si="4"/>
        <v>19</v>
      </c>
      <c r="B32" s="61">
        <v>39722</v>
      </c>
      <c r="C32" s="5"/>
      <c r="D32" s="62">
        <v>517</v>
      </c>
      <c r="E32" s="63">
        <f t="shared" si="15"/>
        <v>0.97499999999999998</v>
      </c>
      <c r="F32" s="5">
        <f t="shared" si="15"/>
        <v>2700</v>
      </c>
      <c r="G32" s="5">
        <f t="shared" si="10"/>
        <v>-370.95273520805432</v>
      </c>
      <c r="H32" s="5">
        <f t="shared" si="5"/>
        <v>-18.251252293805486</v>
      </c>
      <c r="I32" s="5">
        <f t="shared" si="14"/>
        <v>-527.79958339532823</v>
      </c>
      <c r="J32" s="5"/>
      <c r="K32" s="5">
        <f t="shared" si="13"/>
        <v>1361002.5</v>
      </c>
      <c r="L32" s="5"/>
      <c r="M32" s="5">
        <f t="shared" si="12"/>
        <v>898763.92499999981</v>
      </c>
      <c r="N32" s="5"/>
      <c r="O32" s="5" t="e">
        <f t="shared" si="2"/>
        <v>#REF!</v>
      </c>
      <c r="P32" s="5"/>
      <c r="Q32" s="5" t="e">
        <f t="shared" si="11"/>
        <v>#REF!</v>
      </c>
      <c r="R32" s="5"/>
      <c r="S32" s="60" t="e">
        <f t="shared" si="3"/>
        <v>#REF!</v>
      </c>
      <c r="T32" s="5"/>
      <c r="U32" s="5" t="e">
        <f t="shared" si="7"/>
        <v>#REF!</v>
      </c>
      <c r="V32" s="5"/>
      <c r="W32" s="5"/>
      <c r="X32" s="60"/>
      <c r="Y32" s="53">
        <f t="shared" si="6"/>
        <v>19</v>
      </c>
      <c r="Z32" s="61">
        <v>39722</v>
      </c>
      <c r="AA32" s="60"/>
      <c r="AB32" s="60" t="e">
        <f t="shared" si="8"/>
        <v>#REF!</v>
      </c>
      <c r="AC32" s="60"/>
      <c r="AD32" s="60" t="e">
        <f t="shared" si="9"/>
        <v>#REF!</v>
      </c>
    </row>
    <row r="33" spans="1:31" x14ac:dyDescent="0.25">
      <c r="A33" s="53">
        <f t="shared" si="4"/>
        <v>20</v>
      </c>
      <c r="B33" s="61">
        <v>39753</v>
      </c>
      <c r="C33" s="5"/>
      <c r="D33" s="62">
        <v>517</v>
      </c>
      <c r="E33" s="63">
        <f t="shared" si="15"/>
        <v>0.97499999999999998</v>
      </c>
      <c r="F33" s="5">
        <f t="shared" si="15"/>
        <v>2700</v>
      </c>
      <c r="G33" s="5">
        <f t="shared" si="10"/>
        <v>-370.95273520805432</v>
      </c>
      <c r="H33" s="5">
        <f t="shared" si="5"/>
        <v>-18.251252293805486</v>
      </c>
      <c r="I33" s="5">
        <f t="shared" si="14"/>
        <v>-527.79958339532823</v>
      </c>
      <c r="J33" s="5"/>
      <c r="K33" s="5">
        <f t="shared" si="13"/>
        <v>1361002.5</v>
      </c>
      <c r="L33" s="5"/>
      <c r="M33" s="5">
        <f t="shared" si="12"/>
        <v>898763.92499999981</v>
      </c>
      <c r="N33" s="5"/>
      <c r="O33" s="5" t="e">
        <f t="shared" si="2"/>
        <v>#REF!</v>
      </c>
      <c r="P33" s="5"/>
      <c r="Q33" s="5" t="e">
        <f t="shared" si="11"/>
        <v>#REF!</v>
      </c>
      <c r="R33" s="5"/>
      <c r="S33" s="60" t="e">
        <f t="shared" si="3"/>
        <v>#REF!</v>
      </c>
      <c r="T33" s="5"/>
      <c r="U33" s="5" t="e">
        <f t="shared" si="7"/>
        <v>#REF!</v>
      </c>
      <c r="V33" s="5"/>
      <c r="W33" s="5"/>
      <c r="X33" s="60"/>
      <c r="Y33" s="53">
        <f t="shared" si="6"/>
        <v>20</v>
      </c>
      <c r="Z33" s="61">
        <v>39753</v>
      </c>
      <c r="AA33" s="60"/>
      <c r="AB33" s="60" t="e">
        <f t="shared" si="8"/>
        <v>#REF!</v>
      </c>
      <c r="AC33" s="60"/>
      <c r="AD33" s="60" t="e">
        <f t="shared" si="9"/>
        <v>#REF!</v>
      </c>
    </row>
    <row r="34" spans="1:31" x14ac:dyDescent="0.25">
      <c r="A34" s="53">
        <f t="shared" si="4"/>
        <v>21</v>
      </c>
      <c r="B34" s="61">
        <v>39783</v>
      </c>
      <c r="C34" s="5"/>
      <c r="D34" s="62">
        <v>517</v>
      </c>
      <c r="E34" s="63">
        <f t="shared" si="15"/>
        <v>1.0049999999999999</v>
      </c>
      <c r="F34" s="5">
        <f t="shared" si="15"/>
        <v>3780</v>
      </c>
      <c r="G34" s="5">
        <f t="shared" si="10"/>
        <v>-359.87951923169459</v>
      </c>
      <c r="H34" s="5">
        <f t="shared" si="5"/>
        <v>-17.70643879249786</v>
      </c>
      <c r="I34" s="5">
        <f t="shared" si="14"/>
        <v>-512.0443719506917</v>
      </c>
      <c r="J34" s="5"/>
      <c r="K34" s="5">
        <f t="shared" si="13"/>
        <v>1964031.2999999998</v>
      </c>
      <c r="L34" s="5"/>
      <c r="M34" s="5">
        <f t="shared" si="12"/>
        <v>1501792.7249999996</v>
      </c>
      <c r="N34" s="5"/>
      <c r="O34" s="5" t="e">
        <f t="shared" si="2"/>
        <v>#REF!</v>
      </c>
      <c r="P34" s="5"/>
      <c r="Q34" s="5" t="e">
        <f t="shared" si="11"/>
        <v>#REF!</v>
      </c>
      <c r="R34" s="5"/>
      <c r="S34" s="60" t="e">
        <f t="shared" si="3"/>
        <v>#REF!</v>
      </c>
      <c r="T34" s="5"/>
      <c r="U34" s="5" t="e">
        <f t="shared" si="7"/>
        <v>#REF!</v>
      </c>
      <c r="V34" s="5"/>
      <c r="W34" s="5"/>
      <c r="X34" s="60"/>
      <c r="Y34" s="53">
        <f t="shared" si="6"/>
        <v>21</v>
      </c>
      <c r="Z34" s="61">
        <v>39783</v>
      </c>
      <c r="AA34" s="60"/>
      <c r="AB34" s="60" t="e">
        <f t="shared" si="8"/>
        <v>#REF!</v>
      </c>
      <c r="AC34" s="60"/>
      <c r="AD34" s="60" t="e">
        <f t="shared" si="9"/>
        <v>#REF!</v>
      </c>
      <c r="AE34" s="60">
        <f>SUM(K23:K34)</f>
        <v>26711942.400000002</v>
      </c>
    </row>
    <row r="35" spans="1:31" x14ac:dyDescent="0.25">
      <c r="A35" s="53">
        <f t="shared" si="4"/>
        <v>22</v>
      </c>
      <c r="B35" s="61">
        <v>39814</v>
      </c>
      <c r="C35" s="5"/>
      <c r="D35" s="62">
        <v>517</v>
      </c>
      <c r="E35" s="63">
        <f t="shared" si="15"/>
        <v>1.0049999999999999</v>
      </c>
      <c r="F35" s="5">
        <f t="shared" si="15"/>
        <v>3780</v>
      </c>
      <c r="G35" s="5">
        <f t="shared" si="10"/>
        <v>-359.87951923169459</v>
      </c>
      <c r="H35" s="5">
        <f t="shared" si="5"/>
        <v>-17.70643879249786</v>
      </c>
      <c r="I35" s="5">
        <f>I23*1.0275</f>
        <v>-526.12559217933574</v>
      </c>
      <c r="J35" s="5"/>
      <c r="K35" s="5">
        <f>D35*E35*F35</f>
        <v>1964031.2999999998</v>
      </c>
      <c r="L35" s="5"/>
      <c r="M35" s="5">
        <f t="shared" si="12"/>
        <v>1494476.3341874995</v>
      </c>
      <c r="N35" s="5"/>
      <c r="O35" s="5" t="e">
        <f t="shared" si="2"/>
        <v>#REF!</v>
      </c>
      <c r="P35" s="5"/>
      <c r="Q35" s="5" t="e">
        <f t="shared" si="11"/>
        <v>#REF!</v>
      </c>
      <c r="R35" s="5"/>
      <c r="S35" s="60" t="e">
        <f t="shared" si="3"/>
        <v>#REF!</v>
      </c>
      <c r="T35" s="5"/>
      <c r="U35" s="5" t="e">
        <f t="shared" si="7"/>
        <v>#REF!</v>
      </c>
      <c r="V35" s="5"/>
      <c r="W35" s="5"/>
      <c r="X35" s="60"/>
      <c r="Y35" s="53">
        <f t="shared" si="6"/>
        <v>22</v>
      </c>
      <c r="Z35" s="61">
        <v>39814</v>
      </c>
      <c r="AA35" s="60"/>
      <c r="AB35" s="60" t="e">
        <f t="shared" si="8"/>
        <v>#REF!</v>
      </c>
      <c r="AC35" s="60"/>
      <c r="AD35" s="60" t="e">
        <f t="shared" si="9"/>
        <v>#REF!</v>
      </c>
    </row>
    <row r="36" spans="1:31" x14ac:dyDescent="0.25">
      <c r="A36" s="53">
        <f t="shared" si="4"/>
        <v>23</v>
      </c>
      <c r="B36" s="61">
        <v>39845</v>
      </c>
      <c r="C36" s="5"/>
      <c r="D36" s="62">
        <v>517</v>
      </c>
      <c r="E36" s="63">
        <f t="shared" si="15"/>
        <v>1.0049999999999999</v>
      </c>
      <c r="F36" s="5">
        <f t="shared" si="15"/>
        <v>3780</v>
      </c>
      <c r="G36" s="5">
        <f t="shared" si="10"/>
        <v>-359.87951923169459</v>
      </c>
      <c r="H36" s="5">
        <f t="shared" si="5"/>
        <v>-17.70643879249786</v>
      </c>
      <c r="I36" s="5">
        <f>I24*1.0275</f>
        <v>-526.12559217933574</v>
      </c>
      <c r="J36" s="5"/>
      <c r="K36" s="5">
        <f t="shared" ref="K36:K99" si="16">D36*E36*F36</f>
        <v>1964031.2999999998</v>
      </c>
      <c r="L36" s="5"/>
      <c r="M36" s="5">
        <f t="shared" si="12"/>
        <v>1494476.3341874995</v>
      </c>
      <c r="N36" s="5"/>
      <c r="O36" s="5" t="e">
        <f t="shared" si="2"/>
        <v>#REF!</v>
      </c>
      <c r="P36" s="5"/>
      <c r="Q36" s="5" t="e">
        <f t="shared" si="11"/>
        <v>#REF!</v>
      </c>
      <c r="R36" s="5"/>
      <c r="S36" s="60" t="e">
        <f t="shared" si="3"/>
        <v>#REF!</v>
      </c>
      <c r="T36" s="5"/>
      <c r="U36" s="5" t="e">
        <f t="shared" si="7"/>
        <v>#REF!</v>
      </c>
      <c r="V36" s="5"/>
      <c r="W36" s="5"/>
      <c r="X36" s="60"/>
      <c r="Y36" s="53">
        <f t="shared" si="6"/>
        <v>23</v>
      </c>
      <c r="Z36" s="61">
        <v>39845</v>
      </c>
      <c r="AA36" s="60"/>
      <c r="AB36" s="60" t="e">
        <f t="shared" si="8"/>
        <v>#REF!</v>
      </c>
      <c r="AC36" s="60"/>
      <c r="AD36" s="60" t="e">
        <f t="shared" si="9"/>
        <v>#REF!</v>
      </c>
    </row>
    <row r="37" spans="1:31" x14ac:dyDescent="0.25">
      <c r="A37" s="53">
        <f t="shared" si="4"/>
        <v>24</v>
      </c>
      <c r="B37" s="61">
        <v>39873</v>
      </c>
      <c r="C37" s="5"/>
      <c r="D37" s="62">
        <v>517</v>
      </c>
      <c r="E37" s="63">
        <f t="shared" si="15"/>
        <v>1.0049999999999999</v>
      </c>
      <c r="F37" s="5">
        <f t="shared" si="15"/>
        <v>2700</v>
      </c>
      <c r="G37" s="5">
        <f t="shared" si="10"/>
        <v>-359.87951923169459</v>
      </c>
      <c r="H37" s="5">
        <f t="shared" si="5"/>
        <v>-17.70643879249786</v>
      </c>
      <c r="I37" s="5">
        <f t="shared" ref="I37:I100" si="17">I25*1.0275</f>
        <v>-526.12559217933574</v>
      </c>
      <c r="J37" s="5"/>
      <c r="K37" s="5">
        <f t="shared" si="16"/>
        <v>1402879.4999999998</v>
      </c>
      <c r="L37" s="5"/>
      <c r="M37" s="5">
        <f t="shared" si="12"/>
        <v>933324.53418749955</v>
      </c>
      <c r="N37" s="5"/>
      <c r="O37" s="5" t="e">
        <f t="shared" si="2"/>
        <v>#REF!</v>
      </c>
      <c r="P37" s="5"/>
      <c r="Q37" s="5" t="e">
        <f t="shared" si="11"/>
        <v>#REF!</v>
      </c>
      <c r="R37" s="5"/>
      <c r="S37" s="60" t="e">
        <f t="shared" si="3"/>
        <v>#REF!</v>
      </c>
      <c r="T37" s="5"/>
      <c r="U37" s="5" t="e">
        <f t="shared" si="7"/>
        <v>#REF!</v>
      </c>
      <c r="V37" s="5"/>
      <c r="W37" s="5"/>
      <c r="X37" s="60"/>
      <c r="Y37" s="53">
        <f t="shared" si="6"/>
        <v>24</v>
      </c>
      <c r="Z37" s="61">
        <v>39873</v>
      </c>
      <c r="AA37" s="60"/>
      <c r="AB37" s="60" t="e">
        <f t="shared" si="8"/>
        <v>#REF!</v>
      </c>
      <c r="AC37" s="60"/>
      <c r="AD37" s="60" t="e">
        <f t="shared" si="9"/>
        <v>#REF!</v>
      </c>
    </row>
    <row r="38" spans="1:31" x14ac:dyDescent="0.25">
      <c r="A38" s="53">
        <f t="shared" si="4"/>
        <v>25</v>
      </c>
      <c r="B38" s="61">
        <v>39904</v>
      </c>
      <c r="C38" s="5"/>
      <c r="D38" s="62">
        <v>517</v>
      </c>
      <c r="E38" s="63">
        <f t="shared" si="15"/>
        <v>0.97499999999999998</v>
      </c>
      <c r="F38" s="5">
        <f t="shared" si="15"/>
        <v>2700</v>
      </c>
      <c r="G38" s="5">
        <f t="shared" si="10"/>
        <v>-370.95273520805432</v>
      </c>
      <c r="H38" s="5">
        <f t="shared" si="5"/>
        <v>-18.251252293805486</v>
      </c>
      <c r="I38" s="5">
        <f t="shared" si="17"/>
        <v>-542.31407193869984</v>
      </c>
      <c r="J38" s="5"/>
      <c r="K38" s="5">
        <f t="shared" si="16"/>
        <v>1361002.5</v>
      </c>
      <c r="L38" s="5"/>
      <c r="M38" s="5">
        <f t="shared" si="12"/>
        <v>891447.5341874999</v>
      </c>
      <c r="N38" s="5"/>
      <c r="O38" s="5" t="e">
        <f t="shared" si="2"/>
        <v>#REF!</v>
      </c>
      <c r="P38" s="5"/>
      <c r="Q38" s="5" t="e">
        <f t="shared" si="11"/>
        <v>#REF!</v>
      </c>
      <c r="R38" s="5"/>
      <c r="S38" s="60" t="e">
        <f t="shared" si="3"/>
        <v>#REF!</v>
      </c>
      <c r="T38" s="5"/>
      <c r="U38" s="5" t="e">
        <f t="shared" si="7"/>
        <v>#REF!</v>
      </c>
      <c r="V38" s="5"/>
      <c r="W38" s="5"/>
      <c r="X38" s="60"/>
      <c r="Y38" s="53">
        <f t="shared" si="6"/>
        <v>25</v>
      </c>
      <c r="Z38" s="61">
        <v>39904</v>
      </c>
      <c r="AA38" s="60"/>
      <c r="AB38" s="60" t="e">
        <f t="shared" si="8"/>
        <v>#REF!</v>
      </c>
      <c r="AC38" s="60"/>
      <c r="AD38" s="60" t="e">
        <f t="shared" si="9"/>
        <v>#REF!</v>
      </c>
    </row>
    <row r="39" spans="1:31" x14ac:dyDescent="0.25">
      <c r="A39" s="53">
        <f t="shared" si="4"/>
        <v>26</v>
      </c>
      <c r="B39" s="61">
        <v>39934</v>
      </c>
      <c r="C39" s="5"/>
      <c r="D39" s="62">
        <v>517</v>
      </c>
      <c r="E39" s="63">
        <f t="shared" si="15"/>
        <v>0.97499999999999998</v>
      </c>
      <c r="F39" s="5">
        <f t="shared" si="15"/>
        <v>3780</v>
      </c>
      <c r="G39" s="5">
        <f t="shared" si="10"/>
        <v>-370.95273520805432</v>
      </c>
      <c r="H39" s="5">
        <f t="shared" si="5"/>
        <v>-18.251252293805486</v>
      </c>
      <c r="I39" s="5">
        <f t="shared" si="17"/>
        <v>-542.31407193869984</v>
      </c>
      <c r="J39" s="5"/>
      <c r="K39" s="5">
        <f t="shared" si="16"/>
        <v>1905403.5</v>
      </c>
      <c r="L39" s="5"/>
      <c r="M39" s="5">
        <f t="shared" si="12"/>
        <v>1435848.5341874997</v>
      </c>
      <c r="N39" s="5"/>
      <c r="O39" s="5" t="e">
        <f t="shared" si="2"/>
        <v>#REF!</v>
      </c>
      <c r="P39" s="5"/>
      <c r="Q39" s="5" t="e">
        <f t="shared" si="11"/>
        <v>#REF!</v>
      </c>
      <c r="R39" s="5"/>
      <c r="S39" s="60" t="e">
        <f t="shared" si="3"/>
        <v>#REF!</v>
      </c>
      <c r="T39" s="5"/>
      <c r="U39" s="5" t="e">
        <f t="shared" si="7"/>
        <v>#REF!</v>
      </c>
      <c r="V39" s="5"/>
      <c r="W39" s="5"/>
      <c r="X39" s="60"/>
      <c r="Y39" s="53">
        <f t="shared" si="6"/>
        <v>26</v>
      </c>
      <c r="Z39" s="61">
        <v>39934</v>
      </c>
      <c r="AA39" s="60"/>
      <c r="AB39" s="60" t="e">
        <f t="shared" si="8"/>
        <v>#REF!</v>
      </c>
      <c r="AC39" s="60"/>
      <c r="AD39" s="60" t="e">
        <f t="shared" si="9"/>
        <v>#REF!</v>
      </c>
    </row>
    <row r="40" spans="1:31" x14ac:dyDescent="0.25">
      <c r="A40" s="53">
        <f t="shared" si="4"/>
        <v>27</v>
      </c>
      <c r="B40" s="61">
        <v>39965</v>
      </c>
      <c r="C40" s="5"/>
      <c r="D40" s="62">
        <v>517</v>
      </c>
      <c r="E40" s="63">
        <f t="shared" si="15"/>
        <v>0.92500000000000004</v>
      </c>
      <c r="F40" s="5">
        <f t="shared" si="15"/>
        <v>8100</v>
      </c>
      <c r="G40" s="5">
        <f t="shared" si="10"/>
        <v>-391.00423440848971</v>
      </c>
      <c r="H40" s="5">
        <f t="shared" si="5"/>
        <v>-19.237806471849023</v>
      </c>
      <c r="I40" s="5">
        <f t="shared" si="17"/>
        <v>-571.62834609754839</v>
      </c>
      <c r="J40" s="5"/>
      <c r="K40" s="5">
        <f t="shared" si="16"/>
        <v>3873622.5</v>
      </c>
      <c r="L40" s="5"/>
      <c r="M40" s="5">
        <f t="shared" si="12"/>
        <v>3404067.5341875004</v>
      </c>
      <c r="N40" s="5"/>
      <c r="O40" s="5" t="e">
        <f t="shared" si="2"/>
        <v>#REF!</v>
      </c>
      <c r="P40" s="5"/>
      <c r="Q40" s="5" t="e">
        <f t="shared" si="11"/>
        <v>#REF!</v>
      </c>
      <c r="R40" s="5"/>
      <c r="S40" s="60" t="e">
        <f t="shared" si="3"/>
        <v>#REF!</v>
      </c>
      <c r="T40" s="5"/>
      <c r="U40" s="5" t="e">
        <f t="shared" si="7"/>
        <v>#REF!</v>
      </c>
      <c r="V40" s="5"/>
      <c r="W40" s="5"/>
      <c r="X40" s="60"/>
      <c r="Y40" s="53">
        <f t="shared" si="6"/>
        <v>27</v>
      </c>
      <c r="Z40" s="61">
        <v>39965</v>
      </c>
      <c r="AA40" s="60"/>
      <c r="AB40" s="60" t="e">
        <f t="shared" si="8"/>
        <v>#REF!</v>
      </c>
      <c r="AC40" s="60"/>
      <c r="AD40" s="60" t="e">
        <f t="shared" si="9"/>
        <v>#REF!</v>
      </c>
    </row>
    <row r="41" spans="1:31" x14ac:dyDescent="0.25">
      <c r="A41" s="53">
        <f t="shared" si="4"/>
        <v>28</v>
      </c>
      <c r="B41" s="61">
        <v>39995</v>
      </c>
      <c r="C41" s="5"/>
      <c r="D41" s="62">
        <v>517</v>
      </c>
      <c r="E41" s="63">
        <f t="shared" si="15"/>
        <v>0.92500000000000004</v>
      </c>
      <c r="F41" s="5">
        <f t="shared" si="15"/>
        <v>8100</v>
      </c>
      <c r="G41" s="5">
        <f t="shared" si="10"/>
        <v>-391.00423440848971</v>
      </c>
      <c r="H41" s="5">
        <f t="shared" si="5"/>
        <v>-19.237806471849023</v>
      </c>
      <c r="I41" s="5">
        <f t="shared" si="17"/>
        <v>-571.62834609754839</v>
      </c>
      <c r="J41" s="5"/>
      <c r="K41" s="5">
        <f t="shared" si="16"/>
        <v>3873622.5</v>
      </c>
      <c r="L41" s="5"/>
      <c r="M41" s="5">
        <f t="shared" si="12"/>
        <v>3404067.5341875004</v>
      </c>
      <c r="N41" s="5"/>
      <c r="O41" s="5" t="e">
        <f t="shared" si="2"/>
        <v>#REF!</v>
      </c>
      <c r="P41" s="5"/>
      <c r="Q41" s="5" t="e">
        <f t="shared" si="11"/>
        <v>#REF!</v>
      </c>
      <c r="R41" s="5"/>
      <c r="S41" s="60" t="e">
        <f t="shared" si="3"/>
        <v>#REF!</v>
      </c>
      <c r="T41" s="5"/>
      <c r="U41" s="5" t="e">
        <f t="shared" si="7"/>
        <v>#REF!</v>
      </c>
      <c r="V41" s="5"/>
      <c r="W41" s="5"/>
      <c r="X41" s="60"/>
      <c r="Y41" s="53">
        <f t="shared" si="6"/>
        <v>28</v>
      </c>
      <c r="Z41" s="61">
        <v>39995</v>
      </c>
      <c r="AA41" s="60"/>
      <c r="AB41" s="60" t="e">
        <f t="shared" si="8"/>
        <v>#REF!</v>
      </c>
      <c r="AC41" s="60"/>
      <c r="AD41" s="60" t="e">
        <f t="shared" si="9"/>
        <v>#REF!</v>
      </c>
    </row>
    <row r="42" spans="1:31" x14ac:dyDescent="0.25">
      <c r="A42" s="53">
        <f t="shared" si="4"/>
        <v>29</v>
      </c>
      <c r="B42" s="61">
        <v>40026</v>
      </c>
      <c r="C42" s="5"/>
      <c r="D42" s="62">
        <v>517</v>
      </c>
      <c r="E42" s="63">
        <f t="shared" si="15"/>
        <v>0.92500000000000004</v>
      </c>
      <c r="F42" s="5">
        <f t="shared" si="15"/>
        <v>8100</v>
      </c>
      <c r="G42" s="5">
        <f t="shared" si="10"/>
        <v>-391.00423440848971</v>
      </c>
      <c r="H42" s="5">
        <f t="shared" si="5"/>
        <v>-19.237806471849023</v>
      </c>
      <c r="I42" s="5">
        <f t="shared" si="17"/>
        <v>-571.62834609754839</v>
      </c>
      <c r="J42" s="5"/>
      <c r="K42" s="5">
        <f t="shared" si="16"/>
        <v>3873622.5</v>
      </c>
      <c r="L42" s="5"/>
      <c r="M42" s="5">
        <f t="shared" si="12"/>
        <v>3404067.5341875004</v>
      </c>
      <c r="N42" s="5"/>
      <c r="O42" s="5" t="e">
        <f t="shared" si="2"/>
        <v>#REF!</v>
      </c>
      <c r="P42" s="5"/>
      <c r="Q42" s="5" t="e">
        <f t="shared" si="11"/>
        <v>#REF!</v>
      </c>
      <c r="R42" s="5"/>
      <c r="S42" s="60" t="e">
        <f t="shared" si="3"/>
        <v>#REF!</v>
      </c>
      <c r="T42" s="5"/>
      <c r="U42" s="5" t="e">
        <f t="shared" si="7"/>
        <v>#REF!</v>
      </c>
      <c r="V42" s="5"/>
      <c r="W42" s="5"/>
      <c r="X42" s="60"/>
      <c r="Y42" s="53">
        <f t="shared" si="6"/>
        <v>29</v>
      </c>
      <c r="Z42" s="61">
        <v>40026</v>
      </c>
      <c r="AA42" s="60"/>
      <c r="AB42" s="60" t="e">
        <f t="shared" si="8"/>
        <v>#REF!</v>
      </c>
      <c r="AC42" s="60"/>
      <c r="AD42" s="60" t="e">
        <f t="shared" si="9"/>
        <v>#REF!</v>
      </c>
    </row>
    <row r="43" spans="1:31" x14ac:dyDescent="0.25">
      <c r="A43" s="53">
        <f t="shared" si="4"/>
        <v>30</v>
      </c>
      <c r="B43" s="61">
        <v>40057</v>
      </c>
      <c r="C43" s="5"/>
      <c r="D43" s="62">
        <v>517</v>
      </c>
      <c r="E43" s="63">
        <f t="shared" ref="E43:F58" si="18">E31</f>
        <v>0.92500000000000004</v>
      </c>
      <c r="F43" s="5">
        <f t="shared" si="18"/>
        <v>3780</v>
      </c>
      <c r="G43" s="5">
        <f t="shared" si="10"/>
        <v>-391.00423440848971</v>
      </c>
      <c r="H43" s="5">
        <f t="shared" si="5"/>
        <v>-19.237806471849023</v>
      </c>
      <c r="I43" s="5">
        <f t="shared" si="17"/>
        <v>-571.62834609754839</v>
      </c>
      <c r="J43" s="5"/>
      <c r="K43" s="5">
        <f t="shared" si="16"/>
        <v>1807690.5</v>
      </c>
      <c r="L43" s="5"/>
      <c r="M43" s="5">
        <f t="shared" si="12"/>
        <v>1338135.5341874999</v>
      </c>
      <c r="N43" s="5"/>
      <c r="O43" s="5" t="e">
        <f t="shared" si="2"/>
        <v>#REF!</v>
      </c>
      <c r="P43" s="5"/>
      <c r="Q43" s="5" t="e">
        <f t="shared" si="11"/>
        <v>#REF!</v>
      </c>
      <c r="R43" s="5"/>
      <c r="S43" s="60" t="e">
        <f t="shared" si="3"/>
        <v>#REF!</v>
      </c>
      <c r="T43" s="5"/>
      <c r="U43" s="5" t="e">
        <f t="shared" si="7"/>
        <v>#REF!</v>
      </c>
      <c r="V43" s="5"/>
      <c r="W43" s="5"/>
      <c r="X43" s="60"/>
      <c r="Y43" s="53">
        <f t="shared" si="6"/>
        <v>30</v>
      </c>
      <c r="Z43" s="61">
        <v>40057</v>
      </c>
      <c r="AA43" s="60"/>
      <c r="AB43" s="60" t="e">
        <f t="shared" si="8"/>
        <v>#REF!</v>
      </c>
      <c r="AC43" s="60"/>
      <c r="AD43" s="60" t="e">
        <f t="shared" si="9"/>
        <v>#REF!</v>
      </c>
    </row>
    <row r="44" spans="1:31" x14ac:dyDescent="0.25">
      <c r="A44" s="53">
        <f t="shared" si="4"/>
        <v>31</v>
      </c>
      <c r="B44" s="61">
        <v>40087</v>
      </c>
      <c r="C44" s="5"/>
      <c r="D44" s="62">
        <v>517</v>
      </c>
      <c r="E44" s="63">
        <f t="shared" si="18"/>
        <v>0.97499999999999998</v>
      </c>
      <c r="F44" s="5">
        <f t="shared" si="18"/>
        <v>2700</v>
      </c>
      <c r="G44" s="5">
        <f t="shared" si="10"/>
        <v>-370.95273520805432</v>
      </c>
      <c r="H44" s="5">
        <f t="shared" si="5"/>
        <v>-18.251252293805486</v>
      </c>
      <c r="I44" s="5">
        <f t="shared" si="17"/>
        <v>-542.31407193869984</v>
      </c>
      <c r="J44" s="5"/>
      <c r="K44" s="5">
        <f t="shared" si="16"/>
        <v>1361002.5</v>
      </c>
      <c r="L44" s="5"/>
      <c r="M44" s="5">
        <f t="shared" si="12"/>
        <v>891447.5341874999</v>
      </c>
      <c r="N44" s="5"/>
      <c r="O44" s="5" t="e">
        <f t="shared" si="2"/>
        <v>#REF!</v>
      </c>
      <c r="P44" s="5"/>
      <c r="Q44" s="5" t="e">
        <f t="shared" si="11"/>
        <v>#REF!</v>
      </c>
      <c r="R44" s="5"/>
      <c r="S44" s="60" t="e">
        <f t="shared" si="3"/>
        <v>#REF!</v>
      </c>
      <c r="T44" s="5"/>
      <c r="U44" s="5" t="e">
        <f t="shared" si="7"/>
        <v>#REF!</v>
      </c>
      <c r="V44" s="5"/>
      <c r="W44" s="5"/>
      <c r="X44" s="60"/>
      <c r="Y44" s="53">
        <f t="shared" si="6"/>
        <v>31</v>
      </c>
      <c r="Z44" s="61">
        <v>40087</v>
      </c>
      <c r="AA44" s="60"/>
      <c r="AB44" s="60" t="e">
        <f t="shared" si="8"/>
        <v>#REF!</v>
      </c>
      <c r="AC44" s="60"/>
      <c r="AD44" s="60" t="e">
        <f t="shared" si="9"/>
        <v>#REF!</v>
      </c>
    </row>
    <row r="45" spans="1:31" x14ac:dyDescent="0.25">
      <c r="A45" s="53">
        <f t="shared" si="4"/>
        <v>32</v>
      </c>
      <c r="B45" s="61">
        <v>40118</v>
      </c>
      <c r="C45" s="5"/>
      <c r="D45" s="62">
        <v>517</v>
      </c>
      <c r="E45" s="63">
        <f t="shared" si="18"/>
        <v>0.97499999999999998</v>
      </c>
      <c r="F45" s="5">
        <f t="shared" si="18"/>
        <v>2700</v>
      </c>
      <c r="G45" s="5">
        <f t="shared" si="10"/>
        <v>-370.95273520805432</v>
      </c>
      <c r="H45" s="5">
        <f t="shared" si="5"/>
        <v>-18.251252293805486</v>
      </c>
      <c r="I45" s="5">
        <f t="shared" si="17"/>
        <v>-542.31407193869984</v>
      </c>
      <c r="J45" s="5"/>
      <c r="K45" s="5">
        <f t="shared" si="16"/>
        <v>1361002.5</v>
      </c>
      <c r="L45" s="5"/>
      <c r="M45" s="5">
        <f t="shared" si="12"/>
        <v>891447.5341874999</v>
      </c>
      <c r="N45" s="5"/>
      <c r="O45" s="5" t="e">
        <f t="shared" si="2"/>
        <v>#REF!</v>
      </c>
      <c r="P45" s="5"/>
      <c r="Q45" s="5" t="e">
        <f t="shared" si="11"/>
        <v>#REF!</v>
      </c>
      <c r="R45" s="5"/>
      <c r="S45" s="60" t="e">
        <f t="shared" si="3"/>
        <v>#REF!</v>
      </c>
      <c r="T45" s="5"/>
      <c r="U45" s="5" t="e">
        <f t="shared" si="7"/>
        <v>#REF!</v>
      </c>
      <c r="V45" s="5"/>
      <c r="W45" s="5"/>
      <c r="X45" s="60"/>
      <c r="Y45" s="53">
        <f t="shared" si="6"/>
        <v>32</v>
      </c>
      <c r="Z45" s="61">
        <v>40118</v>
      </c>
      <c r="AA45" s="60"/>
      <c r="AB45" s="60" t="e">
        <f t="shared" si="8"/>
        <v>#REF!</v>
      </c>
      <c r="AC45" s="60"/>
      <c r="AD45" s="60" t="e">
        <f t="shared" si="9"/>
        <v>#REF!</v>
      </c>
    </row>
    <row r="46" spans="1:31" x14ac:dyDescent="0.25">
      <c r="A46" s="53">
        <f t="shared" si="4"/>
        <v>33</v>
      </c>
      <c r="B46" s="61">
        <v>40148</v>
      </c>
      <c r="C46" s="5"/>
      <c r="D46" s="62">
        <v>517</v>
      </c>
      <c r="E46" s="63">
        <f t="shared" si="18"/>
        <v>1.0049999999999999</v>
      </c>
      <c r="F46" s="5">
        <f t="shared" si="18"/>
        <v>3780</v>
      </c>
      <c r="G46" s="5">
        <f t="shared" si="10"/>
        <v>-359.87951923169459</v>
      </c>
      <c r="H46" s="5">
        <f t="shared" si="5"/>
        <v>-17.70643879249786</v>
      </c>
      <c r="I46" s="5">
        <f t="shared" si="17"/>
        <v>-526.12559217933574</v>
      </c>
      <c r="J46" s="5"/>
      <c r="K46" s="5">
        <f>D46*E46*F46</f>
        <v>1964031.2999999998</v>
      </c>
      <c r="L46" s="5"/>
      <c r="M46" s="5">
        <f t="shared" si="12"/>
        <v>1494476.3341874995</v>
      </c>
      <c r="N46" s="5"/>
      <c r="O46" s="5" t="e">
        <f t="shared" si="2"/>
        <v>#REF!</v>
      </c>
      <c r="P46" s="5"/>
      <c r="Q46" s="5" t="e">
        <f t="shared" si="11"/>
        <v>#REF!</v>
      </c>
      <c r="R46" s="5"/>
      <c r="S46" s="60" t="e">
        <f t="shared" si="3"/>
        <v>#REF!</v>
      </c>
      <c r="T46" s="5"/>
      <c r="U46" s="5" t="e">
        <f t="shared" si="7"/>
        <v>#REF!</v>
      </c>
      <c r="V46" s="5"/>
      <c r="W46" s="5"/>
      <c r="X46" s="60"/>
      <c r="Y46" s="53">
        <f t="shared" si="6"/>
        <v>33</v>
      </c>
      <c r="Z46" s="61">
        <v>40148</v>
      </c>
      <c r="AA46" s="60"/>
      <c r="AB46" s="60" t="e">
        <f t="shared" si="8"/>
        <v>#REF!</v>
      </c>
      <c r="AC46" s="60"/>
      <c r="AD46" s="60" t="e">
        <f t="shared" si="9"/>
        <v>#REF!</v>
      </c>
      <c r="AE46" s="64">
        <f>SUM(K35:K46)</f>
        <v>26711942.400000002</v>
      </c>
    </row>
    <row r="47" spans="1:31" x14ac:dyDescent="0.25">
      <c r="A47" s="53">
        <f t="shared" si="4"/>
        <v>34</v>
      </c>
      <c r="B47" s="61">
        <v>40179</v>
      </c>
      <c r="C47" s="5"/>
      <c r="D47" s="62">
        <v>517</v>
      </c>
      <c r="E47" s="63">
        <f t="shared" si="18"/>
        <v>1.0049999999999999</v>
      </c>
      <c r="F47" s="5">
        <f t="shared" si="18"/>
        <v>3780</v>
      </c>
      <c r="G47" s="5">
        <f t="shared" si="10"/>
        <v>-359.87951923169459</v>
      </c>
      <c r="H47" s="5">
        <f t="shared" si="5"/>
        <v>-17.70643879249786</v>
      </c>
      <c r="I47" s="5">
        <f t="shared" si="17"/>
        <v>-540.59404596426748</v>
      </c>
      <c r="J47" s="5"/>
      <c r="K47" s="5">
        <f t="shared" si="16"/>
        <v>1964031.2999999998</v>
      </c>
      <c r="L47" s="5"/>
      <c r="M47" s="5">
        <f t="shared" si="12"/>
        <v>1486958.7426276559</v>
      </c>
      <c r="N47" s="5"/>
      <c r="O47" s="5" t="e">
        <f t="shared" si="2"/>
        <v>#REF!</v>
      </c>
      <c r="P47" s="5"/>
      <c r="Q47" s="5" t="e">
        <f t="shared" si="11"/>
        <v>#REF!</v>
      </c>
      <c r="R47" s="5"/>
      <c r="S47" s="60" t="e">
        <f t="shared" si="3"/>
        <v>#REF!</v>
      </c>
      <c r="T47" s="5"/>
      <c r="U47" s="5" t="e">
        <f t="shared" si="7"/>
        <v>#REF!</v>
      </c>
      <c r="V47" s="5"/>
      <c r="W47" s="5"/>
      <c r="X47" s="60"/>
      <c r="Y47" s="53">
        <f t="shared" si="6"/>
        <v>34</v>
      </c>
      <c r="Z47" s="61">
        <v>40179</v>
      </c>
      <c r="AA47" s="60"/>
      <c r="AB47" s="60" t="e">
        <f t="shared" si="8"/>
        <v>#REF!</v>
      </c>
      <c r="AC47" s="60"/>
      <c r="AD47" s="60" t="e">
        <f t="shared" si="9"/>
        <v>#REF!</v>
      </c>
    </row>
    <row r="48" spans="1:31" x14ac:dyDescent="0.25">
      <c r="A48" s="53">
        <f t="shared" si="4"/>
        <v>35</v>
      </c>
      <c r="B48" s="61">
        <v>40210</v>
      </c>
      <c r="C48" s="5"/>
      <c r="D48" s="62">
        <v>517</v>
      </c>
      <c r="E48" s="63">
        <f t="shared" si="18"/>
        <v>1.0049999999999999</v>
      </c>
      <c r="F48" s="5">
        <f t="shared" si="18"/>
        <v>3780</v>
      </c>
      <c r="G48" s="5">
        <f t="shared" si="10"/>
        <v>-359.87951923169459</v>
      </c>
      <c r="H48" s="5">
        <f t="shared" si="5"/>
        <v>-17.70643879249786</v>
      </c>
      <c r="I48" s="5">
        <f t="shared" si="17"/>
        <v>-540.59404596426748</v>
      </c>
      <c r="J48" s="5"/>
      <c r="K48" s="5">
        <f t="shared" si="16"/>
        <v>1964031.2999999998</v>
      </c>
      <c r="L48" s="5"/>
      <c r="M48" s="5">
        <f t="shared" si="12"/>
        <v>1486958.7426276559</v>
      </c>
      <c r="N48" s="5"/>
      <c r="O48" s="5" t="e">
        <f t="shared" si="2"/>
        <v>#REF!</v>
      </c>
      <c r="P48" s="5"/>
      <c r="Q48" s="5" t="e">
        <f t="shared" si="11"/>
        <v>#REF!</v>
      </c>
      <c r="R48" s="5"/>
      <c r="S48" s="60" t="e">
        <f t="shared" si="3"/>
        <v>#REF!</v>
      </c>
      <c r="T48" s="5"/>
      <c r="U48" s="5" t="e">
        <f t="shared" si="7"/>
        <v>#REF!</v>
      </c>
      <c r="V48" s="5"/>
      <c r="W48" s="5"/>
      <c r="X48" s="60"/>
      <c r="Y48" s="53">
        <f t="shared" si="6"/>
        <v>35</v>
      </c>
      <c r="Z48" s="61">
        <v>40210</v>
      </c>
      <c r="AA48" s="60"/>
      <c r="AB48" s="60" t="e">
        <f t="shared" si="8"/>
        <v>#REF!</v>
      </c>
      <c r="AC48" s="60"/>
      <c r="AD48" s="60" t="e">
        <f t="shared" si="9"/>
        <v>#REF!</v>
      </c>
    </row>
    <row r="49" spans="1:31" x14ac:dyDescent="0.25">
      <c r="A49" s="53">
        <f t="shared" si="4"/>
        <v>36</v>
      </c>
      <c r="B49" s="61">
        <v>40238</v>
      </c>
      <c r="D49" s="62">
        <v>517</v>
      </c>
      <c r="E49" s="63">
        <f t="shared" si="18"/>
        <v>1.0049999999999999</v>
      </c>
      <c r="F49" s="5">
        <f t="shared" si="18"/>
        <v>2700</v>
      </c>
      <c r="G49" s="5">
        <f t="shared" si="10"/>
        <v>-359.87951923169459</v>
      </c>
      <c r="H49" s="5">
        <f t="shared" si="5"/>
        <v>-17.70643879249786</v>
      </c>
      <c r="I49" s="5">
        <f t="shared" si="17"/>
        <v>-540.59404596426748</v>
      </c>
      <c r="J49" s="5"/>
      <c r="K49" s="5">
        <f t="shared" si="16"/>
        <v>1402879.4999999998</v>
      </c>
      <c r="M49" s="5">
        <f t="shared" si="12"/>
        <v>925806.94262765592</v>
      </c>
      <c r="O49" s="5" t="e">
        <f t="shared" si="2"/>
        <v>#REF!</v>
      </c>
      <c r="P49" s="5"/>
      <c r="Q49" s="5" t="e">
        <f t="shared" si="11"/>
        <v>#REF!</v>
      </c>
      <c r="R49" s="5"/>
      <c r="S49" s="60" t="e">
        <f t="shared" si="3"/>
        <v>#REF!</v>
      </c>
      <c r="U49" s="5" t="e">
        <f t="shared" si="7"/>
        <v>#REF!</v>
      </c>
      <c r="W49" s="5"/>
      <c r="X49" s="60"/>
      <c r="Y49" s="53">
        <f t="shared" si="6"/>
        <v>36</v>
      </c>
      <c r="Z49" s="61">
        <v>40238</v>
      </c>
      <c r="AA49" s="60"/>
      <c r="AB49" s="60" t="e">
        <f t="shared" si="8"/>
        <v>#REF!</v>
      </c>
      <c r="AC49" s="60"/>
      <c r="AD49" s="60" t="e">
        <f t="shared" si="9"/>
        <v>#REF!</v>
      </c>
    </row>
    <row r="50" spans="1:31" x14ac:dyDescent="0.25">
      <c r="A50" s="53">
        <f t="shared" si="4"/>
        <v>37</v>
      </c>
      <c r="B50" s="61">
        <v>40269</v>
      </c>
      <c r="D50" s="62">
        <v>517</v>
      </c>
      <c r="E50" s="63">
        <f t="shared" si="18"/>
        <v>0.97499999999999998</v>
      </c>
      <c r="F50" s="5">
        <f t="shared" si="18"/>
        <v>2700</v>
      </c>
      <c r="G50" s="5">
        <f t="shared" si="10"/>
        <v>-370.95273520805432</v>
      </c>
      <c r="H50" s="5">
        <f t="shared" si="5"/>
        <v>-18.251252293805486</v>
      </c>
      <c r="I50" s="5">
        <f t="shared" si="17"/>
        <v>-557.22770891701418</v>
      </c>
      <c r="J50" s="5"/>
      <c r="K50" s="5">
        <f t="shared" si="16"/>
        <v>1361002.5</v>
      </c>
      <c r="M50" s="5">
        <f t="shared" si="12"/>
        <v>883929.94262765604</v>
      </c>
      <c r="O50" s="5" t="e">
        <f t="shared" si="2"/>
        <v>#REF!</v>
      </c>
      <c r="P50" s="5"/>
      <c r="Q50" s="5" t="e">
        <f t="shared" si="11"/>
        <v>#REF!</v>
      </c>
      <c r="R50" s="5"/>
      <c r="S50" s="60" t="e">
        <f t="shared" si="3"/>
        <v>#REF!</v>
      </c>
      <c r="U50" s="5" t="e">
        <f t="shared" si="7"/>
        <v>#REF!</v>
      </c>
      <c r="W50" s="5"/>
      <c r="X50" s="60"/>
      <c r="Y50" s="53">
        <f t="shared" si="6"/>
        <v>37</v>
      </c>
      <c r="Z50" s="61">
        <v>40269</v>
      </c>
      <c r="AA50" s="60"/>
      <c r="AB50" s="60" t="e">
        <f t="shared" si="8"/>
        <v>#REF!</v>
      </c>
      <c r="AC50" s="60"/>
      <c r="AD50" s="60" t="e">
        <f t="shared" si="9"/>
        <v>#REF!</v>
      </c>
    </row>
    <row r="51" spans="1:31" x14ac:dyDescent="0.25">
      <c r="A51" s="53">
        <f t="shared" si="4"/>
        <v>38</v>
      </c>
      <c r="B51" s="61">
        <v>40299</v>
      </c>
      <c r="D51" s="62">
        <v>517</v>
      </c>
      <c r="E51" s="63">
        <f t="shared" si="18"/>
        <v>0.97499999999999998</v>
      </c>
      <c r="F51" s="5">
        <f t="shared" si="18"/>
        <v>3780</v>
      </c>
      <c r="G51" s="5">
        <f t="shared" si="10"/>
        <v>-370.95273520805432</v>
      </c>
      <c r="H51" s="5">
        <f t="shared" si="5"/>
        <v>-18.251252293805486</v>
      </c>
      <c r="I51" s="5">
        <f t="shared" si="17"/>
        <v>-557.22770891701418</v>
      </c>
      <c r="J51" s="5"/>
      <c r="K51" s="5">
        <f t="shared" si="16"/>
        <v>1905403.5</v>
      </c>
      <c r="M51" s="5">
        <f t="shared" si="12"/>
        <v>1428330.942627656</v>
      </c>
      <c r="O51" s="5" t="e">
        <f t="shared" si="2"/>
        <v>#REF!</v>
      </c>
      <c r="P51" s="5"/>
      <c r="Q51" s="5" t="e">
        <f t="shared" si="11"/>
        <v>#REF!</v>
      </c>
      <c r="R51" s="5"/>
      <c r="S51" s="60" t="e">
        <f t="shared" si="3"/>
        <v>#REF!</v>
      </c>
      <c r="U51" s="5" t="e">
        <f t="shared" si="7"/>
        <v>#REF!</v>
      </c>
      <c r="W51" s="5"/>
      <c r="X51" s="60"/>
      <c r="Y51" s="53">
        <f t="shared" si="6"/>
        <v>38</v>
      </c>
      <c r="Z51" s="61">
        <v>40299</v>
      </c>
      <c r="AA51" s="60"/>
      <c r="AB51" s="60" t="e">
        <f t="shared" si="8"/>
        <v>#REF!</v>
      </c>
      <c r="AC51" s="60"/>
      <c r="AD51" s="60" t="e">
        <f t="shared" si="9"/>
        <v>#REF!</v>
      </c>
    </row>
    <row r="52" spans="1:31" x14ac:dyDescent="0.25">
      <c r="A52" s="53">
        <f t="shared" si="4"/>
        <v>39</v>
      </c>
      <c r="B52" s="61">
        <v>40330</v>
      </c>
      <c r="D52" s="62">
        <v>517</v>
      </c>
      <c r="E52" s="63">
        <f t="shared" si="18"/>
        <v>0.92500000000000004</v>
      </c>
      <c r="F52" s="5">
        <f t="shared" si="18"/>
        <v>8100</v>
      </c>
      <c r="G52" s="5">
        <f t="shared" si="10"/>
        <v>-391.00423440848971</v>
      </c>
      <c r="H52" s="5">
        <f t="shared" si="5"/>
        <v>-19.237806471849023</v>
      </c>
      <c r="I52" s="5">
        <f t="shared" si="17"/>
        <v>-587.34812561523097</v>
      </c>
      <c r="J52" s="5"/>
      <c r="K52" s="5">
        <f t="shared" si="16"/>
        <v>3873622.5</v>
      </c>
      <c r="M52" s="5">
        <f t="shared" si="12"/>
        <v>3396549.9426276567</v>
      </c>
      <c r="O52" s="5" t="e">
        <f t="shared" si="2"/>
        <v>#REF!</v>
      </c>
      <c r="P52" s="5"/>
      <c r="Q52" s="5" t="e">
        <f t="shared" si="11"/>
        <v>#REF!</v>
      </c>
      <c r="R52" s="5"/>
      <c r="S52" s="60" t="e">
        <f t="shared" si="3"/>
        <v>#REF!</v>
      </c>
      <c r="U52" s="5" t="e">
        <f t="shared" si="7"/>
        <v>#REF!</v>
      </c>
      <c r="W52" s="5"/>
      <c r="X52" s="60"/>
      <c r="Y52" s="53">
        <f t="shared" si="6"/>
        <v>39</v>
      </c>
      <c r="Z52" s="61">
        <v>40330</v>
      </c>
      <c r="AA52" s="60"/>
      <c r="AB52" s="60" t="e">
        <f t="shared" si="8"/>
        <v>#REF!</v>
      </c>
      <c r="AC52" s="60"/>
      <c r="AD52" s="60" t="e">
        <f t="shared" si="9"/>
        <v>#REF!</v>
      </c>
    </row>
    <row r="53" spans="1:31" x14ac:dyDescent="0.25">
      <c r="A53" s="53">
        <f t="shared" si="4"/>
        <v>40</v>
      </c>
      <c r="B53" s="61">
        <v>40360</v>
      </c>
      <c r="D53" s="62">
        <v>517</v>
      </c>
      <c r="E53" s="63">
        <f t="shared" si="18"/>
        <v>0.92500000000000004</v>
      </c>
      <c r="F53" s="5">
        <f t="shared" si="18"/>
        <v>8100</v>
      </c>
      <c r="G53" s="5">
        <f t="shared" si="10"/>
        <v>-391.00423440848971</v>
      </c>
      <c r="H53" s="5">
        <f t="shared" si="5"/>
        <v>-19.237806471849023</v>
      </c>
      <c r="I53" s="5">
        <f t="shared" si="17"/>
        <v>-587.34812561523097</v>
      </c>
      <c r="J53" s="5"/>
      <c r="K53" s="5">
        <f t="shared" si="16"/>
        <v>3873622.5</v>
      </c>
      <c r="M53" s="5">
        <f t="shared" si="12"/>
        <v>3396549.9426276567</v>
      </c>
      <c r="O53" s="5" t="e">
        <f t="shared" si="2"/>
        <v>#REF!</v>
      </c>
      <c r="P53" s="5"/>
      <c r="Q53" s="5" t="e">
        <f t="shared" si="11"/>
        <v>#REF!</v>
      </c>
      <c r="R53" s="5"/>
      <c r="S53" s="60" t="e">
        <f t="shared" si="3"/>
        <v>#REF!</v>
      </c>
      <c r="U53" s="5" t="e">
        <f t="shared" si="7"/>
        <v>#REF!</v>
      </c>
      <c r="W53" s="5"/>
      <c r="X53" s="60"/>
      <c r="Y53" s="53">
        <f t="shared" si="6"/>
        <v>40</v>
      </c>
      <c r="Z53" s="61">
        <v>40360</v>
      </c>
      <c r="AA53" s="60"/>
      <c r="AB53" s="60" t="e">
        <f t="shared" si="8"/>
        <v>#REF!</v>
      </c>
      <c r="AC53" s="60"/>
      <c r="AD53" s="60" t="e">
        <f t="shared" si="9"/>
        <v>#REF!</v>
      </c>
    </row>
    <row r="54" spans="1:31" x14ac:dyDescent="0.25">
      <c r="A54" s="53">
        <f t="shared" si="4"/>
        <v>41</v>
      </c>
      <c r="B54" s="61">
        <v>40391</v>
      </c>
      <c r="D54" s="62">
        <v>517</v>
      </c>
      <c r="E54" s="63">
        <f t="shared" si="18"/>
        <v>0.92500000000000004</v>
      </c>
      <c r="F54" s="5">
        <f t="shared" si="18"/>
        <v>8100</v>
      </c>
      <c r="G54" s="5">
        <f t="shared" si="10"/>
        <v>-391.00423440848971</v>
      </c>
      <c r="H54" s="5">
        <f t="shared" si="5"/>
        <v>-19.237806471849023</v>
      </c>
      <c r="I54" s="5">
        <f t="shared" si="17"/>
        <v>-587.34812561523097</v>
      </c>
      <c r="J54" s="5"/>
      <c r="K54" s="5">
        <f t="shared" si="16"/>
        <v>3873622.5</v>
      </c>
      <c r="M54" s="5">
        <f t="shared" si="12"/>
        <v>3396549.9426276567</v>
      </c>
      <c r="O54" s="5" t="e">
        <f t="shared" si="2"/>
        <v>#REF!</v>
      </c>
      <c r="P54" s="5"/>
      <c r="Q54" s="5" t="e">
        <f t="shared" si="11"/>
        <v>#REF!</v>
      </c>
      <c r="R54" s="5"/>
      <c r="S54" s="60" t="e">
        <f t="shared" si="3"/>
        <v>#REF!</v>
      </c>
      <c r="U54" s="5" t="e">
        <f t="shared" si="7"/>
        <v>#REF!</v>
      </c>
      <c r="W54" s="5"/>
      <c r="X54" s="60"/>
      <c r="Y54" s="53">
        <f t="shared" si="6"/>
        <v>41</v>
      </c>
      <c r="Z54" s="61">
        <v>40391</v>
      </c>
      <c r="AA54" s="60"/>
      <c r="AB54" s="60" t="e">
        <f t="shared" si="8"/>
        <v>#REF!</v>
      </c>
      <c r="AC54" s="60"/>
      <c r="AD54" s="60" t="e">
        <f t="shared" si="9"/>
        <v>#REF!</v>
      </c>
    </row>
    <row r="55" spans="1:31" x14ac:dyDescent="0.25">
      <c r="A55" s="53">
        <f t="shared" si="4"/>
        <v>42</v>
      </c>
      <c r="B55" s="61">
        <v>40422</v>
      </c>
      <c r="D55" s="62">
        <v>517</v>
      </c>
      <c r="E55" s="63">
        <f t="shared" si="18"/>
        <v>0.92500000000000004</v>
      </c>
      <c r="F55" s="5">
        <f t="shared" si="18"/>
        <v>3780</v>
      </c>
      <c r="G55" s="5">
        <f t="shared" si="10"/>
        <v>-391.00423440848971</v>
      </c>
      <c r="H55" s="5">
        <f t="shared" si="5"/>
        <v>-19.237806471849023</v>
      </c>
      <c r="I55" s="5">
        <f t="shared" si="17"/>
        <v>-587.34812561523097</v>
      </c>
      <c r="J55" s="5"/>
      <c r="K55" s="5">
        <f t="shared" si="16"/>
        <v>1807690.5</v>
      </c>
      <c r="M55" s="5">
        <f t="shared" si="12"/>
        <v>1330617.9426276563</v>
      </c>
      <c r="O55" s="5" t="e">
        <f t="shared" si="2"/>
        <v>#REF!</v>
      </c>
      <c r="P55" s="5"/>
      <c r="Q55" s="5" t="e">
        <f t="shared" si="11"/>
        <v>#REF!</v>
      </c>
      <c r="R55" s="5"/>
      <c r="S55" s="60" t="e">
        <f t="shared" si="3"/>
        <v>#REF!</v>
      </c>
      <c r="U55" s="5" t="e">
        <f t="shared" si="7"/>
        <v>#REF!</v>
      </c>
      <c r="W55" s="5"/>
      <c r="X55" s="60"/>
      <c r="Y55" s="53">
        <f t="shared" si="6"/>
        <v>42</v>
      </c>
      <c r="Z55" s="61">
        <v>40422</v>
      </c>
      <c r="AA55" s="60"/>
      <c r="AB55" s="60" t="e">
        <f t="shared" si="8"/>
        <v>#REF!</v>
      </c>
      <c r="AC55" s="60"/>
      <c r="AD55" s="60" t="e">
        <f t="shared" si="9"/>
        <v>#REF!</v>
      </c>
    </row>
    <row r="56" spans="1:31" x14ac:dyDescent="0.25">
      <c r="A56" s="53">
        <f t="shared" si="4"/>
        <v>43</v>
      </c>
      <c r="B56" s="61">
        <v>40452</v>
      </c>
      <c r="D56" s="62">
        <v>517</v>
      </c>
      <c r="E56" s="63">
        <f t="shared" si="18"/>
        <v>0.97499999999999998</v>
      </c>
      <c r="F56" s="5">
        <f t="shared" si="18"/>
        <v>2700</v>
      </c>
      <c r="G56" s="5">
        <f t="shared" si="10"/>
        <v>-370.95273520805432</v>
      </c>
      <c r="H56" s="5">
        <f t="shared" si="5"/>
        <v>-18.251252293805486</v>
      </c>
      <c r="I56" s="5">
        <f t="shared" si="17"/>
        <v>-557.22770891701418</v>
      </c>
      <c r="J56" s="5"/>
      <c r="K56" s="5">
        <f t="shared" si="16"/>
        <v>1361002.5</v>
      </c>
      <c r="M56" s="5">
        <f t="shared" si="12"/>
        <v>883929.94262765604</v>
      </c>
      <c r="O56" s="5" t="e">
        <f t="shared" si="2"/>
        <v>#REF!</v>
      </c>
      <c r="P56" s="5"/>
      <c r="Q56" s="5" t="e">
        <f t="shared" si="11"/>
        <v>#REF!</v>
      </c>
      <c r="R56" s="5"/>
      <c r="S56" s="60" t="e">
        <f t="shared" si="3"/>
        <v>#REF!</v>
      </c>
      <c r="U56" s="5" t="e">
        <f t="shared" si="7"/>
        <v>#REF!</v>
      </c>
      <c r="W56" s="5"/>
      <c r="X56" s="60"/>
      <c r="Y56" s="53">
        <f t="shared" si="6"/>
        <v>43</v>
      </c>
      <c r="Z56" s="61">
        <v>40452</v>
      </c>
      <c r="AA56" s="60"/>
      <c r="AB56" s="60" t="e">
        <f t="shared" si="8"/>
        <v>#REF!</v>
      </c>
      <c r="AC56" s="60"/>
      <c r="AD56" s="60" t="e">
        <f t="shared" si="9"/>
        <v>#REF!</v>
      </c>
    </row>
    <row r="57" spans="1:31" x14ac:dyDescent="0.25">
      <c r="A57" s="53">
        <f t="shared" si="4"/>
        <v>44</v>
      </c>
      <c r="B57" s="61">
        <v>40483</v>
      </c>
      <c r="D57" s="62">
        <v>517</v>
      </c>
      <c r="E57" s="63">
        <f t="shared" si="18"/>
        <v>0.97499999999999998</v>
      </c>
      <c r="F57" s="5">
        <f t="shared" si="18"/>
        <v>2700</v>
      </c>
      <c r="G57" s="5">
        <f t="shared" si="10"/>
        <v>-370.95273520805432</v>
      </c>
      <c r="H57" s="5">
        <f t="shared" si="5"/>
        <v>-18.251252293805486</v>
      </c>
      <c r="I57" s="5">
        <f t="shared" si="17"/>
        <v>-557.22770891701418</v>
      </c>
      <c r="J57" s="5"/>
      <c r="K57" s="5">
        <f t="shared" si="16"/>
        <v>1361002.5</v>
      </c>
      <c r="M57" s="5">
        <f t="shared" si="12"/>
        <v>883929.94262765604</v>
      </c>
      <c r="O57" s="5" t="e">
        <f t="shared" si="2"/>
        <v>#REF!</v>
      </c>
      <c r="P57" s="5"/>
      <c r="Q57" s="5" t="e">
        <f t="shared" si="11"/>
        <v>#REF!</v>
      </c>
      <c r="R57" s="5"/>
      <c r="S57" s="60" t="e">
        <f t="shared" si="3"/>
        <v>#REF!</v>
      </c>
      <c r="U57" s="5" t="e">
        <f t="shared" si="7"/>
        <v>#REF!</v>
      </c>
      <c r="W57" s="5"/>
      <c r="X57" s="60"/>
      <c r="Y57" s="53">
        <f t="shared" si="6"/>
        <v>44</v>
      </c>
      <c r="Z57" s="61">
        <v>40483</v>
      </c>
      <c r="AA57" s="60"/>
      <c r="AB57" s="60" t="e">
        <f t="shared" si="8"/>
        <v>#REF!</v>
      </c>
      <c r="AC57" s="60"/>
      <c r="AD57" s="60" t="e">
        <f t="shared" si="9"/>
        <v>#REF!</v>
      </c>
    </row>
    <row r="58" spans="1:31" x14ac:dyDescent="0.25">
      <c r="A58" s="53">
        <f t="shared" si="4"/>
        <v>45</v>
      </c>
      <c r="B58" s="61">
        <v>40513</v>
      </c>
      <c r="D58" s="62">
        <v>517</v>
      </c>
      <c r="E58" s="63">
        <f t="shared" si="18"/>
        <v>1.0049999999999999</v>
      </c>
      <c r="F58" s="5">
        <f>F46</f>
        <v>3780</v>
      </c>
      <c r="G58" s="5">
        <f t="shared" si="10"/>
        <v>-359.87951923169459</v>
      </c>
      <c r="H58" s="5">
        <f t="shared" si="5"/>
        <v>-17.70643879249786</v>
      </c>
      <c r="I58" s="5">
        <f t="shared" si="17"/>
        <v>-540.59404596426748</v>
      </c>
      <c r="J58" s="5"/>
      <c r="K58" s="5">
        <f>D58*E58*F58</f>
        <v>1964031.2999999998</v>
      </c>
      <c r="M58" s="5">
        <f t="shared" si="12"/>
        <v>1486958.7426276559</v>
      </c>
      <c r="O58" s="5" t="e">
        <f t="shared" si="2"/>
        <v>#REF!</v>
      </c>
      <c r="P58" s="5"/>
      <c r="Q58" s="5" t="e">
        <f t="shared" si="11"/>
        <v>#REF!</v>
      </c>
      <c r="R58" s="5"/>
      <c r="S58" s="60" t="e">
        <f t="shared" si="3"/>
        <v>#REF!</v>
      </c>
      <c r="U58" s="5" t="e">
        <f t="shared" si="7"/>
        <v>#REF!</v>
      </c>
      <c r="W58" s="5"/>
      <c r="X58" s="60"/>
      <c r="Y58" s="53">
        <f t="shared" si="6"/>
        <v>45</v>
      </c>
      <c r="Z58" s="61">
        <v>40513</v>
      </c>
      <c r="AA58" s="60"/>
      <c r="AB58" s="60" t="e">
        <f t="shared" si="8"/>
        <v>#REF!</v>
      </c>
      <c r="AC58" s="60"/>
      <c r="AD58" s="60" t="e">
        <f t="shared" si="9"/>
        <v>#REF!</v>
      </c>
      <c r="AE58" s="64">
        <f>SUM(K47:K58)</f>
        <v>26711942.400000002</v>
      </c>
    </row>
    <row r="59" spans="1:31" x14ac:dyDescent="0.25">
      <c r="A59" s="53">
        <f t="shared" si="4"/>
        <v>46</v>
      </c>
      <c r="B59" s="61">
        <v>40544</v>
      </c>
      <c r="D59" s="62">
        <v>517</v>
      </c>
      <c r="E59" s="63">
        <f t="shared" ref="E59:F74" si="19">E47</f>
        <v>1.0049999999999999</v>
      </c>
      <c r="F59" s="5">
        <f t="shared" si="19"/>
        <v>3780</v>
      </c>
      <c r="G59" s="5">
        <f t="shared" si="10"/>
        <v>-359.87951923169459</v>
      </c>
      <c r="H59" s="5">
        <f t="shared" si="5"/>
        <v>-17.70643879249786</v>
      </c>
      <c r="I59" s="5">
        <f t="shared" si="17"/>
        <v>-555.46038222828486</v>
      </c>
      <c r="J59" s="5"/>
      <c r="K59" s="5">
        <f t="shared" si="16"/>
        <v>1964031.2999999998</v>
      </c>
      <c r="M59" s="5">
        <f t="shared" si="12"/>
        <v>1479234.4172999165</v>
      </c>
      <c r="O59" s="5" t="e">
        <f t="shared" si="2"/>
        <v>#REF!</v>
      </c>
      <c r="P59" s="5"/>
      <c r="Q59" s="5" t="e">
        <f t="shared" si="11"/>
        <v>#REF!</v>
      </c>
      <c r="R59" s="5"/>
      <c r="S59" s="60" t="e">
        <f t="shared" si="3"/>
        <v>#REF!</v>
      </c>
      <c r="U59" s="5" t="e">
        <f t="shared" si="7"/>
        <v>#REF!</v>
      </c>
      <c r="W59" s="5"/>
      <c r="X59" s="60"/>
      <c r="Y59" s="53">
        <f t="shared" si="6"/>
        <v>46</v>
      </c>
      <c r="Z59" s="61">
        <v>40544</v>
      </c>
      <c r="AA59" s="60"/>
      <c r="AB59" s="60" t="e">
        <f t="shared" si="8"/>
        <v>#REF!</v>
      </c>
      <c r="AC59" s="60"/>
      <c r="AD59" s="60" t="e">
        <f t="shared" si="9"/>
        <v>#REF!</v>
      </c>
    </row>
    <row r="60" spans="1:31" x14ac:dyDescent="0.25">
      <c r="A60" s="53">
        <f t="shared" si="4"/>
        <v>47</v>
      </c>
      <c r="B60" s="61">
        <v>40575</v>
      </c>
      <c r="D60" s="62">
        <v>517</v>
      </c>
      <c r="E60" s="63">
        <f t="shared" si="19"/>
        <v>1.0049999999999999</v>
      </c>
      <c r="F60" s="5">
        <f t="shared" si="19"/>
        <v>3780</v>
      </c>
      <c r="G60" s="5">
        <f t="shared" si="10"/>
        <v>-359.87951923169459</v>
      </c>
      <c r="H60" s="5">
        <f t="shared" si="5"/>
        <v>-17.70643879249786</v>
      </c>
      <c r="I60" s="5">
        <f t="shared" si="17"/>
        <v>-555.46038222828486</v>
      </c>
      <c r="J60" s="5"/>
      <c r="K60" s="5">
        <f t="shared" si="16"/>
        <v>1964031.2999999998</v>
      </c>
      <c r="M60" s="5">
        <f t="shared" si="12"/>
        <v>1479234.4172999165</v>
      </c>
      <c r="O60" s="5" t="e">
        <f t="shared" si="2"/>
        <v>#REF!</v>
      </c>
      <c r="P60" s="5"/>
      <c r="Q60" s="5" t="e">
        <f t="shared" si="11"/>
        <v>#REF!</v>
      </c>
      <c r="R60" s="5"/>
      <c r="S60" s="60" t="e">
        <f t="shared" si="3"/>
        <v>#REF!</v>
      </c>
      <c r="U60" s="5" t="e">
        <f t="shared" si="7"/>
        <v>#REF!</v>
      </c>
      <c r="W60" s="5"/>
      <c r="X60" s="60"/>
      <c r="Y60" s="53">
        <f t="shared" si="6"/>
        <v>47</v>
      </c>
      <c r="Z60" s="61">
        <v>40575</v>
      </c>
      <c r="AA60" s="60"/>
      <c r="AB60" s="60" t="e">
        <f t="shared" si="8"/>
        <v>#REF!</v>
      </c>
      <c r="AC60" s="60"/>
      <c r="AD60" s="60" t="e">
        <f t="shared" si="9"/>
        <v>#REF!</v>
      </c>
    </row>
    <row r="61" spans="1:31" x14ac:dyDescent="0.25">
      <c r="A61" s="53">
        <f t="shared" si="4"/>
        <v>48</v>
      </c>
      <c r="B61" s="61">
        <v>40603</v>
      </c>
      <c r="D61" s="62">
        <v>517</v>
      </c>
      <c r="E61" s="63">
        <f t="shared" si="19"/>
        <v>1.0049999999999999</v>
      </c>
      <c r="F61" s="5">
        <f t="shared" si="19"/>
        <v>2700</v>
      </c>
      <c r="G61" s="5">
        <f t="shared" si="10"/>
        <v>-359.87951923169459</v>
      </c>
      <c r="H61" s="5">
        <f t="shared" si="5"/>
        <v>-17.70643879249786</v>
      </c>
      <c r="I61" s="5">
        <f t="shared" si="17"/>
        <v>-555.46038222828486</v>
      </c>
      <c r="J61" s="5"/>
      <c r="K61" s="5">
        <f t="shared" si="16"/>
        <v>1402879.4999999998</v>
      </c>
      <c r="M61" s="5">
        <f t="shared" si="12"/>
        <v>918082.61729991634</v>
      </c>
      <c r="O61" s="5" t="e">
        <f t="shared" si="2"/>
        <v>#REF!</v>
      </c>
      <c r="P61" s="5"/>
      <c r="Q61" s="5" t="e">
        <f t="shared" si="11"/>
        <v>#REF!</v>
      </c>
      <c r="R61" s="5"/>
      <c r="S61" s="60" t="e">
        <f t="shared" si="3"/>
        <v>#REF!</v>
      </c>
      <c r="U61" s="5" t="e">
        <f t="shared" si="7"/>
        <v>#REF!</v>
      </c>
      <c r="W61" s="5"/>
      <c r="X61" s="60"/>
      <c r="Y61" s="53">
        <f t="shared" si="6"/>
        <v>48</v>
      </c>
      <c r="Z61" s="61">
        <v>40603</v>
      </c>
      <c r="AA61" s="60"/>
      <c r="AB61" s="60" t="e">
        <f t="shared" si="8"/>
        <v>#REF!</v>
      </c>
      <c r="AC61" s="60"/>
      <c r="AD61" s="60" t="e">
        <f t="shared" si="9"/>
        <v>#REF!</v>
      </c>
    </row>
    <row r="62" spans="1:31" x14ac:dyDescent="0.25">
      <c r="A62" s="53">
        <f t="shared" si="4"/>
        <v>49</v>
      </c>
      <c r="B62" s="61">
        <v>40634</v>
      </c>
      <c r="D62" s="62">
        <v>517</v>
      </c>
      <c r="E62" s="63">
        <f t="shared" si="19"/>
        <v>0.97499999999999998</v>
      </c>
      <c r="F62" s="5">
        <f t="shared" si="19"/>
        <v>2700</v>
      </c>
      <c r="G62" s="5">
        <f t="shared" si="10"/>
        <v>-370.95273520805432</v>
      </c>
      <c r="H62" s="5">
        <f t="shared" si="5"/>
        <v>-18.251252293805486</v>
      </c>
      <c r="I62" s="5">
        <f t="shared" si="17"/>
        <v>-572.55147091223216</v>
      </c>
      <c r="J62" s="5"/>
      <c r="K62" s="5">
        <f t="shared" si="16"/>
        <v>1361002.5</v>
      </c>
      <c r="M62" s="5">
        <f t="shared" si="12"/>
        <v>876205.61729991646</v>
      </c>
      <c r="O62" s="5" t="e">
        <f t="shared" si="2"/>
        <v>#REF!</v>
      </c>
      <c r="P62" s="5"/>
      <c r="Q62" s="5" t="e">
        <f t="shared" si="11"/>
        <v>#REF!</v>
      </c>
      <c r="R62" s="5"/>
      <c r="S62" s="60" t="e">
        <f t="shared" si="3"/>
        <v>#REF!</v>
      </c>
      <c r="U62" s="5" t="e">
        <f t="shared" si="7"/>
        <v>#REF!</v>
      </c>
      <c r="W62" s="5"/>
      <c r="X62" s="60"/>
      <c r="Y62" s="53">
        <f t="shared" si="6"/>
        <v>49</v>
      </c>
      <c r="Z62" s="61">
        <v>40634</v>
      </c>
      <c r="AA62" s="60"/>
      <c r="AB62" s="60" t="e">
        <f t="shared" si="8"/>
        <v>#REF!</v>
      </c>
      <c r="AC62" s="60"/>
      <c r="AD62" s="60" t="e">
        <f t="shared" si="9"/>
        <v>#REF!</v>
      </c>
    </row>
    <row r="63" spans="1:31" x14ac:dyDescent="0.25">
      <c r="A63" s="53">
        <f t="shared" si="4"/>
        <v>50</v>
      </c>
      <c r="B63" s="61">
        <v>40664</v>
      </c>
      <c r="D63" s="62">
        <v>517</v>
      </c>
      <c r="E63" s="63">
        <f t="shared" si="19"/>
        <v>0.97499999999999998</v>
      </c>
      <c r="F63" s="5">
        <f t="shared" si="19"/>
        <v>3780</v>
      </c>
      <c r="G63" s="5">
        <f t="shared" si="10"/>
        <v>-370.95273520805432</v>
      </c>
      <c r="H63" s="5">
        <f t="shared" si="5"/>
        <v>-18.251252293805486</v>
      </c>
      <c r="I63" s="5">
        <f t="shared" si="17"/>
        <v>-572.55147091223216</v>
      </c>
      <c r="J63" s="5"/>
      <c r="K63" s="5">
        <f t="shared" si="16"/>
        <v>1905403.5</v>
      </c>
      <c r="M63" s="5">
        <f t="shared" si="12"/>
        <v>1420606.6172999165</v>
      </c>
      <c r="O63" s="5" t="e">
        <f t="shared" si="2"/>
        <v>#REF!</v>
      </c>
      <c r="P63" s="5"/>
      <c r="Q63" s="5" t="e">
        <f t="shared" si="11"/>
        <v>#REF!</v>
      </c>
      <c r="R63" s="5"/>
      <c r="S63" s="60" t="e">
        <f t="shared" si="3"/>
        <v>#REF!</v>
      </c>
      <c r="U63" s="5" t="e">
        <f t="shared" si="7"/>
        <v>#REF!</v>
      </c>
      <c r="W63" s="5"/>
      <c r="X63" s="60"/>
      <c r="Y63" s="53">
        <f t="shared" si="6"/>
        <v>50</v>
      </c>
      <c r="Z63" s="61">
        <v>40664</v>
      </c>
      <c r="AA63" s="60"/>
      <c r="AB63" s="60" t="e">
        <f t="shared" si="8"/>
        <v>#REF!</v>
      </c>
      <c r="AC63" s="60"/>
      <c r="AD63" s="60" t="e">
        <f t="shared" si="9"/>
        <v>#REF!</v>
      </c>
    </row>
    <row r="64" spans="1:31" x14ac:dyDescent="0.25">
      <c r="A64" s="53">
        <f t="shared" si="4"/>
        <v>51</v>
      </c>
      <c r="B64" s="61">
        <v>40695</v>
      </c>
      <c r="D64" s="62">
        <v>517</v>
      </c>
      <c r="E64" s="63">
        <f t="shared" si="19"/>
        <v>0.92500000000000004</v>
      </c>
      <c r="F64" s="5">
        <f t="shared" si="19"/>
        <v>8100</v>
      </c>
      <c r="G64" s="5">
        <f t="shared" si="10"/>
        <v>-391.00423440848971</v>
      </c>
      <c r="H64" s="5">
        <f t="shared" si="5"/>
        <v>-19.237806471849023</v>
      </c>
      <c r="I64" s="5">
        <f t="shared" si="17"/>
        <v>-603.50019906964985</v>
      </c>
      <c r="J64" s="5"/>
      <c r="K64" s="5">
        <f t="shared" si="16"/>
        <v>3873622.5</v>
      </c>
      <c r="M64" s="5">
        <f t="shared" si="12"/>
        <v>3388825.6172999172</v>
      </c>
      <c r="O64" s="5" t="e">
        <f t="shared" si="2"/>
        <v>#REF!</v>
      </c>
      <c r="P64" s="5"/>
      <c r="Q64" s="5" t="e">
        <f t="shared" si="11"/>
        <v>#REF!</v>
      </c>
      <c r="R64" s="5"/>
      <c r="S64" s="60" t="e">
        <f t="shared" si="3"/>
        <v>#REF!</v>
      </c>
      <c r="U64" s="5" t="e">
        <f t="shared" si="7"/>
        <v>#REF!</v>
      </c>
      <c r="W64" s="5"/>
      <c r="X64" s="60"/>
      <c r="Y64" s="53">
        <f t="shared" si="6"/>
        <v>51</v>
      </c>
      <c r="Z64" s="61">
        <v>40695</v>
      </c>
      <c r="AA64" s="60"/>
      <c r="AB64" s="60" t="e">
        <f t="shared" si="8"/>
        <v>#REF!</v>
      </c>
      <c r="AC64" s="60"/>
      <c r="AD64" s="60" t="e">
        <f t="shared" si="9"/>
        <v>#REF!</v>
      </c>
    </row>
    <row r="65" spans="1:31" x14ac:dyDescent="0.25">
      <c r="A65" s="53">
        <f t="shared" si="4"/>
        <v>52</v>
      </c>
      <c r="B65" s="61">
        <v>40725</v>
      </c>
      <c r="D65" s="62">
        <v>517</v>
      </c>
      <c r="E65" s="63">
        <f t="shared" si="19"/>
        <v>0.92500000000000004</v>
      </c>
      <c r="F65" s="5">
        <f t="shared" si="19"/>
        <v>8100</v>
      </c>
      <c r="G65" s="5">
        <f t="shared" si="10"/>
        <v>-391.00423440848971</v>
      </c>
      <c r="H65" s="5">
        <f t="shared" si="5"/>
        <v>-19.237806471849023</v>
      </c>
      <c r="I65" s="5">
        <f t="shared" si="17"/>
        <v>-603.50019906964985</v>
      </c>
      <c r="J65" s="5"/>
      <c r="K65" s="5">
        <f t="shared" si="16"/>
        <v>3873622.5</v>
      </c>
      <c r="M65" s="5">
        <f t="shared" si="12"/>
        <v>3388825.6172999172</v>
      </c>
      <c r="O65" s="5" t="e">
        <f t="shared" si="2"/>
        <v>#REF!</v>
      </c>
      <c r="P65" s="5"/>
      <c r="Q65" s="5" t="e">
        <f t="shared" si="11"/>
        <v>#REF!</v>
      </c>
      <c r="R65" s="5"/>
      <c r="S65" s="60" t="e">
        <f t="shared" si="3"/>
        <v>#REF!</v>
      </c>
      <c r="U65" s="5" t="e">
        <f t="shared" si="7"/>
        <v>#REF!</v>
      </c>
      <c r="W65" s="5"/>
      <c r="X65" s="60"/>
      <c r="Y65" s="53">
        <f t="shared" si="6"/>
        <v>52</v>
      </c>
      <c r="Z65" s="61">
        <v>40725</v>
      </c>
      <c r="AA65" s="60"/>
      <c r="AB65" s="60" t="e">
        <f t="shared" si="8"/>
        <v>#REF!</v>
      </c>
      <c r="AC65" s="60"/>
      <c r="AD65" s="60" t="e">
        <f t="shared" si="9"/>
        <v>#REF!</v>
      </c>
    </row>
    <row r="66" spans="1:31" x14ac:dyDescent="0.25">
      <c r="A66" s="53">
        <f t="shared" si="4"/>
        <v>53</v>
      </c>
      <c r="B66" s="61">
        <v>40756</v>
      </c>
      <c r="D66" s="62">
        <v>517</v>
      </c>
      <c r="E66" s="63">
        <f t="shared" si="19"/>
        <v>0.92500000000000004</v>
      </c>
      <c r="F66" s="5">
        <f t="shared" si="19"/>
        <v>8100</v>
      </c>
      <c r="G66" s="5">
        <f t="shared" si="10"/>
        <v>-391.00423440848971</v>
      </c>
      <c r="H66" s="5">
        <f t="shared" si="5"/>
        <v>-19.237806471849023</v>
      </c>
      <c r="I66" s="5">
        <f t="shared" si="17"/>
        <v>-603.50019906964985</v>
      </c>
      <c r="J66" s="5"/>
      <c r="K66" s="5">
        <f t="shared" si="16"/>
        <v>3873622.5</v>
      </c>
      <c r="M66" s="5">
        <f t="shared" si="12"/>
        <v>3388825.6172999172</v>
      </c>
      <c r="O66" s="5" t="e">
        <f t="shared" si="2"/>
        <v>#REF!</v>
      </c>
      <c r="P66" s="5"/>
      <c r="Q66" s="5" t="e">
        <f t="shared" si="11"/>
        <v>#REF!</v>
      </c>
      <c r="R66" s="5"/>
      <c r="S66" s="60" t="e">
        <f t="shared" si="3"/>
        <v>#REF!</v>
      </c>
      <c r="U66" s="5" t="e">
        <f t="shared" si="7"/>
        <v>#REF!</v>
      </c>
      <c r="W66" s="5"/>
      <c r="X66" s="60"/>
      <c r="Y66" s="53">
        <f t="shared" si="6"/>
        <v>53</v>
      </c>
      <c r="Z66" s="61">
        <v>40756</v>
      </c>
      <c r="AA66" s="60"/>
      <c r="AB66" s="60" t="e">
        <f t="shared" si="8"/>
        <v>#REF!</v>
      </c>
      <c r="AC66" s="60"/>
      <c r="AD66" s="60" t="e">
        <f t="shared" si="9"/>
        <v>#REF!</v>
      </c>
    </row>
    <row r="67" spans="1:31" x14ac:dyDescent="0.25">
      <c r="A67" s="53">
        <f t="shared" si="4"/>
        <v>54</v>
      </c>
      <c r="B67" s="61">
        <v>40787</v>
      </c>
      <c r="D67" s="62">
        <v>517</v>
      </c>
      <c r="E67" s="63">
        <f t="shared" si="19"/>
        <v>0.92500000000000004</v>
      </c>
      <c r="F67" s="5">
        <f t="shared" si="19"/>
        <v>3780</v>
      </c>
      <c r="G67" s="5">
        <f t="shared" si="10"/>
        <v>-391.00423440848971</v>
      </c>
      <c r="H67" s="5">
        <f t="shared" si="5"/>
        <v>-19.237806471849023</v>
      </c>
      <c r="I67" s="5">
        <f t="shared" si="17"/>
        <v>-603.50019906964985</v>
      </c>
      <c r="J67" s="5"/>
      <c r="K67" s="5">
        <f t="shared" si="16"/>
        <v>1807690.5</v>
      </c>
      <c r="M67" s="5">
        <f t="shared" si="12"/>
        <v>1322893.6172999169</v>
      </c>
      <c r="O67" s="5" t="e">
        <f t="shared" si="2"/>
        <v>#REF!</v>
      </c>
      <c r="P67" s="5"/>
      <c r="Q67" s="5" t="e">
        <f t="shared" si="11"/>
        <v>#REF!</v>
      </c>
      <c r="R67" s="5"/>
      <c r="S67" s="60" t="e">
        <f t="shared" si="3"/>
        <v>#REF!</v>
      </c>
      <c r="U67" s="5" t="e">
        <f t="shared" si="7"/>
        <v>#REF!</v>
      </c>
      <c r="W67" s="5"/>
      <c r="X67" s="60"/>
      <c r="Y67" s="53">
        <f t="shared" si="6"/>
        <v>54</v>
      </c>
      <c r="Z67" s="61">
        <v>40787</v>
      </c>
      <c r="AA67" s="60"/>
      <c r="AB67" s="60" t="e">
        <f t="shared" si="8"/>
        <v>#REF!</v>
      </c>
      <c r="AC67" s="60"/>
      <c r="AD67" s="60" t="e">
        <f t="shared" si="9"/>
        <v>#REF!</v>
      </c>
    </row>
    <row r="68" spans="1:31" x14ac:dyDescent="0.25">
      <c r="A68" s="53">
        <f t="shared" si="4"/>
        <v>55</v>
      </c>
      <c r="B68" s="61">
        <v>40817</v>
      </c>
      <c r="D68" s="62">
        <v>517</v>
      </c>
      <c r="E68" s="63">
        <f t="shared" si="19"/>
        <v>0.97499999999999998</v>
      </c>
      <c r="F68" s="5">
        <f t="shared" si="19"/>
        <v>2700</v>
      </c>
      <c r="G68" s="5">
        <f t="shared" si="10"/>
        <v>-370.95273520805432</v>
      </c>
      <c r="H68" s="5">
        <f t="shared" si="5"/>
        <v>-18.251252293805486</v>
      </c>
      <c r="I68" s="5">
        <f t="shared" si="17"/>
        <v>-572.55147091223216</v>
      </c>
      <c r="J68" s="5"/>
      <c r="K68" s="5">
        <f t="shared" si="16"/>
        <v>1361002.5</v>
      </c>
      <c r="M68" s="5">
        <f t="shared" si="12"/>
        <v>876205.61729991646</v>
      </c>
      <c r="O68" s="5" t="e">
        <f t="shared" si="2"/>
        <v>#REF!</v>
      </c>
      <c r="P68" s="5"/>
      <c r="Q68" s="5" t="e">
        <f t="shared" si="11"/>
        <v>#REF!</v>
      </c>
      <c r="R68" s="5"/>
      <c r="S68" s="60" t="e">
        <f t="shared" si="3"/>
        <v>#REF!</v>
      </c>
      <c r="U68" s="5" t="e">
        <f t="shared" si="7"/>
        <v>#REF!</v>
      </c>
      <c r="W68" s="5"/>
      <c r="X68" s="60"/>
      <c r="Y68" s="53">
        <f t="shared" si="6"/>
        <v>55</v>
      </c>
      <c r="Z68" s="61">
        <v>40817</v>
      </c>
      <c r="AA68" s="60"/>
      <c r="AB68" s="60" t="e">
        <f t="shared" si="8"/>
        <v>#REF!</v>
      </c>
      <c r="AC68" s="60"/>
      <c r="AD68" s="60" t="e">
        <f t="shared" si="9"/>
        <v>#REF!</v>
      </c>
    </row>
    <row r="69" spans="1:31" x14ac:dyDescent="0.25">
      <c r="A69" s="53">
        <f t="shared" si="4"/>
        <v>56</v>
      </c>
      <c r="B69" s="61">
        <v>40848</v>
      </c>
      <c r="D69" s="62">
        <v>517</v>
      </c>
      <c r="E69" s="63">
        <f t="shared" si="19"/>
        <v>0.97499999999999998</v>
      </c>
      <c r="F69" s="5">
        <f t="shared" si="19"/>
        <v>2700</v>
      </c>
      <c r="G69" s="5">
        <f t="shared" si="10"/>
        <v>-370.95273520805432</v>
      </c>
      <c r="H69" s="5">
        <f t="shared" si="5"/>
        <v>-18.251252293805486</v>
      </c>
      <c r="I69" s="5">
        <f t="shared" si="17"/>
        <v>-572.55147091223216</v>
      </c>
      <c r="J69" s="5"/>
      <c r="K69" s="5">
        <f t="shared" si="16"/>
        <v>1361002.5</v>
      </c>
      <c r="M69" s="5">
        <f t="shared" si="12"/>
        <v>876205.61729991646</v>
      </c>
      <c r="O69" s="5" t="e">
        <f t="shared" si="2"/>
        <v>#REF!</v>
      </c>
      <c r="P69" s="5"/>
      <c r="Q69" s="5" t="e">
        <f t="shared" si="11"/>
        <v>#REF!</v>
      </c>
      <c r="R69" s="5"/>
      <c r="S69" s="60" t="e">
        <f t="shared" si="3"/>
        <v>#REF!</v>
      </c>
      <c r="U69" s="5" t="e">
        <f t="shared" si="7"/>
        <v>#REF!</v>
      </c>
      <c r="W69" s="5"/>
      <c r="X69" s="60"/>
      <c r="Y69" s="53">
        <f t="shared" si="6"/>
        <v>56</v>
      </c>
      <c r="Z69" s="61">
        <v>40848</v>
      </c>
      <c r="AA69" s="60"/>
      <c r="AB69" s="60" t="e">
        <f t="shared" si="8"/>
        <v>#REF!</v>
      </c>
      <c r="AC69" s="60"/>
      <c r="AD69" s="60" t="e">
        <f t="shared" si="9"/>
        <v>#REF!</v>
      </c>
    </row>
    <row r="70" spans="1:31" x14ac:dyDescent="0.25">
      <c r="A70" s="53">
        <f t="shared" si="4"/>
        <v>57</v>
      </c>
      <c r="B70" s="61">
        <v>40878</v>
      </c>
      <c r="D70" s="62">
        <v>517</v>
      </c>
      <c r="E70" s="63">
        <f t="shared" si="19"/>
        <v>1.0049999999999999</v>
      </c>
      <c r="F70" s="5">
        <f t="shared" si="19"/>
        <v>3780</v>
      </c>
      <c r="G70" s="5">
        <f t="shared" si="10"/>
        <v>-359.87951923169459</v>
      </c>
      <c r="H70" s="5">
        <f t="shared" si="5"/>
        <v>-17.70643879249786</v>
      </c>
      <c r="I70" s="5">
        <f t="shared" si="17"/>
        <v>-555.46038222828486</v>
      </c>
      <c r="J70" s="5"/>
      <c r="K70" s="5">
        <f t="shared" si="16"/>
        <v>1964031.2999999998</v>
      </c>
      <c r="M70" s="5">
        <f t="shared" si="12"/>
        <v>1479234.4172999165</v>
      </c>
      <c r="O70" s="5" t="e">
        <f t="shared" si="2"/>
        <v>#REF!</v>
      </c>
      <c r="P70" s="5"/>
      <c r="Q70" s="5" t="e">
        <f t="shared" si="11"/>
        <v>#REF!</v>
      </c>
      <c r="R70" s="5"/>
      <c r="S70" s="60" t="e">
        <f t="shared" si="3"/>
        <v>#REF!</v>
      </c>
      <c r="U70" s="5" t="e">
        <f t="shared" si="7"/>
        <v>#REF!</v>
      </c>
      <c r="W70" s="5"/>
      <c r="X70" s="60"/>
      <c r="Y70" s="53">
        <f t="shared" si="6"/>
        <v>57</v>
      </c>
      <c r="Z70" s="61">
        <v>40878</v>
      </c>
      <c r="AA70" s="60"/>
      <c r="AB70" s="60" t="e">
        <f t="shared" si="8"/>
        <v>#REF!</v>
      </c>
      <c r="AC70" s="60"/>
      <c r="AD70" s="60" t="e">
        <f t="shared" si="9"/>
        <v>#REF!</v>
      </c>
      <c r="AE70" s="64">
        <f>SUM(K59:K70)</f>
        <v>26711942.400000002</v>
      </c>
    </row>
    <row r="71" spans="1:31" x14ac:dyDescent="0.25">
      <c r="A71" s="53">
        <f t="shared" si="4"/>
        <v>58</v>
      </c>
      <c r="B71" s="61">
        <v>40909</v>
      </c>
      <c r="D71" s="62">
        <v>517</v>
      </c>
      <c r="E71" s="63">
        <f t="shared" si="19"/>
        <v>1.0049999999999999</v>
      </c>
      <c r="F71" s="5">
        <f t="shared" si="19"/>
        <v>3780</v>
      </c>
      <c r="G71" s="5">
        <f t="shared" si="10"/>
        <v>-359.87951923169459</v>
      </c>
      <c r="H71" s="5">
        <f t="shared" si="5"/>
        <v>-17.70643879249786</v>
      </c>
      <c r="I71" s="5">
        <f t="shared" si="17"/>
        <v>-570.73554273956279</v>
      </c>
      <c r="J71" s="5"/>
      <c r="K71" s="5">
        <f t="shared" si="16"/>
        <v>1964031.2999999998</v>
      </c>
      <c r="M71" s="5">
        <f t="shared" si="12"/>
        <v>1471297.6730256639</v>
      </c>
      <c r="O71" s="5" t="e">
        <f t="shared" si="2"/>
        <v>#REF!</v>
      </c>
      <c r="P71" s="5"/>
      <c r="Q71" s="5" t="e">
        <f t="shared" si="11"/>
        <v>#REF!</v>
      </c>
      <c r="R71" s="5"/>
      <c r="S71" s="60" t="e">
        <f t="shared" si="3"/>
        <v>#REF!</v>
      </c>
      <c r="U71" s="5" t="e">
        <f t="shared" si="7"/>
        <v>#REF!</v>
      </c>
      <c r="W71" s="5"/>
      <c r="X71" s="60"/>
      <c r="Y71" s="53">
        <f t="shared" si="6"/>
        <v>58</v>
      </c>
      <c r="Z71" s="61">
        <v>40909</v>
      </c>
      <c r="AA71" s="60"/>
      <c r="AB71" s="60" t="e">
        <f t="shared" si="8"/>
        <v>#REF!</v>
      </c>
      <c r="AC71" s="60"/>
      <c r="AD71" s="60" t="e">
        <f t="shared" si="9"/>
        <v>#REF!</v>
      </c>
    </row>
    <row r="72" spans="1:31" x14ac:dyDescent="0.25">
      <c r="A72" s="53">
        <f t="shared" si="4"/>
        <v>59</v>
      </c>
      <c r="B72" s="61">
        <v>40940</v>
      </c>
      <c r="D72" s="62">
        <v>517</v>
      </c>
      <c r="E72" s="63">
        <f t="shared" si="19"/>
        <v>1.0049999999999999</v>
      </c>
      <c r="F72" s="5">
        <f t="shared" si="19"/>
        <v>3780</v>
      </c>
      <c r="G72" s="5">
        <f t="shared" si="10"/>
        <v>-359.87951923169459</v>
      </c>
      <c r="H72" s="5">
        <f t="shared" si="5"/>
        <v>-17.70643879249786</v>
      </c>
      <c r="I72" s="5">
        <f t="shared" si="17"/>
        <v>-570.73554273956279</v>
      </c>
      <c r="J72" s="5"/>
      <c r="K72" s="5">
        <f t="shared" si="16"/>
        <v>1964031.2999999998</v>
      </c>
      <c r="M72" s="5">
        <f t="shared" si="12"/>
        <v>1471297.6730256639</v>
      </c>
      <c r="O72" s="5" t="e">
        <f t="shared" si="2"/>
        <v>#REF!</v>
      </c>
      <c r="P72" s="5"/>
      <c r="Q72" s="5" t="e">
        <f t="shared" si="11"/>
        <v>#REF!</v>
      </c>
      <c r="R72" s="5"/>
      <c r="S72" s="60" t="e">
        <f t="shared" si="3"/>
        <v>#REF!</v>
      </c>
      <c r="U72" s="5" t="e">
        <f t="shared" si="7"/>
        <v>#REF!</v>
      </c>
      <c r="W72" s="5"/>
      <c r="X72" s="60"/>
      <c r="Y72" s="53">
        <f t="shared" si="6"/>
        <v>59</v>
      </c>
      <c r="Z72" s="61">
        <v>40940</v>
      </c>
      <c r="AA72" s="60"/>
      <c r="AB72" s="60" t="e">
        <f t="shared" si="8"/>
        <v>#REF!</v>
      </c>
      <c r="AC72" s="60"/>
      <c r="AD72" s="60" t="e">
        <f t="shared" si="9"/>
        <v>#REF!</v>
      </c>
    </row>
    <row r="73" spans="1:31" x14ac:dyDescent="0.25">
      <c r="A73" s="53">
        <f t="shared" si="4"/>
        <v>60</v>
      </c>
      <c r="B73" s="61">
        <v>40969</v>
      </c>
      <c r="D73" s="62">
        <v>517</v>
      </c>
      <c r="E73" s="63">
        <f t="shared" si="19"/>
        <v>1.0049999999999999</v>
      </c>
      <c r="F73" s="5">
        <f t="shared" si="19"/>
        <v>2700</v>
      </c>
      <c r="G73" s="5">
        <f t="shared" si="10"/>
        <v>-359.87951923169459</v>
      </c>
      <c r="H73" s="5">
        <f t="shared" si="5"/>
        <v>-17.70643879249786</v>
      </c>
      <c r="I73" s="5">
        <f t="shared" si="17"/>
        <v>-570.73554273956279</v>
      </c>
      <c r="J73" s="5"/>
      <c r="K73" s="5">
        <f t="shared" si="16"/>
        <v>1402879.4999999998</v>
      </c>
      <c r="M73" s="5">
        <f t="shared" si="12"/>
        <v>910145.87302566401</v>
      </c>
      <c r="O73" s="5" t="e">
        <f t="shared" si="2"/>
        <v>#REF!</v>
      </c>
      <c r="P73" s="5"/>
      <c r="Q73" s="5" t="e">
        <f t="shared" si="11"/>
        <v>#REF!</v>
      </c>
      <c r="R73" s="5"/>
      <c r="S73" s="60" t="e">
        <f t="shared" si="3"/>
        <v>#REF!</v>
      </c>
      <c r="U73" s="5" t="e">
        <f t="shared" si="7"/>
        <v>#REF!</v>
      </c>
      <c r="W73" s="5"/>
      <c r="X73" s="60"/>
      <c r="Y73" s="53">
        <f t="shared" si="6"/>
        <v>60</v>
      </c>
      <c r="Z73" s="61">
        <v>40969</v>
      </c>
      <c r="AA73" s="60"/>
      <c r="AB73" s="60" t="e">
        <f t="shared" si="8"/>
        <v>#REF!</v>
      </c>
      <c r="AC73" s="60"/>
      <c r="AD73" s="60" t="e">
        <f t="shared" si="9"/>
        <v>#REF!</v>
      </c>
    </row>
    <row r="74" spans="1:31" x14ac:dyDescent="0.25">
      <c r="A74" s="53">
        <f t="shared" si="4"/>
        <v>61</v>
      </c>
      <c r="B74" s="61">
        <v>41000</v>
      </c>
      <c r="D74" s="62">
        <v>517</v>
      </c>
      <c r="E74" s="63">
        <f t="shared" si="19"/>
        <v>0.97499999999999998</v>
      </c>
      <c r="F74" s="5">
        <f t="shared" si="19"/>
        <v>2700</v>
      </c>
      <c r="G74" s="5">
        <f t="shared" si="10"/>
        <v>-370.95273520805432</v>
      </c>
      <c r="H74" s="5">
        <f t="shared" si="5"/>
        <v>-18.251252293805486</v>
      </c>
      <c r="I74" s="5">
        <f t="shared" si="17"/>
        <v>-588.29663636231862</v>
      </c>
      <c r="J74" s="5"/>
      <c r="K74" s="5">
        <f t="shared" si="16"/>
        <v>1361002.5</v>
      </c>
      <c r="M74" s="5">
        <f t="shared" si="12"/>
        <v>868268.87302566424</v>
      </c>
      <c r="O74" s="5" t="e">
        <f t="shared" si="2"/>
        <v>#REF!</v>
      </c>
      <c r="P74" s="5"/>
      <c r="Q74" s="5" t="e">
        <f t="shared" si="11"/>
        <v>#REF!</v>
      </c>
      <c r="R74" s="5"/>
      <c r="S74" s="60" t="e">
        <f t="shared" si="3"/>
        <v>#REF!</v>
      </c>
      <c r="U74" s="5" t="e">
        <f t="shared" si="7"/>
        <v>#REF!</v>
      </c>
      <c r="W74" s="5"/>
      <c r="X74" s="60"/>
      <c r="Y74" s="53">
        <f t="shared" si="6"/>
        <v>61</v>
      </c>
      <c r="Z74" s="61">
        <v>41000</v>
      </c>
      <c r="AA74" s="60"/>
      <c r="AB74" s="60" t="e">
        <f t="shared" si="8"/>
        <v>#REF!</v>
      </c>
      <c r="AC74" s="60"/>
      <c r="AD74" s="60" t="e">
        <f t="shared" si="9"/>
        <v>#REF!</v>
      </c>
    </row>
    <row r="75" spans="1:31" x14ac:dyDescent="0.25">
      <c r="A75" s="53">
        <f t="shared" si="4"/>
        <v>62</v>
      </c>
      <c r="B75" s="61">
        <v>41030</v>
      </c>
      <c r="D75" s="62">
        <v>517</v>
      </c>
      <c r="E75" s="63">
        <f t="shared" ref="E75:F90" si="20">E63</f>
        <v>0.97499999999999998</v>
      </c>
      <c r="F75" s="5">
        <f t="shared" si="20"/>
        <v>3780</v>
      </c>
      <c r="G75" s="5">
        <f t="shared" si="10"/>
        <v>-370.95273520805432</v>
      </c>
      <c r="H75" s="5">
        <f t="shared" si="5"/>
        <v>-18.251252293805486</v>
      </c>
      <c r="I75" s="5">
        <f t="shared" si="17"/>
        <v>-588.29663636231862</v>
      </c>
      <c r="J75" s="5"/>
      <c r="K75" s="5">
        <f t="shared" si="16"/>
        <v>1905403.5</v>
      </c>
      <c r="M75" s="5">
        <f t="shared" si="12"/>
        <v>1412669.8730256641</v>
      </c>
      <c r="O75" s="5" t="e">
        <f t="shared" si="2"/>
        <v>#REF!</v>
      </c>
      <c r="P75" s="5"/>
      <c r="Q75" s="5" t="e">
        <f t="shared" si="11"/>
        <v>#REF!</v>
      </c>
      <c r="R75" s="5"/>
      <c r="S75" s="60" t="e">
        <f t="shared" si="3"/>
        <v>#REF!</v>
      </c>
      <c r="U75" s="5" t="e">
        <f t="shared" si="7"/>
        <v>#REF!</v>
      </c>
      <c r="W75" s="5"/>
      <c r="X75" s="60"/>
      <c r="Y75" s="53">
        <f t="shared" si="6"/>
        <v>62</v>
      </c>
      <c r="Z75" s="61">
        <v>41030</v>
      </c>
      <c r="AA75" s="60"/>
      <c r="AB75" s="60" t="e">
        <f t="shared" si="8"/>
        <v>#REF!</v>
      </c>
      <c r="AC75" s="60"/>
      <c r="AD75" s="60" t="e">
        <f t="shared" si="9"/>
        <v>#REF!</v>
      </c>
    </row>
    <row r="76" spans="1:31" x14ac:dyDescent="0.25">
      <c r="A76" s="53">
        <f t="shared" si="4"/>
        <v>63</v>
      </c>
      <c r="B76" s="61">
        <v>41061</v>
      </c>
      <c r="D76" s="62">
        <v>517</v>
      </c>
      <c r="E76" s="63">
        <f t="shared" si="20"/>
        <v>0.92500000000000004</v>
      </c>
      <c r="F76" s="5">
        <f t="shared" si="20"/>
        <v>8100</v>
      </c>
      <c r="G76" s="5">
        <f t="shared" si="10"/>
        <v>-391.00423440848971</v>
      </c>
      <c r="H76" s="5">
        <f t="shared" si="5"/>
        <v>-19.237806471849023</v>
      </c>
      <c r="I76" s="5">
        <f t="shared" si="17"/>
        <v>-620.0964545440653</v>
      </c>
      <c r="J76" s="5"/>
      <c r="K76" s="5">
        <f t="shared" si="16"/>
        <v>3873622.5</v>
      </c>
      <c r="M76" s="5">
        <f t="shared" si="12"/>
        <v>3380888.8730256646</v>
      </c>
      <c r="O76" s="5" t="e">
        <f t="shared" si="2"/>
        <v>#REF!</v>
      </c>
      <c r="P76" s="5"/>
      <c r="Q76" s="5" t="e">
        <f t="shared" si="11"/>
        <v>#REF!</v>
      </c>
      <c r="R76" s="5"/>
      <c r="S76" s="60" t="e">
        <f t="shared" si="3"/>
        <v>#REF!</v>
      </c>
      <c r="U76" s="5" t="e">
        <f t="shared" si="7"/>
        <v>#REF!</v>
      </c>
      <c r="W76" s="5"/>
      <c r="X76" s="60"/>
      <c r="Y76" s="53">
        <f t="shared" si="6"/>
        <v>63</v>
      </c>
      <c r="Z76" s="61">
        <v>41061</v>
      </c>
      <c r="AA76" s="60"/>
      <c r="AB76" s="60" t="e">
        <f t="shared" si="8"/>
        <v>#REF!</v>
      </c>
      <c r="AC76" s="60"/>
      <c r="AD76" s="60" t="e">
        <f t="shared" si="9"/>
        <v>#REF!</v>
      </c>
    </row>
    <row r="77" spans="1:31" x14ac:dyDescent="0.25">
      <c r="A77" s="53">
        <f t="shared" si="4"/>
        <v>64</v>
      </c>
      <c r="B77" s="61">
        <v>41091</v>
      </c>
      <c r="D77" s="62">
        <v>517</v>
      </c>
      <c r="E77" s="63">
        <f t="shared" si="20"/>
        <v>0.92500000000000004</v>
      </c>
      <c r="F77" s="5">
        <f t="shared" si="20"/>
        <v>8100</v>
      </c>
      <c r="G77" s="5">
        <f t="shared" si="10"/>
        <v>-391.00423440848971</v>
      </c>
      <c r="H77" s="5">
        <f t="shared" si="5"/>
        <v>-19.237806471849023</v>
      </c>
      <c r="I77" s="5">
        <f t="shared" si="17"/>
        <v>-620.0964545440653</v>
      </c>
      <c r="J77" s="5"/>
      <c r="K77" s="5">
        <f t="shared" si="16"/>
        <v>3873622.5</v>
      </c>
      <c r="M77" s="5">
        <f t="shared" si="12"/>
        <v>3380888.8730256646</v>
      </c>
      <c r="O77" s="5" t="e">
        <f t="shared" si="2"/>
        <v>#REF!</v>
      </c>
      <c r="P77" s="5"/>
      <c r="Q77" s="5" t="e">
        <f t="shared" si="11"/>
        <v>#REF!</v>
      </c>
      <c r="R77" s="5"/>
      <c r="S77" s="60" t="e">
        <f t="shared" si="3"/>
        <v>#REF!</v>
      </c>
      <c r="U77" s="5" t="e">
        <f t="shared" si="7"/>
        <v>#REF!</v>
      </c>
      <c r="W77" s="5"/>
      <c r="X77" s="60"/>
      <c r="Y77" s="53">
        <f t="shared" si="6"/>
        <v>64</v>
      </c>
      <c r="Z77" s="61">
        <v>41091</v>
      </c>
      <c r="AA77" s="60"/>
      <c r="AB77" s="60" t="e">
        <f t="shared" si="8"/>
        <v>#REF!</v>
      </c>
      <c r="AC77" s="60"/>
      <c r="AD77" s="60" t="e">
        <f t="shared" si="9"/>
        <v>#REF!</v>
      </c>
    </row>
    <row r="78" spans="1:31" x14ac:dyDescent="0.25">
      <c r="A78" s="53">
        <f t="shared" si="4"/>
        <v>65</v>
      </c>
      <c r="B78" s="61">
        <v>41122</v>
      </c>
      <c r="D78" s="62">
        <v>517</v>
      </c>
      <c r="E78" s="63">
        <f t="shared" si="20"/>
        <v>0.92500000000000004</v>
      </c>
      <c r="F78" s="5">
        <f t="shared" si="20"/>
        <v>8100</v>
      </c>
      <c r="G78" s="5">
        <f t="shared" si="10"/>
        <v>-391.00423440848971</v>
      </c>
      <c r="H78" s="5">
        <f t="shared" si="5"/>
        <v>-19.237806471849023</v>
      </c>
      <c r="I78" s="5">
        <f t="shared" si="17"/>
        <v>-620.0964545440653</v>
      </c>
      <c r="J78" s="5"/>
      <c r="K78" s="5">
        <f t="shared" si="16"/>
        <v>3873622.5</v>
      </c>
      <c r="M78" s="5">
        <f t="shared" si="12"/>
        <v>3380888.8730256646</v>
      </c>
      <c r="O78" s="5" t="e">
        <f t="shared" si="2"/>
        <v>#REF!</v>
      </c>
      <c r="P78" s="5"/>
      <c r="Q78" s="5" t="e">
        <f t="shared" si="11"/>
        <v>#REF!</v>
      </c>
      <c r="R78" s="5"/>
      <c r="S78" s="60" t="e">
        <f t="shared" ref="S78:S141" si="21">S77-Q78</f>
        <v>#REF!</v>
      </c>
      <c r="U78" s="5" t="e">
        <f t="shared" si="7"/>
        <v>#REF!</v>
      </c>
      <c r="W78" s="5"/>
      <c r="X78" s="60"/>
      <c r="Y78" s="53">
        <f t="shared" si="6"/>
        <v>65</v>
      </c>
      <c r="Z78" s="61">
        <v>41122</v>
      </c>
      <c r="AA78" s="60"/>
      <c r="AB78" s="60" t="e">
        <f t="shared" si="8"/>
        <v>#REF!</v>
      </c>
      <c r="AC78" s="60"/>
      <c r="AD78" s="60" t="e">
        <f t="shared" si="9"/>
        <v>#REF!</v>
      </c>
    </row>
    <row r="79" spans="1:31" x14ac:dyDescent="0.25">
      <c r="A79" s="53">
        <f t="shared" ref="A79:A142" si="22">A78+1</f>
        <v>66</v>
      </c>
      <c r="B79" s="61">
        <v>41153</v>
      </c>
      <c r="D79" s="62">
        <v>517</v>
      </c>
      <c r="E79" s="63">
        <f t="shared" si="20"/>
        <v>0.92500000000000004</v>
      </c>
      <c r="F79" s="5">
        <f t="shared" si="20"/>
        <v>3780</v>
      </c>
      <c r="G79" s="5">
        <f t="shared" si="10"/>
        <v>-391.00423440848971</v>
      </c>
      <c r="H79" s="5">
        <f t="shared" ref="H79:H142" si="23">-184000*0.6/(D79*E79)/12</f>
        <v>-19.237806471849023</v>
      </c>
      <c r="I79" s="5">
        <f t="shared" si="17"/>
        <v>-620.0964545440653</v>
      </c>
      <c r="J79" s="5"/>
      <c r="K79" s="5">
        <f t="shared" si="16"/>
        <v>1807690.5</v>
      </c>
      <c r="M79" s="5">
        <f t="shared" si="12"/>
        <v>1314956.8730256644</v>
      </c>
      <c r="O79" s="5" t="e">
        <f t="shared" ref="O79:O142" si="24">S78*($Q$9/12)</f>
        <v>#REF!</v>
      </c>
      <c r="P79" s="5"/>
      <c r="Q79" s="5" t="e">
        <f t="shared" si="11"/>
        <v>#REF!</v>
      </c>
      <c r="R79" s="5"/>
      <c r="S79" s="60" t="e">
        <f t="shared" si="21"/>
        <v>#REF!</v>
      </c>
      <c r="U79" s="5" t="e">
        <f t="shared" si="7"/>
        <v>#REF!</v>
      </c>
      <c r="W79" s="5"/>
      <c r="X79" s="60"/>
      <c r="Y79" s="53">
        <f t="shared" ref="Y79:Y142" si="25">Y78+1</f>
        <v>66</v>
      </c>
      <c r="Z79" s="61">
        <v>41153</v>
      </c>
      <c r="AA79" s="60"/>
      <c r="AB79" s="60" t="e">
        <f t="shared" si="8"/>
        <v>#REF!</v>
      </c>
      <c r="AC79" s="60"/>
      <c r="AD79" s="60" t="e">
        <f t="shared" si="9"/>
        <v>#REF!</v>
      </c>
    </row>
    <row r="80" spans="1:31" x14ac:dyDescent="0.25">
      <c r="A80" s="53">
        <f t="shared" si="22"/>
        <v>67</v>
      </c>
      <c r="B80" s="61">
        <v>41183</v>
      </c>
      <c r="D80" s="62">
        <v>517</v>
      </c>
      <c r="E80" s="63">
        <f t="shared" si="20"/>
        <v>0.97499999999999998</v>
      </c>
      <c r="F80" s="5">
        <f t="shared" si="20"/>
        <v>2700</v>
      </c>
      <c r="G80" s="5">
        <f t="shared" si="10"/>
        <v>-370.95273520805432</v>
      </c>
      <c r="H80" s="5">
        <f t="shared" si="23"/>
        <v>-18.251252293805486</v>
      </c>
      <c r="I80" s="5">
        <f t="shared" si="17"/>
        <v>-588.29663636231862</v>
      </c>
      <c r="J80" s="5"/>
      <c r="K80" s="5">
        <f t="shared" si="16"/>
        <v>1361002.5</v>
      </c>
      <c r="M80" s="5">
        <f t="shared" si="12"/>
        <v>868268.87302566424</v>
      </c>
      <c r="O80" s="5" t="e">
        <f t="shared" si="24"/>
        <v>#REF!</v>
      </c>
      <c r="P80" s="5"/>
      <c r="Q80" s="5" t="e">
        <f t="shared" si="11"/>
        <v>#REF!</v>
      </c>
      <c r="R80" s="5"/>
      <c r="S80" s="60" t="e">
        <f t="shared" si="21"/>
        <v>#REF!</v>
      </c>
      <c r="U80" s="5" t="e">
        <f t="shared" ref="U80:U143" si="26">S80</f>
        <v>#REF!</v>
      </c>
      <c r="W80" s="5"/>
      <c r="X80" s="60"/>
      <c r="Y80" s="53">
        <f t="shared" si="25"/>
        <v>67</v>
      </c>
      <c r="Z80" s="61">
        <v>41183</v>
      </c>
      <c r="AA80" s="60"/>
      <c r="AB80" s="60" t="e">
        <f t="shared" ref="AB80:AB143" si="27">-U79+U80</f>
        <v>#REF!</v>
      </c>
      <c r="AC80" s="60"/>
      <c r="AD80" s="60" t="e">
        <f t="shared" ref="AD80:AD143" si="28">-Q92+Q80</f>
        <v>#REF!</v>
      </c>
    </row>
    <row r="81" spans="1:31" x14ac:dyDescent="0.25">
      <c r="A81" s="53">
        <f t="shared" si="22"/>
        <v>68</v>
      </c>
      <c r="B81" s="61">
        <v>41214</v>
      </c>
      <c r="D81" s="62">
        <v>517</v>
      </c>
      <c r="E81" s="63">
        <f t="shared" si="20"/>
        <v>0.97499999999999998</v>
      </c>
      <c r="F81" s="5">
        <f t="shared" si="20"/>
        <v>2700</v>
      </c>
      <c r="G81" s="5">
        <f t="shared" si="10"/>
        <v>-370.95273520805432</v>
      </c>
      <c r="H81" s="5">
        <f t="shared" si="23"/>
        <v>-18.251252293805486</v>
      </c>
      <c r="I81" s="5">
        <f t="shared" si="17"/>
        <v>-588.29663636231862</v>
      </c>
      <c r="J81" s="5"/>
      <c r="K81" s="5">
        <f t="shared" si="16"/>
        <v>1361002.5</v>
      </c>
      <c r="M81" s="5">
        <f t="shared" si="12"/>
        <v>868268.87302566424</v>
      </c>
      <c r="O81" s="5" t="e">
        <f t="shared" si="24"/>
        <v>#REF!</v>
      </c>
      <c r="P81" s="5"/>
      <c r="Q81" s="5" t="e">
        <f t="shared" si="11"/>
        <v>#REF!</v>
      </c>
      <c r="R81" s="5"/>
      <c r="S81" s="60" t="e">
        <f t="shared" si="21"/>
        <v>#REF!</v>
      </c>
      <c r="U81" s="5" t="e">
        <f t="shared" si="26"/>
        <v>#REF!</v>
      </c>
      <c r="W81" s="5"/>
      <c r="X81" s="60"/>
      <c r="Y81" s="53">
        <f t="shared" si="25"/>
        <v>68</v>
      </c>
      <c r="Z81" s="61">
        <v>41214</v>
      </c>
      <c r="AA81" s="60"/>
      <c r="AB81" s="60" t="e">
        <f t="shared" si="27"/>
        <v>#REF!</v>
      </c>
      <c r="AC81" s="60"/>
      <c r="AD81" s="60" t="e">
        <f t="shared" si="28"/>
        <v>#REF!</v>
      </c>
    </row>
    <row r="82" spans="1:31" x14ac:dyDescent="0.25">
      <c r="A82" s="53">
        <f t="shared" si="22"/>
        <v>69</v>
      </c>
      <c r="B82" s="61">
        <v>41244</v>
      </c>
      <c r="D82" s="62">
        <v>517</v>
      </c>
      <c r="E82" s="63">
        <f t="shared" si="20"/>
        <v>1.0049999999999999</v>
      </c>
      <c r="F82" s="5">
        <f t="shared" si="20"/>
        <v>3780</v>
      </c>
      <c r="G82" s="5">
        <f t="shared" ref="G82:G145" si="29">-2243856/(D82*E82)/12</f>
        <v>-359.87951923169459</v>
      </c>
      <c r="H82" s="5">
        <f t="shared" si="23"/>
        <v>-17.70643879249786</v>
      </c>
      <c r="I82" s="5">
        <f t="shared" si="17"/>
        <v>-570.73554273956279</v>
      </c>
      <c r="J82" s="5"/>
      <c r="K82" s="5">
        <f t="shared" si="16"/>
        <v>1964031.2999999998</v>
      </c>
      <c r="M82" s="5">
        <f t="shared" si="12"/>
        <v>1471297.6730256639</v>
      </c>
      <c r="O82" s="5" t="e">
        <f t="shared" si="24"/>
        <v>#REF!</v>
      </c>
      <c r="P82" s="5"/>
      <c r="Q82" s="5" t="e">
        <f t="shared" si="11"/>
        <v>#REF!</v>
      </c>
      <c r="R82" s="5"/>
      <c r="S82" s="60" t="e">
        <f t="shared" si="21"/>
        <v>#REF!</v>
      </c>
      <c r="U82" s="5" t="e">
        <f t="shared" si="26"/>
        <v>#REF!</v>
      </c>
      <c r="W82" s="5"/>
      <c r="X82" s="60"/>
      <c r="Y82" s="53">
        <f t="shared" si="25"/>
        <v>69</v>
      </c>
      <c r="Z82" s="61">
        <v>41244</v>
      </c>
      <c r="AA82" s="60"/>
      <c r="AB82" s="60" t="e">
        <f t="shared" si="27"/>
        <v>#REF!</v>
      </c>
      <c r="AC82" s="60"/>
      <c r="AD82" s="60" t="e">
        <f t="shared" si="28"/>
        <v>#REF!</v>
      </c>
      <c r="AE82" s="64">
        <f>SUM(K71:K82)</f>
        <v>26711942.400000002</v>
      </c>
    </row>
    <row r="83" spans="1:31" x14ac:dyDescent="0.25">
      <c r="A83" s="53">
        <f t="shared" si="22"/>
        <v>70</v>
      </c>
      <c r="B83" s="61">
        <v>41275</v>
      </c>
      <c r="D83" s="62">
        <v>517</v>
      </c>
      <c r="E83" s="63">
        <f t="shared" si="20"/>
        <v>1.0049999999999999</v>
      </c>
      <c r="F83" s="5">
        <f t="shared" si="20"/>
        <v>3780</v>
      </c>
      <c r="G83" s="5">
        <f t="shared" si="29"/>
        <v>-359.87951923169459</v>
      </c>
      <c r="H83" s="5">
        <f t="shared" si="23"/>
        <v>-17.70643879249786</v>
      </c>
      <c r="I83" s="5">
        <f t="shared" si="17"/>
        <v>-586.43077016490076</v>
      </c>
      <c r="J83" s="5"/>
      <c r="K83" s="5">
        <f t="shared" si="16"/>
        <v>1964031.2999999998</v>
      </c>
      <c r="M83" s="5">
        <f t="shared" ref="M83:M146" si="30">SUM(F83:I83)*E83*D83</f>
        <v>1463142.6682838695</v>
      </c>
      <c r="O83" s="5" t="e">
        <f t="shared" si="24"/>
        <v>#REF!</v>
      </c>
      <c r="P83" s="5"/>
      <c r="Q83" s="5" t="e">
        <f t="shared" ref="Q83:Q146" si="31">M83-O83</f>
        <v>#REF!</v>
      </c>
      <c r="R83" s="5"/>
      <c r="S83" s="60" t="e">
        <f t="shared" si="21"/>
        <v>#REF!</v>
      </c>
      <c r="U83" s="5" t="e">
        <f t="shared" si="26"/>
        <v>#REF!</v>
      </c>
      <c r="W83" s="5"/>
      <c r="X83" s="60"/>
      <c r="Y83" s="53">
        <f t="shared" si="25"/>
        <v>70</v>
      </c>
      <c r="Z83" s="61">
        <v>41275</v>
      </c>
      <c r="AA83" s="60"/>
      <c r="AB83" s="60" t="e">
        <f t="shared" si="27"/>
        <v>#REF!</v>
      </c>
      <c r="AC83" s="60"/>
      <c r="AD83" s="60" t="e">
        <f t="shared" si="28"/>
        <v>#REF!</v>
      </c>
    </row>
    <row r="84" spans="1:31" x14ac:dyDescent="0.25">
      <c r="A84" s="53">
        <f t="shared" si="22"/>
        <v>71</v>
      </c>
      <c r="B84" s="61">
        <v>41306</v>
      </c>
      <c r="D84" s="62">
        <v>517</v>
      </c>
      <c r="E84" s="63">
        <f t="shared" si="20"/>
        <v>1.0049999999999999</v>
      </c>
      <c r="F84" s="5">
        <f t="shared" si="20"/>
        <v>3780</v>
      </c>
      <c r="G84" s="5">
        <f t="shared" si="29"/>
        <v>-359.87951923169459</v>
      </c>
      <c r="H84" s="5">
        <f t="shared" si="23"/>
        <v>-17.70643879249786</v>
      </c>
      <c r="I84" s="5">
        <f t="shared" si="17"/>
        <v>-586.43077016490076</v>
      </c>
      <c r="J84" s="5"/>
      <c r="K84" s="5">
        <f t="shared" si="16"/>
        <v>1964031.2999999998</v>
      </c>
      <c r="M84" s="5">
        <f t="shared" si="30"/>
        <v>1463142.6682838695</v>
      </c>
      <c r="O84" s="5" t="e">
        <f t="shared" si="24"/>
        <v>#REF!</v>
      </c>
      <c r="P84" s="5"/>
      <c r="Q84" s="5" t="e">
        <f t="shared" si="31"/>
        <v>#REF!</v>
      </c>
      <c r="R84" s="5"/>
      <c r="S84" s="60" t="e">
        <f t="shared" si="21"/>
        <v>#REF!</v>
      </c>
      <c r="U84" s="5" t="e">
        <f t="shared" si="26"/>
        <v>#REF!</v>
      </c>
      <c r="W84" s="5"/>
      <c r="X84" s="60"/>
      <c r="Y84" s="53">
        <f t="shared" si="25"/>
        <v>71</v>
      </c>
      <c r="Z84" s="61">
        <v>41306</v>
      </c>
      <c r="AA84" s="60"/>
      <c r="AB84" s="60" t="e">
        <f t="shared" si="27"/>
        <v>#REF!</v>
      </c>
      <c r="AC84" s="60"/>
      <c r="AD84" s="60" t="e">
        <f t="shared" si="28"/>
        <v>#REF!</v>
      </c>
    </row>
    <row r="85" spans="1:31" x14ac:dyDescent="0.25">
      <c r="A85" s="53">
        <f t="shared" si="22"/>
        <v>72</v>
      </c>
      <c r="B85" s="61">
        <v>41334</v>
      </c>
      <c r="D85" s="62">
        <v>517</v>
      </c>
      <c r="E85" s="63">
        <f t="shared" si="20"/>
        <v>1.0049999999999999</v>
      </c>
      <c r="F85" s="5">
        <f t="shared" si="20"/>
        <v>2700</v>
      </c>
      <c r="G85" s="5">
        <f t="shared" si="29"/>
        <v>-359.87951923169459</v>
      </c>
      <c r="H85" s="5">
        <f t="shared" si="23"/>
        <v>-17.70643879249786</v>
      </c>
      <c r="I85" s="5">
        <f t="shared" si="17"/>
        <v>-586.43077016490076</v>
      </c>
      <c r="J85" s="5"/>
      <c r="K85" s="5">
        <f t="shared" si="16"/>
        <v>1402879.4999999998</v>
      </c>
      <c r="M85" s="5">
        <f t="shared" si="30"/>
        <v>901990.86828386982</v>
      </c>
      <c r="O85" s="5" t="e">
        <f t="shared" si="24"/>
        <v>#REF!</v>
      </c>
      <c r="P85" s="5"/>
      <c r="Q85" s="5" t="e">
        <f t="shared" si="31"/>
        <v>#REF!</v>
      </c>
      <c r="R85" s="5"/>
      <c r="S85" s="60" t="e">
        <f t="shared" si="21"/>
        <v>#REF!</v>
      </c>
      <c r="U85" s="5" t="e">
        <f t="shared" si="26"/>
        <v>#REF!</v>
      </c>
      <c r="W85" s="5"/>
      <c r="X85" s="60"/>
      <c r="Y85" s="53">
        <f t="shared" si="25"/>
        <v>72</v>
      </c>
      <c r="Z85" s="61">
        <v>41334</v>
      </c>
      <c r="AA85" s="60"/>
      <c r="AB85" s="60" t="e">
        <f t="shared" si="27"/>
        <v>#REF!</v>
      </c>
      <c r="AC85" s="60"/>
      <c r="AD85" s="60" t="e">
        <f t="shared" si="28"/>
        <v>#REF!</v>
      </c>
    </row>
    <row r="86" spans="1:31" x14ac:dyDescent="0.25">
      <c r="A86" s="53">
        <f t="shared" si="22"/>
        <v>73</v>
      </c>
      <c r="B86" s="61">
        <v>41365</v>
      </c>
      <c r="D86" s="62">
        <v>517</v>
      </c>
      <c r="E86" s="63">
        <f t="shared" si="20"/>
        <v>0.97499999999999998</v>
      </c>
      <c r="F86" s="5">
        <f t="shared" si="20"/>
        <v>2700</v>
      </c>
      <c r="G86" s="5">
        <f t="shared" si="29"/>
        <v>-370.95273520805432</v>
      </c>
      <c r="H86" s="5">
        <f t="shared" si="23"/>
        <v>-18.251252293805486</v>
      </c>
      <c r="I86" s="5">
        <f t="shared" si="17"/>
        <v>-604.47479386228247</v>
      </c>
      <c r="J86" s="5"/>
      <c r="K86" s="5">
        <f t="shared" si="16"/>
        <v>1361002.5</v>
      </c>
      <c r="M86" s="5">
        <f t="shared" si="30"/>
        <v>860113.86828386993</v>
      </c>
      <c r="O86" s="5" t="e">
        <f t="shared" si="24"/>
        <v>#REF!</v>
      </c>
      <c r="P86" s="5"/>
      <c r="Q86" s="5" t="e">
        <f t="shared" si="31"/>
        <v>#REF!</v>
      </c>
      <c r="R86" s="5"/>
      <c r="S86" s="60" t="e">
        <f t="shared" si="21"/>
        <v>#REF!</v>
      </c>
      <c r="U86" s="5" t="e">
        <f t="shared" si="26"/>
        <v>#REF!</v>
      </c>
      <c r="W86" s="5"/>
      <c r="X86" s="60"/>
      <c r="Y86" s="53">
        <f t="shared" si="25"/>
        <v>73</v>
      </c>
      <c r="Z86" s="61">
        <v>41365</v>
      </c>
      <c r="AA86" s="60"/>
      <c r="AB86" s="60" t="e">
        <f t="shared" si="27"/>
        <v>#REF!</v>
      </c>
      <c r="AC86" s="60"/>
      <c r="AD86" s="60" t="e">
        <f t="shared" si="28"/>
        <v>#REF!</v>
      </c>
    </row>
    <row r="87" spans="1:31" x14ac:dyDescent="0.25">
      <c r="A87" s="53">
        <f t="shared" si="22"/>
        <v>74</v>
      </c>
      <c r="B87" s="61">
        <v>41395</v>
      </c>
      <c r="D87" s="62">
        <v>517</v>
      </c>
      <c r="E87" s="63">
        <f t="shared" si="20"/>
        <v>0.97499999999999998</v>
      </c>
      <c r="F87" s="5">
        <f t="shared" si="20"/>
        <v>3780</v>
      </c>
      <c r="G87" s="5">
        <f t="shared" si="29"/>
        <v>-370.95273520805432</v>
      </c>
      <c r="H87" s="5">
        <f t="shared" si="23"/>
        <v>-18.251252293805486</v>
      </c>
      <c r="I87" s="5">
        <f t="shared" si="17"/>
        <v>-604.47479386228247</v>
      </c>
      <c r="J87" s="5"/>
      <c r="K87" s="5">
        <f t="shared" si="16"/>
        <v>1905403.5</v>
      </c>
      <c r="M87" s="5">
        <f t="shared" si="30"/>
        <v>1404514.8682838699</v>
      </c>
      <c r="O87" s="5" t="e">
        <f t="shared" si="24"/>
        <v>#REF!</v>
      </c>
      <c r="P87" s="5"/>
      <c r="Q87" s="5" t="e">
        <f t="shared" si="31"/>
        <v>#REF!</v>
      </c>
      <c r="R87" s="5"/>
      <c r="S87" s="60" t="e">
        <f t="shared" si="21"/>
        <v>#REF!</v>
      </c>
      <c r="U87" s="5" t="e">
        <f t="shared" si="26"/>
        <v>#REF!</v>
      </c>
      <c r="W87" s="5"/>
      <c r="X87" s="60"/>
      <c r="Y87" s="53">
        <f t="shared" si="25"/>
        <v>74</v>
      </c>
      <c r="Z87" s="61">
        <v>41395</v>
      </c>
      <c r="AA87" s="60"/>
      <c r="AB87" s="60" t="e">
        <f t="shared" si="27"/>
        <v>#REF!</v>
      </c>
      <c r="AC87" s="60"/>
      <c r="AD87" s="60" t="e">
        <f t="shared" si="28"/>
        <v>#REF!</v>
      </c>
    </row>
    <row r="88" spans="1:31" x14ac:dyDescent="0.25">
      <c r="A88" s="53">
        <f t="shared" si="22"/>
        <v>75</v>
      </c>
      <c r="B88" s="61">
        <v>41426</v>
      </c>
      <c r="D88" s="62">
        <v>517</v>
      </c>
      <c r="E88" s="63">
        <f t="shared" si="20"/>
        <v>0.92500000000000004</v>
      </c>
      <c r="F88" s="5">
        <f t="shared" si="20"/>
        <v>8100</v>
      </c>
      <c r="G88" s="5">
        <f t="shared" si="29"/>
        <v>-391.00423440848971</v>
      </c>
      <c r="H88" s="5">
        <f t="shared" si="23"/>
        <v>-19.237806471849023</v>
      </c>
      <c r="I88" s="5">
        <f t="shared" si="17"/>
        <v>-637.14910704402712</v>
      </c>
      <c r="J88" s="5"/>
      <c r="K88" s="5">
        <f t="shared" si="16"/>
        <v>3873622.5</v>
      </c>
      <c r="M88" s="5">
        <f t="shared" si="30"/>
        <v>3372733.8682838706</v>
      </c>
      <c r="O88" s="5" t="e">
        <f t="shared" si="24"/>
        <v>#REF!</v>
      </c>
      <c r="P88" s="5"/>
      <c r="Q88" s="5" t="e">
        <f t="shared" si="31"/>
        <v>#REF!</v>
      </c>
      <c r="R88" s="5"/>
      <c r="S88" s="60" t="e">
        <f t="shared" si="21"/>
        <v>#REF!</v>
      </c>
      <c r="U88" s="5" t="e">
        <f t="shared" si="26"/>
        <v>#REF!</v>
      </c>
      <c r="W88" s="5"/>
      <c r="X88" s="60"/>
      <c r="Y88" s="53">
        <f t="shared" si="25"/>
        <v>75</v>
      </c>
      <c r="Z88" s="61">
        <v>41426</v>
      </c>
      <c r="AA88" s="60"/>
      <c r="AB88" s="60" t="e">
        <f t="shared" si="27"/>
        <v>#REF!</v>
      </c>
      <c r="AC88" s="60"/>
      <c r="AD88" s="60" t="e">
        <f t="shared" si="28"/>
        <v>#REF!</v>
      </c>
    </row>
    <row r="89" spans="1:31" x14ac:dyDescent="0.25">
      <c r="A89" s="53">
        <f t="shared" si="22"/>
        <v>76</v>
      </c>
      <c r="B89" s="61">
        <v>41456</v>
      </c>
      <c r="D89" s="62">
        <v>517</v>
      </c>
      <c r="E89" s="63">
        <f t="shared" si="20"/>
        <v>0.92500000000000004</v>
      </c>
      <c r="F89" s="5">
        <f t="shared" si="20"/>
        <v>8100</v>
      </c>
      <c r="G89" s="5">
        <f t="shared" si="29"/>
        <v>-391.00423440848971</v>
      </c>
      <c r="H89" s="5">
        <f t="shared" si="23"/>
        <v>-19.237806471849023</v>
      </c>
      <c r="I89" s="5">
        <f t="shared" si="17"/>
        <v>-637.14910704402712</v>
      </c>
      <c r="J89" s="5"/>
      <c r="K89" s="5">
        <f t="shared" si="16"/>
        <v>3873622.5</v>
      </c>
      <c r="M89" s="5">
        <f t="shared" si="30"/>
        <v>3372733.8682838706</v>
      </c>
      <c r="O89" s="5" t="e">
        <f t="shared" si="24"/>
        <v>#REF!</v>
      </c>
      <c r="P89" s="5"/>
      <c r="Q89" s="5" t="e">
        <f t="shared" si="31"/>
        <v>#REF!</v>
      </c>
      <c r="R89" s="5"/>
      <c r="S89" s="60" t="e">
        <f t="shared" si="21"/>
        <v>#REF!</v>
      </c>
      <c r="U89" s="5" t="e">
        <f t="shared" si="26"/>
        <v>#REF!</v>
      </c>
      <c r="W89" s="5"/>
      <c r="X89" s="60"/>
      <c r="Y89" s="53">
        <f t="shared" si="25"/>
        <v>76</v>
      </c>
      <c r="Z89" s="61">
        <v>41456</v>
      </c>
      <c r="AA89" s="60"/>
      <c r="AB89" s="60" t="e">
        <f t="shared" si="27"/>
        <v>#REF!</v>
      </c>
      <c r="AC89" s="60"/>
      <c r="AD89" s="60" t="e">
        <f t="shared" si="28"/>
        <v>#REF!</v>
      </c>
    </row>
    <row r="90" spans="1:31" x14ac:dyDescent="0.25">
      <c r="A90" s="53">
        <f t="shared" si="22"/>
        <v>77</v>
      </c>
      <c r="B90" s="61">
        <v>41487</v>
      </c>
      <c r="D90" s="62">
        <v>517</v>
      </c>
      <c r="E90" s="63">
        <f t="shared" si="20"/>
        <v>0.92500000000000004</v>
      </c>
      <c r="F90" s="5">
        <f t="shared" si="20"/>
        <v>8100</v>
      </c>
      <c r="G90" s="5">
        <f t="shared" si="29"/>
        <v>-391.00423440848971</v>
      </c>
      <c r="H90" s="5">
        <f t="shared" si="23"/>
        <v>-19.237806471849023</v>
      </c>
      <c r="I90" s="5">
        <f t="shared" si="17"/>
        <v>-637.14910704402712</v>
      </c>
      <c r="J90" s="5"/>
      <c r="K90" s="5">
        <f t="shared" si="16"/>
        <v>3873622.5</v>
      </c>
      <c r="M90" s="5">
        <f t="shared" si="30"/>
        <v>3372733.8682838706</v>
      </c>
      <c r="O90" s="5" t="e">
        <f t="shared" si="24"/>
        <v>#REF!</v>
      </c>
      <c r="P90" s="5"/>
      <c r="Q90" s="5" t="e">
        <f t="shared" si="31"/>
        <v>#REF!</v>
      </c>
      <c r="R90" s="5"/>
      <c r="S90" s="60" t="e">
        <f t="shared" si="21"/>
        <v>#REF!</v>
      </c>
      <c r="U90" s="5" t="e">
        <f t="shared" si="26"/>
        <v>#REF!</v>
      </c>
      <c r="W90" s="5"/>
      <c r="X90" s="60"/>
      <c r="Y90" s="53">
        <f t="shared" si="25"/>
        <v>77</v>
      </c>
      <c r="Z90" s="61">
        <v>41487</v>
      </c>
      <c r="AA90" s="60"/>
      <c r="AB90" s="60" t="e">
        <f t="shared" si="27"/>
        <v>#REF!</v>
      </c>
      <c r="AC90" s="60"/>
      <c r="AD90" s="60" t="e">
        <f t="shared" si="28"/>
        <v>#REF!</v>
      </c>
    </row>
    <row r="91" spans="1:31" x14ac:dyDescent="0.25">
      <c r="A91" s="53">
        <f t="shared" si="22"/>
        <v>78</v>
      </c>
      <c r="B91" s="61">
        <v>41518</v>
      </c>
      <c r="D91" s="62">
        <v>517</v>
      </c>
      <c r="E91" s="63">
        <f t="shared" ref="E91:F106" si="32">E79</f>
        <v>0.92500000000000004</v>
      </c>
      <c r="F91" s="5">
        <f t="shared" si="32"/>
        <v>3780</v>
      </c>
      <c r="G91" s="5">
        <f t="shared" si="29"/>
        <v>-391.00423440848971</v>
      </c>
      <c r="H91" s="5">
        <f t="shared" si="23"/>
        <v>-19.237806471849023</v>
      </c>
      <c r="I91" s="5">
        <f t="shared" si="17"/>
        <v>-637.14910704402712</v>
      </c>
      <c r="J91" s="5"/>
      <c r="K91" s="5">
        <f t="shared" si="16"/>
        <v>1807690.5</v>
      </c>
      <c r="M91" s="5">
        <f t="shared" si="30"/>
        <v>1306801.8682838702</v>
      </c>
      <c r="O91" s="5" t="e">
        <f t="shared" si="24"/>
        <v>#REF!</v>
      </c>
      <c r="P91" s="5"/>
      <c r="Q91" s="5" t="e">
        <f t="shared" si="31"/>
        <v>#REF!</v>
      </c>
      <c r="R91" s="5"/>
      <c r="S91" s="60" t="e">
        <f t="shared" si="21"/>
        <v>#REF!</v>
      </c>
      <c r="U91" s="5" t="e">
        <f t="shared" si="26"/>
        <v>#REF!</v>
      </c>
      <c r="W91" s="5"/>
      <c r="X91" s="60"/>
      <c r="Y91" s="53">
        <f t="shared" si="25"/>
        <v>78</v>
      </c>
      <c r="Z91" s="61">
        <v>41518</v>
      </c>
      <c r="AA91" s="60"/>
      <c r="AB91" s="60" t="e">
        <f t="shared" si="27"/>
        <v>#REF!</v>
      </c>
      <c r="AC91" s="60"/>
      <c r="AD91" s="60" t="e">
        <f t="shared" si="28"/>
        <v>#REF!</v>
      </c>
    </row>
    <row r="92" spans="1:31" x14ac:dyDescent="0.25">
      <c r="A92" s="53">
        <f t="shared" si="22"/>
        <v>79</v>
      </c>
      <c r="B92" s="61">
        <v>41548</v>
      </c>
      <c r="D92" s="62">
        <v>517</v>
      </c>
      <c r="E92" s="63">
        <f t="shared" si="32"/>
        <v>0.97499999999999998</v>
      </c>
      <c r="F92" s="5">
        <f t="shared" si="32"/>
        <v>2700</v>
      </c>
      <c r="G92" s="5">
        <f t="shared" si="29"/>
        <v>-370.95273520805432</v>
      </c>
      <c r="H92" s="5">
        <f t="shared" si="23"/>
        <v>-18.251252293805486</v>
      </c>
      <c r="I92" s="5">
        <f t="shared" si="17"/>
        <v>-604.47479386228247</v>
      </c>
      <c r="J92" s="5"/>
      <c r="K92" s="5">
        <f t="shared" si="16"/>
        <v>1361002.5</v>
      </c>
      <c r="M92" s="5">
        <f t="shared" si="30"/>
        <v>860113.86828386993</v>
      </c>
      <c r="O92" s="5" t="e">
        <f t="shared" si="24"/>
        <v>#REF!</v>
      </c>
      <c r="P92" s="5"/>
      <c r="Q92" s="5" t="e">
        <f t="shared" si="31"/>
        <v>#REF!</v>
      </c>
      <c r="R92" s="5"/>
      <c r="S92" s="60" t="e">
        <f t="shared" si="21"/>
        <v>#REF!</v>
      </c>
      <c r="U92" s="5" t="e">
        <f t="shared" si="26"/>
        <v>#REF!</v>
      </c>
      <c r="W92" s="5"/>
      <c r="X92" s="60"/>
      <c r="Y92" s="53">
        <f t="shared" si="25"/>
        <v>79</v>
      </c>
      <c r="Z92" s="61">
        <v>41548</v>
      </c>
      <c r="AA92" s="60"/>
      <c r="AB92" s="60" t="e">
        <f t="shared" si="27"/>
        <v>#REF!</v>
      </c>
      <c r="AC92" s="60"/>
      <c r="AD92" s="60" t="e">
        <f t="shared" si="28"/>
        <v>#REF!</v>
      </c>
    </row>
    <row r="93" spans="1:31" x14ac:dyDescent="0.25">
      <c r="A93" s="53">
        <f t="shared" si="22"/>
        <v>80</v>
      </c>
      <c r="B93" s="61">
        <v>41579</v>
      </c>
      <c r="D93" s="62">
        <v>517</v>
      </c>
      <c r="E93" s="63">
        <f t="shared" si="32"/>
        <v>0.97499999999999998</v>
      </c>
      <c r="F93" s="5">
        <f t="shared" si="32"/>
        <v>2700</v>
      </c>
      <c r="G93" s="5">
        <f t="shared" si="29"/>
        <v>-370.95273520805432</v>
      </c>
      <c r="H93" s="5">
        <f t="shared" si="23"/>
        <v>-18.251252293805486</v>
      </c>
      <c r="I93" s="5">
        <f t="shared" si="17"/>
        <v>-604.47479386228247</v>
      </c>
      <c r="J93" s="5"/>
      <c r="K93" s="5">
        <f t="shared" si="16"/>
        <v>1361002.5</v>
      </c>
      <c r="M93" s="5">
        <f t="shared" si="30"/>
        <v>860113.86828386993</v>
      </c>
      <c r="O93" s="5" t="e">
        <f t="shared" si="24"/>
        <v>#REF!</v>
      </c>
      <c r="P93" s="5"/>
      <c r="Q93" s="5" t="e">
        <f t="shared" si="31"/>
        <v>#REF!</v>
      </c>
      <c r="R93" s="5"/>
      <c r="S93" s="60" t="e">
        <f t="shared" si="21"/>
        <v>#REF!</v>
      </c>
      <c r="U93" s="5" t="e">
        <f t="shared" si="26"/>
        <v>#REF!</v>
      </c>
      <c r="W93" s="5"/>
      <c r="X93" s="60"/>
      <c r="Y93" s="53">
        <f t="shared" si="25"/>
        <v>80</v>
      </c>
      <c r="Z93" s="61">
        <v>41579</v>
      </c>
      <c r="AA93" s="60"/>
      <c r="AB93" s="60" t="e">
        <f t="shared" si="27"/>
        <v>#REF!</v>
      </c>
      <c r="AC93" s="60"/>
      <c r="AD93" s="60" t="e">
        <f t="shared" si="28"/>
        <v>#REF!</v>
      </c>
    </row>
    <row r="94" spans="1:31" x14ac:dyDescent="0.25">
      <c r="A94" s="53">
        <f t="shared" si="22"/>
        <v>81</v>
      </c>
      <c r="B94" s="61">
        <v>41609</v>
      </c>
      <c r="D94" s="62">
        <v>517</v>
      </c>
      <c r="E94" s="63">
        <f t="shared" si="32"/>
        <v>1.0049999999999999</v>
      </c>
      <c r="F94" s="5">
        <f t="shared" si="32"/>
        <v>3780</v>
      </c>
      <c r="G94" s="5">
        <f t="shared" si="29"/>
        <v>-359.87951923169459</v>
      </c>
      <c r="H94" s="5">
        <f t="shared" si="23"/>
        <v>-17.70643879249786</v>
      </c>
      <c r="I94" s="5">
        <f t="shared" si="17"/>
        <v>-586.43077016490076</v>
      </c>
      <c r="J94" s="5"/>
      <c r="K94" s="5">
        <f t="shared" si="16"/>
        <v>1964031.2999999998</v>
      </c>
      <c r="M94" s="5">
        <f t="shared" si="30"/>
        <v>1463142.6682838695</v>
      </c>
      <c r="O94" s="5" t="e">
        <f t="shared" si="24"/>
        <v>#REF!</v>
      </c>
      <c r="P94" s="5"/>
      <c r="Q94" s="5" t="e">
        <f t="shared" si="31"/>
        <v>#REF!</v>
      </c>
      <c r="R94" s="5"/>
      <c r="S94" s="60" t="e">
        <f t="shared" si="21"/>
        <v>#REF!</v>
      </c>
      <c r="U94" s="5" t="e">
        <f t="shared" si="26"/>
        <v>#REF!</v>
      </c>
      <c r="W94" s="5"/>
      <c r="X94" s="60"/>
      <c r="Y94" s="53">
        <f t="shared" si="25"/>
        <v>81</v>
      </c>
      <c r="Z94" s="61">
        <v>41609</v>
      </c>
      <c r="AA94" s="60"/>
      <c r="AB94" s="60" t="e">
        <f t="shared" si="27"/>
        <v>#REF!</v>
      </c>
      <c r="AC94" s="60"/>
      <c r="AD94" s="60" t="e">
        <f t="shared" si="28"/>
        <v>#REF!</v>
      </c>
      <c r="AE94" s="64">
        <f>SUM(K83:K94)</f>
        <v>26711942.400000002</v>
      </c>
    </row>
    <row r="95" spans="1:31" x14ac:dyDescent="0.25">
      <c r="A95" s="53">
        <f t="shared" si="22"/>
        <v>82</v>
      </c>
      <c r="B95" s="61">
        <v>41640</v>
      </c>
      <c r="D95" s="62">
        <v>517</v>
      </c>
      <c r="E95" s="63">
        <f t="shared" si="32"/>
        <v>1.0049999999999999</v>
      </c>
      <c r="F95" s="5">
        <f t="shared" si="32"/>
        <v>3780</v>
      </c>
      <c r="G95" s="5">
        <f t="shared" si="29"/>
        <v>-359.87951923169459</v>
      </c>
      <c r="H95" s="5">
        <f t="shared" si="23"/>
        <v>-17.70643879249786</v>
      </c>
      <c r="I95" s="5">
        <f t="shared" si="17"/>
        <v>-602.55761634443559</v>
      </c>
      <c r="J95" s="5"/>
      <c r="K95" s="5">
        <f t="shared" si="16"/>
        <v>1964031.2999999998</v>
      </c>
      <c r="M95" s="5">
        <f t="shared" si="30"/>
        <v>1454763.4009116762</v>
      </c>
      <c r="O95" s="5" t="e">
        <f t="shared" si="24"/>
        <v>#REF!</v>
      </c>
      <c r="P95" s="5"/>
      <c r="Q95" s="5" t="e">
        <f t="shared" si="31"/>
        <v>#REF!</v>
      </c>
      <c r="R95" s="5"/>
      <c r="S95" s="60" t="e">
        <f t="shared" si="21"/>
        <v>#REF!</v>
      </c>
      <c r="U95" s="5" t="e">
        <f t="shared" si="26"/>
        <v>#REF!</v>
      </c>
      <c r="W95" s="5"/>
      <c r="X95" s="60"/>
      <c r="Y95" s="53">
        <f t="shared" si="25"/>
        <v>82</v>
      </c>
      <c r="Z95" s="61">
        <v>41640</v>
      </c>
      <c r="AA95" s="60"/>
      <c r="AB95" s="60" t="e">
        <f t="shared" si="27"/>
        <v>#REF!</v>
      </c>
      <c r="AC95" s="60"/>
      <c r="AD95" s="60" t="e">
        <f t="shared" si="28"/>
        <v>#REF!</v>
      </c>
    </row>
    <row r="96" spans="1:31" x14ac:dyDescent="0.25">
      <c r="A96" s="53">
        <f t="shared" si="22"/>
        <v>83</v>
      </c>
      <c r="B96" s="61">
        <v>41671</v>
      </c>
      <c r="D96" s="62">
        <v>517</v>
      </c>
      <c r="E96" s="63">
        <f t="shared" si="32"/>
        <v>1.0049999999999999</v>
      </c>
      <c r="F96" s="5">
        <f t="shared" si="32"/>
        <v>3780</v>
      </c>
      <c r="G96" s="5">
        <f t="shared" si="29"/>
        <v>-359.87951923169459</v>
      </c>
      <c r="H96" s="5">
        <f t="shared" si="23"/>
        <v>-17.70643879249786</v>
      </c>
      <c r="I96" s="5">
        <f t="shared" si="17"/>
        <v>-602.55761634443559</v>
      </c>
      <c r="J96" s="5"/>
      <c r="K96" s="5">
        <f t="shared" si="16"/>
        <v>1964031.2999999998</v>
      </c>
      <c r="M96" s="5">
        <f t="shared" si="30"/>
        <v>1454763.4009116762</v>
      </c>
      <c r="O96" s="5" t="e">
        <f t="shared" si="24"/>
        <v>#REF!</v>
      </c>
      <c r="P96" s="5"/>
      <c r="Q96" s="5" t="e">
        <f t="shared" si="31"/>
        <v>#REF!</v>
      </c>
      <c r="R96" s="5"/>
      <c r="S96" s="60" t="e">
        <f t="shared" si="21"/>
        <v>#REF!</v>
      </c>
      <c r="U96" s="5" t="e">
        <f t="shared" si="26"/>
        <v>#REF!</v>
      </c>
      <c r="W96" s="5"/>
      <c r="X96" s="60"/>
      <c r="Y96" s="53">
        <f t="shared" si="25"/>
        <v>83</v>
      </c>
      <c r="Z96" s="61">
        <v>41671</v>
      </c>
      <c r="AA96" s="60"/>
      <c r="AB96" s="60" t="e">
        <f t="shared" si="27"/>
        <v>#REF!</v>
      </c>
      <c r="AC96" s="60"/>
      <c r="AD96" s="60" t="e">
        <f t="shared" si="28"/>
        <v>#REF!</v>
      </c>
    </row>
    <row r="97" spans="1:31" x14ac:dyDescent="0.25">
      <c r="A97" s="53">
        <f t="shared" si="22"/>
        <v>84</v>
      </c>
      <c r="B97" s="61">
        <v>41699</v>
      </c>
      <c r="D97" s="62">
        <v>517</v>
      </c>
      <c r="E97" s="63">
        <f t="shared" si="32"/>
        <v>1.0049999999999999</v>
      </c>
      <c r="F97" s="5">
        <f t="shared" si="32"/>
        <v>2700</v>
      </c>
      <c r="G97" s="5">
        <f t="shared" si="29"/>
        <v>-359.87951923169459</v>
      </c>
      <c r="H97" s="5">
        <f t="shared" si="23"/>
        <v>-17.70643879249786</v>
      </c>
      <c r="I97" s="5">
        <f t="shared" si="17"/>
        <v>-602.55761634443559</v>
      </c>
      <c r="J97" s="5"/>
      <c r="K97" s="5">
        <f t="shared" si="16"/>
        <v>1402879.4999999998</v>
      </c>
      <c r="M97" s="5">
        <f t="shared" si="30"/>
        <v>893611.60091167607</v>
      </c>
      <c r="O97" s="5" t="e">
        <f t="shared" si="24"/>
        <v>#REF!</v>
      </c>
      <c r="P97" s="5"/>
      <c r="Q97" s="5" t="e">
        <f t="shared" si="31"/>
        <v>#REF!</v>
      </c>
      <c r="R97" s="5"/>
      <c r="S97" s="60" t="e">
        <f t="shared" si="21"/>
        <v>#REF!</v>
      </c>
      <c r="U97" s="5" t="e">
        <f t="shared" si="26"/>
        <v>#REF!</v>
      </c>
      <c r="W97" s="5"/>
      <c r="X97" s="60"/>
      <c r="Y97" s="53">
        <f t="shared" si="25"/>
        <v>84</v>
      </c>
      <c r="Z97" s="61">
        <v>41699</v>
      </c>
      <c r="AA97" s="60"/>
      <c r="AB97" s="60" t="e">
        <f t="shared" si="27"/>
        <v>#REF!</v>
      </c>
      <c r="AC97" s="60"/>
      <c r="AD97" s="60" t="e">
        <f t="shared" si="28"/>
        <v>#REF!</v>
      </c>
    </row>
    <row r="98" spans="1:31" x14ac:dyDescent="0.25">
      <c r="A98" s="53">
        <f t="shared" si="22"/>
        <v>85</v>
      </c>
      <c r="B98" s="61">
        <v>41730</v>
      </c>
      <c r="D98" s="62">
        <v>517</v>
      </c>
      <c r="E98" s="63">
        <f t="shared" si="32"/>
        <v>0.97499999999999998</v>
      </c>
      <c r="F98" s="5">
        <f t="shared" si="32"/>
        <v>2700</v>
      </c>
      <c r="G98" s="5">
        <f t="shared" si="29"/>
        <v>-370.95273520805432</v>
      </c>
      <c r="H98" s="5">
        <f t="shared" si="23"/>
        <v>-18.251252293805486</v>
      </c>
      <c r="I98" s="5">
        <f t="shared" si="17"/>
        <v>-621.09785069349527</v>
      </c>
      <c r="J98" s="5"/>
      <c r="K98" s="5">
        <f t="shared" si="16"/>
        <v>1361002.5</v>
      </c>
      <c r="M98" s="5">
        <f t="shared" si="30"/>
        <v>851734.6009116763</v>
      </c>
      <c r="O98" s="5" t="e">
        <f t="shared" si="24"/>
        <v>#REF!</v>
      </c>
      <c r="P98" s="5"/>
      <c r="Q98" s="5" t="e">
        <f t="shared" si="31"/>
        <v>#REF!</v>
      </c>
      <c r="R98" s="5"/>
      <c r="S98" s="60" t="e">
        <f t="shared" si="21"/>
        <v>#REF!</v>
      </c>
      <c r="U98" s="5" t="e">
        <f t="shared" si="26"/>
        <v>#REF!</v>
      </c>
      <c r="W98" s="5"/>
      <c r="X98" s="60"/>
      <c r="Y98" s="53">
        <f t="shared" si="25"/>
        <v>85</v>
      </c>
      <c r="Z98" s="61">
        <v>41730</v>
      </c>
      <c r="AA98" s="60"/>
      <c r="AB98" s="60" t="e">
        <f t="shared" si="27"/>
        <v>#REF!</v>
      </c>
      <c r="AC98" s="60"/>
      <c r="AD98" s="60" t="e">
        <f t="shared" si="28"/>
        <v>#REF!</v>
      </c>
    </row>
    <row r="99" spans="1:31" x14ac:dyDescent="0.25">
      <c r="A99" s="53">
        <f t="shared" si="22"/>
        <v>86</v>
      </c>
      <c r="B99" s="61">
        <v>41760</v>
      </c>
      <c r="D99" s="62">
        <v>517</v>
      </c>
      <c r="E99" s="63">
        <f t="shared" si="32"/>
        <v>0.97499999999999998</v>
      </c>
      <c r="F99" s="5">
        <f t="shared" si="32"/>
        <v>3780</v>
      </c>
      <c r="G99" s="5">
        <f t="shared" si="29"/>
        <v>-370.95273520805432</v>
      </c>
      <c r="H99" s="5">
        <f t="shared" si="23"/>
        <v>-18.251252293805486</v>
      </c>
      <c r="I99" s="5">
        <f t="shared" si="17"/>
        <v>-621.09785069349527</v>
      </c>
      <c r="J99" s="5"/>
      <c r="K99" s="5">
        <f t="shared" si="16"/>
        <v>1905403.5</v>
      </c>
      <c r="M99" s="5">
        <f t="shared" si="30"/>
        <v>1396135.6009116764</v>
      </c>
      <c r="O99" s="5" t="e">
        <f t="shared" si="24"/>
        <v>#REF!</v>
      </c>
      <c r="P99" s="5"/>
      <c r="Q99" s="5" t="e">
        <f t="shared" si="31"/>
        <v>#REF!</v>
      </c>
      <c r="R99" s="5"/>
      <c r="S99" s="60" t="e">
        <f t="shared" si="21"/>
        <v>#REF!</v>
      </c>
      <c r="U99" s="5" t="e">
        <f t="shared" si="26"/>
        <v>#REF!</v>
      </c>
      <c r="W99" s="5"/>
      <c r="X99" s="60"/>
      <c r="Y99" s="53">
        <f t="shared" si="25"/>
        <v>86</v>
      </c>
      <c r="Z99" s="61">
        <v>41760</v>
      </c>
      <c r="AA99" s="60"/>
      <c r="AB99" s="60" t="e">
        <f t="shared" si="27"/>
        <v>#REF!</v>
      </c>
      <c r="AC99" s="60"/>
      <c r="AD99" s="60" t="e">
        <f t="shared" si="28"/>
        <v>#REF!</v>
      </c>
    </row>
    <row r="100" spans="1:31" x14ac:dyDescent="0.25">
      <c r="A100" s="53">
        <f t="shared" si="22"/>
        <v>87</v>
      </c>
      <c r="B100" s="61">
        <v>41791</v>
      </c>
      <c r="D100" s="62">
        <v>517</v>
      </c>
      <c r="E100" s="63">
        <f t="shared" si="32"/>
        <v>0.92500000000000004</v>
      </c>
      <c r="F100" s="5">
        <f t="shared" si="32"/>
        <v>8100</v>
      </c>
      <c r="G100" s="5">
        <f t="shared" si="29"/>
        <v>-391.00423440848971</v>
      </c>
      <c r="H100" s="5">
        <f t="shared" si="23"/>
        <v>-19.237806471849023</v>
      </c>
      <c r="I100" s="5">
        <f t="shared" si="17"/>
        <v>-654.6707074877379</v>
      </c>
      <c r="J100" s="5"/>
      <c r="K100" s="5">
        <f t="shared" ref="K100:K163" si="33">D100*E100*F100</f>
        <v>3873622.5</v>
      </c>
      <c r="M100" s="5">
        <f t="shared" si="30"/>
        <v>3364354.6009116769</v>
      </c>
      <c r="O100" s="5" t="e">
        <f t="shared" si="24"/>
        <v>#REF!</v>
      </c>
      <c r="P100" s="5"/>
      <c r="Q100" s="5" t="e">
        <f t="shared" si="31"/>
        <v>#REF!</v>
      </c>
      <c r="R100" s="5"/>
      <c r="S100" s="60" t="e">
        <f t="shared" si="21"/>
        <v>#REF!</v>
      </c>
      <c r="U100" s="5" t="e">
        <f t="shared" si="26"/>
        <v>#REF!</v>
      </c>
      <c r="W100" s="5"/>
      <c r="X100" s="60"/>
      <c r="Y100" s="53">
        <f t="shared" si="25"/>
        <v>87</v>
      </c>
      <c r="Z100" s="61">
        <v>41791</v>
      </c>
      <c r="AA100" s="60"/>
      <c r="AB100" s="60" t="e">
        <f t="shared" si="27"/>
        <v>#REF!</v>
      </c>
      <c r="AC100" s="60"/>
      <c r="AD100" s="60" t="e">
        <f t="shared" si="28"/>
        <v>#REF!</v>
      </c>
    </row>
    <row r="101" spans="1:31" x14ac:dyDescent="0.25">
      <c r="A101" s="53">
        <f t="shared" si="22"/>
        <v>88</v>
      </c>
      <c r="B101" s="61">
        <v>41821</v>
      </c>
      <c r="D101" s="62">
        <v>517</v>
      </c>
      <c r="E101" s="63">
        <f t="shared" si="32"/>
        <v>0.92500000000000004</v>
      </c>
      <c r="F101" s="5">
        <f t="shared" si="32"/>
        <v>8100</v>
      </c>
      <c r="G101" s="5">
        <f t="shared" si="29"/>
        <v>-391.00423440848971</v>
      </c>
      <c r="H101" s="5">
        <f t="shared" si="23"/>
        <v>-19.237806471849023</v>
      </c>
      <c r="I101" s="5">
        <f t="shared" ref="I101:I164" si="34">I89*1.0275</f>
        <v>-654.6707074877379</v>
      </c>
      <c r="J101" s="5"/>
      <c r="K101" s="5">
        <f t="shared" si="33"/>
        <v>3873622.5</v>
      </c>
      <c r="M101" s="5">
        <f t="shared" si="30"/>
        <v>3364354.6009116769</v>
      </c>
      <c r="O101" s="5" t="e">
        <f t="shared" si="24"/>
        <v>#REF!</v>
      </c>
      <c r="P101" s="5"/>
      <c r="Q101" s="5" t="e">
        <f t="shared" si="31"/>
        <v>#REF!</v>
      </c>
      <c r="R101" s="5"/>
      <c r="S101" s="60" t="e">
        <f t="shared" si="21"/>
        <v>#REF!</v>
      </c>
      <c r="U101" s="5" t="e">
        <f t="shared" si="26"/>
        <v>#REF!</v>
      </c>
      <c r="W101" s="5"/>
      <c r="X101" s="60"/>
      <c r="Y101" s="53">
        <f t="shared" si="25"/>
        <v>88</v>
      </c>
      <c r="Z101" s="61">
        <v>41821</v>
      </c>
      <c r="AA101" s="60"/>
      <c r="AB101" s="60" t="e">
        <f t="shared" si="27"/>
        <v>#REF!</v>
      </c>
      <c r="AC101" s="60"/>
      <c r="AD101" s="60" t="e">
        <f t="shared" si="28"/>
        <v>#REF!</v>
      </c>
    </row>
    <row r="102" spans="1:31" x14ac:dyDescent="0.25">
      <c r="A102" s="53">
        <f t="shared" si="22"/>
        <v>89</v>
      </c>
      <c r="B102" s="61">
        <v>41852</v>
      </c>
      <c r="D102" s="62">
        <v>517</v>
      </c>
      <c r="E102" s="63">
        <f t="shared" si="32"/>
        <v>0.92500000000000004</v>
      </c>
      <c r="F102" s="5">
        <f t="shared" si="32"/>
        <v>8100</v>
      </c>
      <c r="G102" s="5">
        <f t="shared" si="29"/>
        <v>-391.00423440848971</v>
      </c>
      <c r="H102" s="5">
        <f t="shared" si="23"/>
        <v>-19.237806471849023</v>
      </c>
      <c r="I102" s="5">
        <f t="shared" si="34"/>
        <v>-654.6707074877379</v>
      </c>
      <c r="J102" s="5"/>
      <c r="K102" s="5">
        <f t="shared" si="33"/>
        <v>3873622.5</v>
      </c>
      <c r="M102" s="5">
        <f t="shared" si="30"/>
        <v>3364354.6009116769</v>
      </c>
      <c r="O102" s="5" t="e">
        <f t="shared" si="24"/>
        <v>#REF!</v>
      </c>
      <c r="P102" s="5"/>
      <c r="Q102" s="5" t="e">
        <f t="shared" si="31"/>
        <v>#REF!</v>
      </c>
      <c r="R102" s="5"/>
      <c r="S102" s="60" t="e">
        <f t="shared" si="21"/>
        <v>#REF!</v>
      </c>
      <c r="U102" s="5" t="e">
        <f t="shared" si="26"/>
        <v>#REF!</v>
      </c>
      <c r="W102" s="5"/>
      <c r="X102" s="60"/>
      <c r="Y102" s="53">
        <f t="shared" si="25"/>
        <v>89</v>
      </c>
      <c r="Z102" s="61">
        <v>41852</v>
      </c>
      <c r="AA102" s="60"/>
      <c r="AB102" s="60" t="e">
        <f t="shared" si="27"/>
        <v>#REF!</v>
      </c>
      <c r="AC102" s="60"/>
      <c r="AD102" s="60" t="e">
        <f t="shared" si="28"/>
        <v>#REF!</v>
      </c>
    </row>
    <row r="103" spans="1:31" x14ac:dyDescent="0.25">
      <c r="A103" s="53">
        <f t="shared" si="22"/>
        <v>90</v>
      </c>
      <c r="B103" s="61">
        <v>41883</v>
      </c>
      <c r="D103" s="62">
        <v>517</v>
      </c>
      <c r="E103" s="63">
        <f t="shared" si="32"/>
        <v>0.92500000000000004</v>
      </c>
      <c r="F103" s="5">
        <f t="shared" si="32"/>
        <v>3780</v>
      </c>
      <c r="G103" s="5">
        <f t="shared" si="29"/>
        <v>-391.00423440848971</v>
      </c>
      <c r="H103" s="5">
        <f t="shared" si="23"/>
        <v>-19.237806471849023</v>
      </c>
      <c r="I103" s="5">
        <f t="shared" si="34"/>
        <v>-654.6707074877379</v>
      </c>
      <c r="J103" s="5"/>
      <c r="K103" s="5">
        <f t="shared" si="33"/>
        <v>1807690.5</v>
      </c>
      <c r="M103" s="5">
        <f t="shared" si="30"/>
        <v>1298422.6009116767</v>
      </c>
      <c r="O103" s="5" t="e">
        <f t="shared" si="24"/>
        <v>#REF!</v>
      </c>
      <c r="P103" s="5"/>
      <c r="Q103" s="5" t="e">
        <f t="shared" si="31"/>
        <v>#REF!</v>
      </c>
      <c r="R103" s="5"/>
      <c r="S103" s="60" t="e">
        <f t="shared" si="21"/>
        <v>#REF!</v>
      </c>
      <c r="U103" s="5" t="e">
        <f t="shared" si="26"/>
        <v>#REF!</v>
      </c>
      <c r="W103" s="5"/>
      <c r="X103" s="60"/>
      <c r="Y103" s="53">
        <f t="shared" si="25"/>
        <v>90</v>
      </c>
      <c r="Z103" s="61">
        <v>41883</v>
      </c>
      <c r="AA103" s="60"/>
      <c r="AB103" s="60" t="e">
        <f t="shared" si="27"/>
        <v>#REF!</v>
      </c>
      <c r="AC103" s="60"/>
      <c r="AD103" s="60" t="e">
        <f t="shared" si="28"/>
        <v>#REF!</v>
      </c>
    </row>
    <row r="104" spans="1:31" x14ac:dyDescent="0.25">
      <c r="A104" s="53">
        <f t="shared" si="22"/>
        <v>91</v>
      </c>
      <c r="B104" s="61">
        <v>41913</v>
      </c>
      <c r="D104" s="62">
        <v>517</v>
      </c>
      <c r="E104" s="63">
        <f t="shared" si="32"/>
        <v>0.97499999999999998</v>
      </c>
      <c r="F104" s="5">
        <f t="shared" si="32"/>
        <v>2700</v>
      </c>
      <c r="G104" s="5">
        <f t="shared" si="29"/>
        <v>-370.95273520805432</v>
      </c>
      <c r="H104" s="5">
        <f t="shared" si="23"/>
        <v>-18.251252293805486</v>
      </c>
      <c r="I104" s="5">
        <f t="shared" si="34"/>
        <v>-621.09785069349527</v>
      </c>
      <c r="J104" s="5"/>
      <c r="K104" s="5">
        <f t="shared" si="33"/>
        <v>1361002.5</v>
      </c>
      <c r="M104" s="5">
        <f t="shared" si="30"/>
        <v>851734.6009116763</v>
      </c>
      <c r="O104" s="5" t="e">
        <f t="shared" si="24"/>
        <v>#REF!</v>
      </c>
      <c r="P104" s="5"/>
      <c r="Q104" s="5" t="e">
        <f t="shared" si="31"/>
        <v>#REF!</v>
      </c>
      <c r="R104" s="5"/>
      <c r="S104" s="60" t="e">
        <f t="shared" si="21"/>
        <v>#REF!</v>
      </c>
      <c r="U104" s="5" t="e">
        <f t="shared" si="26"/>
        <v>#REF!</v>
      </c>
      <c r="W104" s="5"/>
      <c r="X104" s="60"/>
      <c r="Y104" s="53">
        <f t="shared" si="25"/>
        <v>91</v>
      </c>
      <c r="Z104" s="61">
        <v>41913</v>
      </c>
      <c r="AA104" s="60"/>
      <c r="AB104" s="60" t="e">
        <f t="shared" si="27"/>
        <v>#REF!</v>
      </c>
      <c r="AC104" s="60"/>
      <c r="AD104" s="60" t="e">
        <f t="shared" si="28"/>
        <v>#REF!</v>
      </c>
    </row>
    <row r="105" spans="1:31" x14ac:dyDescent="0.25">
      <c r="A105" s="53">
        <f t="shared" si="22"/>
        <v>92</v>
      </c>
      <c r="B105" s="61">
        <v>41944</v>
      </c>
      <c r="D105" s="62">
        <v>517</v>
      </c>
      <c r="E105" s="63">
        <f t="shared" si="32"/>
        <v>0.97499999999999998</v>
      </c>
      <c r="F105" s="5">
        <f t="shared" si="32"/>
        <v>2700</v>
      </c>
      <c r="G105" s="5">
        <f t="shared" si="29"/>
        <v>-370.95273520805432</v>
      </c>
      <c r="H105" s="5">
        <f t="shared" si="23"/>
        <v>-18.251252293805486</v>
      </c>
      <c r="I105" s="5">
        <f t="shared" si="34"/>
        <v>-621.09785069349527</v>
      </c>
      <c r="J105" s="5"/>
      <c r="K105" s="5">
        <f t="shared" si="33"/>
        <v>1361002.5</v>
      </c>
      <c r="M105" s="5">
        <f t="shared" si="30"/>
        <v>851734.6009116763</v>
      </c>
      <c r="O105" s="5" t="e">
        <f t="shared" si="24"/>
        <v>#REF!</v>
      </c>
      <c r="P105" s="5"/>
      <c r="Q105" s="5" t="e">
        <f t="shared" si="31"/>
        <v>#REF!</v>
      </c>
      <c r="R105" s="5"/>
      <c r="S105" s="60" t="e">
        <f t="shared" si="21"/>
        <v>#REF!</v>
      </c>
      <c r="U105" s="5" t="e">
        <f t="shared" si="26"/>
        <v>#REF!</v>
      </c>
      <c r="W105" s="5"/>
      <c r="X105" s="60"/>
      <c r="Y105" s="53">
        <f t="shared" si="25"/>
        <v>92</v>
      </c>
      <c r="Z105" s="61">
        <v>41944</v>
      </c>
      <c r="AA105" s="60"/>
      <c r="AB105" s="60" t="e">
        <f t="shared" si="27"/>
        <v>#REF!</v>
      </c>
      <c r="AC105" s="60"/>
      <c r="AD105" s="60" t="e">
        <f t="shared" si="28"/>
        <v>#REF!</v>
      </c>
    </row>
    <row r="106" spans="1:31" x14ac:dyDescent="0.25">
      <c r="A106" s="53">
        <f t="shared" si="22"/>
        <v>93</v>
      </c>
      <c r="B106" s="61">
        <v>41974</v>
      </c>
      <c r="D106" s="62">
        <v>517</v>
      </c>
      <c r="E106" s="63">
        <f t="shared" si="32"/>
        <v>1.0049999999999999</v>
      </c>
      <c r="F106" s="5">
        <f t="shared" si="32"/>
        <v>3780</v>
      </c>
      <c r="G106" s="5">
        <f t="shared" si="29"/>
        <v>-359.87951923169459</v>
      </c>
      <c r="H106" s="5">
        <f t="shared" si="23"/>
        <v>-17.70643879249786</v>
      </c>
      <c r="I106" s="5">
        <f t="shared" si="34"/>
        <v>-602.55761634443559</v>
      </c>
      <c r="J106" s="5"/>
      <c r="K106" s="5">
        <f t="shared" si="33"/>
        <v>1964031.2999999998</v>
      </c>
      <c r="M106" s="5">
        <f t="shared" si="30"/>
        <v>1454763.4009116762</v>
      </c>
      <c r="O106" s="5" t="e">
        <f t="shared" si="24"/>
        <v>#REF!</v>
      </c>
      <c r="P106" s="5"/>
      <c r="Q106" s="5" t="e">
        <f t="shared" si="31"/>
        <v>#REF!</v>
      </c>
      <c r="R106" s="5"/>
      <c r="S106" s="60" t="e">
        <f t="shared" si="21"/>
        <v>#REF!</v>
      </c>
      <c r="U106" s="5" t="e">
        <f t="shared" si="26"/>
        <v>#REF!</v>
      </c>
      <c r="W106" s="5"/>
      <c r="X106" s="60"/>
      <c r="Y106" s="53">
        <f t="shared" si="25"/>
        <v>93</v>
      </c>
      <c r="Z106" s="61">
        <v>41974</v>
      </c>
      <c r="AA106" s="60"/>
      <c r="AB106" s="60" t="e">
        <f t="shared" si="27"/>
        <v>#REF!</v>
      </c>
      <c r="AC106" s="60"/>
      <c r="AD106" s="60" t="e">
        <f t="shared" si="28"/>
        <v>#REF!</v>
      </c>
      <c r="AE106" s="64">
        <f>SUM(K95:K106)</f>
        <v>26711942.400000002</v>
      </c>
    </row>
    <row r="107" spans="1:31" x14ac:dyDescent="0.25">
      <c r="A107" s="53">
        <f t="shared" si="22"/>
        <v>94</v>
      </c>
      <c r="B107" s="61">
        <v>42005</v>
      </c>
      <c r="D107" s="62">
        <v>517</v>
      </c>
      <c r="E107" s="63">
        <f t="shared" ref="E107:F122" si="35">E95</f>
        <v>1.0049999999999999</v>
      </c>
      <c r="F107" s="5">
        <f t="shared" si="35"/>
        <v>3780</v>
      </c>
      <c r="G107" s="5">
        <f t="shared" si="29"/>
        <v>-359.87951923169459</v>
      </c>
      <c r="H107" s="5">
        <f t="shared" si="23"/>
        <v>-17.70643879249786</v>
      </c>
      <c r="I107" s="5">
        <f t="shared" si="34"/>
        <v>-619.12795079390764</v>
      </c>
      <c r="J107" s="5"/>
      <c r="K107" s="5">
        <f t="shared" si="33"/>
        <v>1964031.2999999998</v>
      </c>
      <c r="M107" s="5">
        <f t="shared" si="30"/>
        <v>1446153.7036867472</v>
      </c>
      <c r="O107" s="5" t="e">
        <f t="shared" si="24"/>
        <v>#REF!</v>
      </c>
      <c r="P107" s="5"/>
      <c r="Q107" s="5" t="e">
        <f t="shared" si="31"/>
        <v>#REF!</v>
      </c>
      <c r="R107" s="5"/>
      <c r="S107" s="60" t="e">
        <f t="shared" si="21"/>
        <v>#REF!</v>
      </c>
      <c r="U107" s="5" t="e">
        <f t="shared" si="26"/>
        <v>#REF!</v>
      </c>
      <c r="W107" s="5"/>
      <c r="X107" s="60"/>
      <c r="Y107" s="53">
        <f t="shared" si="25"/>
        <v>94</v>
      </c>
      <c r="Z107" s="61">
        <v>42005</v>
      </c>
      <c r="AA107" s="60"/>
      <c r="AB107" s="60" t="e">
        <f t="shared" si="27"/>
        <v>#REF!</v>
      </c>
      <c r="AC107" s="60"/>
      <c r="AD107" s="60" t="e">
        <f t="shared" si="28"/>
        <v>#REF!</v>
      </c>
    </row>
    <row r="108" spans="1:31" x14ac:dyDescent="0.25">
      <c r="A108" s="53">
        <f t="shared" si="22"/>
        <v>95</v>
      </c>
      <c r="B108" s="61">
        <v>42036</v>
      </c>
      <c r="D108" s="62">
        <v>517</v>
      </c>
      <c r="E108" s="63">
        <f t="shared" si="35"/>
        <v>1.0049999999999999</v>
      </c>
      <c r="F108" s="5">
        <f t="shared" si="35"/>
        <v>3780</v>
      </c>
      <c r="G108" s="5">
        <f t="shared" si="29"/>
        <v>-359.87951923169459</v>
      </c>
      <c r="H108" s="5">
        <f t="shared" si="23"/>
        <v>-17.70643879249786</v>
      </c>
      <c r="I108" s="5">
        <f t="shared" si="34"/>
        <v>-619.12795079390764</v>
      </c>
      <c r="J108" s="5"/>
      <c r="K108" s="5">
        <f t="shared" si="33"/>
        <v>1964031.2999999998</v>
      </c>
      <c r="M108" s="5">
        <f t="shared" si="30"/>
        <v>1446153.7036867472</v>
      </c>
      <c r="O108" s="5" t="e">
        <f t="shared" si="24"/>
        <v>#REF!</v>
      </c>
      <c r="P108" s="5"/>
      <c r="Q108" s="5" t="e">
        <f t="shared" si="31"/>
        <v>#REF!</v>
      </c>
      <c r="R108" s="5"/>
      <c r="S108" s="60" t="e">
        <f t="shared" si="21"/>
        <v>#REF!</v>
      </c>
      <c r="U108" s="5" t="e">
        <f t="shared" si="26"/>
        <v>#REF!</v>
      </c>
      <c r="W108" s="5"/>
      <c r="X108" s="60"/>
      <c r="Y108" s="53">
        <f t="shared" si="25"/>
        <v>95</v>
      </c>
      <c r="Z108" s="61">
        <v>42036</v>
      </c>
      <c r="AA108" s="60"/>
      <c r="AB108" s="60" t="e">
        <f t="shared" si="27"/>
        <v>#REF!</v>
      </c>
      <c r="AC108" s="60"/>
      <c r="AD108" s="60" t="e">
        <f t="shared" si="28"/>
        <v>#REF!</v>
      </c>
    </row>
    <row r="109" spans="1:31" x14ac:dyDescent="0.25">
      <c r="A109" s="53">
        <f t="shared" si="22"/>
        <v>96</v>
      </c>
      <c r="B109" s="61">
        <v>42064</v>
      </c>
      <c r="D109" s="62">
        <v>517</v>
      </c>
      <c r="E109" s="63">
        <f t="shared" si="35"/>
        <v>1.0049999999999999</v>
      </c>
      <c r="F109" s="5">
        <f t="shared" si="35"/>
        <v>2700</v>
      </c>
      <c r="G109" s="5">
        <f t="shared" si="29"/>
        <v>-359.87951923169459</v>
      </c>
      <c r="H109" s="5">
        <f t="shared" si="23"/>
        <v>-17.70643879249786</v>
      </c>
      <c r="I109" s="5">
        <f t="shared" si="34"/>
        <v>-619.12795079390764</v>
      </c>
      <c r="J109" s="5"/>
      <c r="K109" s="5">
        <f t="shared" si="33"/>
        <v>1402879.4999999998</v>
      </c>
      <c r="M109" s="5">
        <f t="shared" si="30"/>
        <v>885001.9036867473</v>
      </c>
      <c r="O109" s="5" t="e">
        <f t="shared" si="24"/>
        <v>#REF!</v>
      </c>
      <c r="P109" s="5"/>
      <c r="Q109" s="5" t="e">
        <f t="shared" si="31"/>
        <v>#REF!</v>
      </c>
      <c r="R109" s="5"/>
      <c r="S109" s="60" t="e">
        <f t="shared" si="21"/>
        <v>#REF!</v>
      </c>
      <c r="U109" s="5" t="e">
        <f t="shared" si="26"/>
        <v>#REF!</v>
      </c>
      <c r="W109" s="5"/>
      <c r="X109" s="60"/>
      <c r="Y109" s="53">
        <f t="shared" si="25"/>
        <v>96</v>
      </c>
      <c r="Z109" s="61">
        <v>42064</v>
      </c>
      <c r="AA109" s="60"/>
      <c r="AB109" s="60" t="e">
        <f t="shared" si="27"/>
        <v>#REF!</v>
      </c>
      <c r="AC109" s="60"/>
      <c r="AD109" s="60" t="e">
        <f t="shared" si="28"/>
        <v>#REF!</v>
      </c>
    </row>
    <row r="110" spans="1:31" x14ac:dyDescent="0.25">
      <c r="A110" s="53">
        <f t="shared" si="22"/>
        <v>97</v>
      </c>
      <c r="B110" s="61">
        <v>42095</v>
      </c>
      <c r="D110" s="62">
        <v>517</v>
      </c>
      <c r="E110" s="63">
        <f t="shared" si="35"/>
        <v>0.97499999999999998</v>
      </c>
      <c r="F110" s="5">
        <f t="shared" si="35"/>
        <v>2700</v>
      </c>
      <c r="G110" s="5">
        <f t="shared" si="29"/>
        <v>-370.95273520805432</v>
      </c>
      <c r="H110" s="5">
        <f t="shared" si="23"/>
        <v>-18.251252293805486</v>
      </c>
      <c r="I110" s="5">
        <f t="shared" si="34"/>
        <v>-638.17804158756644</v>
      </c>
      <c r="J110" s="5"/>
      <c r="K110" s="5">
        <f t="shared" si="33"/>
        <v>1361002.5</v>
      </c>
      <c r="M110" s="5">
        <f t="shared" si="30"/>
        <v>843124.9036867473</v>
      </c>
      <c r="O110" s="5" t="e">
        <f t="shared" si="24"/>
        <v>#REF!</v>
      </c>
      <c r="P110" s="5"/>
      <c r="Q110" s="5" t="e">
        <f t="shared" si="31"/>
        <v>#REF!</v>
      </c>
      <c r="R110" s="5"/>
      <c r="S110" s="60" t="e">
        <f t="shared" si="21"/>
        <v>#REF!</v>
      </c>
      <c r="U110" s="5" t="e">
        <f t="shared" si="26"/>
        <v>#REF!</v>
      </c>
      <c r="W110" s="5"/>
      <c r="X110" s="60"/>
      <c r="Y110" s="53">
        <f t="shared" si="25"/>
        <v>97</v>
      </c>
      <c r="Z110" s="61">
        <v>42095</v>
      </c>
      <c r="AA110" s="60"/>
      <c r="AB110" s="60" t="e">
        <f t="shared" si="27"/>
        <v>#REF!</v>
      </c>
      <c r="AC110" s="60"/>
      <c r="AD110" s="60" t="e">
        <f t="shared" si="28"/>
        <v>#REF!</v>
      </c>
    </row>
    <row r="111" spans="1:31" x14ac:dyDescent="0.25">
      <c r="A111" s="53">
        <f t="shared" si="22"/>
        <v>98</v>
      </c>
      <c r="B111" s="61">
        <v>42125</v>
      </c>
      <c r="D111" s="62">
        <v>517</v>
      </c>
      <c r="E111" s="63">
        <f t="shared" si="35"/>
        <v>0.97499999999999998</v>
      </c>
      <c r="F111" s="5">
        <f t="shared" si="35"/>
        <v>3780</v>
      </c>
      <c r="G111" s="5">
        <f t="shared" si="29"/>
        <v>-370.95273520805432</v>
      </c>
      <c r="H111" s="5">
        <f t="shared" si="23"/>
        <v>-18.251252293805486</v>
      </c>
      <c r="I111" s="5">
        <f t="shared" si="34"/>
        <v>-638.17804158756644</v>
      </c>
      <c r="J111" s="5"/>
      <c r="K111" s="5">
        <f t="shared" si="33"/>
        <v>1905403.5</v>
      </c>
      <c r="M111" s="5">
        <f t="shared" si="30"/>
        <v>1387525.9036867474</v>
      </c>
      <c r="O111" s="5" t="e">
        <f t="shared" si="24"/>
        <v>#REF!</v>
      </c>
      <c r="P111" s="5"/>
      <c r="Q111" s="5" t="e">
        <f t="shared" si="31"/>
        <v>#REF!</v>
      </c>
      <c r="R111" s="5"/>
      <c r="S111" s="60" t="e">
        <f t="shared" si="21"/>
        <v>#REF!</v>
      </c>
      <c r="U111" s="5" t="e">
        <f t="shared" si="26"/>
        <v>#REF!</v>
      </c>
      <c r="W111" s="5"/>
      <c r="X111" s="60"/>
      <c r="Y111" s="53">
        <f t="shared" si="25"/>
        <v>98</v>
      </c>
      <c r="Z111" s="61">
        <v>42125</v>
      </c>
      <c r="AA111" s="60"/>
      <c r="AB111" s="60" t="e">
        <f t="shared" si="27"/>
        <v>#REF!</v>
      </c>
      <c r="AC111" s="60"/>
      <c r="AD111" s="60" t="e">
        <f t="shared" si="28"/>
        <v>#REF!</v>
      </c>
    </row>
    <row r="112" spans="1:31" x14ac:dyDescent="0.25">
      <c r="A112" s="53">
        <f t="shared" si="22"/>
        <v>99</v>
      </c>
      <c r="B112" s="61">
        <v>42156</v>
      </c>
      <c r="D112" s="62">
        <v>517</v>
      </c>
      <c r="E112" s="63">
        <f t="shared" si="35"/>
        <v>0.92500000000000004</v>
      </c>
      <c r="F112" s="5">
        <f t="shared" si="35"/>
        <v>8100</v>
      </c>
      <c r="G112" s="5">
        <f t="shared" si="29"/>
        <v>-391.00423440848971</v>
      </c>
      <c r="H112" s="5">
        <f t="shared" si="23"/>
        <v>-19.237806471849023</v>
      </c>
      <c r="I112" s="5">
        <f t="shared" si="34"/>
        <v>-672.67415194365071</v>
      </c>
      <c r="J112" s="5"/>
      <c r="K112" s="5">
        <f t="shared" si="33"/>
        <v>3873622.5</v>
      </c>
      <c r="M112" s="5">
        <f t="shared" si="30"/>
        <v>3355744.9036867479</v>
      </c>
      <c r="O112" s="5" t="e">
        <f t="shared" si="24"/>
        <v>#REF!</v>
      </c>
      <c r="P112" s="5"/>
      <c r="Q112" s="5" t="e">
        <f t="shared" si="31"/>
        <v>#REF!</v>
      </c>
      <c r="R112" s="5"/>
      <c r="S112" s="60" t="e">
        <f t="shared" si="21"/>
        <v>#REF!</v>
      </c>
      <c r="U112" s="5" t="e">
        <f t="shared" si="26"/>
        <v>#REF!</v>
      </c>
      <c r="W112" s="5"/>
      <c r="X112" s="60"/>
      <c r="Y112" s="53">
        <f t="shared" si="25"/>
        <v>99</v>
      </c>
      <c r="Z112" s="61">
        <v>42156</v>
      </c>
      <c r="AA112" s="60"/>
      <c r="AB112" s="60" t="e">
        <f t="shared" si="27"/>
        <v>#REF!</v>
      </c>
      <c r="AC112" s="60"/>
      <c r="AD112" s="60" t="e">
        <f t="shared" si="28"/>
        <v>#REF!</v>
      </c>
    </row>
    <row r="113" spans="1:31" x14ac:dyDescent="0.25">
      <c r="A113" s="53">
        <f t="shared" si="22"/>
        <v>100</v>
      </c>
      <c r="B113" s="61">
        <v>42186</v>
      </c>
      <c r="D113" s="62">
        <v>517</v>
      </c>
      <c r="E113" s="63">
        <f t="shared" si="35"/>
        <v>0.92500000000000004</v>
      </c>
      <c r="F113" s="5">
        <f t="shared" si="35"/>
        <v>8100</v>
      </c>
      <c r="G113" s="5">
        <f t="shared" si="29"/>
        <v>-391.00423440848971</v>
      </c>
      <c r="H113" s="5">
        <f t="shared" si="23"/>
        <v>-19.237806471849023</v>
      </c>
      <c r="I113" s="5">
        <f t="shared" si="34"/>
        <v>-672.67415194365071</v>
      </c>
      <c r="J113" s="5"/>
      <c r="K113" s="5">
        <f t="shared" si="33"/>
        <v>3873622.5</v>
      </c>
      <c r="M113" s="5">
        <f t="shared" si="30"/>
        <v>3355744.9036867479</v>
      </c>
      <c r="O113" s="5" t="e">
        <f t="shared" si="24"/>
        <v>#REF!</v>
      </c>
      <c r="P113" s="5"/>
      <c r="Q113" s="5" t="e">
        <f t="shared" si="31"/>
        <v>#REF!</v>
      </c>
      <c r="R113" s="5"/>
      <c r="S113" s="60" t="e">
        <f t="shared" si="21"/>
        <v>#REF!</v>
      </c>
      <c r="U113" s="5" t="e">
        <f t="shared" si="26"/>
        <v>#REF!</v>
      </c>
      <c r="W113" s="5"/>
      <c r="X113" s="60"/>
      <c r="Y113" s="53">
        <f t="shared" si="25"/>
        <v>100</v>
      </c>
      <c r="Z113" s="61">
        <v>42186</v>
      </c>
      <c r="AA113" s="60"/>
      <c r="AB113" s="60" t="e">
        <f t="shared" si="27"/>
        <v>#REF!</v>
      </c>
      <c r="AC113" s="60"/>
      <c r="AD113" s="60" t="e">
        <f t="shared" si="28"/>
        <v>#REF!</v>
      </c>
    </row>
    <row r="114" spans="1:31" x14ac:dyDescent="0.25">
      <c r="A114" s="53">
        <f t="shared" si="22"/>
        <v>101</v>
      </c>
      <c r="B114" s="61">
        <v>42217</v>
      </c>
      <c r="D114" s="62">
        <v>517</v>
      </c>
      <c r="E114" s="63">
        <f t="shared" si="35"/>
        <v>0.92500000000000004</v>
      </c>
      <c r="F114" s="5">
        <f t="shared" si="35"/>
        <v>8100</v>
      </c>
      <c r="G114" s="5">
        <f t="shared" si="29"/>
        <v>-391.00423440848971</v>
      </c>
      <c r="H114" s="5">
        <f t="shared" si="23"/>
        <v>-19.237806471849023</v>
      </c>
      <c r="I114" s="5">
        <f t="shared" si="34"/>
        <v>-672.67415194365071</v>
      </c>
      <c r="J114" s="5"/>
      <c r="K114" s="5">
        <f t="shared" si="33"/>
        <v>3873622.5</v>
      </c>
      <c r="M114" s="5">
        <f t="shared" si="30"/>
        <v>3355744.9036867479</v>
      </c>
      <c r="O114" s="5" t="e">
        <f t="shared" si="24"/>
        <v>#REF!</v>
      </c>
      <c r="P114" s="5"/>
      <c r="Q114" s="5" t="e">
        <f t="shared" si="31"/>
        <v>#REF!</v>
      </c>
      <c r="R114" s="5"/>
      <c r="S114" s="60" t="e">
        <f t="shared" si="21"/>
        <v>#REF!</v>
      </c>
      <c r="U114" s="5" t="e">
        <f t="shared" si="26"/>
        <v>#REF!</v>
      </c>
      <c r="W114" s="5"/>
      <c r="X114" s="60"/>
      <c r="Y114" s="53">
        <f t="shared" si="25"/>
        <v>101</v>
      </c>
      <c r="Z114" s="61">
        <v>42217</v>
      </c>
      <c r="AA114" s="60"/>
      <c r="AB114" s="60" t="e">
        <f t="shared" si="27"/>
        <v>#REF!</v>
      </c>
      <c r="AC114" s="60"/>
      <c r="AD114" s="60" t="e">
        <f t="shared" si="28"/>
        <v>#REF!</v>
      </c>
    </row>
    <row r="115" spans="1:31" x14ac:dyDescent="0.25">
      <c r="A115" s="53">
        <f t="shared" si="22"/>
        <v>102</v>
      </c>
      <c r="B115" s="61">
        <v>42248</v>
      </c>
      <c r="D115" s="62">
        <v>517</v>
      </c>
      <c r="E115" s="63">
        <f t="shared" si="35"/>
        <v>0.92500000000000004</v>
      </c>
      <c r="F115" s="5">
        <f t="shared" si="35"/>
        <v>3780</v>
      </c>
      <c r="G115" s="5">
        <f t="shared" si="29"/>
        <v>-391.00423440848971</v>
      </c>
      <c r="H115" s="5">
        <f t="shared" si="23"/>
        <v>-19.237806471849023</v>
      </c>
      <c r="I115" s="5">
        <f t="shared" si="34"/>
        <v>-672.67415194365071</v>
      </c>
      <c r="J115" s="5"/>
      <c r="K115" s="5">
        <f t="shared" si="33"/>
        <v>1807690.5</v>
      </c>
      <c r="M115" s="5">
        <f t="shared" si="30"/>
        <v>1289812.9036867479</v>
      </c>
      <c r="O115" s="5" t="e">
        <f t="shared" si="24"/>
        <v>#REF!</v>
      </c>
      <c r="P115" s="5"/>
      <c r="Q115" s="5" t="e">
        <f t="shared" si="31"/>
        <v>#REF!</v>
      </c>
      <c r="R115" s="5"/>
      <c r="S115" s="60" t="e">
        <f t="shared" si="21"/>
        <v>#REF!</v>
      </c>
      <c r="U115" s="5" t="e">
        <f t="shared" si="26"/>
        <v>#REF!</v>
      </c>
      <c r="W115" s="5"/>
      <c r="X115" s="60"/>
      <c r="Y115" s="53">
        <f t="shared" si="25"/>
        <v>102</v>
      </c>
      <c r="Z115" s="61">
        <v>42248</v>
      </c>
      <c r="AA115" s="60"/>
      <c r="AB115" s="60" t="e">
        <f t="shared" si="27"/>
        <v>#REF!</v>
      </c>
      <c r="AC115" s="60"/>
      <c r="AD115" s="60" t="e">
        <f t="shared" si="28"/>
        <v>#REF!</v>
      </c>
    </row>
    <row r="116" spans="1:31" x14ac:dyDescent="0.25">
      <c r="A116" s="53">
        <f t="shared" si="22"/>
        <v>103</v>
      </c>
      <c r="B116" s="61">
        <v>42278</v>
      </c>
      <c r="D116" s="62">
        <v>517</v>
      </c>
      <c r="E116" s="63">
        <f t="shared" si="35"/>
        <v>0.97499999999999998</v>
      </c>
      <c r="F116" s="5">
        <f t="shared" si="35"/>
        <v>2700</v>
      </c>
      <c r="G116" s="5">
        <f t="shared" si="29"/>
        <v>-370.95273520805432</v>
      </c>
      <c r="H116" s="5">
        <f t="shared" si="23"/>
        <v>-18.251252293805486</v>
      </c>
      <c r="I116" s="5">
        <f t="shared" si="34"/>
        <v>-638.17804158756644</v>
      </c>
      <c r="J116" s="5"/>
      <c r="K116" s="5">
        <f t="shared" si="33"/>
        <v>1361002.5</v>
      </c>
      <c r="M116" s="5">
        <f t="shared" si="30"/>
        <v>843124.9036867473</v>
      </c>
      <c r="O116" s="5" t="e">
        <f t="shared" si="24"/>
        <v>#REF!</v>
      </c>
      <c r="P116" s="5"/>
      <c r="Q116" s="5" t="e">
        <f t="shared" si="31"/>
        <v>#REF!</v>
      </c>
      <c r="R116" s="5"/>
      <c r="S116" s="60" t="e">
        <f t="shared" si="21"/>
        <v>#REF!</v>
      </c>
      <c r="U116" s="5" t="e">
        <f t="shared" si="26"/>
        <v>#REF!</v>
      </c>
      <c r="W116" s="5"/>
      <c r="X116" s="60"/>
      <c r="Y116" s="53">
        <f t="shared" si="25"/>
        <v>103</v>
      </c>
      <c r="Z116" s="61">
        <v>42278</v>
      </c>
      <c r="AA116" s="60"/>
      <c r="AB116" s="60" t="e">
        <f t="shared" si="27"/>
        <v>#REF!</v>
      </c>
      <c r="AC116" s="60"/>
      <c r="AD116" s="60" t="e">
        <f t="shared" si="28"/>
        <v>#REF!</v>
      </c>
    </row>
    <row r="117" spans="1:31" x14ac:dyDescent="0.25">
      <c r="A117" s="53">
        <f t="shared" si="22"/>
        <v>104</v>
      </c>
      <c r="B117" s="61">
        <v>42309</v>
      </c>
      <c r="D117" s="62">
        <v>517</v>
      </c>
      <c r="E117" s="63">
        <f t="shared" si="35"/>
        <v>0.97499999999999998</v>
      </c>
      <c r="F117" s="5">
        <f t="shared" si="35"/>
        <v>2700</v>
      </c>
      <c r="G117" s="5">
        <f t="shared" si="29"/>
        <v>-370.95273520805432</v>
      </c>
      <c r="H117" s="5">
        <f t="shared" si="23"/>
        <v>-18.251252293805486</v>
      </c>
      <c r="I117" s="5">
        <f t="shared" si="34"/>
        <v>-638.17804158756644</v>
      </c>
      <c r="J117" s="5"/>
      <c r="K117" s="5">
        <f t="shared" si="33"/>
        <v>1361002.5</v>
      </c>
      <c r="M117" s="5">
        <f t="shared" si="30"/>
        <v>843124.9036867473</v>
      </c>
      <c r="O117" s="5" t="e">
        <f t="shared" si="24"/>
        <v>#REF!</v>
      </c>
      <c r="P117" s="5"/>
      <c r="Q117" s="5" t="e">
        <f t="shared" si="31"/>
        <v>#REF!</v>
      </c>
      <c r="R117" s="5"/>
      <c r="S117" s="60" t="e">
        <f t="shared" si="21"/>
        <v>#REF!</v>
      </c>
      <c r="U117" s="5" t="e">
        <f t="shared" si="26"/>
        <v>#REF!</v>
      </c>
      <c r="W117" s="5"/>
      <c r="X117" s="60"/>
      <c r="Y117" s="53">
        <f t="shared" si="25"/>
        <v>104</v>
      </c>
      <c r="Z117" s="61">
        <v>42309</v>
      </c>
      <c r="AA117" s="60"/>
      <c r="AB117" s="60" t="e">
        <f t="shared" si="27"/>
        <v>#REF!</v>
      </c>
      <c r="AC117" s="60"/>
      <c r="AD117" s="60" t="e">
        <f t="shared" si="28"/>
        <v>#REF!</v>
      </c>
    </row>
    <row r="118" spans="1:31" x14ac:dyDescent="0.25">
      <c r="A118" s="53">
        <f t="shared" si="22"/>
        <v>105</v>
      </c>
      <c r="B118" s="61">
        <v>42339</v>
      </c>
      <c r="D118" s="62">
        <v>517</v>
      </c>
      <c r="E118" s="63">
        <f t="shared" si="35"/>
        <v>1.0049999999999999</v>
      </c>
      <c r="F118" s="5">
        <f t="shared" si="35"/>
        <v>3780</v>
      </c>
      <c r="G118" s="5">
        <f t="shared" si="29"/>
        <v>-359.87951923169459</v>
      </c>
      <c r="H118" s="5">
        <f t="shared" si="23"/>
        <v>-17.70643879249786</v>
      </c>
      <c r="I118" s="5">
        <f t="shared" si="34"/>
        <v>-619.12795079390764</v>
      </c>
      <c r="J118" s="5"/>
      <c r="K118" s="5">
        <f t="shared" si="33"/>
        <v>1964031.2999999998</v>
      </c>
      <c r="M118" s="5">
        <f t="shared" si="30"/>
        <v>1446153.7036867472</v>
      </c>
      <c r="O118" s="5" t="e">
        <f t="shared" si="24"/>
        <v>#REF!</v>
      </c>
      <c r="P118" s="5"/>
      <c r="Q118" s="5" t="e">
        <f t="shared" si="31"/>
        <v>#REF!</v>
      </c>
      <c r="R118" s="5"/>
      <c r="S118" s="60" t="e">
        <f t="shared" si="21"/>
        <v>#REF!</v>
      </c>
      <c r="U118" s="5" t="e">
        <f t="shared" si="26"/>
        <v>#REF!</v>
      </c>
      <c r="W118" s="5"/>
      <c r="X118" s="60"/>
      <c r="Y118" s="53">
        <f t="shared" si="25"/>
        <v>105</v>
      </c>
      <c r="Z118" s="61">
        <v>42339</v>
      </c>
      <c r="AA118" s="60"/>
      <c r="AB118" s="60" t="e">
        <f t="shared" si="27"/>
        <v>#REF!</v>
      </c>
      <c r="AC118" s="60"/>
      <c r="AD118" s="60" t="e">
        <f t="shared" si="28"/>
        <v>#REF!</v>
      </c>
      <c r="AE118" s="64">
        <f>SUM(K107:K118)</f>
        <v>26711942.400000002</v>
      </c>
    </row>
    <row r="119" spans="1:31" x14ac:dyDescent="0.25">
      <c r="A119" s="53">
        <f t="shared" si="22"/>
        <v>106</v>
      </c>
      <c r="B119" s="61">
        <v>42370</v>
      </c>
      <c r="D119" s="62">
        <v>517</v>
      </c>
      <c r="E119" s="63">
        <f t="shared" si="35"/>
        <v>1.0049999999999999</v>
      </c>
      <c r="F119" s="5">
        <f t="shared" si="35"/>
        <v>3780</v>
      </c>
      <c r="G119" s="5">
        <f t="shared" si="29"/>
        <v>-359.87951923169459</v>
      </c>
      <c r="H119" s="5">
        <f t="shared" si="23"/>
        <v>-17.70643879249786</v>
      </c>
      <c r="I119" s="5">
        <f t="shared" si="34"/>
        <v>-636.15396944074018</v>
      </c>
      <c r="J119" s="5"/>
      <c r="K119" s="5">
        <f t="shared" si="33"/>
        <v>1964031.2999999998</v>
      </c>
      <c r="M119" s="5">
        <f t="shared" si="30"/>
        <v>1437307.2397881327</v>
      </c>
      <c r="O119" s="5" t="e">
        <f t="shared" si="24"/>
        <v>#REF!</v>
      </c>
      <c r="P119" s="5"/>
      <c r="Q119" s="5" t="e">
        <f t="shared" si="31"/>
        <v>#REF!</v>
      </c>
      <c r="R119" s="5"/>
      <c r="S119" s="60" t="e">
        <f t="shared" si="21"/>
        <v>#REF!</v>
      </c>
      <c r="U119" s="5" t="e">
        <f t="shared" si="26"/>
        <v>#REF!</v>
      </c>
      <c r="W119" s="5"/>
      <c r="X119" s="60"/>
      <c r="Y119" s="53">
        <f t="shared" si="25"/>
        <v>106</v>
      </c>
      <c r="Z119" s="61">
        <v>42370</v>
      </c>
      <c r="AA119" s="60"/>
      <c r="AB119" s="60" t="e">
        <f t="shared" si="27"/>
        <v>#REF!</v>
      </c>
      <c r="AC119" s="60"/>
      <c r="AD119" s="60" t="e">
        <f t="shared" si="28"/>
        <v>#REF!</v>
      </c>
    </row>
    <row r="120" spans="1:31" x14ac:dyDescent="0.25">
      <c r="A120" s="53">
        <f t="shared" si="22"/>
        <v>107</v>
      </c>
      <c r="B120" s="61">
        <v>42401</v>
      </c>
      <c r="D120" s="62">
        <v>517</v>
      </c>
      <c r="E120" s="63">
        <f t="shared" si="35"/>
        <v>1.0049999999999999</v>
      </c>
      <c r="F120" s="5">
        <f t="shared" si="35"/>
        <v>3780</v>
      </c>
      <c r="G120" s="5">
        <f t="shared" si="29"/>
        <v>-359.87951923169459</v>
      </c>
      <c r="H120" s="5">
        <f t="shared" si="23"/>
        <v>-17.70643879249786</v>
      </c>
      <c r="I120" s="5">
        <f t="shared" si="34"/>
        <v>-636.15396944074018</v>
      </c>
      <c r="J120" s="5"/>
      <c r="K120" s="5">
        <f t="shared" si="33"/>
        <v>1964031.2999999998</v>
      </c>
      <c r="M120" s="5">
        <f t="shared" si="30"/>
        <v>1437307.2397881327</v>
      </c>
      <c r="O120" s="5" t="e">
        <f t="shared" si="24"/>
        <v>#REF!</v>
      </c>
      <c r="P120" s="5"/>
      <c r="Q120" s="5" t="e">
        <f t="shared" si="31"/>
        <v>#REF!</v>
      </c>
      <c r="R120" s="5"/>
      <c r="S120" s="60" t="e">
        <f t="shared" si="21"/>
        <v>#REF!</v>
      </c>
      <c r="U120" s="5" t="e">
        <f t="shared" si="26"/>
        <v>#REF!</v>
      </c>
      <c r="W120" s="5"/>
      <c r="X120" s="60"/>
      <c r="Y120" s="53">
        <f t="shared" si="25"/>
        <v>107</v>
      </c>
      <c r="Z120" s="61">
        <v>42401</v>
      </c>
      <c r="AA120" s="60"/>
      <c r="AB120" s="60" t="e">
        <f t="shared" si="27"/>
        <v>#REF!</v>
      </c>
      <c r="AC120" s="60"/>
      <c r="AD120" s="60" t="e">
        <f t="shared" si="28"/>
        <v>#REF!</v>
      </c>
    </row>
    <row r="121" spans="1:31" x14ac:dyDescent="0.25">
      <c r="A121" s="53">
        <f t="shared" si="22"/>
        <v>108</v>
      </c>
      <c r="B121" s="61">
        <v>42430</v>
      </c>
      <c r="D121" s="62">
        <v>517</v>
      </c>
      <c r="E121" s="63">
        <f t="shared" si="35"/>
        <v>1.0049999999999999</v>
      </c>
      <c r="F121" s="5">
        <f t="shared" si="35"/>
        <v>2700</v>
      </c>
      <c r="G121" s="5">
        <f t="shared" si="29"/>
        <v>-359.87951923169459</v>
      </c>
      <c r="H121" s="5">
        <f t="shared" si="23"/>
        <v>-17.70643879249786</v>
      </c>
      <c r="I121" s="5">
        <f t="shared" si="34"/>
        <v>-636.15396944074018</v>
      </c>
      <c r="J121" s="5"/>
      <c r="K121" s="5">
        <f t="shared" si="33"/>
        <v>1402879.4999999998</v>
      </c>
      <c r="M121" s="5">
        <f t="shared" si="30"/>
        <v>876155.43978813267</v>
      </c>
      <c r="O121" s="5" t="e">
        <f t="shared" si="24"/>
        <v>#REF!</v>
      </c>
      <c r="P121" s="5"/>
      <c r="Q121" s="5" t="e">
        <f t="shared" si="31"/>
        <v>#REF!</v>
      </c>
      <c r="R121" s="5"/>
      <c r="S121" s="60" t="e">
        <f t="shared" si="21"/>
        <v>#REF!</v>
      </c>
      <c r="U121" s="5" t="e">
        <f t="shared" si="26"/>
        <v>#REF!</v>
      </c>
      <c r="W121" s="5"/>
      <c r="X121" s="60"/>
      <c r="Y121" s="53">
        <f t="shared" si="25"/>
        <v>108</v>
      </c>
      <c r="Z121" s="61">
        <v>42430</v>
      </c>
      <c r="AA121" s="60"/>
      <c r="AB121" s="60" t="e">
        <f t="shared" si="27"/>
        <v>#REF!</v>
      </c>
      <c r="AC121" s="60"/>
      <c r="AD121" s="60" t="e">
        <f t="shared" si="28"/>
        <v>#REF!</v>
      </c>
    </row>
    <row r="122" spans="1:31" x14ac:dyDescent="0.25">
      <c r="A122" s="53">
        <f t="shared" si="22"/>
        <v>109</v>
      </c>
      <c r="B122" s="61">
        <v>42461</v>
      </c>
      <c r="D122" s="62">
        <v>517</v>
      </c>
      <c r="E122" s="63">
        <f t="shared" si="35"/>
        <v>0.97499999999999998</v>
      </c>
      <c r="F122" s="5">
        <f t="shared" si="35"/>
        <v>2700</v>
      </c>
      <c r="G122" s="5">
        <f t="shared" si="29"/>
        <v>-370.95273520805432</v>
      </c>
      <c r="H122" s="5">
        <f t="shared" si="23"/>
        <v>-18.251252293805486</v>
      </c>
      <c r="I122" s="5">
        <f t="shared" si="34"/>
        <v>-655.72793773122453</v>
      </c>
      <c r="J122" s="5"/>
      <c r="K122" s="5">
        <f t="shared" si="33"/>
        <v>1361002.5</v>
      </c>
      <c r="M122" s="5">
        <f t="shared" si="30"/>
        <v>834278.43978813291</v>
      </c>
      <c r="O122" s="5" t="e">
        <f t="shared" si="24"/>
        <v>#REF!</v>
      </c>
      <c r="P122" s="5"/>
      <c r="Q122" s="5" t="e">
        <f t="shared" si="31"/>
        <v>#REF!</v>
      </c>
      <c r="R122" s="5"/>
      <c r="S122" s="60" t="e">
        <f t="shared" si="21"/>
        <v>#REF!</v>
      </c>
      <c r="U122" s="5" t="e">
        <f t="shared" si="26"/>
        <v>#REF!</v>
      </c>
      <c r="W122" s="5"/>
      <c r="X122" s="60"/>
      <c r="Y122" s="53">
        <f t="shared" si="25"/>
        <v>109</v>
      </c>
      <c r="Z122" s="61">
        <v>42461</v>
      </c>
      <c r="AA122" s="60"/>
      <c r="AB122" s="60" t="e">
        <f t="shared" si="27"/>
        <v>#REF!</v>
      </c>
      <c r="AC122" s="60"/>
      <c r="AD122" s="60" t="e">
        <f t="shared" si="28"/>
        <v>#REF!</v>
      </c>
    </row>
    <row r="123" spans="1:31" x14ac:dyDescent="0.25">
      <c r="A123" s="53">
        <f t="shared" si="22"/>
        <v>110</v>
      </c>
      <c r="B123" s="61">
        <v>42491</v>
      </c>
      <c r="D123" s="62">
        <v>517</v>
      </c>
      <c r="E123" s="63">
        <f t="shared" ref="E123:F138" si="36">E111</f>
        <v>0.97499999999999998</v>
      </c>
      <c r="F123" s="5">
        <f t="shared" si="36"/>
        <v>3780</v>
      </c>
      <c r="G123" s="5">
        <f t="shared" si="29"/>
        <v>-370.95273520805432</v>
      </c>
      <c r="H123" s="5">
        <f t="shared" si="23"/>
        <v>-18.251252293805486</v>
      </c>
      <c r="I123" s="5">
        <f t="shared" si="34"/>
        <v>-655.72793773122453</v>
      </c>
      <c r="J123" s="5"/>
      <c r="K123" s="5">
        <f t="shared" si="33"/>
        <v>1905403.5</v>
      </c>
      <c r="M123" s="5">
        <f t="shared" si="30"/>
        <v>1378679.4397881331</v>
      </c>
      <c r="O123" s="5" t="e">
        <f t="shared" si="24"/>
        <v>#REF!</v>
      </c>
      <c r="P123" s="5"/>
      <c r="Q123" s="5" t="e">
        <f t="shared" si="31"/>
        <v>#REF!</v>
      </c>
      <c r="R123" s="5"/>
      <c r="S123" s="60" t="e">
        <f t="shared" si="21"/>
        <v>#REF!</v>
      </c>
      <c r="U123" s="5" t="e">
        <f t="shared" si="26"/>
        <v>#REF!</v>
      </c>
      <c r="W123" s="5"/>
      <c r="X123" s="60"/>
      <c r="Y123" s="53">
        <f t="shared" si="25"/>
        <v>110</v>
      </c>
      <c r="Z123" s="61">
        <v>42491</v>
      </c>
      <c r="AA123" s="60"/>
      <c r="AB123" s="60" t="e">
        <f t="shared" si="27"/>
        <v>#REF!</v>
      </c>
      <c r="AC123" s="60"/>
      <c r="AD123" s="60" t="e">
        <f t="shared" si="28"/>
        <v>#REF!</v>
      </c>
    </row>
    <row r="124" spans="1:31" x14ac:dyDescent="0.25">
      <c r="A124" s="53">
        <f t="shared" si="22"/>
        <v>111</v>
      </c>
      <c r="B124" s="61">
        <v>42522</v>
      </c>
      <c r="D124" s="62">
        <v>517</v>
      </c>
      <c r="E124" s="63">
        <f t="shared" si="36"/>
        <v>0.92500000000000004</v>
      </c>
      <c r="F124" s="5">
        <f t="shared" si="36"/>
        <v>8100</v>
      </c>
      <c r="G124" s="5">
        <f t="shared" si="29"/>
        <v>-391.00423440848971</v>
      </c>
      <c r="H124" s="5">
        <f t="shared" si="23"/>
        <v>-19.237806471849023</v>
      </c>
      <c r="I124" s="5">
        <f t="shared" si="34"/>
        <v>-691.17269112210113</v>
      </c>
      <c r="J124" s="5"/>
      <c r="K124" s="5">
        <f t="shared" si="33"/>
        <v>3873622.5</v>
      </c>
      <c r="M124" s="5">
        <f t="shared" si="30"/>
        <v>3346898.4397881338</v>
      </c>
      <c r="O124" s="5" t="e">
        <f t="shared" si="24"/>
        <v>#REF!</v>
      </c>
      <c r="P124" s="5"/>
      <c r="Q124" s="5" t="e">
        <f t="shared" si="31"/>
        <v>#REF!</v>
      </c>
      <c r="R124" s="5"/>
      <c r="S124" s="60" t="e">
        <f t="shared" si="21"/>
        <v>#REF!</v>
      </c>
      <c r="U124" s="5" t="e">
        <f t="shared" si="26"/>
        <v>#REF!</v>
      </c>
      <c r="W124" s="5"/>
      <c r="X124" s="60"/>
      <c r="Y124" s="53">
        <f t="shared" si="25"/>
        <v>111</v>
      </c>
      <c r="Z124" s="61">
        <v>42522</v>
      </c>
      <c r="AA124" s="60"/>
      <c r="AB124" s="60" t="e">
        <f t="shared" si="27"/>
        <v>#REF!</v>
      </c>
      <c r="AC124" s="60"/>
      <c r="AD124" s="60" t="e">
        <f t="shared" si="28"/>
        <v>#REF!</v>
      </c>
    </row>
    <row r="125" spans="1:31" x14ac:dyDescent="0.25">
      <c r="A125" s="53">
        <f t="shared" si="22"/>
        <v>112</v>
      </c>
      <c r="B125" s="61">
        <v>42552</v>
      </c>
      <c r="D125" s="62">
        <v>517</v>
      </c>
      <c r="E125" s="63">
        <f t="shared" si="36"/>
        <v>0.92500000000000004</v>
      </c>
      <c r="F125" s="5">
        <f t="shared" si="36"/>
        <v>8100</v>
      </c>
      <c r="G125" s="5">
        <f t="shared" si="29"/>
        <v>-391.00423440848971</v>
      </c>
      <c r="H125" s="5">
        <f t="shared" si="23"/>
        <v>-19.237806471849023</v>
      </c>
      <c r="I125" s="5">
        <f t="shared" si="34"/>
        <v>-691.17269112210113</v>
      </c>
      <c r="J125" s="5"/>
      <c r="K125" s="5">
        <f t="shared" si="33"/>
        <v>3873622.5</v>
      </c>
      <c r="M125" s="5">
        <f t="shared" si="30"/>
        <v>3346898.4397881338</v>
      </c>
      <c r="O125" s="5" t="e">
        <f t="shared" si="24"/>
        <v>#REF!</v>
      </c>
      <c r="P125" s="5"/>
      <c r="Q125" s="5" t="e">
        <f t="shared" si="31"/>
        <v>#REF!</v>
      </c>
      <c r="R125" s="5"/>
      <c r="S125" s="60" t="e">
        <f t="shared" si="21"/>
        <v>#REF!</v>
      </c>
      <c r="U125" s="5" t="e">
        <f t="shared" si="26"/>
        <v>#REF!</v>
      </c>
      <c r="W125" s="5"/>
      <c r="X125" s="60"/>
      <c r="Y125" s="53">
        <f t="shared" si="25"/>
        <v>112</v>
      </c>
      <c r="Z125" s="61">
        <v>42552</v>
      </c>
      <c r="AA125" s="60"/>
      <c r="AB125" s="60" t="e">
        <f t="shared" si="27"/>
        <v>#REF!</v>
      </c>
      <c r="AC125" s="60"/>
      <c r="AD125" s="60" t="e">
        <f t="shared" si="28"/>
        <v>#REF!</v>
      </c>
    </row>
    <row r="126" spans="1:31" x14ac:dyDescent="0.25">
      <c r="A126" s="53">
        <f t="shared" si="22"/>
        <v>113</v>
      </c>
      <c r="B126" s="61">
        <v>42583</v>
      </c>
      <c r="D126" s="62">
        <v>517</v>
      </c>
      <c r="E126" s="63">
        <f t="shared" si="36"/>
        <v>0.92500000000000004</v>
      </c>
      <c r="F126" s="5">
        <f t="shared" si="36"/>
        <v>8100</v>
      </c>
      <c r="G126" s="5">
        <f t="shared" si="29"/>
        <v>-391.00423440848971</v>
      </c>
      <c r="H126" s="5">
        <f t="shared" si="23"/>
        <v>-19.237806471849023</v>
      </c>
      <c r="I126" s="5">
        <f t="shared" si="34"/>
        <v>-691.17269112210113</v>
      </c>
      <c r="J126" s="5"/>
      <c r="K126" s="5">
        <f t="shared" si="33"/>
        <v>3873622.5</v>
      </c>
      <c r="M126" s="5">
        <f t="shared" si="30"/>
        <v>3346898.4397881338</v>
      </c>
      <c r="O126" s="5" t="e">
        <f t="shared" si="24"/>
        <v>#REF!</v>
      </c>
      <c r="P126" s="5"/>
      <c r="Q126" s="5" t="e">
        <f t="shared" si="31"/>
        <v>#REF!</v>
      </c>
      <c r="R126" s="5"/>
      <c r="S126" s="60" t="e">
        <f t="shared" si="21"/>
        <v>#REF!</v>
      </c>
      <c r="U126" s="5" t="e">
        <f t="shared" si="26"/>
        <v>#REF!</v>
      </c>
      <c r="W126" s="5"/>
      <c r="X126" s="60"/>
      <c r="Y126" s="53">
        <f t="shared" si="25"/>
        <v>113</v>
      </c>
      <c r="Z126" s="61">
        <v>42583</v>
      </c>
      <c r="AA126" s="60"/>
      <c r="AB126" s="60" t="e">
        <f t="shared" si="27"/>
        <v>#REF!</v>
      </c>
      <c r="AC126" s="60"/>
      <c r="AD126" s="60" t="e">
        <f t="shared" si="28"/>
        <v>#REF!</v>
      </c>
    </row>
    <row r="127" spans="1:31" x14ac:dyDescent="0.25">
      <c r="A127" s="53">
        <f t="shared" si="22"/>
        <v>114</v>
      </c>
      <c r="B127" s="61">
        <v>42614</v>
      </c>
      <c r="D127" s="62">
        <v>517</v>
      </c>
      <c r="E127" s="63">
        <f t="shared" si="36"/>
        <v>0.92500000000000004</v>
      </c>
      <c r="F127" s="5">
        <f t="shared" si="36"/>
        <v>3780</v>
      </c>
      <c r="G127" s="5">
        <f t="shared" si="29"/>
        <v>-391.00423440848971</v>
      </c>
      <c r="H127" s="5">
        <f t="shared" si="23"/>
        <v>-19.237806471849023</v>
      </c>
      <c r="I127" s="5">
        <f t="shared" si="34"/>
        <v>-691.17269112210113</v>
      </c>
      <c r="J127" s="5"/>
      <c r="K127" s="5">
        <f t="shared" si="33"/>
        <v>1807690.5</v>
      </c>
      <c r="M127" s="5">
        <f t="shared" si="30"/>
        <v>1280966.4397881334</v>
      </c>
      <c r="O127" s="5" t="e">
        <f t="shared" si="24"/>
        <v>#REF!</v>
      </c>
      <c r="P127" s="5"/>
      <c r="Q127" s="5" t="e">
        <f t="shared" si="31"/>
        <v>#REF!</v>
      </c>
      <c r="R127" s="5"/>
      <c r="S127" s="60" t="e">
        <f t="shared" si="21"/>
        <v>#REF!</v>
      </c>
      <c r="U127" s="5" t="e">
        <f t="shared" si="26"/>
        <v>#REF!</v>
      </c>
      <c r="W127" s="5"/>
      <c r="X127" s="60"/>
      <c r="Y127" s="53">
        <f t="shared" si="25"/>
        <v>114</v>
      </c>
      <c r="Z127" s="61">
        <v>42614</v>
      </c>
      <c r="AA127" s="60"/>
      <c r="AB127" s="60" t="e">
        <f t="shared" si="27"/>
        <v>#REF!</v>
      </c>
      <c r="AC127" s="60"/>
      <c r="AD127" s="60" t="e">
        <f t="shared" si="28"/>
        <v>#REF!</v>
      </c>
    </row>
    <row r="128" spans="1:31" x14ac:dyDescent="0.25">
      <c r="A128" s="53">
        <f t="shared" si="22"/>
        <v>115</v>
      </c>
      <c r="B128" s="61">
        <v>42644</v>
      </c>
      <c r="D128" s="62">
        <v>517</v>
      </c>
      <c r="E128" s="63">
        <f t="shared" si="36"/>
        <v>0.97499999999999998</v>
      </c>
      <c r="F128" s="5">
        <f t="shared" si="36"/>
        <v>2700</v>
      </c>
      <c r="G128" s="5">
        <f t="shared" si="29"/>
        <v>-370.95273520805432</v>
      </c>
      <c r="H128" s="5">
        <f t="shared" si="23"/>
        <v>-18.251252293805486</v>
      </c>
      <c r="I128" s="5">
        <f t="shared" si="34"/>
        <v>-655.72793773122453</v>
      </c>
      <c r="J128" s="5"/>
      <c r="K128" s="5">
        <f t="shared" si="33"/>
        <v>1361002.5</v>
      </c>
      <c r="M128" s="5">
        <f t="shared" si="30"/>
        <v>834278.43978813291</v>
      </c>
      <c r="O128" s="5" t="e">
        <f t="shared" si="24"/>
        <v>#REF!</v>
      </c>
      <c r="P128" s="5"/>
      <c r="Q128" s="5" t="e">
        <f t="shared" si="31"/>
        <v>#REF!</v>
      </c>
      <c r="R128" s="5"/>
      <c r="S128" s="60" t="e">
        <f t="shared" si="21"/>
        <v>#REF!</v>
      </c>
      <c r="U128" s="5" t="e">
        <f t="shared" si="26"/>
        <v>#REF!</v>
      </c>
      <c r="W128" s="5"/>
      <c r="X128" s="60"/>
      <c r="Y128" s="53">
        <f t="shared" si="25"/>
        <v>115</v>
      </c>
      <c r="Z128" s="61">
        <v>42644</v>
      </c>
      <c r="AA128" s="60"/>
      <c r="AB128" s="60" t="e">
        <f t="shared" si="27"/>
        <v>#REF!</v>
      </c>
      <c r="AC128" s="60"/>
      <c r="AD128" s="60" t="e">
        <f t="shared" si="28"/>
        <v>#REF!</v>
      </c>
    </row>
    <row r="129" spans="1:31" x14ac:dyDescent="0.25">
      <c r="A129" s="53">
        <f t="shared" si="22"/>
        <v>116</v>
      </c>
      <c r="B129" s="61">
        <v>42675</v>
      </c>
      <c r="D129" s="62">
        <v>517</v>
      </c>
      <c r="E129" s="63">
        <f t="shared" si="36"/>
        <v>0.97499999999999998</v>
      </c>
      <c r="F129" s="5">
        <f t="shared" si="36"/>
        <v>2700</v>
      </c>
      <c r="G129" s="5">
        <f t="shared" si="29"/>
        <v>-370.95273520805432</v>
      </c>
      <c r="H129" s="5">
        <f t="shared" si="23"/>
        <v>-18.251252293805486</v>
      </c>
      <c r="I129" s="5">
        <f t="shared" si="34"/>
        <v>-655.72793773122453</v>
      </c>
      <c r="J129" s="5"/>
      <c r="K129" s="5">
        <f t="shared" si="33"/>
        <v>1361002.5</v>
      </c>
      <c r="M129" s="5">
        <f t="shared" si="30"/>
        <v>834278.43978813291</v>
      </c>
      <c r="O129" s="5" t="e">
        <f t="shared" si="24"/>
        <v>#REF!</v>
      </c>
      <c r="P129" s="5"/>
      <c r="Q129" s="5" t="e">
        <f t="shared" si="31"/>
        <v>#REF!</v>
      </c>
      <c r="R129" s="5"/>
      <c r="S129" s="60" t="e">
        <f t="shared" si="21"/>
        <v>#REF!</v>
      </c>
      <c r="U129" s="5" t="e">
        <f t="shared" si="26"/>
        <v>#REF!</v>
      </c>
      <c r="W129" s="5"/>
      <c r="X129" s="60"/>
      <c r="Y129" s="53">
        <f t="shared" si="25"/>
        <v>116</v>
      </c>
      <c r="Z129" s="61">
        <v>42675</v>
      </c>
      <c r="AA129" s="60"/>
      <c r="AB129" s="60" t="e">
        <f t="shared" si="27"/>
        <v>#REF!</v>
      </c>
      <c r="AC129" s="60"/>
      <c r="AD129" s="60" t="e">
        <f t="shared" si="28"/>
        <v>#REF!</v>
      </c>
    </row>
    <row r="130" spans="1:31" x14ac:dyDescent="0.25">
      <c r="A130" s="53">
        <f t="shared" si="22"/>
        <v>117</v>
      </c>
      <c r="B130" s="61">
        <v>42705</v>
      </c>
      <c r="D130" s="62">
        <v>517</v>
      </c>
      <c r="E130" s="63">
        <f t="shared" si="36"/>
        <v>1.0049999999999999</v>
      </c>
      <c r="F130" s="5">
        <f t="shared" si="36"/>
        <v>3780</v>
      </c>
      <c r="G130" s="5">
        <f t="shared" si="29"/>
        <v>-359.87951923169459</v>
      </c>
      <c r="H130" s="5">
        <f t="shared" si="23"/>
        <v>-17.70643879249786</v>
      </c>
      <c r="I130" s="5">
        <f t="shared" si="34"/>
        <v>-636.15396944074018</v>
      </c>
      <c r="J130" s="5"/>
      <c r="K130" s="5">
        <f t="shared" si="33"/>
        <v>1964031.2999999998</v>
      </c>
      <c r="M130" s="5">
        <f t="shared" si="30"/>
        <v>1437307.2397881327</v>
      </c>
      <c r="O130" s="5" t="e">
        <f t="shared" si="24"/>
        <v>#REF!</v>
      </c>
      <c r="P130" s="5"/>
      <c r="Q130" s="5" t="e">
        <f t="shared" si="31"/>
        <v>#REF!</v>
      </c>
      <c r="R130" s="5"/>
      <c r="S130" s="60" t="e">
        <f t="shared" si="21"/>
        <v>#REF!</v>
      </c>
      <c r="U130" s="5" t="e">
        <f t="shared" si="26"/>
        <v>#REF!</v>
      </c>
      <c r="W130" s="5"/>
      <c r="X130" s="60"/>
      <c r="Y130" s="53">
        <f t="shared" si="25"/>
        <v>117</v>
      </c>
      <c r="Z130" s="61">
        <v>42705</v>
      </c>
      <c r="AA130" s="60"/>
      <c r="AB130" s="60" t="e">
        <f t="shared" si="27"/>
        <v>#REF!</v>
      </c>
      <c r="AC130" s="60"/>
      <c r="AD130" s="60" t="e">
        <f t="shared" si="28"/>
        <v>#REF!</v>
      </c>
      <c r="AE130" s="64">
        <f>SUM(K119:K130)</f>
        <v>26711942.400000002</v>
      </c>
    </row>
    <row r="131" spans="1:31" x14ac:dyDescent="0.25">
      <c r="A131" s="53">
        <f t="shared" si="22"/>
        <v>118</v>
      </c>
      <c r="B131" s="61">
        <v>42736</v>
      </c>
      <c r="D131" s="62">
        <v>517</v>
      </c>
      <c r="E131" s="63">
        <f t="shared" si="36"/>
        <v>1.0049999999999999</v>
      </c>
      <c r="F131" s="5">
        <f t="shared" si="36"/>
        <v>3780</v>
      </c>
      <c r="G131" s="5">
        <f t="shared" si="29"/>
        <v>-359.87951923169459</v>
      </c>
      <c r="H131" s="5">
        <f t="shared" si="23"/>
        <v>-17.70643879249786</v>
      </c>
      <c r="I131" s="5">
        <f t="shared" si="34"/>
        <v>-653.6482036003606</v>
      </c>
      <c r="J131" s="5"/>
      <c r="K131" s="5">
        <f t="shared" si="33"/>
        <v>1964031.2999999998</v>
      </c>
      <c r="M131" s="5">
        <f t="shared" si="30"/>
        <v>1428217.4981323064</v>
      </c>
      <c r="O131" s="5" t="e">
        <f t="shared" si="24"/>
        <v>#REF!</v>
      </c>
      <c r="P131" s="5"/>
      <c r="Q131" s="5" t="e">
        <f t="shared" si="31"/>
        <v>#REF!</v>
      </c>
      <c r="R131" s="5"/>
      <c r="S131" s="60" t="e">
        <f t="shared" si="21"/>
        <v>#REF!</v>
      </c>
      <c r="U131" s="5" t="e">
        <f t="shared" si="26"/>
        <v>#REF!</v>
      </c>
      <c r="W131" s="5"/>
      <c r="X131" s="60"/>
      <c r="Y131" s="53">
        <f t="shared" si="25"/>
        <v>118</v>
      </c>
      <c r="Z131" s="61">
        <v>42736</v>
      </c>
      <c r="AA131" s="60"/>
      <c r="AB131" s="60" t="e">
        <f t="shared" si="27"/>
        <v>#REF!</v>
      </c>
      <c r="AC131" s="60"/>
      <c r="AD131" s="60" t="e">
        <f t="shared" si="28"/>
        <v>#REF!</v>
      </c>
    </row>
    <row r="132" spans="1:31" x14ac:dyDescent="0.25">
      <c r="A132" s="53">
        <f t="shared" si="22"/>
        <v>119</v>
      </c>
      <c r="B132" s="61">
        <v>42767</v>
      </c>
      <c r="D132" s="62">
        <v>517</v>
      </c>
      <c r="E132" s="63">
        <f t="shared" si="36"/>
        <v>1.0049999999999999</v>
      </c>
      <c r="F132" s="5">
        <f t="shared" si="36"/>
        <v>3780</v>
      </c>
      <c r="G132" s="5">
        <f t="shared" si="29"/>
        <v>-359.87951923169459</v>
      </c>
      <c r="H132" s="5">
        <f t="shared" si="23"/>
        <v>-17.70643879249786</v>
      </c>
      <c r="I132" s="5">
        <f t="shared" si="34"/>
        <v>-653.6482036003606</v>
      </c>
      <c r="J132" s="5"/>
      <c r="K132" s="5">
        <f t="shared" si="33"/>
        <v>1964031.2999999998</v>
      </c>
      <c r="M132" s="5">
        <f t="shared" si="30"/>
        <v>1428217.4981323064</v>
      </c>
      <c r="O132" s="5" t="e">
        <f t="shared" si="24"/>
        <v>#REF!</v>
      </c>
      <c r="P132" s="5"/>
      <c r="Q132" s="5" t="e">
        <f t="shared" si="31"/>
        <v>#REF!</v>
      </c>
      <c r="R132" s="5"/>
      <c r="S132" s="60" t="e">
        <f t="shared" si="21"/>
        <v>#REF!</v>
      </c>
      <c r="U132" s="5" t="e">
        <f t="shared" si="26"/>
        <v>#REF!</v>
      </c>
      <c r="W132" s="5"/>
      <c r="X132" s="60"/>
      <c r="Y132" s="53">
        <f t="shared" si="25"/>
        <v>119</v>
      </c>
      <c r="Z132" s="61">
        <v>42767</v>
      </c>
      <c r="AA132" s="60"/>
      <c r="AB132" s="60" t="e">
        <f t="shared" si="27"/>
        <v>#REF!</v>
      </c>
      <c r="AC132" s="60"/>
      <c r="AD132" s="60" t="e">
        <f t="shared" si="28"/>
        <v>#REF!</v>
      </c>
    </row>
    <row r="133" spans="1:31" x14ac:dyDescent="0.25">
      <c r="A133" s="53">
        <f t="shared" si="22"/>
        <v>120</v>
      </c>
      <c r="B133" s="61">
        <v>42795</v>
      </c>
      <c r="D133" s="62">
        <v>517</v>
      </c>
      <c r="E133" s="63">
        <f t="shared" si="36"/>
        <v>1.0049999999999999</v>
      </c>
      <c r="F133" s="5">
        <f t="shared" si="36"/>
        <v>2700</v>
      </c>
      <c r="G133" s="5">
        <f t="shared" si="29"/>
        <v>-359.87951923169459</v>
      </c>
      <c r="H133" s="5">
        <f t="shared" si="23"/>
        <v>-17.70643879249786</v>
      </c>
      <c r="I133" s="5">
        <f t="shared" si="34"/>
        <v>-653.6482036003606</v>
      </c>
      <c r="J133" s="5"/>
      <c r="K133" s="5">
        <f t="shared" si="33"/>
        <v>1402879.4999999998</v>
      </c>
      <c r="M133" s="5">
        <f t="shared" si="30"/>
        <v>867065.69813230645</v>
      </c>
      <c r="O133" s="5" t="e">
        <f t="shared" si="24"/>
        <v>#REF!</v>
      </c>
      <c r="P133" s="5"/>
      <c r="Q133" s="5" t="e">
        <f t="shared" si="31"/>
        <v>#REF!</v>
      </c>
      <c r="R133" s="5"/>
      <c r="S133" s="60" t="e">
        <f t="shared" si="21"/>
        <v>#REF!</v>
      </c>
      <c r="U133" s="5" t="e">
        <f t="shared" si="26"/>
        <v>#REF!</v>
      </c>
      <c r="W133" s="5"/>
      <c r="X133" s="60"/>
      <c r="Y133" s="53">
        <f t="shared" si="25"/>
        <v>120</v>
      </c>
      <c r="Z133" s="61">
        <v>42795</v>
      </c>
      <c r="AA133" s="60"/>
      <c r="AB133" s="60" t="e">
        <f t="shared" si="27"/>
        <v>#REF!</v>
      </c>
      <c r="AC133" s="60"/>
      <c r="AD133" s="60" t="e">
        <f t="shared" si="28"/>
        <v>#REF!</v>
      </c>
    </row>
    <row r="134" spans="1:31" x14ac:dyDescent="0.25">
      <c r="A134" s="53">
        <f t="shared" si="22"/>
        <v>121</v>
      </c>
      <c r="B134" s="61">
        <v>42826</v>
      </c>
      <c r="D134" s="62">
        <v>517</v>
      </c>
      <c r="E134" s="63">
        <f t="shared" si="36"/>
        <v>0.97499999999999998</v>
      </c>
      <c r="F134" s="5">
        <f t="shared" si="36"/>
        <v>2700</v>
      </c>
      <c r="G134" s="5">
        <f t="shared" si="29"/>
        <v>-370.95273520805432</v>
      </c>
      <c r="H134" s="5">
        <f t="shared" si="23"/>
        <v>-18.251252293805486</v>
      </c>
      <c r="I134" s="5">
        <f t="shared" si="34"/>
        <v>-673.76045601883322</v>
      </c>
      <c r="J134" s="5"/>
      <c r="K134" s="5">
        <f t="shared" si="33"/>
        <v>1361002.5</v>
      </c>
      <c r="M134" s="5">
        <f t="shared" si="30"/>
        <v>825188.69813230657</v>
      </c>
      <c r="O134" s="5" t="e">
        <f t="shared" si="24"/>
        <v>#REF!</v>
      </c>
      <c r="P134" s="5"/>
      <c r="Q134" s="5" t="e">
        <f t="shared" si="31"/>
        <v>#REF!</v>
      </c>
      <c r="R134" s="5"/>
      <c r="S134" s="60" t="e">
        <f t="shared" si="21"/>
        <v>#REF!</v>
      </c>
      <c r="U134" s="5" t="e">
        <f t="shared" si="26"/>
        <v>#REF!</v>
      </c>
      <c r="W134" s="5"/>
      <c r="X134" s="60"/>
      <c r="Y134" s="53">
        <f t="shared" si="25"/>
        <v>121</v>
      </c>
      <c r="Z134" s="61">
        <v>42826</v>
      </c>
      <c r="AA134" s="60"/>
      <c r="AB134" s="60" t="e">
        <f t="shared" si="27"/>
        <v>#REF!</v>
      </c>
      <c r="AC134" s="60"/>
      <c r="AD134" s="60" t="e">
        <f t="shared" si="28"/>
        <v>#REF!</v>
      </c>
    </row>
    <row r="135" spans="1:31" x14ac:dyDescent="0.25">
      <c r="A135" s="53">
        <f t="shared" si="22"/>
        <v>122</v>
      </c>
      <c r="B135" s="61">
        <v>42856</v>
      </c>
      <c r="D135" s="62">
        <v>517</v>
      </c>
      <c r="E135" s="63">
        <f t="shared" si="36"/>
        <v>0.97499999999999998</v>
      </c>
      <c r="F135" s="5">
        <f t="shared" si="36"/>
        <v>3780</v>
      </c>
      <c r="G135" s="5">
        <f t="shared" si="29"/>
        <v>-370.95273520805432</v>
      </c>
      <c r="H135" s="5">
        <f t="shared" si="23"/>
        <v>-18.251252293805486</v>
      </c>
      <c r="I135" s="5">
        <f t="shared" si="34"/>
        <v>-673.76045601883322</v>
      </c>
      <c r="J135" s="5"/>
      <c r="K135" s="5">
        <f t="shared" si="33"/>
        <v>1905403.5</v>
      </c>
      <c r="M135" s="5">
        <f t="shared" si="30"/>
        <v>1369589.6981323063</v>
      </c>
      <c r="O135" s="5" t="e">
        <f t="shared" si="24"/>
        <v>#REF!</v>
      </c>
      <c r="P135" s="5"/>
      <c r="Q135" s="5" t="e">
        <f t="shared" si="31"/>
        <v>#REF!</v>
      </c>
      <c r="R135" s="5"/>
      <c r="S135" s="60" t="e">
        <f t="shared" si="21"/>
        <v>#REF!</v>
      </c>
      <c r="U135" s="5" t="e">
        <f t="shared" si="26"/>
        <v>#REF!</v>
      </c>
      <c r="W135" s="5"/>
      <c r="X135" s="60"/>
      <c r="Y135" s="53">
        <f t="shared" si="25"/>
        <v>122</v>
      </c>
      <c r="Z135" s="61">
        <v>42856</v>
      </c>
      <c r="AA135" s="60"/>
      <c r="AB135" s="60" t="e">
        <f t="shared" si="27"/>
        <v>#REF!</v>
      </c>
      <c r="AC135" s="60"/>
      <c r="AD135" s="60" t="e">
        <f t="shared" si="28"/>
        <v>#REF!</v>
      </c>
    </row>
    <row r="136" spans="1:31" x14ac:dyDescent="0.25">
      <c r="A136" s="53">
        <f t="shared" si="22"/>
        <v>123</v>
      </c>
      <c r="B136" s="61">
        <v>42887</v>
      </c>
      <c r="D136" s="62">
        <v>517</v>
      </c>
      <c r="E136" s="63">
        <f t="shared" si="36"/>
        <v>0.92500000000000004</v>
      </c>
      <c r="F136" s="5">
        <f t="shared" si="36"/>
        <v>8100</v>
      </c>
      <c r="G136" s="5">
        <f t="shared" si="29"/>
        <v>-391.00423440848971</v>
      </c>
      <c r="H136" s="5">
        <f t="shared" si="23"/>
        <v>-19.237806471849023</v>
      </c>
      <c r="I136" s="5">
        <f t="shared" si="34"/>
        <v>-710.17994012795896</v>
      </c>
      <c r="J136" s="5"/>
      <c r="K136" s="5">
        <f t="shared" si="33"/>
        <v>3873622.5</v>
      </c>
      <c r="M136" s="5">
        <f t="shared" si="30"/>
        <v>3337808.6981323077</v>
      </c>
      <c r="O136" s="5" t="e">
        <f t="shared" si="24"/>
        <v>#REF!</v>
      </c>
      <c r="P136" s="5"/>
      <c r="Q136" s="5" t="e">
        <f t="shared" si="31"/>
        <v>#REF!</v>
      </c>
      <c r="R136" s="5"/>
      <c r="S136" s="60" t="e">
        <f t="shared" si="21"/>
        <v>#REF!</v>
      </c>
      <c r="U136" s="5" t="e">
        <f t="shared" si="26"/>
        <v>#REF!</v>
      </c>
      <c r="W136" s="5"/>
      <c r="X136" s="60"/>
      <c r="Y136" s="53">
        <f t="shared" si="25"/>
        <v>123</v>
      </c>
      <c r="Z136" s="61">
        <v>42887</v>
      </c>
      <c r="AA136" s="60"/>
      <c r="AB136" s="60" t="e">
        <f t="shared" si="27"/>
        <v>#REF!</v>
      </c>
      <c r="AC136" s="60"/>
      <c r="AD136" s="60" t="e">
        <f t="shared" si="28"/>
        <v>#REF!</v>
      </c>
    </row>
    <row r="137" spans="1:31" x14ac:dyDescent="0.25">
      <c r="A137" s="53">
        <f t="shared" si="22"/>
        <v>124</v>
      </c>
      <c r="B137" s="61">
        <v>42917</v>
      </c>
      <c r="D137" s="62">
        <v>517</v>
      </c>
      <c r="E137" s="63">
        <f t="shared" si="36"/>
        <v>0.92500000000000004</v>
      </c>
      <c r="F137" s="5">
        <f t="shared" si="36"/>
        <v>8100</v>
      </c>
      <c r="G137" s="5">
        <f t="shared" si="29"/>
        <v>-391.00423440848971</v>
      </c>
      <c r="H137" s="5">
        <f t="shared" si="23"/>
        <v>-19.237806471849023</v>
      </c>
      <c r="I137" s="5">
        <f t="shared" si="34"/>
        <v>-710.17994012795896</v>
      </c>
      <c r="J137" s="5"/>
      <c r="K137" s="5">
        <f t="shared" si="33"/>
        <v>3873622.5</v>
      </c>
      <c r="M137" s="5">
        <f t="shared" si="30"/>
        <v>3337808.6981323077</v>
      </c>
      <c r="O137" s="5" t="e">
        <f t="shared" si="24"/>
        <v>#REF!</v>
      </c>
      <c r="P137" s="5"/>
      <c r="Q137" s="5" t="e">
        <f t="shared" si="31"/>
        <v>#REF!</v>
      </c>
      <c r="R137" s="5"/>
      <c r="S137" s="60" t="e">
        <f t="shared" si="21"/>
        <v>#REF!</v>
      </c>
      <c r="U137" s="5" t="e">
        <f t="shared" si="26"/>
        <v>#REF!</v>
      </c>
      <c r="W137" s="5"/>
      <c r="X137" s="60"/>
      <c r="Y137" s="53">
        <f t="shared" si="25"/>
        <v>124</v>
      </c>
      <c r="Z137" s="61">
        <v>42917</v>
      </c>
      <c r="AA137" s="60"/>
      <c r="AB137" s="60" t="e">
        <f t="shared" si="27"/>
        <v>#REF!</v>
      </c>
      <c r="AC137" s="60"/>
      <c r="AD137" s="60" t="e">
        <f t="shared" si="28"/>
        <v>#REF!</v>
      </c>
    </row>
    <row r="138" spans="1:31" x14ac:dyDescent="0.25">
      <c r="A138" s="53">
        <f t="shared" si="22"/>
        <v>125</v>
      </c>
      <c r="B138" s="61">
        <v>42948</v>
      </c>
      <c r="D138" s="62">
        <v>517</v>
      </c>
      <c r="E138" s="63">
        <f t="shared" si="36"/>
        <v>0.92500000000000004</v>
      </c>
      <c r="F138" s="5">
        <f t="shared" si="36"/>
        <v>8100</v>
      </c>
      <c r="G138" s="5">
        <f t="shared" si="29"/>
        <v>-391.00423440848971</v>
      </c>
      <c r="H138" s="5">
        <f t="shared" si="23"/>
        <v>-19.237806471849023</v>
      </c>
      <c r="I138" s="5">
        <f t="shared" si="34"/>
        <v>-710.17994012795896</v>
      </c>
      <c r="J138" s="5"/>
      <c r="K138" s="5">
        <f t="shared" si="33"/>
        <v>3873622.5</v>
      </c>
      <c r="M138" s="5">
        <f t="shared" si="30"/>
        <v>3337808.6981323077</v>
      </c>
      <c r="O138" s="5" t="e">
        <f t="shared" si="24"/>
        <v>#REF!</v>
      </c>
      <c r="P138" s="5"/>
      <c r="Q138" s="5" t="e">
        <f t="shared" si="31"/>
        <v>#REF!</v>
      </c>
      <c r="R138" s="5"/>
      <c r="S138" s="60" t="e">
        <f t="shared" si="21"/>
        <v>#REF!</v>
      </c>
      <c r="U138" s="5" t="e">
        <f t="shared" si="26"/>
        <v>#REF!</v>
      </c>
      <c r="W138" s="5"/>
      <c r="X138" s="60"/>
      <c r="Y138" s="53">
        <f t="shared" si="25"/>
        <v>125</v>
      </c>
      <c r="Z138" s="61">
        <v>42948</v>
      </c>
      <c r="AA138" s="60"/>
      <c r="AB138" s="60" t="e">
        <f t="shared" si="27"/>
        <v>#REF!</v>
      </c>
      <c r="AC138" s="60"/>
      <c r="AD138" s="60" t="e">
        <f t="shared" si="28"/>
        <v>#REF!</v>
      </c>
    </row>
    <row r="139" spans="1:31" x14ac:dyDescent="0.25">
      <c r="A139" s="53">
        <f t="shared" si="22"/>
        <v>126</v>
      </c>
      <c r="B139" s="61">
        <v>42979</v>
      </c>
      <c r="D139" s="62">
        <v>517</v>
      </c>
      <c r="E139" s="63">
        <f t="shared" ref="E139:F154" si="37">E127</f>
        <v>0.92500000000000004</v>
      </c>
      <c r="F139" s="5">
        <f t="shared" si="37"/>
        <v>3780</v>
      </c>
      <c r="G139" s="5">
        <f t="shared" si="29"/>
        <v>-391.00423440848971</v>
      </c>
      <c r="H139" s="5">
        <f t="shared" si="23"/>
        <v>-19.237806471849023</v>
      </c>
      <c r="I139" s="5">
        <f t="shared" si="34"/>
        <v>-710.17994012795896</v>
      </c>
      <c r="J139" s="5"/>
      <c r="K139" s="5">
        <f t="shared" si="33"/>
        <v>1807690.5</v>
      </c>
      <c r="M139" s="5">
        <f t="shared" si="30"/>
        <v>1271876.6981323068</v>
      </c>
      <c r="O139" s="5" t="e">
        <f t="shared" si="24"/>
        <v>#REF!</v>
      </c>
      <c r="P139" s="5"/>
      <c r="Q139" s="5" t="e">
        <f t="shared" si="31"/>
        <v>#REF!</v>
      </c>
      <c r="R139" s="5"/>
      <c r="S139" s="60" t="e">
        <f t="shared" si="21"/>
        <v>#REF!</v>
      </c>
      <c r="U139" s="5" t="e">
        <f t="shared" si="26"/>
        <v>#REF!</v>
      </c>
      <c r="W139" s="5"/>
      <c r="X139" s="60"/>
      <c r="Y139" s="53">
        <f t="shared" si="25"/>
        <v>126</v>
      </c>
      <c r="Z139" s="61">
        <v>42979</v>
      </c>
      <c r="AA139" s="60"/>
      <c r="AB139" s="60" t="e">
        <f t="shared" si="27"/>
        <v>#REF!</v>
      </c>
      <c r="AC139" s="60"/>
      <c r="AD139" s="60" t="e">
        <f t="shared" si="28"/>
        <v>#REF!</v>
      </c>
    </row>
    <row r="140" spans="1:31" x14ac:dyDescent="0.25">
      <c r="A140" s="53">
        <f t="shared" si="22"/>
        <v>127</v>
      </c>
      <c r="B140" s="61">
        <v>43009</v>
      </c>
      <c r="D140" s="62">
        <v>517</v>
      </c>
      <c r="E140" s="63">
        <f t="shared" si="37"/>
        <v>0.97499999999999998</v>
      </c>
      <c r="F140" s="5">
        <f t="shared" si="37"/>
        <v>2700</v>
      </c>
      <c r="G140" s="5">
        <f t="shared" si="29"/>
        <v>-370.95273520805432</v>
      </c>
      <c r="H140" s="5">
        <f t="shared" si="23"/>
        <v>-18.251252293805486</v>
      </c>
      <c r="I140" s="5">
        <f t="shared" si="34"/>
        <v>-673.76045601883322</v>
      </c>
      <c r="J140" s="5"/>
      <c r="K140" s="5">
        <f t="shared" si="33"/>
        <v>1361002.5</v>
      </c>
      <c r="M140" s="5">
        <f t="shared" si="30"/>
        <v>825188.69813230657</v>
      </c>
      <c r="O140" s="5" t="e">
        <f t="shared" si="24"/>
        <v>#REF!</v>
      </c>
      <c r="P140" s="5"/>
      <c r="Q140" s="5" t="e">
        <f t="shared" si="31"/>
        <v>#REF!</v>
      </c>
      <c r="R140" s="5"/>
      <c r="S140" s="60" t="e">
        <f t="shared" si="21"/>
        <v>#REF!</v>
      </c>
      <c r="U140" s="5" t="e">
        <f t="shared" si="26"/>
        <v>#REF!</v>
      </c>
      <c r="W140" s="5"/>
      <c r="X140" s="60"/>
      <c r="Y140" s="53">
        <f t="shared" si="25"/>
        <v>127</v>
      </c>
      <c r="Z140" s="61">
        <v>43009</v>
      </c>
      <c r="AA140" s="60"/>
      <c r="AB140" s="60" t="e">
        <f t="shared" si="27"/>
        <v>#REF!</v>
      </c>
      <c r="AC140" s="60"/>
      <c r="AD140" s="60" t="e">
        <f t="shared" si="28"/>
        <v>#REF!</v>
      </c>
    </row>
    <row r="141" spans="1:31" x14ac:dyDescent="0.25">
      <c r="A141" s="53">
        <f t="shared" si="22"/>
        <v>128</v>
      </c>
      <c r="B141" s="61">
        <v>43040</v>
      </c>
      <c r="D141" s="62">
        <v>517</v>
      </c>
      <c r="E141" s="63">
        <f t="shared" si="37"/>
        <v>0.97499999999999998</v>
      </c>
      <c r="F141" s="5">
        <f t="shared" si="37"/>
        <v>2700</v>
      </c>
      <c r="G141" s="5">
        <f t="shared" si="29"/>
        <v>-370.95273520805432</v>
      </c>
      <c r="H141" s="5">
        <f t="shared" si="23"/>
        <v>-18.251252293805486</v>
      </c>
      <c r="I141" s="5">
        <f t="shared" si="34"/>
        <v>-673.76045601883322</v>
      </c>
      <c r="J141" s="5"/>
      <c r="K141" s="5">
        <f t="shared" si="33"/>
        <v>1361002.5</v>
      </c>
      <c r="M141" s="5">
        <f t="shared" si="30"/>
        <v>825188.69813230657</v>
      </c>
      <c r="O141" s="5" t="e">
        <f t="shared" si="24"/>
        <v>#REF!</v>
      </c>
      <c r="P141" s="5"/>
      <c r="Q141" s="5" t="e">
        <f t="shared" si="31"/>
        <v>#REF!</v>
      </c>
      <c r="R141" s="5"/>
      <c r="S141" s="60" t="e">
        <f t="shared" si="21"/>
        <v>#REF!</v>
      </c>
      <c r="U141" s="5" t="e">
        <f t="shared" si="26"/>
        <v>#REF!</v>
      </c>
      <c r="W141" s="5"/>
      <c r="X141" s="60"/>
      <c r="Y141" s="53">
        <f t="shared" si="25"/>
        <v>128</v>
      </c>
      <c r="Z141" s="61">
        <v>43040</v>
      </c>
      <c r="AA141" s="60"/>
      <c r="AB141" s="60" t="e">
        <f t="shared" si="27"/>
        <v>#REF!</v>
      </c>
      <c r="AC141" s="60"/>
      <c r="AD141" s="60" t="e">
        <f t="shared" si="28"/>
        <v>#REF!</v>
      </c>
      <c r="AE141" s="64"/>
    </row>
    <row r="142" spans="1:31" x14ac:dyDescent="0.25">
      <c r="A142" s="53">
        <f t="shared" si="22"/>
        <v>129</v>
      </c>
      <c r="B142" s="61">
        <v>43070</v>
      </c>
      <c r="D142" s="62">
        <v>517</v>
      </c>
      <c r="E142" s="63">
        <f t="shared" si="37"/>
        <v>1.0049999999999999</v>
      </c>
      <c r="F142" s="5">
        <f t="shared" si="37"/>
        <v>3780</v>
      </c>
      <c r="G142" s="5">
        <f t="shared" si="29"/>
        <v>-359.87951923169459</v>
      </c>
      <c r="H142" s="5">
        <f t="shared" si="23"/>
        <v>-17.70643879249786</v>
      </c>
      <c r="I142" s="5">
        <f t="shared" si="34"/>
        <v>-653.6482036003606</v>
      </c>
      <c r="J142" s="5"/>
      <c r="K142" s="5">
        <f t="shared" si="33"/>
        <v>1964031.2999999998</v>
      </c>
      <c r="M142" s="5">
        <f t="shared" si="30"/>
        <v>1428217.4981323064</v>
      </c>
      <c r="O142" s="5" t="e">
        <f t="shared" si="24"/>
        <v>#REF!</v>
      </c>
      <c r="P142" s="5"/>
      <c r="Q142" s="5" t="e">
        <f t="shared" si="31"/>
        <v>#REF!</v>
      </c>
      <c r="R142" s="5"/>
      <c r="S142" s="60" t="e">
        <f t="shared" ref="S142:S205" si="38">S141-Q142</f>
        <v>#REF!</v>
      </c>
      <c r="U142" s="5" t="e">
        <f t="shared" si="26"/>
        <v>#REF!</v>
      </c>
      <c r="W142" s="5"/>
      <c r="X142" s="60"/>
      <c r="Y142" s="53">
        <f t="shared" si="25"/>
        <v>129</v>
      </c>
      <c r="Z142" s="61">
        <v>43070</v>
      </c>
      <c r="AA142" s="60"/>
      <c r="AB142" s="60" t="e">
        <f t="shared" si="27"/>
        <v>#REF!</v>
      </c>
      <c r="AC142" s="60"/>
      <c r="AD142" s="60" t="e">
        <f t="shared" si="28"/>
        <v>#REF!</v>
      </c>
      <c r="AE142" s="64">
        <f>SUM(K131:K142)</f>
        <v>26711942.400000002</v>
      </c>
    </row>
    <row r="143" spans="1:31" x14ac:dyDescent="0.25">
      <c r="A143" s="53">
        <f t="shared" ref="A143:A206" si="39">A142+1</f>
        <v>130</v>
      </c>
      <c r="B143" s="61">
        <v>43101</v>
      </c>
      <c r="D143" s="62">
        <v>517</v>
      </c>
      <c r="E143" s="63">
        <f t="shared" si="37"/>
        <v>1.0049999999999999</v>
      </c>
      <c r="F143" s="5">
        <f t="shared" si="37"/>
        <v>3780</v>
      </c>
      <c r="G143" s="5">
        <f t="shared" si="29"/>
        <v>-359.87951923169459</v>
      </c>
      <c r="H143" s="5">
        <f t="shared" ref="H143:H206" si="40">-184000*0.6/(D143*E143)/12</f>
        <v>-17.70643879249786</v>
      </c>
      <c r="I143" s="5">
        <f t="shared" si="34"/>
        <v>-671.62352919937052</v>
      </c>
      <c r="J143" s="5"/>
      <c r="K143" s="5">
        <f t="shared" si="33"/>
        <v>1964031.2999999998</v>
      </c>
      <c r="M143" s="5">
        <f t="shared" si="30"/>
        <v>1418877.7885809448</v>
      </c>
      <c r="O143" s="5" t="e">
        <f t="shared" ref="O143:O206" si="41">S142*($Q$9/12)</f>
        <v>#REF!</v>
      </c>
      <c r="P143" s="5"/>
      <c r="Q143" s="5" t="e">
        <f t="shared" si="31"/>
        <v>#REF!</v>
      </c>
      <c r="R143" s="5"/>
      <c r="S143" s="60" t="e">
        <f t="shared" si="38"/>
        <v>#REF!</v>
      </c>
      <c r="U143" s="5" t="e">
        <f t="shared" si="26"/>
        <v>#REF!</v>
      </c>
      <c r="W143" s="5"/>
      <c r="X143" s="60"/>
      <c r="Y143" s="53">
        <f t="shared" ref="Y143:Y206" si="42">Y142+1</f>
        <v>130</v>
      </c>
      <c r="Z143" s="61">
        <v>43101</v>
      </c>
      <c r="AA143" s="60"/>
      <c r="AB143" s="60" t="e">
        <f t="shared" si="27"/>
        <v>#REF!</v>
      </c>
      <c r="AC143" s="60"/>
      <c r="AD143" s="60" t="e">
        <f t="shared" si="28"/>
        <v>#REF!</v>
      </c>
    </row>
    <row r="144" spans="1:31" x14ac:dyDescent="0.25">
      <c r="A144" s="53">
        <f t="shared" si="39"/>
        <v>131</v>
      </c>
      <c r="B144" s="61">
        <v>43132</v>
      </c>
      <c r="D144" s="62">
        <v>517</v>
      </c>
      <c r="E144" s="63">
        <f t="shared" si="37"/>
        <v>1.0049999999999999</v>
      </c>
      <c r="F144" s="5">
        <f t="shared" si="37"/>
        <v>3780</v>
      </c>
      <c r="G144" s="5">
        <f t="shared" si="29"/>
        <v>-359.87951923169459</v>
      </c>
      <c r="H144" s="5">
        <f t="shared" si="40"/>
        <v>-17.70643879249786</v>
      </c>
      <c r="I144" s="5">
        <f t="shared" si="34"/>
        <v>-671.62352919937052</v>
      </c>
      <c r="J144" s="5"/>
      <c r="K144" s="5">
        <f t="shared" si="33"/>
        <v>1964031.2999999998</v>
      </c>
      <c r="M144" s="5">
        <f t="shared" si="30"/>
        <v>1418877.7885809448</v>
      </c>
      <c r="O144" s="5" t="e">
        <f t="shared" si="41"/>
        <v>#REF!</v>
      </c>
      <c r="P144" s="5"/>
      <c r="Q144" s="5" t="e">
        <f t="shared" si="31"/>
        <v>#REF!</v>
      </c>
      <c r="R144" s="5"/>
      <c r="S144" s="60" t="e">
        <f t="shared" si="38"/>
        <v>#REF!</v>
      </c>
      <c r="U144" s="5" t="e">
        <f t="shared" ref="U144:U207" si="43">S144</f>
        <v>#REF!</v>
      </c>
      <c r="W144" s="5"/>
      <c r="X144" s="60"/>
      <c r="Y144" s="53">
        <f t="shared" si="42"/>
        <v>131</v>
      </c>
      <c r="Z144" s="61">
        <v>43132</v>
      </c>
      <c r="AA144" s="60"/>
      <c r="AB144" s="60" t="e">
        <f t="shared" ref="AB144:AB207" si="44">-U143+U144</f>
        <v>#REF!</v>
      </c>
      <c r="AC144" s="60"/>
      <c r="AD144" s="60" t="e">
        <f t="shared" ref="AD144:AD207" si="45">-Q156+Q144</f>
        <v>#REF!</v>
      </c>
    </row>
    <row r="145" spans="1:32" x14ac:dyDescent="0.25">
      <c r="A145" s="53">
        <f t="shared" si="39"/>
        <v>132</v>
      </c>
      <c r="B145" s="61">
        <v>43160</v>
      </c>
      <c r="D145" s="62">
        <v>517</v>
      </c>
      <c r="E145" s="63">
        <f t="shared" si="37"/>
        <v>1.0049999999999999</v>
      </c>
      <c r="F145" s="5">
        <f t="shared" si="37"/>
        <v>2700</v>
      </c>
      <c r="G145" s="5">
        <f t="shared" si="29"/>
        <v>-359.87951923169459</v>
      </c>
      <c r="H145" s="5">
        <f t="shared" si="40"/>
        <v>-17.70643879249786</v>
      </c>
      <c r="I145" s="5">
        <f t="shared" si="34"/>
        <v>-671.62352919937052</v>
      </c>
      <c r="J145" s="5"/>
      <c r="K145" s="5">
        <f t="shared" si="33"/>
        <v>1402879.4999999998</v>
      </c>
      <c r="M145" s="5">
        <f t="shared" si="30"/>
        <v>857725.98858094483</v>
      </c>
      <c r="O145" s="5" t="e">
        <f t="shared" si="41"/>
        <v>#REF!</v>
      </c>
      <c r="P145" s="5"/>
      <c r="Q145" s="5" t="e">
        <f t="shared" si="31"/>
        <v>#REF!</v>
      </c>
      <c r="R145" s="5"/>
      <c r="S145" s="60" t="e">
        <f t="shared" si="38"/>
        <v>#REF!</v>
      </c>
      <c r="U145" s="5" t="e">
        <f t="shared" si="43"/>
        <v>#REF!</v>
      </c>
      <c r="W145" s="5"/>
      <c r="X145" s="60"/>
      <c r="Y145" s="53">
        <f t="shared" si="42"/>
        <v>132</v>
      </c>
      <c r="Z145" s="61">
        <v>43160</v>
      </c>
      <c r="AA145" s="60"/>
      <c r="AB145" s="60" t="e">
        <f t="shared" si="44"/>
        <v>#REF!</v>
      </c>
      <c r="AC145" s="60"/>
      <c r="AD145" s="60" t="e">
        <f t="shared" si="45"/>
        <v>#REF!</v>
      </c>
    </row>
    <row r="146" spans="1:32" x14ac:dyDescent="0.25">
      <c r="A146" s="53">
        <f t="shared" si="39"/>
        <v>133</v>
      </c>
      <c r="B146" s="61">
        <v>43191</v>
      </c>
      <c r="D146" s="62">
        <v>517</v>
      </c>
      <c r="E146" s="63">
        <f t="shared" si="37"/>
        <v>0.97499999999999998</v>
      </c>
      <c r="F146" s="5">
        <f t="shared" si="37"/>
        <v>2700</v>
      </c>
      <c r="G146" s="5">
        <f t="shared" ref="G146:G209" si="46">-2243856/(D146*E146)/12</f>
        <v>-370.95273520805432</v>
      </c>
      <c r="H146" s="5">
        <f t="shared" si="40"/>
        <v>-18.251252293805486</v>
      </c>
      <c r="I146" s="5">
        <f t="shared" si="34"/>
        <v>-692.28886855935116</v>
      </c>
      <c r="J146" s="5"/>
      <c r="K146" s="5">
        <f t="shared" si="33"/>
        <v>1361002.5</v>
      </c>
      <c r="M146" s="5">
        <f t="shared" si="30"/>
        <v>815848.98858094506</v>
      </c>
      <c r="O146" s="5" t="e">
        <f t="shared" si="41"/>
        <v>#REF!</v>
      </c>
      <c r="P146" s="5"/>
      <c r="Q146" s="5" t="e">
        <f t="shared" si="31"/>
        <v>#REF!</v>
      </c>
      <c r="R146" s="5"/>
      <c r="S146" s="60" t="e">
        <f t="shared" si="38"/>
        <v>#REF!</v>
      </c>
      <c r="U146" s="5" t="e">
        <f t="shared" si="43"/>
        <v>#REF!</v>
      </c>
      <c r="W146" s="5"/>
      <c r="X146" s="60"/>
      <c r="Y146" s="53">
        <f t="shared" si="42"/>
        <v>133</v>
      </c>
      <c r="Z146" s="61">
        <v>43191</v>
      </c>
      <c r="AA146" s="60"/>
      <c r="AB146" s="60" t="e">
        <f t="shared" si="44"/>
        <v>#REF!</v>
      </c>
      <c r="AC146" s="60"/>
      <c r="AD146" s="60" t="e">
        <f t="shared" si="45"/>
        <v>#REF!</v>
      </c>
    </row>
    <row r="147" spans="1:32" x14ac:dyDescent="0.25">
      <c r="A147" s="53">
        <f t="shared" si="39"/>
        <v>134</v>
      </c>
      <c r="B147" s="61">
        <v>43221</v>
      </c>
      <c r="D147" s="62">
        <v>517</v>
      </c>
      <c r="E147" s="63">
        <f t="shared" si="37"/>
        <v>0.97499999999999998</v>
      </c>
      <c r="F147" s="5">
        <f t="shared" si="37"/>
        <v>3780</v>
      </c>
      <c r="G147" s="5">
        <f t="shared" si="46"/>
        <v>-370.95273520805432</v>
      </c>
      <c r="H147" s="5">
        <f t="shared" si="40"/>
        <v>-18.251252293805486</v>
      </c>
      <c r="I147" s="5">
        <f t="shared" si="34"/>
        <v>-692.28886855935116</v>
      </c>
      <c r="J147" s="5"/>
      <c r="K147" s="5">
        <f t="shared" si="33"/>
        <v>1905403.5</v>
      </c>
      <c r="M147" s="5">
        <f t="shared" ref="M147:M210" si="47">SUM(F147:I147)*E147*D147</f>
        <v>1360249.9885809449</v>
      </c>
      <c r="O147" s="5" t="e">
        <f t="shared" si="41"/>
        <v>#REF!</v>
      </c>
      <c r="P147" s="5"/>
      <c r="Q147" s="5" t="e">
        <f t="shared" ref="Q147:Q210" si="48">M147-O147</f>
        <v>#REF!</v>
      </c>
      <c r="R147" s="5"/>
      <c r="S147" s="60" t="e">
        <f t="shared" si="38"/>
        <v>#REF!</v>
      </c>
      <c r="U147" s="5" t="e">
        <f t="shared" si="43"/>
        <v>#REF!</v>
      </c>
      <c r="W147" s="5"/>
      <c r="X147" s="60"/>
      <c r="Y147" s="53">
        <f t="shared" si="42"/>
        <v>134</v>
      </c>
      <c r="Z147" s="61">
        <v>43221</v>
      </c>
      <c r="AA147" s="60"/>
      <c r="AB147" s="60" t="e">
        <f t="shared" si="44"/>
        <v>#REF!</v>
      </c>
      <c r="AC147" s="60"/>
      <c r="AD147" s="60" t="e">
        <f t="shared" si="45"/>
        <v>#REF!</v>
      </c>
    </row>
    <row r="148" spans="1:32" x14ac:dyDescent="0.25">
      <c r="A148" s="53">
        <f t="shared" si="39"/>
        <v>135</v>
      </c>
      <c r="B148" s="61">
        <v>43252</v>
      </c>
      <c r="D148" s="62">
        <v>517</v>
      </c>
      <c r="E148" s="63">
        <f t="shared" si="37"/>
        <v>0.92500000000000004</v>
      </c>
      <c r="F148" s="5">
        <f t="shared" si="37"/>
        <v>8100</v>
      </c>
      <c r="G148" s="5">
        <f t="shared" si="46"/>
        <v>-391.00423440848971</v>
      </c>
      <c r="H148" s="5">
        <f t="shared" si="40"/>
        <v>-19.237806471849023</v>
      </c>
      <c r="I148" s="5">
        <f t="shared" si="34"/>
        <v>-729.70988848147783</v>
      </c>
      <c r="J148" s="5"/>
      <c r="K148" s="5">
        <f t="shared" si="33"/>
        <v>3873622.5</v>
      </c>
      <c r="M148" s="5">
        <f t="shared" si="47"/>
        <v>3328468.9885809454</v>
      </c>
      <c r="O148" s="5" t="e">
        <f t="shared" si="41"/>
        <v>#REF!</v>
      </c>
      <c r="P148" s="5"/>
      <c r="Q148" s="5" t="e">
        <f t="shared" si="48"/>
        <v>#REF!</v>
      </c>
      <c r="R148" s="5"/>
      <c r="S148" s="60" t="e">
        <f t="shared" si="38"/>
        <v>#REF!</v>
      </c>
      <c r="U148" s="5" t="e">
        <f t="shared" si="43"/>
        <v>#REF!</v>
      </c>
      <c r="W148" s="5"/>
      <c r="X148" s="60"/>
      <c r="Y148" s="53">
        <f t="shared" si="42"/>
        <v>135</v>
      </c>
      <c r="Z148" s="61">
        <v>43252</v>
      </c>
      <c r="AA148" s="60"/>
      <c r="AB148" s="60" t="e">
        <f t="shared" si="44"/>
        <v>#REF!</v>
      </c>
      <c r="AC148" s="60"/>
      <c r="AD148" s="60" t="e">
        <f t="shared" si="45"/>
        <v>#REF!</v>
      </c>
    </row>
    <row r="149" spans="1:32" x14ac:dyDescent="0.25">
      <c r="A149" s="53">
        <f t="shared" si="39"/>
        <v>136</v>
      </c>
      <c r="B149" s="61">
        <v>43282</v>
      </c>
      <c r="D149" s="62">
        <v>517</v>
      </c>
      <c r="E149" s="63">
        <f t="shared" si="37"/>
        <v>0.92500000000000004</v>
      </c>
      <c r="F149" s="5">
        <f t="shared" si="37"/>
        <v>8100</v>
      </c>
      <c r="G149" s="5">
        <f t="shared" si="46"/>
        <v>-391.00423440848971</v>
      </c>
      <c r="H149" s="5">
        <f t="shared" si="40"/>
        <v>-19.237806471849023</v>
      </c>
      <c r="I149" s="5">
        <f t="shared" si="34"/>
        <v>-729.70988848147783</v>
      </c>
      <c r="J149" s="5"/>
      <c r="K149" s="5">
        <f t="shared" si="33"/>
        <v>3873622.5</v>
      </c>
      <c r="M149" s="5">
        <f t="shared" si="47"/>
        <v>3328468.9885809454</v>
      </c>
      <c r="O149" s="5" t="e">
        <f t="shared" si="41"/>
        <v>#REF!</v>
      </c>
      <c r="P149" s="5"/>
      <c r="Q149" s="5" t="e">
        <f t="shared" si="48"/>
        <v>#REF!</v>
      </c>
      <c r="R149" s="5"/>
      <c r="S149" s="60" t="e">
        <f t="shared" si="38"/>
        <v>#REF!</v>
      </c>
      <c r="U149" s="5" t="e">
        <f t="shared" si="43"/>
        <v>#REF!</v>
      </c>
      <c r="W149" s="5"/>
      <c r="X149" s="60"/>
      <c r="Y149" s="53">
        <f t="shared" si="42"/>
        <v>136</v>
      </c>
      <c r="Z149" s="61">
        <v>43282</v>
      </c>
      <c r="AA149" s="60"/>
      <c r="AB149" s="60" t="e">
        <f t="shared" si="44"/>
        <v>#REF!</v>
      </c>
      <c r="AC149" s="60"/>
      <c r="AD149" s="60" t="e">
        <f t="shared" si="45"/>
        <v>#REF!</v>
      </c>
    </row>
    <row r="150" spans="1:32" x14ac:dyDescent="0.25">
      <c r="A150" s="53">
        <f t="shared" si="39"/>
        <v>137</v>
      </c>
      <c r="B150" s="61">
        <v>43313</v>
      </c>
      <c r="D150" s="62">
        <v>517</v>
      </c>
      <c r="E150" s="63">
        <f t="shared" si="37"/>
        <v>0.92500000000000004</v>
      </c>
      <c r="F150" s="5">
        <f t="shared" si="37"/>
        <v>8100</v>
      </c>
      <c r="G150" s="5">
        <f t="shared" si="46"/>
        <v>-391.00423440848971</v>
      </c>
      <c r="H150" s="5">
        <f t="shared" si="40"/>
        <v>-19.237806471849023</v>
      </c>
      <c r="I150" s="5">
        <f t="shared" si="34"/>
        <v>-729.70988848147783</v>
      </c>
      <c r="J150" s="5"/>
      <c r="K150" s="5">
        <f t="shared" si="33"/>
        <v>3873622.5</v>
      </c>
      <c r="M150" s="5">
        <f t="shared" si="47"/>
        <v>3328468.9885809454</v>
      </c>
      <c r="O150" s="5" t="e">
        <f t="shared" si="41"/>
        <v>#REF!</v>
      </c>
      <c r="P150" s="5"/>
      <c r="Q150" s="5" t="e">
        <f t="shared" si="48"/>
        <v>#REF!</v>
      </c>
      <c r="R150" s="5"/>
      <c r="S150" s="60" t="e">
        <f t="shared" si="38"/>
        <v>#REF!</v>
      </c>
      <c r="U150" s="5" t="e">
        <f t="shared" si="43"/>
        <v>#REF!</v>
      </c>
      <c r="W150" s="5"/>
      <c r="X150" s="60"/>
      <c r="Y150" s="53">
        <f t="shared" si="42"/>
        <v>137</v>
      </c>
      <c r="Z150" s="61">
        <v>43313</v>
      </c>
      <c r="AA150" s="60"/>
      <c r="AB150" s="60" t="e">
        <f t="shared" si="44"/>
        <v>#REF!</v>
      </c>
      <c r="AC150" s="60"/>
      <c r="AD150" s="60" t="e">
        <f t="shared" si="45"/>
        <v>#REF!</v>
      </c>
    </row>
    <row r="151" spans="1:32" x14ac:dyDescent="0.25">
      <c r="A151" s="53">
        <f t="shared" si="39"/>
        <v>138</v>
      </c>
      <c r="B151" s="61">
        <v>43344</v>
      </c>
      <c r="D151" s="62">
        <v>517</v>
      </c>
      <c r="E151" s="63">
        <f t="shared" si="37"/>
        <v>0.92500000000000004</v>
      </c>
      <c r="F151" s="5">
        <f t="shared" si="37"/>
        <v>3780</v>
      </c>
      <c r="G151" s="5">
        <f t="shared" si="46"/>
        <v>-391.00423440848971</v>
      </c>
      <c r="H151" s="5">
        <f t="shared" si="40"/>
        <v>-19.237806471849023</v>
      </c>
      <c r="I151" s="5">
        <f t="shared" si="34"/>
        <v>-729.70988848147783</v>
      </c>
      <c r="J151" s="5"/>
      <c r="K151" s="5">
        <f t="shared" si="33"/>
        <v>1807690.5</v>
      </c>
      <c r="M151" s="5">
        <f t="shared" si="47"/>
        <v>1262536.9885809454</v>
      </c>
      <c r="O151" s="5" t="e">
        <f t="shared" si="41"/>
        <v>#REF!</v>
      </c>
      <c r="P151" s="5"/>
      <c r="Q151" s="5" t="e">
        <f t="shared" si="48"/>
        <v>#REF!</v>
      </c>
      <c r="R151" s="5"/>
      <c r="S151" s="60" t="e">
        <f t="shared" si="38"/>
        <v>#REF!</v>
      </c>
      <c r="U151" s="5" t="e">
        <f t="shared" si="43"/>
        <v>#REF!</v>
      </c>
      <c r="W151" s="5"/>
      <c r="X151" s="60"/>
      <c r="Y151" s="53">
        <f t="shared" si="42"/>
        <v>138</v>
      </c>
      <c r="Z151" s="61">
        <v>43344</v>
      </c>
      <c r="AA151" s="60"/>
      <c r="AB151" s="60" t="e">
        <f t="shared" si="44"/>
        <v>#REF!</v>
      </c>
      <c r="AC151" s="60"/>
      <c r="AD151" s="60" t="e">
        <f t="shared" si="45"/>
        <v>#REF!</v>
      </c>
    </row>
    <row r="152" spans="1:32" x14ac:dyDescent="0.25">
      <c r="A152" s="53">
        <f t="shared" si="39"/>
        <v>139</v>
      </c>
      <c r="B152" s="61">
        <v>43374</v>
      </c>
      <c r="D152" s="62">
        <v>517</v>
      </c>
      <c r="E152" s="63">
        <f t="shared" si="37"/>
        <v>0.97499999999999998</v>
      </c>
      <c r="F152" s="5">
        <f t="shared" si="37"/>
        <v>2700</v>
      </c>
      <c r="G152" s="5">
        <f t="shared" si="46"/>
        <v>-370.95273520805432</v>
      </c>
      <c r="H152" s="5">
        <f t="shared" si="40"/>
        <v>-18.251252293805486</v>
      </c>
      <c r="I152" s="5">
        <f t="shared" si="34"/>
        <v>-692.28886855935116</v>
      </c>
      <c r="J152" s="5"/>
      <c r="K152" s="5">
        <f t="shared" si="33"/>
        <v>1361002.5</v>
      </c>
      <c r="M152" s="5">
        <f t="shared" si="47"/>
        <v>815848.98858094506</v>
      </c>
      <c r="O152" s="5" t="e">
        <f t="shared" si="41"/>
        <v>#REF!</v>
      </c>
      <c r="P152" s="5"/>
      <c r="Q152" s="5" t="e">
        <f t="shared" si="48"/>
        <v>#REF!</v>
      </c>
      <c r="R152" s="5"/>
      <c r="S152" s="60" t="e">
        <f t="shared" si="38"/>
        <v>#REF!</v>
      </c>
      <c r="U152" s="5" t="e">
        <f t="shared" si="43"/>
        <v>#REF!</v>
      </c>
      <c r="W152" s="5"/>
      <c r="X152" s="60"/>
      <c r="Y152" s="53">
        <f t="shared" si="42"/>
        <v>139</v>
      </c>
      <c r="Z152" s="61">
        <v>43374</v>
      </c>
      <c r="AA152" s="60"/>
      <c r="AB152" s="60" t="e">
        <f t="shared" si="44"/>
        <v>#REF!</v>
      </c>
      <c r="AC152" s="60"/>
      <c r="AD152" s="60" t="e">
        <f t="shared" si="45"/>
        <v>#REF!</v>
      </c>
    </row>
    <row r="153" spans="1:32" x14ac:dyDescent="0.25">
      <c r="A153" s="53">
        <f t="shared" si="39"/>
        <v>140</v>
      </c>
      <c r="B153" s="61">
        <v>43405</v>
      </c>
      <c r="D153" s="62">
        <v>517</v>
      </c>
      <c r="E153" s="63">
        <f t="shared" si="37"/>
        <v>0.97499999999999998</v>
      </c>
      <c r="F153" s="5">
        <f t="shared" si="37"/>
        <v>2700</v>
      </c>
      <c r="G153" s="5">
        <f t="shared" si="46"/>
        <v>-370.95273520805432</v>
      </c>
      <c r="H153" s="5">
        <f t="shared" si="40"/>
        <v>-18.251252293805486</v>
      </c>
      <c r="I153" s="5">
        <f t="shared" si="34"/>
        <v>-692.28886855935116</v>
      </c>
      <c r="J153" s="5"/>
      <c r="K153" s="5">
        <f t="shared" si="33"/>
        <v>1361002.5</v>
      </c>
      <c r="M153" s="5">
        <f t="shared" si="47"/>
        <v>815848.98858094506</v>
      </c>
      <c r="O153" s="5" t="e">
        <f t="shared" si="41"/>
        <v>#REF!</v>
      </c>
      <c r="P153" s="5"/>
      <c r="Q153" s="5" t="e">
        <f t="shared" si="48"/>
        <v>#REF!</v>
      </c>
      <c r="R153" s="5"/>
      <c r="S153" s="60" t="e">
        <f t="shared" si="38"/>
        <v>#REF!</v>
      </c>
      <c r="U153" s="5" t="e">
        <f t="shared" si="43"/>
        <v>#REF!</v>
      </c>
      <c r="W153" s="5"/>
      <c r="X153" s="60"/>
      <c r="Y153" s="53">
        <f t="shared" si="42"/>
        <v>140</v>
      </c>
      <c r="Z153" s="61">
        <v>43405</v>
      </c>
      <c r="AA153" s="60"/>
      <c r="AB153" s="60" t="e">
        <f t="shared" si="44"/>
        <v>#REF!</v>
      </c>
      <c r="AC153" s="60"/>
      <c r="AD153" s="60" t="e">
        <f t="shared" si="45"/>
        <v>#REF!</v>
      </c>
    </row>
    <row r="154" spans="1:32" x14ac:dyDescent="0.25">
      <c r="A154" s="53">
        <f t="shared" si="39"/>
        <v>141</v>
      </c>
      <c r="B154" s="61">
        <v>43435</v>
      </c>
      <c r="D154" s="62">
        <v>517</v>
      </c>
      <c r="E154" s="63">
        <f t="shared" si="37"/>
        <v>1.0049999999999999</v>
      </c>
      <c r="F154" s="5">
        <f t="shared" si="37"/>
        <v>3780</v>
      </c>
      <c r="G154" s="5">
        <f t="shared" si="46"/>
        <v>-359.87951923169459</v>
      </c>
      <c r="H154" s="5">
        <f t="shared" si="40"/>
        <v>-17.70643879249786</v>
      </c>
      <c r="I154" s="5">
        <f t="shared" si="34"/>
        <v>-671.62352919937052</v>
      </c>
      <c r="J154" s="5"/>
      <c r="K154" s="5">
        <f t="shared" si="33"/>
        <v>1964031.2999999998</v>
      </c>
      <c r="M154" s="5">
        <f t="shared" si="47"/>
        <v>1418877.7885809448</v>
      </c>
      <c r="O154" s="5" t="e">
        <f t="shared" si="41"/>
        <v>#REF!</v>
      </c>
      <c r="P154" s="5"/>
      <c r="Q154" s="5" t="e">
        <f t="shared" si="48"/>
        <v>#REF!</v>
      </c>
      <c r="R154" s="5"/>
      <c r="S154" s="60" t="e">
        <f t="shared" si="38"/>
        <v>#REF!</v>
      </c>
      <c r="U154" s="5" t="e">
        <f t="shared" si="43"/>
        <v>#REF!</v>
      </c>
      <c r="W154" s="5"/>
      <c r="X154" s="60"/>
      <c r="Y154" s="53">
        <f t="shared" si="42"/>
        <v>141</v>
      </c>
      <c r="Z154" s="61">
        <v>43435</v>
      </c>
      <c r="AA154" s="60"/>
      <c r="AB154" s="60" t="e">
        <f t="shared" si="44"/>
        <v>#REF!</v>
      </c>
      <c r="AC154" s="60"/>
      <c r="AD154" s="60" t="e">
        <f t="shared" si="45"/>
        <v>#REF!</v>
      </c>
      <c r="AE154" s="64">
        <f>SUM(K143:K154)</f>
        <v>26711942.400000002</v>
      </c>
    </row>
    <row r="155" spans="1:32" x14ac:dyDescent="0.25">
      <c r="A155" s="53">
        <f t="shared" si="39"/>
        <v>142</v>
      </c>
      <c r="B155" s="61">
        <v>43466</v>
      </c>
      <c r="D155" s="62">
        <v>517</v>
      </c>
      <c r="E155" s="63">
        <f t="shared" ref="E155:F170" si="49">E143</f>
        <v>1.0049999999999999</v>
      </c>
      <c r="F155" s="5">
        <f t="shared" si="49"/>
        <v>3780</v>
      </c>
      <c r="G155" s="5">
        <f t="shared" si="46"/>
        <v>-359.87951923169459</v>
      </c>
      <c r="H155" s="5">
        <f t="shared" si="40"/>
        <v>-17.70643879249786</v>
      </c>
      <c r="I155" s="5">
        <f t="shared" si="34"/>
        <v>-690.09317625235326</v>
      </c>
      <c r="J155" s="5"/>
      <c r="K155" s="5">
        <f t="shared" si="33"/>
        <v>1964031.2999999998</v>
      </c>
      <c r="M155" s="5">
        <f t="shared" si="47"/>
        <v>1409281.2370169207</v>
      </c>
      <c r="O155" s="5" t="e">
        <f t="shared" si="41"/>
        <v>#REF!</v>
      </c>
      <c r="P155" s="5"/>
      <c r="Q155" s="5" t="e">
        <f t="shared" si="48"/>
        <v>#REF!</v>
      </c>
      <c r="R155" s="5"/>
      <c r="S155" s="60" t="e">
        <f t="shared" si="38"/>
        <v>#REF!</v>
      </c>
      <c r="U155" s="5" t="e">
        <f t="shared" si="43"/>
        <v>#REF!</v>
      </c>
      <c r="W155" s="5"/>
      <c r="X155" s="60"/>
      <c r="Y155" s="53">
        <f t="shared" si="42"/>
        <v>142</v>
      </c>
      <c r="Z155" s="61">
        <v>43466</v>
      </c>
      <c r="AA155" s="60"/>
      <c r="AB155" s="60" t="e">
        <f t="shared" si="44"/>
        <v>#REF!</v>
      </c>
      <c r="AC155" s="60"/>
      <c r="AD155" s="60" t="e">
        <f t="shared" si="45"/>
        <v>#REF!</v>
      </c>
      <c r="AF155" s="60">
        <f>K155</f>
        <v>1964031.2999999998</v>
      </c>
    </row>
    <row r="156" spans="1:32" x14ac:dyDescent="0.25">
      <c r="A156" s="53">
        <f t="shared" si="39"/>
        <v>143</v>
      </c>
      <c r="B156" s="61">
        <v>43497</v>
      </c>
      <c r="D156" s="62">
        <v>517</v>
      </c>
      <c r="E156" s="63">
        <f t="shared" si="49"/>
        <v>1.0049999999999999</v>
      </c>
      <c r="F156" s="5">
        <f t="shared" si="49"/>
        <v>3780</v>
      </c>
      <c r="G156" s="5">
        <f t="shared" si="46"/>
        <v>-359.87951923169459</v>
      </c>
      <c r="H156" s="5">
        <f t="shared" si="40"/>
        <v>-17.70643879249786</v>
      </c>
      <c r="I156" s="5">
        <f t="shared" si="34"/>
        <v>-690.09317625235326</v>
      </c>
      <c r="J156" s="5"/>
      <c r="K156" s="5">
        <f t="shared" si="33"/>
        <v>1964031.2999999998</v>
      </c>
      <c r="M156" s="5">
        <f t="shared" si="47"/>
        <v>1409281.2370169207</v>
      </c>
      <c r="O156" s="5" t="e">
        <f t="shared" si="41"/>
        <v>#REF!</v>
      </c>
      <c r="P156" s="5"/>
      <c r="Q156" s="5" t="e">
        <f t="shared" si="48"/>
        <v>#REF!</v>
      </c>
      <c r="R156" s="5"/>
      <c r="S156" s="60" t="e">
        <f t="shared" si="38"/>
        <v>#REF!</v>
      </c>
      <c r="U156" s="5" t="e">
        <f t="shared" si="43"/>
        <v>#REF!</v>
      </c>
      <c r="W156" s="5"/>
      <c r="X156" s="60"/>
      <c r="Y156" s="53">
        <f t="shared" si="42"/>
        <v>143</v>
      </c>
      <c r="Z156" s="61">
        <v>43497</v>
      </c>
      <c r="AA156" s="60"/>
      <c r="AB156" s="60" t="e">
        <f t="shared" si="44"/>
        <v>#REF!</v>
      </c>
      <c r="AC156" s="60"/>
      <c r="AD156" s="60" t="e">
        <f t="shared" si="45"/>
        <v>#REF!</v>
      </c>
      <c r="AF156" s="60">
        <f t="shared" ref="AF156:AF218" si="50">K156</f>
        <v>1964031.2999999998</v>
      </c>
    </row>
    <row r="157" spans="1:32" x14ac:dyDescent="0.25">
      <c r="A157" s="53">
        <f t="shared" si="39"/>
        <v>144</v>
      </c>
      <c r="B157" s="61">
        <v>43525</v>
      </c>
      <c r="D157" s="62">
        <v>517</v>
      </c>
      <c r="E157" s="63">
        <f t="shared" si="49"/>
        <v>1.0049999999999999</v>
      </c>
      <c r="F157" s="5">
        <f t="shared" si="49"/>
        <v>2700</v>
      </c>
      <c r="G157" s="5">
        <f t="shared" si="46"/>
        <v>-359.87951923169459</v>
      </c>
      <c r="H157" s="5">
        <f t="shared" si="40"/>
        <v>-17.70643879249786</v>
      </c>
      <c r="I157" s="5">
        <f t="shared" si="34"/>
        <v>-690.09317625235326</v>
      </c>
      <c r="J157" s="5"/>
      <c r="K157" s="5">
        <f t="shared" si="33"/>
        <v>1402879.4999999998</v>
      </c>
      <c r="M157" s="5">
        <f t="shared" si="47"/>
        <v>848129.43701692077</v>
      </c>
      <c r="O157" s="5" t="e">
        <f t="shared" si="41"/>
        <v>#REF!</v>
      </c>
      <c r="P157" s="5"/>
      <c r="Q157" s="5" t="e">
        <f t="shared" si="48"/>
        <v>#REF!</v>
      </c>
      <c r="R157" s="5"/>
      <c r="S157" s="60" t="e">
        <f t="shared" si="38"/>
        <v>#REF!</v>
      </c>
      <c r="U157" s="5" t="e">
        <f t="shared" si="43"/>
        <v>#REF!</v>
      </c>
      <c r="W157" s="5"/>
      <c r="X157" s="60"/>
      <c r="Y157" s="53">
        <f t="shared" si="42"/>
        <v>144</v>
      </c>
      <c r="Z157" s="61">
        <v>43525</v>
      </c>
      <c r="AA157" s="60"/>
      <c r="AB157" s="60" t="e">
        <f t="shared" si="44"/>
        <v>#REF!</v>
      </c>
      <c r="AC157" s="60"/>
      <c r="AD157" s="60" t="e">
        <f t="shared" si="45"/>
        <v>#REF!</v>
      </c>
      <c r="AF157" s="60">
        <f t="shared" si="50"/>
        <v>1402879.4999999998</v>
      </c>
    </row>
    <row r="158" spans="1:32" x14ac:dyDescent="0.25">
      <c r="A158" s="53">
        <f t="shared" si="39"/>
        <v>145</v>
      </c>
      <c r="B158" s="61">
        <v>43556</v>
      </c>
      <c r="D158" s="62">
        <v>517</v>
      </c>
      <c r="E158" s="63">
        <f t="shared" si="49"/>
        <v>0.97499999999999998</v>
      </c>
      <c r="F158" s="5">
        <f t="shared" si="49"/>
        <v>2700</v>
      </c>
      <c r="G158" s="5">
        <f t="shared" si="46"/>
        <v>-370.95273520805432</v>
      </c>
      <c r="H158" s="5">
        <f t="shared" si="40"/>
        <v>-18.251252293805486</v>
      </c>
      <c r="I158" s="5">
        <f t="shared" si="34"/>
        <v>-711.32681244473338</v>
      </c>
      <c r="J158" s="5"/>
      <c r="K158" s="5">
        <f t="shared" si="33"/>
        <v>1361002.5</v>
      </c>
      <c r="M158" s="5">
        <f t="shared" si="47"/>
        <v>806252.43701692089</v>
      </c>
      <c r="O158" s="5" t="e">
        <f t="shared" si="41"/>
        <v>#REF!</v>
      </c>
      <c r="P158" s="5"/>
      <c r="Q158" s="5" t="e">
        <f t="shared" si="48"/>
        <v>#REF!</v>
      </c>
      <c r="R158" s="5"/>
      <c r="S158" s="60" t="e">
        <f t="shared" si="38"/>
        <v>#REF!</v>
      </c>
      <c r="U158" s="5" t="e">
        <f t="shared" si="43"/>
        <v>#REF!</v>
      </c>
      <c r="W158" s="5"/>
      <c r="X158" s="60"/>
      <c r="Y158" s="53">
        <f t="shared" si="42"/>
        <v>145</v>
      </c>
      <c r="Z158" s="61">
        <v>43556</v>
      </c>
      <c r="AA158" s="60"/>
      <c r="AB158" s="60" t="e">
        <f t="shared" si="44"/>
        <v>#REF!</v>
      </c>
      <c r="AC158" s="60"/>
      <c r="AD158" s="60" t="e">
        <f t="shared" si="45"/>
        <v>#REF!</v>
      </c>
      <c r="AF158" s="60">
        <f t="shared" si="50"/>
        <v>1361002.5</v>
      </c>
    </row>
    <row r="159" spans="1:32" x14ac:dyDescent="0.25">
      <c r="A159" s="53">
        <f t="shared" si="39"/>
        <v>146</v>
      </c>
      <c r="B159" s="61">
        <v>43586</v>
      </c>
      <c r="D159" s="62">
        <v>517</v>
      </c>
      <c r="E159" s="63">
        <f t="shared" si="49"/>
        <v>0.97499999999999998</v>
      </c>
      <c r="F159" s="5">
        <f t="shared" si="49"/>
        <v>3780</v>
      </c>
      <c r="G159" s="5">
        <f t="shared" si="46"/>
        <v>-370.95273520805432</v>
      </c>
      <c r="H159" s="5">
        <f t="shared" si="40"/>
        <v>-18.251252293805486</v>
      </c>
      <c r="I159" s="5">
        <f t="shared" si="34"/>
        <v>-711.32681244473338</v>
      </c>
      <c r="J159" s="5"/>
      <c r="K159" s="5">
        <f t="shared" si="33"/>
        <v>1905403.5</v>
      </c>
      <c r="M159" s="5">
        <f t="shared" si="47"/>
        <v>1350653.4370169211</v>
      </c>
      <c r="O159" s="5" t="e">
        <f t="shared" si="41"/>
        <v>#REF!</v>
      </c>
      <c r="P159" s="5"/>
      <c r="Q159" s="5" t="e">
        <f t="shared" si="48"/>
        <v>#REF!</v>
      </c>
      <c r="R159" s="5"/>
      <c r="S159" s="60" t="e">
        <f t="shared" si="38"/>
        <v>#REF!</v>
      </c>
      <c r="U159" s="5" t="e">
        <f t="shared" si="43"/>
        <v>#REF!</v>
      </c>
      <c r="W159" s="5"/>
      <c r="X159" s="60"/>
      <c r="Y159" s="53">
        <f t="shared" si="42"/>
        <v>146</v>
      </c>
      <c r="Z159" s="61">
        <v>43586</v>
      </c>
      <c r="AA159" s="60"/>
      <c r="AB159" s="60" t="e">
        <f t="shared" si="44"/>
        <v>#REF!</v>
      </c>
      <c r="AC159" s="60"/>
      <c r="AD159" s="60" t="e">
        <f t="shared" si="45"/>
        <v>#REF!</v>
      </c>
      <c r="AF159" s="60">
        <f t="shared" si="50"/>
        <v>1905403.5</v>
      </c>
    </row>
    <row r="160" spans="1:32" x14ac:dyDescent="0.25">
      <c r="A160" s="53">
        <f t="shared" si="39"/>
        <v>147</v>
      </c>
      <c r="B160" s="61">
        <v>43617</v>
      </c>
      <c r="D160" s="62">
        <v>517</v>
      </c>
      <c r="E160" s="63">
        <f t="shared" si="49"/>
        <v>0.92500000000000004</v>
      </c>
      <c r="F160" s="5">
        <f t="shared" si="49"/>
        <v>8100</v>
      </c>
      <c r="G160" s="5">
        <f t="shared" si="46"/>
        <v>-391.00423440848971</v>
      </c>
      <c r="H160" s="5">
        <f t="shared" si="40"/>
        <v>-19.237806471849023</v>
      </c>
      <c r="I160" s="5">
        <f t="shared" si="34"/>
        <v>-749.77691041471849</v>
      </c>
      <c r="J160" s="5"/>
      <c r="K160" s="5">
        <f t="shared" si="33"/>
        <v>3873622.5</v>
      </c>
      <c r="M160" s="5">
        <f t="shared" si="47"/>
        <v>3318872.4370169216</v>
      </c>
      <c r="O160" s="5" t="e">
        <f t="shared" si="41"/>
        <v>#REF!</v>
      </c>
      <c r="P160" s="5"/>
      <c r="Q160" s="5" t="e">
        <f t="shared" si="48"/>
        <v>#REF!</v>
      </c>
      <c r="R160" s="5"/>
      <c r="S160" s="60" t="e">
        <f t="shared" si="38"/>
        <v>#REF!</v>
      </c>
      <c r="U160" s="5" t="e">
        <f t="shared" si="43"/>
        <v>#REF!</v>
      </c>
      <c r="W160" s="5"/>
      <c r="X160" s="60"/>
      <c r="Y160" s="53">
        <f t="shared" si="42"/>
        <v>147</v>
      </c>
      <c r="Z160" s="61">
        <v>43617</v>
      </c>
      <c r="AA160" s="60"/>
      <c r="AB160" s="60" t="e">
        <f t="shared" si="44"/>
        <v>#REF!</v>
      </c>
      <c r="AC160" s="60"/>
      <c r="AD160" s="60" t="e">
        <f t="shared" si="45"/>
        <v>#REF!</v>
      </c>
      <c r="AF160" s="60">
        <f t="shared" si="50"/>
        <v>3873622.5</v>
      </c>
    </row>
    <row r="161" spans="1:33" x14ac:dyDescent="0.25">
      <c r="A161" s="53">
        <f t="shared" si="39"/>
        <v>148</v>
      </c>
      <c r="B161" s="61">
        <v>43647</v>
      </c>
      <c r="D161" s="62">
        <v>517</v>
      </c>
      <c r="E161" s="63">
        <f t="shared" si="49"/>
        <v>0.92500000000000004</v>
      </c>
      <c r="F161" s="5">
        <f t="shared" si="49"/>
        <v>8100</v>
      </c>
      <c r="G161" s="5">
        <f t="shared" si="46"/>
        <v>-391.00423440848971</v>
      </c>
      <c r="H161" s="5">
        <f t="shared" si="40"/>
        <v>-19.237806471849023</v>
      </c>
      <c r="I161" s="5">
        <f t="shared" si="34"/>
        <v>-749.77691041471849</v>
      </c>
      <c r="J161" s="5"/>
      <c r="K161" s="5">
        <f t="shared" si="33"/>
        <v>3873622.5</v>
      </c>
      <c r="M161" s="5">
        <f t="shared" si="47"/>
        <v>3318872.4370169216</v>
      </c>
      <c r="O161" s="5" t="e">
        <f t="shared" si="41"/>
        <v>#REF!</v>
      </c>
      <c r="P161" s="5"/>
      <c r="Q161" s="5" t="e">
        <f t="shared" si="48"/>
        <v>#REF!</v>
      </c>
      <c r="R161" s="5"/>
      <c r="S161" s="60" t="e">
        <f t="shared" si="38"/>
        <v>#REF!</v>
      </c>
      <c r="U161" s="5" t="e">
        <f t="shared" si="43"/>
        <v>#REF!</v>
      </c>
      <c r="W161" s="5"/>
      <c r="X161" s="60"/>
      <c r="Y161" s="53">
        <f t="shared" si="42"/>
        <v>148</v>
      </c>
      <c r="Z161" s="61">
        <v>43647</v>
      </c>
      <c r="AA161" s="60"/>
      <c r="AB161" s="60" t="e">
        <f t="shared" si="44"/>
        <v>#REF!</v>
      </c>
      <c r="AC161" s="60"/>
      <c r="AD161" s="60" t="e">
        <f t="shared" si="45"/>
        <v>#REF!</v>
      </c>
      <c r="AF161" s="60">
        <f t="shared" si="50"/>
        <v>3873622.5</v>
      </c>
    </row>
    <row r="162" spans="1:33" x14ac:dyDescent="0.25">
      <c r="A162" s="53">
        <f t="shared" si="39"/>
        <v>149</v>
      </c>
      <c r="B162" s="61">
        <v>43678</v>
      </c>
      <c r="D162" s="62">
        <v>517</v>
      </c>
      <c r="E162" s="63">
        <f t="shared" si="49"/>
        <v>0.92500000000000004</v>
      </c>
      <c r="F162" s="5">
        <f t="shared" si="49"/>
        <v>8100</v>
      </c>
      <c r="G162" s="5">
        <f t="shared" si="46"/>
        <v>-391.00423440848971</v>
      </c>
      <c r="H162" s="5">
        <f t="shared" si="40"/>
        <v>-19.237806471849023</v>
      </c>
      <c r="I162" s="5">
        <f t="shared" si="34"/>
        <v>-749.77691041471849</v>
      </c>
      <c r="J162" s="5"/>
      <c r="K162" s="5">
        <f t="shared" si="33"/>
        <v>3873622.5</v>
      </c>
      <c r="M162" s="5">
        <f t="shared" si="47"/>
        <v>3318872.4370169216</v>
      </c>
      <c r="O162" s="5" t="e">
        <f t="shared" si="41"/>
        <v>#REF!</v>
      </c>
      <c r="P162" s="5"/>
      <c r="Q162" s="5" t="e">
        <f t="shared" si="48"/>
        <v>#REF!</v>
      </c>
      <c r="R162" s="5"/>
      <c r="S162" s="60" t="e">
        <f t="shared" si="38"/>
        <v>#REF!</v>
      </c>
      <c r="U162" s="5" t="e">
        <f t="shared" si="43"/>
        <v>#REF!</v>
      </c>
      <c r="W162" s="5"/>
      <c r="X162" s="60"/>
      <c r="Y162" s="53">
        <f t="shared" si="42"/>
        <v>149</v>
      </c>
      <c r="Z162" s="61">
        <v>43678</v>
      </c>
      <c r="AA162" s="60"/>
      <c r="AB162" s="60" t="e">
        <f t="shared" si="44"/>
        <v>#REF!</v>
      </c>
      <c r="AC162" s="60"/>
      <c r="AD162" s="60" t="e">
        <f t="shared" si="45"/>
        <v>#REF!</v>
      </c>
      <c r="AF162" s="60">
        <f t="shared" si="50"/>
        <v>3873622.5</v>
      </c>
    </row>
    <row r="163" spans="1:33" x14ac:dyDescent="0.25">
      <c r="A163" s="53">
        <f t="shared" si="39"/>
        <v>150</v>
      </c>
      <c r="B163" s="61">
        <v>43709</v>
      </c>
      <c r="D163" s="62">
        <v>517</v>
      </c>
      <c r="E163" s="63">
        <f t="shared" si="49"/>
        <v>0.92500000000000004</v>
      </c>
      <c r="F163" s="5">
        <f t="shared" si="49"/>
        <v>3780</v>
      </c>
      <c r="G163" s="5">
        <f t="shared" si="46"/>
        <v>-391.00423440848971</v>
      </c>
      <c r="H163" s="5">
        <f t="shared" si="40"/>
        <v>-19.237806471849023</v>
      </c>
      <c r="I163" s="5">
        <f t="shared" si="34"/>
        <v>-749.77691041471849</v>
      </c>
      <c r="J163" s="5"/>
      <c r="K163" s="5">
        <f t="shared" si="33"/>
        <v>1807690.5</v>
      </c>
      <c r="M163" s="5">
        <f t="shared" si="47"/>
        <v>1252940.4370169214</v>
      </c>
      <c r="O163" s="5" t="e">
        <f t="shared" si="41"/>
        <v>#REF!</v>
      </c>
      <c r="P163" s="5"/>
      <c r="Q163" s="5" t="e">
        <f t="shared" si="48"/>
        <v>#REF!</v>
      </c>
      <c r="R163" s="5"/>
      <c r="S163" s="60" t="e">
        <f t="shared" si="38"/>
        <v>#REF!</v>
      </c>
      <c r="U163" s="5" t="e">
        <f t="shared" si="43"/>
        <v>#REF!</v>
      </c>
      <c r="W163" s="5"/>
      <c r="X163" s="60"/>
      <c r="Y163" s="53">
        <f t="shared" si="42"/>
        <v>150</v>
      </c>
      <c r="Z163" s="61">
        <v>43709</v>
      </c>
      <c r="AA163" s="60"/>
      <c r="AB163" s="60" t="e">
        <f t="shared" si="44"/>
        <v>#REF!</v>
      </c>
      <c r="AC163" s="60"/>
      <c r="AD163" s="60" t="e">
        <f t="shared" si="45"/>
        <v>#REF!</v>
      </c>
      <c r="AF163" s="60">
        <f t="shared" si="50"/>
        <v>1807690.5</v>
      </c>
    </row>
    <row r="164" spans="1:33" x14ac:dyDescent="0.25">
      <c r="A164" s="53">
        <f t="shared" si="39"/>
        <v>151</v>
      </c>
      <c r="B164" s="61">
        <v>43739</v>
      </c>
      <c r="D164" s="62">
        <v>517</v>
      </c>
      <c r="E164" s="63">
        <f t="shared" si="49"/>
        <v>0.97499999999999998</v>
      </c>
      <c r="F164" s="5">
        <f t="shared" si="49"/>
        <v>2700</v>
      </c>
      <c r="G164" s="5">
        <f t="shared" si="46"/>
        <v>-370.95273520805432</v>
      </c>
      <c r="H164" s="5">
        <f t="shared" si="40"/>
        <v>-18.251252293805486</v>
      </c>
      <c r="I164" s="5">
        <f t="shared" si="34"/>
        <v>-711.32681244473338</v>
      </c>
      <c r="J164" s="5"/>
      <c r="K164" s="5">
        <f t="shared" ref="K164:K218" si="51">D164*E164*F164</f>
        <v>1361002.5</v>
      </c>
      <c r="M164" s="5">
        <f t="shared" si="47"/>
        <v>806252.43701692089</v>
      </c>
      <c r="O164" s="5" t="e">
        <f t="shared" si="41"/>
        <v>#REF!</v>
      </c>
      <c r="P164" s="5"/>
      <c r="Q164" s="5" t="e">
        <f t="shared" si="48"/>
        <v>#REF!</v>
      </c>
      <c r="R164" s="5"/>
      <c r="S164" s="60" t="e">
        <f t="shared" si="38"/>
        <v>#REF!</v>
      </c>
      <c r="U164" s="5" t="e">
        <f t="shared" si="43"/>
        <v>#REF!</v>
      </c>
      <c r="W164" s="5"/>
      <c r="X164" s="60"/>
      <c r="Y164" s="53">
        <f t="shared" si="42"/>
        <v>151</v>
      </c>
      <c r="Z164" s="61">
        <v>43739</v>
      </c>
      <c r="AA164" s="60"/>
      <c r="AB164" s="60" t="e">
        <f t="shared" si="44"/>
        <v>#REF!</v>
      </c>
      <c r="AC164" s="60"/>
      <c r="AD164" s="60" t="e">
        <f t="shared" si="45"/>
        <v>#REF!</v>
      </c>
      <c r="AF164" s="60">
        <f t="shared" si="50"/>
        <v>1361002.5</v>
      </c>
    </row>
    <row r="165" spans="1:33" x14ac:dyDescent="0.25">
      <c r="A165" s="53">
        <f t="shared" si="39"/>
        <v>152</v>
      </c>
      <c r="B165" s="61">
        <v>43770</v>
      </c>
      <c r="D165" s="62">
        <v>517</v>
      </c>
      <c r="E165" s="63">
        <f t="shared" si="49"/>
        <v>0.97499999999999998</v>
      </c>
      <c r="F165" s="5">
        <f t="shared" si="49"/>
        <v>2700</v>
      </c>
      <c r="G165" s="5">
        <f t="shared" si="46"/>
        <v>-370.95273520805432</v>
      </c>
      <c r="H165" s="5">
        <f t="shared" si="40"/>
        <v>-18.251252293805486</v>
      </c>
      <c r="I165" s="5">
        <f t="shared" ref="I165:I218" si="52">I153*1.0275</f>
        <v>-711.32681244473338</v>
      </c>
      <c r="J165" s="5"/>
      <c r="K165" s="5">
        <f t="shared" si="51"/>
        <v>1361002.5</v>
      </c>
      <c r="M165" s="5">
        <f t="shared" si="47"/>
        <v>806252.43701692089</v>
      </c>
      <c r="O165" s="5" t="e">
        <f t="shared" si="41"/>
        <v>#REF!</v>
      </c>
      <c r="P165" s="5"/>
      <c r="Q165" s="5" t="e">
        <f t="shared" si="48"/>
        <v>#REF!</v>
      </c>
      <c r="R165" s="5"/>
      <c r="S165" s="60" t="e">
        <f t="shared" si="38"/>
        <v>#REF!</v>
      </c>
      <c r="U165" s="5" t="e">
        <f t="shared" si="43"/>
        <v>#REF!</v>
      </c>
      <c r="W165" s="5"/>
      <c r="X165" s="60"/>
      <c r="Y165" s="53">
        <f t="shared" si="42"/>
        <v>152</v>
      </c>
      <c r="Z165" s="61">
        <v>43770</v>
      </c>
      <c r="AA165" s="60"/>
      <c r="AB165" s="60" t="e">
        <f t="shared" si="44"/>
        <v>#REF!</v>
      </c>
      <c r="AC165" s="60"/>
      <c r="AD165" s="60" t="e">
        <f t="shared" si="45"/>
        <v>#REF!</v>
      </c>
      <c r="AF165" s="60">
        <f t="shared" si="50"/>
        <v>1361002.5</v>
      </c>
    </row>
    <row r="166" spans="1:33" x14ac:dyDescent="0.25">
      <c r="A166" s="53">
        <f t="shared" si="39"/>
        <v>153</v>
      </c>
      <c r="B166" s="61">
        <v>43800</v>
      </c>
      <c r="D166" s="62">
        <v>517</v>
      </c>
      <c r="E166" s="63">
        <f t="shared" si="49"/>
        <v>1.0049999999999999</v>
      </c>
      <c r="F166" s="5">
        <f t="shared" si="49"/>
        <v>3780</v>
      </c>
      <c r="G166" s="5">
        <f t="shared" si="46"/>
        <v>-359.87951923169459</v>
      </c>
      <c r="H166" s="5">
        <f t="shared" si="40"/>
        <v>-17.70643879249786</v>
      </c>
      <c r="I166" s="5">
        <f t="shared" si="52"/>
        <v>-690.09317625235326</v>
      </c>
      <c r="J166" s="5"/>
      <c r="K166" s="5">
        <f t="shared" si="51"/>
        <v>1964031.2999999998</v>
      </c>
      <c r="M166" s="5">
        <f t="shared" si="47"/>
        <v>1409281.2370169207</v>
      </c>
      <c r="O166" s="5" t="e">
        <f t="shared" si="41"/>
        <v>#REF!</v>
      </c>
      <c r="P166" s="5"/>
      <c r="Q166" s="5" t="e">
        <f t="shared" si="48"/>
        <v>#REF!</v>
      </c>
      <c r="R166" s="5"/>
      <c r="S166" s="60" t="e">
        <f t="shared" si="38"/>
        <v>#REF!</v>
      </c>
      <c r="U166" s="5" t="e">
        <f t="shared" si="43"/>
        <v>#REF!</v>
      </c>
      <c r="W166" s="5"/>
      <c r="X166" s="60"/>
      <c r="Y166" s="53">
        <f t="shared" si="42"/>
        <v>153</v>
      </c>
      <c r="Z166" s="61">
        <v>43800</v>
      </c>
      <c r="AA166" s="60"/>
      <c r="AB166" s="60" t="e">
        <f t="shared" si="44"/>
        <v>#REF!</v>
      </c>
      <c r="AC166" s="60"/>
      <c r="AD166" s="60" t="e">
        <f t="shared" si="45"/>
        <v>#REF!</v>
      </c>
      <c r="AE166" s="64">
        <f>SUM(K155:K166)</f>
        <v>26711942.400000002</v>
      </c>
      <c r="AF166" s="60">
        <f t="shared" si="50"/>
        <v>1964031.2999999998</v>
      </c>
    </row>
    <row r="167" spans="1:33" x14ac:dyDescent="0.25">
      <c r="A167" s="53">
        <f t="shared" si="39"/>
        <v>154</v>
      </c>
      <c r="B167" s="61">
        <v>43831</v>
      </c>
      <c r="D167" s="62">
        <v>517</v>
      </c>
      <c r="E167" s="63">
        <f t="shared" si="49"/>
        <v>1.0049999999999999</v>
      </c>
      <c r="F167" s="5">
        <f t="shared" si="49"/>
        <v>3780</v>
      </c>
      <c r="G167" s="5">
        <f t="shared" si="46"/>
        <v>-359.87951923169459</v>
      </c>
      <c r="H167" s="5">
        <f t="shared" si="40"/>
        <v>-17.70643879249786</v>
      </c>
      <c r="I167" s="5">
        <f t="shared" si="52"/>
        <v>-709.07073859929301</v>
      </c>
      <c r="J167" s="5"/>
      <c r="K167" s="5">
        <f t="shared" si="51"/>
        <v>1964031.2999999998</v>
      </c>
      <c r="M167" s="5">
        <f t="shared" si="47"/>
        <v>1399420.7802848858</v>
      </c>
      <c r="O167" s="5" t="e">
        <f t="shared" si="41"/>
        <v>#REF!</v>
      </c>
      <c r="P167" s="5"/>
      <c r="Q167" s="5" t="e">
        <f t="shared" si="48"/>
        <v>#REF!</v>
      </c>
      <c r="R167" s="5"/>
      <c r="S167" s="60" t="e">
        <f t="shared" si="38"/>
        <v>#REF!</v>
      </c>
      <c r="U167" s="5" t="e">
        <f t="shared" si="43"/>
        <v>#REF!</v>
      </c>
      <c r="W167" s="5"/>
      <c r="X167" s="60"/>
      <c r="Y167" s="53">
        <f t="shared" si="42"/>
        <v>154</v>
      </c>
      <c r="Z167" s="61">
        <v>43831</v>
      </c>
      <c r="AA167" s="60"/>
      <c r="AB167" s="60" t="e">
        <f t="shared" si="44"/>
        <v>#REF!</v>
      </c>
      <c r="AC167" s="60"/>
      <c r="AD167" s="60" t="e">
        <f t="shared" si="45"/>
        <v>#REF!</v>
      </c>
      <c r="AF167" s="60">
        <f t="shared" si="50"/>
        <v>1964031.2999999998</v>
      </c>
      <c r="AG167" s="60">
        <f>AF167</f>
        <v>1964031.2999999998</v>
      </c>
    </row>
    <row r="168" spans="1:33" x14ac:dyDescent="0.25">
      <c r="A168" s="53">
        <f t="shared" si="39"/>
        <v>155</v>
      </c>
      <c r="B168" s="61">
        <v>43862</v>
      </c>
      <c r="D168" s="62">
        <v>517</v>
      </c>
      <c r="E168" s="63">
        <f t="shared" si="49"/>
        <v>1.0049999999999999</v>
      </c>
      <c r="F168" s="5">
        <f t="shared" si="49"/>
        <v>3780</v>
      </c>
      <c r="G168" s="5">
        <f t="shared" si="46"/>
        <v>-359.87951923169459</v>
      </c>
      <c r="H168" s="5">
        <f t="shared" si="40"/>
        <v>-17.70643879249786</v>
      </c>
      <c r="I168" s="5">
        <f t="shared" si="52"/>
        <v>-709.07073859929301</v>
      </c>
      <c r="J168" s="5"/>
      <c r="K168" s="5">
        <f t="shared" si="51"/>
        <v>1964031.2999999998</v>
      </c>
      <c r="M168" s="5">
        <f t="shared" si="47"/>
        <v>1399420.7802848858</v>
      </c>
      <c r="O168" s="5" t="e">
        <f t="shared" si="41"/>
        <v>#REF!</v>
      </c>
      <c r="P168" s="5"/>
      <c r="Q168" s="5" t="e">
        <f t="shared" si="48"/>
        <v>#REF!</v>
      </c>
      <c r="R168" s="5"/>
      <c r="S168" s="60" t="e">
        <f t="shared" si="38"/>
        <v>#REF!</v>
      </c>
      <c r="U168" s="5" t="e">
        <f t="shared" si="43"/>
        <v>#REF!</v>
      </c>
      <c r="W168" s="5"/>
      <c r="X168" s="60"/>
      <c r="Y168" s="53">
        <f t="shared" si="42"/>
        <v>155</v>
      </c>
      <c r="Z168" s="61">
        <v>43862</v>
      </c>
      <c r="AA168" s="60"/>
      <c r="AB168" s="60" t="e">
        <f t="shared" si="44"/>
        <v>#REF!</v>
      </c>
      <c r="AC168" s="60"/>
      <c r="AD168" s="60" t="e">
        <f t="shared" si="45"/>
        <v>#REF!</v>
      </c>
      <c r="AF168" s="60">
        <f t="shared" si="50"/>
        <v>1964031.2999999998</v>
      </c>
      <c r="AG168" s="60">
        <f t="shared" ref="AG168:AK218" si="53">AF168</f>
        <v>1964031.2999999998</v>
      </c>
    </row>
    <row r="169" spans="1:33" x14ac:dyDescent="0.25">
      <c r="A169" s="53">
        <f t="shared" si="39"/>
        <v>156</v>
      </c>
      <c r="B169" s="61">
        <v>43891</v>
      </c>
      <c r="D169" s="62">
        <v>517</v>
      </c>
      <c r="E169" s="63">
        <f t="shared" si="49"/>
        <v>1.0049999999999999</v>
      </c>
      <c r="F169" s="5">
        <f t="shared" si="49"/>
        <v>2700</v>
      </c>
      <c r="G169" s="5">
        <f t="shared" si="46"/>
        <v>-359.87951923169459</v>
      </c>
      <c r="H169" s="5">
        <f t="shared" si="40"/>
        <v>-17.70643879249786</v>
      </c>
      <c r="I169" s="5">
        <f t="shared" si="52"/>
        <v>-709.07073859929301</v>
      </c>
      <c r="J169" s="5"/>
      <c r="K169" s="5">
        <f t="shared" si="51"/>
        <v>1402879.4999999998</v>
      </c>
      <c r="M169" s="5">
        <f t="shared" si="47"/>
        <v>838268.98028488609</v>
      </c>
      <c r="O169" s="5" t="e">
        <f t="shared" si="41"/>
        <v>#REF!</v>
      </c>
      <c r="P169" s="5"/>
      <c r="Q169" s="5" t="e">
        <f t="shared" si="48"/>
        <v>#REF!</v>
      </c>
      <c r="R169" s="5"/>
      <c r="S169" s="60" t="e">
        <f t="shared" si="38"/>
        <v>#REF!</v>
      </c>
      <c r="U169" s="5" t="e">
        <f t="shared" si="43"/>
        <v>#REF!</v>
      </c>
      <c r="W169" s="5"/>
      <c r="X169" s="60"/>
      <c r="Y169" s="53">
        <f t="shared" si="42"/>
        <v>156</v>
      </c>
      <c r="Z169" s="61">
        <v>43891</v>
      </c>
      <c r="AA169" s="60"/>
      <c r="AB169" s="60" t="e">
        <f t="shared" si="44"/>
        <v>#REF!</v>
      </c>
      <c r="AC169" s="60"/>
      <c r="AD169" s="60" t="e">
        <f t="shared" si="45"/>
        <v>#REF!</v>
      </c>
      <c r="AF169" s="60">
        <f t="shared" si="50"/>
        <v>1402879.4999999998</v>
      </c>
      <c r="AG169" s="60">
        <f t="shared" si="53"/>
        <v>1402879.4999999998</v>
      </c>
    </row>
    <row r="170" spans="1:33" x14ac:dyDescent="0.25">
      <c r="A170" s="53">
        <f t="shared" si="39"/>
        <v>157</v>
      </c>
      <c r="B170" s="61">
        <v>43922</v>
      </c>
      <c r="D170" s="62">
        <v>517</v>
      </c>
      <c r="E170" s="63">
        <f t="shared" si="49"/>
        <v>0.97499999999999998</v>
      </c>
      <c r="F170" s="5">
        <f t="shared" si="49"/>
        <v>2700</v>
      </c>
      <c r="G170" s="5">
        <f t="shared" si="46"/>
        <v>-370.95273520805432</v>
      </c>
      <c r="H170" s="5">
        <f t="shared" si="40"/>
        <v>-18.251252293805486</v>
      </c>
      <c r="I170" s="5">
        <f t="shared" si="52"/>
        <v>-730.88829978696356</v>
      </c>
      <c r="J170" s="5"/>
      <c r="K170" s="5">
        <f t="shared" si="51"/>
        <v>1361002.5</v>
      </c>
      <c r="M170" s="5">
        <f t="shared" si="47"/>
        <v>796391.9802848862</v>
      </c>
      <c r="O170" s="5" t="e">
        <f t="shared" si="41"/>
        <v>#REF!</v>
      </c>
      <c r="P170" s="5"/>
      <c r="Q170" s="5" t="e">
        <f t="shared" si="48"/>
        <v>#REF!</v>
      </c>
      <c r="R170" s="5"/>
      <c r="S170" s="60" t="e">
        <f t="shared" si="38"/>
        <v>#REF!</v>
      </c>
      <c r="U170" s="5" t="e">
        <f t="shared" si="43"/>
        <v>#REF!</v>
      </c>
      <c r="W170" s="5"/>
      <c r="X170" s="60"/>
      <c r="Y170" s="53">
        <f t="shared" si="42"/>
        <v>157</v>
      </c>
      <c r="Z170" s="61">
        <v>43922</v>
      </c>
      <c r="AA170" s="60"/>
      <c r="AB170" s="60" t="e">
        <f t="shared" si="44"/>
        <v>#REF!</v>
      </c>
      <c r="AC170" s="60"/>
      <c r="AD170" s="60" t="e">
        <f t="shared" si="45"/>
        <v>#REF!</v>
      </c>
      <c r="AF170" s="60">
        <f t="shared" si="50"/>
        <v>1361002.5</v>
      </c>
      <c r="AG170" s="60">
        <f t="shared" si="53"/>
        <v>1361002.5</v>
      </c>
    </row>
    <row r="171" spans="1:33" x14ac:dyDescent="0.25">
      <c r="A171" s="53">
        <f t="shared" si="39"/>
        <v>158</v>
      </c>
      <c r="B171" s="61">
        <v>43952</v>
      </c>
      <c r="D171" s="62">
        <v>517</v>
      </c>
      <c r="E171" s="63">
        <f t="shared" ref="E171:F186" si="54">E159</f>
        <v>0.97499999999999998</v>
      </c>
      <c r="F171" s="5">
        <f t="shared" si="54"/>
        <v>3780</v>
      </c>
      <c r="G171" s="5">
        <f t="shared" si="46"/>
        <v>-370.95273520805432</v>
      </c>
      <c r="H171" s="5">
        <f t="shared" si="40"/>
        <v>-18.251252293805486</v>
      </c>
      <c r="I171" s="5">
        <f t="shared" si="52"/>
        <v>-730.88829978696356</v>
      </c>
      <c r="J171" s="5"/>
      <c r="K171" s="5">
        <f t="shared" si="51"/>
        <v>1905403.5</v>
      </c>
      <c r="M171" s="5">
        <f t="shared" si="47"/>
        <v>1340792.9802848862</v>
      </c>
      <c r="O171" s="5" t="e">
        <f t="shared" si="41"/>
        <v>#REF!</v>
      </c>
      <c r="P171" s="5"/>
      <c r="Q171" s="5" t="e">
        <f t="shared" si="48"/>
        <v>#REF!</v>
      </c>
      <c r="R171" s="5"/>
      <c r="S171" s="60" t="e">
        <f t="shared" si="38"/>
        <v>#REF!</v>
      </c>
      <c r="U171" s="5" t="e">
        <f t="shared" si="43"/>
        <v>#REF!</v>
      </c>
      <c r="W171" s="5"/>
      <c r="X171" s="60"/>
      <c r="Y171" s="53">
        <f t="shared" si="42"/>
        <v>158</v>
      </c>
      <c r="Z171" s="61">
        <v>43952</v>
      </c>
      <c r="AA171" s="60"/>
      <c r="AB171" s="60" t="e">
        <f t="shared" si="44"/>
        <v>#REF!</v>
      </c>
      <c r="AC171" s="60"/>
      <c r="AD171" s="60" t="e">
        <f t="shared" si="45"/>
        <v>#REF!</v>
      </c>
      <c r="AF171" s="60">
        <f t="shared" si="50"/>
        <v>1905403.5</v>
      </c>
      <c r="AG171" s="60">
        <f t="shared" si="53"/>
        <v>1905403.5</v>
      </c>
    </row>
    <row r="172" spans="1:33" x14ac:dyDescent="0.25">
      <c r="A172" s="53">
        <f t="shared" si="39"/>
        <v>159</v>
      </c>
      <c r="B172" s="61">
        <v>43983</v>
      </c>
      <c r="D172" s="62">
        <v>517</v>
      </c>
      <c r="E172" s="63">
        <f t="shared" si="54"/>
        <v>0.92500000000000004</v>
      </c>
      <c r="F172" s="5">
        <f t="shared" si="54"/>
        <v>8100</v>
      </c>
      <c r="G172" s="5">
        <f t="shared" si="46"/>
        <v>-391.00423440848971</v>
      </c>
      <c r="H172" s="5">
        <f t="shared" si="40"/>
        <v>-19.237806471849023</v>
      </c>
      <c r="I172" s="5">
        <f t="shared" si="52"/>
        <v>-770.39577545112331</v>
      </c>
      <c r="J172" s="5"/>
      <c r="K172" s="5">
        <f t="shared" si="51"/>
        <v>3873622.5</v>
      </c>
      <c r="M172" s="5">
        <f t="shared" si="47"/>
        <v>3309011.9802848869</v>
      </c>
      <c r="O172" s="5" t="e">
        <f t="shared" si="41"/>
        <v>#REF!</v>
      </c>
      <c r="P172" s="5"/>
      <c r="Q172" s="5" t="e">
        <f t="shared" si="48"/>
        <v>#REF!</v>
      </c>
      <c r="R172" s="5"/>
      <c r="S172" s="60" t="e">
        <f t="shared" si="38"/>
        <v>#REF!</v>
      </c>
      <c r="U172" s="5" t="e">
        <f t="shared" si="43"/>
        <v>#REF!</v>
      </c>
      <c r="W172" s="5"/>
      <c r="X172" s="60"/>
      <c r="Y172" s="53">
        <f t="shared" si="42"/>
        <v>159</v>
      </c>
      <c r="Z172" s="61">
        <v>43983</v>
      </c>
      <c r="AA172" s="60"/>
      <c r="AB172" s="60" t="e">
        <f t="shared" si="44"/>
        <v>#REF!</v>
      </c>
      <c r="AC172" s="60"/>
      <c r="AD172" s="60" t="e">
        <f t="shared" si="45"/>
        <v>#REF!</v>
      </c>
      <c r="AF172" s="60">
        <f t="shared" si="50"/>
        <v>3873622.5</v>
      </c>
      <c r="AG172" s="60">
        <f t="shared" si="53"/>
        <v>3873622.5</v>
      </c>
    </row>
    <row r="173" spans="1:33" x14ac:dyDescent="0.25">
      <c r="A173" s="53">
        <f t="shared" si="39"/>
        <v>160</v>
      </c>
      <c r="B173" s="61">
        <v>44013</v>
      </c>
      <c r="D173" s="62">
        <v>517</v>
      </c>
      <c r="E173" s="63">
        <f t="shared" si="54"/>
        <v>0.92500000000000004</v>
      </c>
      <c r="F173" s="5">
        <f t="shared" si="54"/>
        <v>8100</v>
      </c>
      <c r="G173" s="5">
        <f t="shared" si="46"/>
        <v>-391.00423440848971</v>
      </c>
      <c r="H173" s="5">
        <f t="shared" si="40"/>
        <v>-19.237806471849023</v>
      </c>
      <c r="I173" s="5">
        <f t="shared" si="52"/>
        <v>-770.39577545112331</v>
      </c>
      <c r="J173" s="5"/>
      <c r="K173" s="5">
        <f t="shared" si="51"/>
        <v>3873622.5</v>
      </c>
      <c r="M173" s="5">
        <f t="shared" si="47"/>
        <v>3309011.9802848869</v>
      </c>
      <c r="O173" s="5" t="e">
        <f t="shared" si="41"/>
        <v>#REF!</v>
      </c>
      <c r="P173" s="5"/>
      <c r="Q173" s="5" t="e">
        <f t="shared" si="48"/>
        <v>#REF!</v>
      </c>
      <c r="R173" s="5"/>
      <c r="S173" s="60" t="e">
        <f t="shared" si="38"/>
        <v>#REF!</v>
      </c>
      <c r="U173" s="5" t="e">
        <f t="shared" si="43"/>
        <v>#REF!</v>
      </c>
      <c r="W173" s="5"/>
      <c r="X173" s="60"/>
      <c r="Y173" s="53">
        <f t="shared" si="42"/>
        <v>160</v>
      </c>
      <c r="Z173" s="61">
        <v>44013</v>
      </c>
      <c r="AA173" s="60"/>
      <c r="AB173" s="60" t="e">
        <f t="shared" si="44"/>
        <v>#REF!</v>
      </c>
      <c r="AC173" s="60"/>
      <c r="AD173" s="60" t="e">
        <f t="shared" si="45"/>
        <v>#REF!</v>
      </c>
      <c r="AF173" s="60">
        <f t="shared" si="50"/>
        <v>3873622.5</v>
      </c>
      <c r="AG173" s="60">
        <f t="shared" si="53"/>
        <v>3873622.5</v>
      </c>
    </row>
    <row r="174" spans="1:33" x14ac:dyDescent="0.25">
      <c r="A174" s="53">
        <f t="shared" si="39"/>
        <v>161</v>
      </c>
      <c r="B174" s="61">
        <v>44044</v>
      </c>
      <c r="D174" s="62">
        <v>517</v>
      </c>
      <c r="E174" s="63">
        <f t="shared" si="54"/>
        <v>0.92500000000000004</v>
      </c>
      <c r="F174" s="5">
        <f t="shared" si="54"/>
        <v>8100</v>
      </c>
      <c r="G174" s="5">
        <f t="shared" si="46"/>
        <v>-391.00423440848971</v>
      </c>
      <c r="H174" s="5">
        <f t="shared" si="40"/>
        <v>-19.237806471849023</v>
      </c>
      <c r="I174" s="5">
        <f t="shared" si="52"/>
        <v>-770.39577545112331</v>
      </c>
      <c r="J174" s="5"/>
      <c r="K174" s="5">
        <f t="shared" si="51"/>
        <v>3873622.5</v>
      </c>
      <c r="M174" s="5">
        <f t="shared" si="47"/>
        <v>3309011.9802848869</v>
      </c>
      <c r="O174" s="5" t="e">
        <f t="shared" si="41"/>
        <v>#REF!</v>
      </c>
      <c r="P174" s="5"/>
      <c r="Q174" s="5" t="e">
        <f t="shared" si="48"/>
        <v>#REF!</v>
      </c>
      <c r="R174" s="5"/>
      <c r="S174" s="60" t="e">
        <f t="shared" si="38"/>
        <v>#REF!</v>
      </c>
      <c r="U174" s="5" t="e">
        <f t="shared" si="43"/>
        <v>#REF!</v>
      </c>
      <c r="W174" s="5"/>
      <c r="X174" s="60"/>
      <c r="Y174" s="53">
        <f t="shared" si="42"/>
        <v>161</v>
      </c>
      <c r="Z174" s="61">
        <v>44044</v>
      </c>
      <c r="AA174" s="60"/>
      <c r="AB174" s="60" t="e">
        <f t="shared" si="44"/>
        <v>#REF!</v>
      </c>
      <c r="AC174" s="60"/>
      <c r="AD174" s="60" t="e">
        <f t="shared" si="45"/>
        <v>#REF!</v>
      </c>
      <c r="AF174" s="60">
        <f t="shared" si="50"/>
        <v>3873622.5</v>
      </c>
      <c r="AG174" s="60">
        <f t="shared" si="53"/>
        <v>3873622.5</v>
      </c>
    </row>
    <row r="175" spans="1:33" x14ac:dyDescent="0.25">
      <c r="A175" s="53">
        <f t="shared" si="39"/>
        <v>162</v>
      </c>
      <c r="B175" s="61">
        <v>44075</v>
      </c>
      <c r="D175" s="62">
        <v>517</v>
      </c>
      <c r="E175" s="63">
        <f t="shared" si="54"/>
        <v>0.92500000000000004</v>
      </c>
      <c r="F175" s="5">
        <f t="shared" si="54"/>
        <v>3780</v>
      </c>
      <c r="G175" s="5">
        <f t="shared" si="46"/>
        <v>-391.00423440848971</v>
      </c>
      <c r="H175" s="5">
        <f t="shared" si="40"/>
        <v>-19.237806471849023</v>
      </c>
      <c r="I175" s="5">
        <f t="shared" si="52"/>
        <v>-770.39577545112331</v>
      </c>
      <c r="J175" s="5"/>
      <c r="K175" s="5">
        <f t="shared" si="51"/>
        <v>1807690.5</v>
      </c>
      <c r="M175" s="5">
        <f t="shared" si="47"/>
        <v>1243079.9802848864</v>
      </c>
      <c r="O175" s="5" t="e">
        <f t="shared" si="41"/>
        <v>#REF!</v>
      </c>
      <c r="P175" s="5"/>
      <c r="Q175" s="5" t="e">
        <f t="shared" si="48"/>
        <v>#REF!</v>
      </c>
      <c r="R175" s="5"/>
      <c r="S175" s="60" t="e">
        <f t="shared" si="38"/>
        <v>#REF!</v>
      </c>
      <c r="U175" s="5" t="e">
        <f t="shared" si="43"/>
        <v>#REF!</v>
      </c>
      <c r="W175" s="5"/>
      <c r="X175" s="60"/>
      <c r="Y175" s="53">
        <f t="shared" si="42"/>
        <v>162</v>
      </c>
      <c r="Z175" s="61">
        <v>44075</v>
      </c>
      <c r="AA175" s="60"/>
      <c r="AB175" s="60" t="e">
        <f t="shared" si="44"/>
        <v>#REF!</v>
      </c>
      <c r="AC175" s="60"/>
      <c r="AD175" s="60" t="e">
        <f t="shared" si="45"/>
        <v>#REF!</v>
      </c>
      <c r="AF175" s="60">
        <f t="shared" si="50"/>
        <v>1807690.5</v>
      </c>
      <c r="AG175" s="60">
        <f t="shared" si="53"/>
        <v>1807690.5</v>
      </c>
    </row>
    <row r="176" spans="1:33" x14ac:dyDescent="0.25">
      <c r="A176" s="53">
        <f t="shared" si="39"/>
        <v>163</v>
      </c>
      <c r="B176" s="61">
        <v>44105</v>
      </c>
      <c r="D176" s="62">
        <v>517</v>
      </c>
      <c r="E176" s="63">
        <f t="shared" si="54"/>
        <v>0.97499999999999998</v>
      </c>
      <c r="F176" s="5">
        <f t="shared" si="54"/>
        <v>2700</v>
      </c>
      <c r="G176" s="5">
        <f t="shared" si="46"/>
        <v>-370.95273520805432</v>
      </c>
      <c r="H176" s="5">
        <f t="shared" si="40"/>
        <v>-18.251252293805486</v>
      </c>
      <c r="I176" s="5">
        <f t="shared" si="52"/>
        <v>-730.88829978696356</v>
      </c>
      <c r="J176" s="5"/>
      <c r="K176" s="5">
        <f t="shared" si="51"/>
        <v>1361002.5</v>
      </c>
      <c r="M176" s="5">
        <f t="shared" si="47"/>
        <v>796391.9802848862</v>
      </c>
      <c r="O176" s="5" t="e">
        <f t="shared" si="41"/>
        <v>#REF!</v>
      </c>
      <c r="P176" s="5"/>
      <c r="Q176" s="5" t="e">
        <f t="shared" si="48"/>
        <v>#REF!</v>
      </c>
      <c r="R176" s="5"/>
      <c r="S176" s="60" t="e">
        <f t="shared" si="38"/>
        <v>#REF!</v>
      </c>
      <c r="U176" s="5" t="e">
        <f t="shared" si="43"/>
        <v>#REF!</v>
      </c>
      <c r="W176" s="5"/>
      <c r="X176" s="60"/>
      <c r="Y176" s="53">
        <f t="shared" si="42"/>
        <v>163</v>
      </c>
      <c r="Z176" s="61">
        <v>44105</v>
      </c>
      <c r="AA176" s="60"/>
      <c r="AB176" s="60" t="e">
        <f t="shared" si="44"/>
        <v>#REF!</v>
      </c>
      <c r="AC176" s="60"/>
      <c r="AD176" s="60" t="e">
        <f t="shared" si="45"/>
        <v>#REF!</v>
      </c>
      <c r="AF176" s="60">
        <f t="shared" si="50"/>
        <v>1361002.5</v>
      </c>
      <c r="AG176" s="60">
        <f t="shared" si="53"/>
        <v>1361002.5</v>
      </c>
    </row>
    <row r="177" spans="1:35" x14ac:dyDescent="0.25">
      <c r="A177" s="53">
        <f t="shared" si="39"/>
        <v>164</v>
      </c>
      <c r="B177" s="61">
        <v>44136</v>
      </c>
      <c r="D177" s="62">
        <v>517</v>
      </c>
      <c r="E177" s="63">
        <f t="shared" si="54"/>
        <v>0.97499999999999998</v>
      </c>
      <c r="F177" s="5">
        <f t="shared" si="54"/>
        <v>2700</v>
      </c>
      <c r="G177" s="5">
        <f t="shared" si="46"/>
        <v>-370.95273520805432</v>
      </c>
      <c r="H177" s="5">
        <f t="shared" si="40"/>
        <v>-18.251252293805486</v>
      </c>
      <c r="I177" s="5">
        <f t="shared" si="52"/>
        <v>-730.88829978696356</v>
      </c>
      <c r="J177" s="5"/>
      <c r="K177" s="5">
        <f t="shared" si="51"/>
        <v>1361002.5</v>
      </c>
      <c r="M177" s="5">
        <f t="shared" si="47"/>
        <v>796391.9802848862</v>
      </c>
      <c r="O177" s="5" t="e">
        <f t="shared" si="41"/>
        <v>#REF!</v>
      </c>
      <c r="P177" s="5"/>
      <c r="Q177" s="5" t="e">
        <f t="shared" si="48"/>
        <v>#REF!</v>
      </c>
      <c r="R177" s="5"/>
      <c r="S177" s="60" t="e">
        <f t="shared" si="38"/>
        <v>#REF!</v>
      </c>
      <c r="U177" s="5" t="e">
        <f t="shared" si="43"/>
        <v>#REF!</v>
      </c>
      <c r="W177" s="5"/>
      <c r="X177" s="60"/>
      <c r="Y177" s="53">
        <f t="shared" si="42"/>
        <v>164</v>
      </c>
      <c r="Z177" s="61">
        <v>44136</v>
      </c>
      <c r="AA177" s="60"/>
      <c r="AB177" s="60" t="e">
        <f t="shared" si="44"/>
        <v>#REF!</v>
      </c>
      <c r="AC177" s="60"/>
      <c r="AD177" s="60" t="e">
        <f t="shared" si="45"/>
        <v>#REF!</v>
      </c>
      <c r="AF177" s="60">
        <f t="shared" si="50"/>
        <v>1361002.5</v>
      </c>
      <c r="AG177" s="60">
        <f t="shared" si="53"/>
        <v>1361002.5</v>
      </c>
    </row>
    <row r="178" spans="1:35" x14ac:dyDescent="0.25">
      <c r="A178" s="53">
        <f t="shared" si="39"/>
        <v>165</v>
      </c>
      <c r="B178" s="61">
        <v>44166</v>
      </c>
      <c r="D178" s="62">
        <v>517</v>
      </c>
      <c r="E178" s="63">
        <f t="shared" si="54"/>
        <v>1.0049999999999999</v>
      </c>
      <c r="F178" s="5">
        <f t="shared" si="54"/>
        <v>3780</v>
      </c>
      <c r="G178" s="5">
        <f t="shared" si="46"/>
        <v>-359.87951923169459</v>
      </c>
      <c r="H178" s="5">
        <f t="shared" si="40"/>
        <v>-17.70643879249786</v>
      </c>
      <c r="I178" s="5">
        <f t="shared" si="52"/>
        <v>-709.07073859929301</v>
      </c>
      <c r="J178" s="5"/>
      <c r="K178" s="5">
        <f t="shared" si="51"/>
        <v>1964031.2999999998</v>
      </c>
      <c r="M178" s="5">
        <f t="shared" si="47"/>
        <v>1399420.7802848858</v>
      </c>
      <c r="O178" s="5" t="e">
        <f t="shared" si="41"/>
        <v>#REF!</v>
      </c>
      <c r="P178" s="5"/>
      <c r="Q178" s="5" t="e">
        <f t="shared" si="48"/>
        <v>#REF!</v>
      </c>
      <c r="R178" s="5"/>
      <c r="S178" s="60" t="e">
        <f t="shared" si="38"/>
        <v>#REF!</v>
      </c>
      <c r="U178" s="5" t="e">
        <f t="shared" si="43"/>
        <v>#REF!</v>
      </c>
      <c r="W178" s="5"/>
      <c r="X178" s="60"/>
      <c r="Y178" s="53">
        <f t="shared" si="42"/>
        <v>165</v>
      </c>
      <c r="Z178" s="61">
        <v>44166</v>
      </c>
      <c r="AA178" s="60"/>
      <c r="AB178" s="60" t="e">
        <f t="shared" si="44"/>
        <v>#REF!</v>
      </c>
      <c r="AC178" s="60"/>
      <c r="AD178" s="60" t="e">
        <f t="shared" si="45"/>
        <v>#REF!</v>
      </c>
      <c r="AE178" s="64">
        <f>SUM(K167:K178)</f>
        <v>26711942.400000002</v>
      </c>
      <c r="AF178" s="60">
        <f t="shared" si="50"/>
        <v>1964031.2999999998</v>
      </c>
      <c r="AG178" s="60">
        <f t="shared" si="53"/>
        <v>1964031.2999999998</v>
      </c>
    </row>
    <row r="179" spans="1:35" x14ac:dyDescent="0.25">
      <c r="A179" s="53">
        <f t="shared" si="39"/>
        <v>166</v>
      </c>
      <c r="B179" s="61">
        <v>44197</v>
      </c>
      <c r="D179" s="62">
        <v>517</v>
      </c>
      <c r="E179" s="63">
        <f t="shared" si="54"/>
        <v>1.0049999999999999</v>
      </c>
      <c r="F179" s="5">
        <f t="shared" si="54"/>
        <v>3780</v>
      </c>
      <c r="G179" s="5">
        <f t="shared" si="46"/>
        <v>-359.87951923169459</v>
      </c>
      <c r="H179" s="5">
        <f t="shared" si="40"/>
        <v>-17.70643879249786</v>
      </c>
      <c r="I179" s="5">
        <f t="shared" si="52"/>
        <v>-728.57018391077361</v>
      </c>
      <c r="J179" s="5"/>
      <c r="K179" s="5">
        <f>D179*E179*F179</f>
        <v>1964031.2999999998</v>
      </c>
      <c r="M179" s="5">
        <f t="shared" si="47"/>
        <v>1389289.1609927204</v>
      </c>
      <c r="O179" s="5" t="e">
        <f t="shared" si="41"/>
        <v>#REF!</v>
      </c>
      <c r="P179" s="5"/>
      <c r="Q179" s="5" t="e">
        <f t="shared" si="48"/>
        <v>#REF!</v>
      </c>
      <c r="R179" s="5"/>
      <c r="S179" s="60" t="e">
        <f t="shared" si="38"/>
        <v>#REF!</v>
      </c>
      <c r="U179" s="5" t="e">
        <f t="shared" si="43"/>
        <v>#REF!</v>
      </c>
      <c r="W179" s="5"/>
      <c r="X179" s="60"/>
      <c r="Y179" s="53">
        <f t="shared" si="42"/>
        <v>166</v>
      </c>
      <c r="Z179" s="61">
        <v>44197</v>
      </c>
      <c r="AA179" s="60"/>
      <c r="AB179" s="60" t="e">
        <f t="shared" si="44"/>
        <v>#REF!</v>
      </c>
      <c r="AC179" s="60"/>
      <c r="AD179" s="60" t="e">
        <f t="shared" si="45"/>
        <v>#REF!</v>
      </c>
      <c r="AF179" s="60">
        <f t="shared" si="50"/>
        <v>1964031.2999999998</v>
      </c>
      <c r="AG179" s="60">
        <f t="shared" si="53"/>
        <v>1964031.2999999998</v>
      </c>
      <c r="AH179" s="60">
        <f>AG179</f>
        <v>1964031.2999999998</v>
      </c>
    </row>
    <row r="180" spans="1:35" x14ac:dyDescent="0.25">
      <c r="A180" s="53">
        <f t="shared" si="39"/>
        <v>167</v>
      </c>
      <c r="B180" s="61">
        <v>44228</v>
      </c>
      <c r="D180" s="62">
        <v>517</v>
      </c>
      <c r="E180" s="63">
        <f t="shared" si="54"/>
        <v>1.0049999999999999</v>
      </c>
      <c r="F180" s="5">
        <f t="shared" si="54"/>
        <v>3780</v>
      </c>
      <c r="G180" s="5">
        <f t="shared" si="46"/>
        <v>-359.87951923169459</v>
      </c>
      <c r="H180" s="5">
        <f t="shared" si="40"/>
        <v>-17.70643879249786</v>
      </c>
      <c r="I180" s="5">
        <f t="shared" si="52"/>
        <v>-728.57018391077361</v>
      </c>
      <c r="J180" s="5"/>
      <c r="K180" s="5">
        <f t="shared" si="51"/>
        <v>1964031.2999999998</v>
      </c>
      <c r="M180" s="5">
        <f t="shared" si="47"/>
        <v>1389289.1609927204</v>
      </c>
      <c r="O180" s="5" t="e">
        <f t="shared" si="41"/>
        <v>#REF!</v>
      </c>
      <c r="P180" s="5"/>
      <c r="Q180" s="5" t="e">
        <f t="shared" si="48"/>
        <v>#REF!</v>
      </c>
      <c r="R180" s="5"/>
      <c r="S180" s="60" t="e">
        <f t="shared" si="38"/>
        <v>#REF!</v>
      </c>
      <c r="U180" s="5" t="e">
        <f t="shared" si="43"/>
        <v>#REF!</v>
      </c>
      <c r="W180" s="5"/>
      <c r="X180" s="60"/>
      <c r="Y180" s="53">
        <f t="shared" si="42"/>
        <v>167</v>
      </c>
      <c r="Z180" s="61">
        <v>44228</v>
      </c>
      <c r="AA180" s="60"/>
      <c r="AB180" s="60" t="e">
        <f t="shared" si="44"/>
        <v>#REF!</v>
      </c>
      <c r="AC180" s="60"/>
      <c r="AD180" s="60" t="e">
        <f t="shared" si="45"/>
        <v>#REF!</v>
      </c>
      <c r="AF180" s="60">
        <f t="shared" si="50"/>
        <v>1964031.2999999998</v>
      </c>
      <c r="AG180" s="60">
        <f t="shared" si="53"/>
        <v>1964031.2999999998</v>
      </c>
      <c r="AH180" s="60">
        <f t="shared" si="53"/>
        <v>1964031.2999999998</v>
      </c>
    </row>
    <row r="181" spans="1:35" x14ac:dyDescent="0.25">
      <c r="A181" s="53">
        <f t="shared" si="39"/>
        <v>168</v>
      </c>
      <c r="B181" s="61">
        <v>44256</v>
      </c>
      <c r="D181" s="62">
        <v>517</v>
      </c>
      <c r="E181" s="63">
        <f t="shared" si="54"/>
        <v>1.0049999999999999</v>
      </c>
      <c r="F181" s="5">
        <f t="shared" si="54"/>
        <v>2700</v>
      </c>
      <c r="G181" s="5">
        <f t="shared" si="46"/>
        <v>-359.87951923169459</v>
      </c>
      <c r="H181" s="5">
        <f t="shared" si="40"/>
        <v>-17.70643879249786</v>
      </c>
      <c r="I181" s="5">
        <f t="shared" si="52"/>
        <v>-728.57018391077361</v>
      </c>
      <c r="J181" s="5"/>
      <c r="K181" s="5">
        <f t="shared" si="51"/>
        <v>1402879.4999999998</v>
      </c>
      <c r="M181" s="5">
        <f t="shared" si="47"/>
        <v>828137.36099272047</v>
      </c>
      <c r="O181" s="5" t="e">
        <f t="shared" si="41"/>
        <v>#REF!</v>
      </c>
      <c r="P181" s="5"/>
      <c r="Q181" s="5" t="e">
        <f t="shared" si="48"/>
        <v>#REF!</v>
      </c>
      <c r="R181" s="5"/>
      <c r="S181" s="60" t="e">
        <f t="shared" si="38"/>
        <v>#REF!</v>
      </c>
      <c r="U181" s="5" t="e">
        <f t="shared" si="43"/>
        <v>#REF!</v>
      </c>
      <c r="W181" s="5"/>
      <c r="X181" s="60"/>
      <c r="Y181" s="53">
        <f t="shared" si="42"/>
        <v>168</v>
      </c>
      <c r="Z181" s="61">
        <v>44256</v>
      </c>
      <c r="AA181" s="60"/>
      <c r="AB181" s="60" t="e">
        <f t="shared" si="44"/>
        <v>#REF!</v>
      </c>
      <c r="AC181" s="60"/>
      <c r="AD181" s="60" t="e">
        <f t="shared" si="45"/>
        <v>#REF!</v>
      </c>
      <c r="AF181" s="60">
        <f t="shared" si="50"/>
        <v>1402879.4999999998</v>
      </c>
      <c r="AG181" s="60">
        <f t="shared" si="53"/>
        <v>1402879.4999999998</v>
      </c>
      <c r="AH181" s="60">
        <f t="shared" si="53"/>
        <v>1402879.4999999998</v>
      </c>
    </row>
    <row r="182" spans="1:35" x14ac:dyDescent="0.25">
      <c r="A182" s="53">
        <f t="shared" si="39"/>
        <v>169</v>
      </c>
      <c r="B182" s="61">
        <v>44287</v>
      </c>
      <c r="D182" s="62">
        <v>517</v>
      </c>
      <c r="E182" s="63">
        <f t="shared" si="54"/>
        <v>0.97499999999999998</v>
      </c>
      <c r="F182" s="5">
        <f t="shared" si="54"/>
        <v>2700</v>
      </c>
      <c r="G182" s="5">
        <f t="shared" si="46"/>
        <v>-370.95273520805432</v>
      </c>
      <c r="H182" s="5">
        <f t="shared" si="40"/>
        <v>-18.251252293805486</v>
      </c>
      <c r="I182" s="5">
        <f t="shared" si="52"/>
        <v>-750.98772803110512</v>
      </c>
      <c r="J182" s="5"/>
      <c r="K182" s="5">
        <f t="shared" si="51"/>
        <v>1361002.5</v>
      </c>
      <c r="M182" s="5">
        <f t="shared" si="47"/>
        <v>786260.36099272058</v>
      </c>
      <c r="O182" s="5" t="e">
        <f t="shared" si="41"/>
        <v>#REF!</v>
      </c>
      <c r="P182" s="5"/>
      <c r="Q182" s="5" t="e">
        <f t="shared" si="48"/>
        <v>#REF!</v>
      </c>
      <c r="R182" s="5"/>
      <c r="S182" s="60" t="e">
        <f t="shared" si="38"/>
        <v>#REF!</v>
      </c>
      <c r="U182" s="5" t="e">
        <f t="shared" si="43"/>
        <v>#REF!</v>
      </c>
      <c r="W182" s="5"/>
      <c r="X182" s="60"/>
      <c r="Y182" s="53">
        <f t="shared" si="42"/>
        <v>169</v>
      </c>
      <c r="Z182" s="61">
        <v>44287</v>
      </c>
      <c r="AA182" s="60"/>
      <c r="AB182" s="60" t="e">
        <f t="shared" si="44"/>
        <v>#REF!</v>
      </c>
      <c r="AC182" s="60"/>
      <c r="AD182" s="60" t="e">
        <f t="shared" si="45"/>
        <v>#REF!</v>
      </c>
      <c r="AF182" s="60">
        <f t="shared" si="50"/>
        <v>1361002.5</v>
      </c>
      <c r="AG182" s="60">
        <f t="shared" si="53"/>
        <v>1361002.5</v>
      </c>
      <c r="AH182" s="60">
        <f t="shared" si="53"/>
        <v>1361002.5</v>
      </c>
    </row>
    <row r="183" spans="1:35" x14ac:dyDescent="0.25">
      <c r="A183" s="53">
        <f t="shared" si="39"/>
        <v>170</v>
      </c>
      <c r="B183" s="61">
        <v>44317</v>
      </c>
      <c r="D183" s="62">
        <v>517</v>
      </c>
      <c r="E183" s="63">
        <f t="shared" si="54"/>
        <v>0.97499999999999998</v>
      </c>
      <c r="F183" s="5">
        <f t="shared" si="54"/>
        <v>3780</v>
      </c>
      <c r="G183" s="5">
        <f t="shared" si="46"/>
        <v>-370.95273520805432</v>
      </c>
      <c r="H183" s="5">
        <f t="shared" si="40"/>
        <v>-18.251252293805486</v>
      </c>
      <c r="I183" s="5">
        <f t="shared" si="52"/>
        <v>-750.98772803110512</v>
      </c>
      <c r="J183" s="5"/>
      <c r="K183" s="5">
        <f t="shared" si="51"/>
        <v>1905403.5</v>
      </c>
      <c r="M183" s="5">
        <f t="shared" si="47"/>
        <v>1330661.3609927206</v>
      </c>
      <c r="O183" s="5" t="e">
        <f t="shared" si="41"/>
        <v>#REF!</v>
      </c>
      <c r="P183" s="5"/>
      <c r="Q183" s="5" t="e">
        <f t="shared" si="48"/>
        <v>#REF!</v>
      </c>
      <c r="R183" s="5"/>
      <c r="S183" s="60" t="e">
        <f t="shared" si="38"/>
        <v>#REF!</v>
      </c>
      <c r="U183" s="5" t="e">
        <f t="shared" si="43"/>
        <v>#REF!</v>
      </c>
      <c r="W183" s="5"/>
      <c r="X183" s="60"/>
      <c r="Y183" s="53">
        <f t="shared" si="42"/>
        <v>170</v>
      </c>
      <c r="Z183" s="61">
        <v>44317</v>
      </c>
      <c r="AA183" s="60"/>
      <c r="AB183" s="60" t="e">
        <f t="shared" si="44"/>
        <v>#REF!</v>
      </c>
      <c r="AC183" s="60"/>
      <c r="AD183" s="60" t="e">
        <f t="shared" si="45"/>
        <v>#REF!</v>
      </c>
      <c r="AF183" s="60">
        <f t="shared" si="50"/>
        <v>1905403.5</v>
      </c>
      <c r="AG183" s="60">
        <f t="shared" si="53"/>
        <v>1905403.5</v>
      </c>
      <c r="AH183" s="60">
        <f t="shared" si="53"/>
        <v>1905403.5</v>
      </c>
    </row>
    <row r="184" spans="1:35" x14ac:dyDescent="0.25">
      <c r="A184" s="53">
        <f t="shared" si="39"/>
        <v>171</v>
      </c>
      <c r="B184" s="61">
        <v>44348</v>
      </c>
      <c r="D184" s="62">
        <v>517</v>
      </c>
      <c r="E184" s="63">
        <f t="shared" si="54"/>
        <v>0.92500000000000004</v>
      </c>
      <c r="F184" s="5">
        <f t="shared" si="54"/>
        <v>8100</v>
      </c>
      <c r="G184" s="5">
        <f t="shared" si="46"/>
        <v>-391.00423440848971</v>
      </c>
      <c r="H184" s="5">
        <f t="shared" si="40"/>
        <v>-19.237806471849023</v>
      </c>
      <c r="I184" s="5">
        <f t="shared" si="52"/>
        <v>-791.58165927602931</v>
      </c>
      <c r="J184" s="5"/>
      <c r="K184" s="5">
        <f t="shared" si="51"/>
        <v>3873622.5</v>
      </c>
      <c r="M184" s="5">
        <f t="shared" si="47"/>
        <v>3298880.3609927213</v>
      </c>
      <c r="O184" s="5" t="e">
        <f t="shared" si="41"/>
        <v>#REF!</v>
      </c>
      <c r="P184" s="5"/>
      <c r="Q184" s="5" t="e">
        <f t="shared" si="48"/>
        <v>#REF!</v>
      </c>
      <c r="R184" s="5"/>
      <c r="S184" s="60" t="e">
        <f t="shared" si="38"/>
        <v>#REF!</v>
      </c>
      <c r="U184" s="5" t="e">
        <f t="shared" si="43"/>
        <v>#REF!</v>
      </c>
      <c r="W184" s="5"/>
      <c r="X184" s="60"/>
      <c r="Y184" s="53">
        <f t="shared" si="42"/>
        <v>171</v>
      </c>
      <c r="Z184" s="61">
        <v>44348</v>
      </c>
      <c r="AA184" s="60"/>
      <c r="AB184" s="60" t="e">
        <f t="shared" si="44"/>
        <v>#REF!</v>
      </c>
      <c r="AC184" s="60"/>
      <c r="AD184" s="60" t="e">
        <f t="shared" si="45"/>
        <v>#REF!</v>
      </c>
      <c r="AF184" s="60">
        <f t="shared" si="50"/>
        <v>3873622.5</v>
      </c>
      <c r="AG184" s="60">
        <f t="shared" si="53"/>
        <v>3873622.5</v>
      </c>
      <c r="AH184" s="60">
        <f t="shared" si="53"/>
        <v>3873622.5</v>
      </c>
    </row>
    <row r="185" spans="1:35" x14ac:dyDescent="0.25">
      <c r="A185" s="53">
        <f t="shared" si="39"/>
        <v>172</v>
      </c>
      <c r="B185" s="61">
        <v>44378</v>
      </c>
      <c r="D185" s="62">
        <v>517</v>
      </c>
      <c r="E185" s="63">
        <f t="shared" si="54"/>
        <v>0.92500000000000004</v>
      </c>
      <c r="F185" s="5">
        <f t="shared" si="54"/>
        <v>8100</v>
      </c>
      <c r="G185" s="5">
        <f t="shared" si="46"/>
        <v>-391.00423440848971</v>
      </c>
      <c r="H185" s="5">
        <f t="shared" si="40"/>
        <v>-19.237806471849023</v>
      </c>
      <c r="I185" s="5">
        <f t="shared" si="52"/>
        <v>-791.58165927602931</v>
      </c>
      <c r="J185" s="5"/>
      <c r="K185" s="5">
        <f t="shared" si="51"/>
        <v>3873622.5</v>
      </c>
      <c r="M185" s="5">
        <f t="shared" si="47"/>
        <v>3298880.3609927213</v>
      </c>
      <c r="O185" s="5" t="e">
        <f t="shared" si="41"/>
        <v>#REF!</v>
      </c>
      <c r="P185" s="5"/>
      <c r="Q185" s="5" t="e">
        <f t="shared" si="48"/>
        <v>#REF!</v>
      </c>
      <c r="R185" s="5"/>
      <c r="S185" s="60" t="e">
        <f t="shared" si="38"/>
        <v>#REF!</v>
      </c>
      <c r="U185" s="5" t="e">
        <f t="shared" si="43"/>
        <v>#REF!</v>
      </c>
      <c r="W185" s="5"/>
      <c r="X185" s="60"/>
      <c r="Y185" s="53">
        <f t="shared" si="42"/>
        <v>172</v>
      </c>
      <c r="Z185" s="61">
        <v>44378</v>
      </c>
      <c r="AA185" s="60"/>
      <c r="AB185" s="60" t="e">
        <f t="shared" si="44"/>
        <v>#REF!</v>
      </c>
      <c r="AC185" s="60"/>
      <c r="AD185" s="60" t="e">
        <f t="shared" si="45"/>
        <v>#REF!</v>
      </c>
      <c r="AF185" s="60">
        <f t="shared" si="50"/>
        <v>3873622.5</v>
      </c>
      <c r="AG185" s="60">
        <f t="shared" si="53"/>
        <v>3873622.5</v>
      </c>
      <c r="AH185" s="60">
        <f t="shared" si="53"/>
        <v>3873622.5</v>
      </c>
    </row>
    <row r="186" spans="1:35" x14ac:dyDescent="0.25">
      <c r="A186" s="53">
        <f t="shared" si="39"/>
        <v>173</v>
      </c>
      <c r="B186" s="61">
        <v>44409</v>
      </c>
      <c r="D186" s="62">
        <v>517</v>
      </c>
      <c r="E186" s="63">
        <f t="shared" si="54"/>
        <v>0.92500000000000004</v>
      </c>
      <c r="F186" s="5">
        <f t="shared" si="54"/>
        <v>8100</v>
      </c>
      <c r="G186" s="5">
        <f t="shared" si="46"/>
        <v>-391.00423440848971</v>
      </c>
      <c r="H186" s="5">
        <f t="shared" si="40"/>
        <v>-19.237806471849023</v>
      </c>
      <c r="I186" s="5">
        <f t="shared" si="52"/>
        <v>-791.58165927602931</v>
      </c>
      <c r="J186" s="5"/>
      <c r="K186" s="5">
        <f t="shared" si="51"/>
        <v>3873622.5</v>
      </c>
      <c r="M186" s="5">
        <f t="shared" si="47"/>
        <v>3298880.3609927213</v>
      </c>
      <c r="O186" s="5" t="e">
        <f t="shared" si="41"/>
        <v>#REF!</v>
      </c>
      <c r="P186" s="5"/>
      <c r="Q186" s="5" t="e">
        <f t="shared" si="48"/>
        <v>#REF!</v>
      </c>
      <c r="R186" s="5"/>
      <c r="S186" s="60" t="e">
        <f t="shared" si="38"/>
        <v>#REF!</v>
      </c>
      <c r="U186" s="5" t="e">
        <f t="shared" si="43"/>
        <v>#REF!</v>
      </c>
      <c r="W186" s="5"/>
      <c r="X186" s="60"/>
      <c r="Y186" s="53">
        <f t="shared" si="42"/>
        <v>173</v>
      </c>
      <c r="Z186" s="61">
        <v>44409</v>
      </c>
      <c r="AA186" s="60"/>
      <c r="AB186" s="60" t="e">
        <f t="shared" si="44"/>
        <v>#REF!</v>
      </c>
      <c r="AC186" s="60"/>
      <c r="AD186" s="60" t="e">
        <f t="shared" si="45"/>
        <v>#REF!</v>
      </c>
      <c r="AF186" s="60">
        <f t="shared" si="50"/>
        <v>3873622.5</v>
      </c>
      <c r="AG186" s="60">
        <f t="shared" si="53"/>
        <v>3873622.5</v>
      </c>
      <c r="AH186" s="60">
        <f t="shared" si="53"/>
        <v>3873622.5</v>
      </c>
    </row>
    <row r="187" spans="1:35" x14ac:dyDescent="0.25">
      <c r="A187" s="53">
        <f t="shared" si="39"/>
        <v>174</v>
      </c>
      <c r="B187" s="61">
        <v>44440</v>
      </c>
      <c r="D187" s="62">
        <v>517</v>
      </c>
      <c r="E187" s="63">
        <f t="shared" ref="E187:F202" si="55">E175</f>
        <v>0.92500000000000004</v>
      </c>
      <c r="F187" s="5">
        <f t="shared" si="55"/>
        <v>3780</v>
      </c>
      <c r="G187" s="5">
        <f t="shared" si="46"/>
        <v>-391.00423440848971</v>
      </c>
      <c r="H187" s="5">
        <f t="shared" si="40"/>
        <v>-19.237806471849023</v>
      </c>
      <c r="I187" s="5">
        <f t="shared" si="52"/>
        <v>-791.58165927602931</v>
      </c>
      <c r="J187" s="5"/>
      <c r="K187" s="5">
        <f t="shared" si="51"/>
        <v>1807690.5</v>
      </c>
      <c r="M187" s="5">
        <f t="shared" si="47"/>
        <v>1232948.360992721</v>
      </c>
      <c r="O187" s="5" t="e">
        <f t="shared" si="41"/>
        <v>#REF!</v>
      </c>
      <c r="P187" s="5"/>
      <c r="Q187" s="5" t="e">
        <f t="shared" si="48"/>
        <v>#REF!</v>
      </c>
      <c r="R187" s="5"/>
      <c r="S187" s="60" t="e">
        <f t="shared" si="38"/>
        <v>#REF!</v>
      </c>
      <c r="U187" s="5" t="e">
        <f t="shared" si="43"/>
        <v>#REF!</v>
      </c>
      <c r="W187" s="5"/>
      <c r="X187" s="60"/>
      <c r="Y187" s="53">
        <f t="shared" si="42"/>
        <v>174</v>
      </c>
      <c r="Z187" s="61">
        <v>44440</v>
      </c>
      <c r="AA187" s="60"/>
      <c r="AB187" s="60" t="e">
        <f t="shared" si="44"/>
        <v>#REF!</v>
      </c>
      <c r="AC187" s="60"/>
      <c r="AD187" s="60" t="e">
        <f t="shared" si="45"/>
        <v>#REF!</v>
      </c>
      <c r="AF187" s="60">
        <f t="shared" si="50"/>
        <v>1807690.5</v>
      </c>
      <c r="AG187" s="60">
        <f t="shared" si="53"/>
        <v>1807690.5</v>
      </c>
      <c r="AH187" s="60">
        <f t="shared" si="53"/>
        <v>1807690.5</v>
      </c>
    </row>
    <row r="188" spans="1:35" x14ac:dyDescent="0.25">
      <c r="A188" s="53">
        <f t="shared" si="39"/>
        <v>175</v>
      </c>
      <c r="B188" s="61">
        <v>44470</v>
      </c>
      <c r="D188" s="62">
        <v>517</v>
      </c>
      <c r="E188" s="63">
        <f t="shared" si="55"/>
        <v>0.97499999999999998</v>
      </c>
      <c r="F188" s="5">
        <f t="shared" si="55"/>
        <v>2700</v>
      </c>
      <c r="G188" s="5">
        <f t="shared" si="46"/>
        <v>-370.95273520805432</v>
      </c>
      <c r="H188" s="5">
        <f t="shared" si="40"/>
        <v>-18.251252293805486</v>
      </c>
      <c r="I188" s="5">
        <f t="shared" si="52"/>
        <v>-750.98772803110512</v>
      </c>
      <c r="J188" s="5"/>
      <c r="K188" s="5">
        <f t="shared" si="51"/>
        <v>1361002.5</v>
      </c>
      <c r="M188" s="5">
        <f t="shared" si="47"/>
        <v>786260.36099272058</v>
      </c>
      <c r="O188" s="5" t="e">
        <f t="shared" si="41"/>
        <v>#REF!</v>
      </c>
      <c r="P188" s="5"/>
      <c r="Q188" s="5" t="e">
        <f t="shared" si="48"/>
        <v>#REF!</v>
      </c>
      <c r="R188" s="5"/>
      <c r="S188" s="60" t="e">
        <f t="shared" si="38"/>
        <v>#REF!</v>
      </c>
      <c r="U188" s="5" t="e">
        <f t="shared" si="43"/>
        <v>#REF!</v>
      </c>
      <c r="W188" s="5"/>
      <c r="X188" s="60"/>
      <c r="Y188" s="53">
        <f t="shared" si="42"/>
        <v>175</v>
      </c>
      <c r="Z188" s="61">
        <v>44470</v>
      </c>
      <c r="AA188" s="60"/>
      <c r="AB188" s="60" t="e">
        <f t="shared" si="44"/>
        <v>#REF!</v>
      </c>
      <c r="AC188" s="60"/>
      <c r="AD188" s="60" t="e">
        <f t="shared" si="45"/>
        <v>#REF!</v>
      </c>
      <c r="AF188" s="60">
        <f t="shared" si="50"/>
        <v>1361002.5</v>
      </c>
      <c r="AG188" s="60">
        <f t="shared" si="53"/>
        <v>1361002.5</v>
      </c>
      <c r="AH188" s="60">
        <f t="shared" si="53"/>
        <v>1361002.5</v>
      </c>
    </row>
    <row r="189" spans="1:35" x14ac:dyDescent="0.25">
      <c r="A189" s="53">
        <f t="shared" si="39"/>
        <v>176</v>
      </c>
      <c r="B189" s="61">
        <v>44501</v>
      </c>
      <c r="D189" s="62">
        <v>517</v>
      </c>
      <c r="E189" s="63">
        <f t="shared" si="55"/>
        <v>0.97499999999999998</v>
      </c>
      <c r="F189" s="5">
        <f t="shared" si="55"/>
        <v>2700</v>
      </c>
      <c r="G189" s="5">
        <f t="shared" si="46"/>
        <v>-370.95273520805432</v>
      </c>
      <c r="H189" s="5">
        <f t="shared" si="40"/>
        <v>-18.251252293805486</v>
      </c>
      <c r="I189" s="5">
        <f t="shared" si="52"/>
        <v>-750.98772803110512</v>
      </c>
      <c r="J189" s="5"/>
      <c r="K189" s="5">
        <f t="shared" si="51"/>
        <v>1361002.5</v>
      </c>
      <c r="M189" s="5">
        <f t="shared" si="47"/>
        <v>786260.36099272058</v>
      </c>
      <c r="O189" s="5" t="e">
        <f t="shared" si="41"/>
        <v>#REF!</v>
      </c>
      <c r="P189" s="5"/>
      <c r="Q189" s="5" t="e">
        <f t="shared" si="48"/>
        <v>#REF!</v>
      </c>
      <c r="R189" s="5"/>
      <c r="S189" s="60" t="e">
        <f t="shared" si="38"/>
        <v>#REF!</v>
      </c>
      <c r="U189" s="5" t="e">
        <f t="shared" si="43"/>
        <v>#REF!</v>
      </c>
      <c r="W189" s="5"/>
      <c r="X189" s="60"/>
      <c r="Y189" s="53">
        <f t="shared" si="42"/>
        <v>176</v>
      </c>
      <c r="Z189" s="61">
        <v>44501</v>
      </c>
      <c r="AA189" s="60"/>
      <c r="AB189" s="60" t="e">
        <f t="shared" si="44"/>
        <v>#REF!</v>
      </c>
      <c r="AC189" s="60"/>
      <c r="AD189" s="60" t="e">
        <f t="shared" si="45"/>
        <v>#REF!</v>
      </c>
      <c r="AF189" s="60">
        <f t="shared" si="50"/>
        <v>1361002.5</v>
      </c>
      <c r="AG189" s="60">
        <f t="shared" si="53"/>
        <v>1361002.5</v>
      </c>
      <c r="AH189" s="60">
        <f t="shared" si="53"/>
        <v>1361002.5</v>
      </c>
    </row>
    <row r="190" spans="1:35" x14ac:dyDescent="0.25">
      <c r="A190" s="53">
        <f t="shared" si="39"/>
        <v>177</v>
      </c>
      <c r="B190" s="61">
        <v>44531</v>
      </c>
      <c r="D190" s="62">
        <v>517</v>
      </c>
      <c r="E190" s="63">
        <f t="shared" si="55"/>
        <v>1.0049999999999999</v>
      </c>
      <c r="F190" s="5">
        <f t="shared" si="55"/>
        <v>3780</v>
      </c>
      <c r="G190" s="5">
        <f t="shared" si="46"/>
        <v>-359.87951923169459</v>
      </c>
      <c r="H190" s="5">
        <f t="shared" si="40"/>
        <v>-17.70643879249786</v>
      </c>
      <c r="I190" s="5">
        <f t="shared" si="52"/>
        <v>-728.57018391077361</v>
      </c>
      <c r="J190" s="5"/>
      <c r="K190" s="5">
        <f t="shared" si="51"/>
        <v>1964031.2999999998</v>
      </c>
      <c r="M190" s="5">
        <f t="shared" si="47"/>
        <v>1389289.1609927204</v>
      </c>
      <c r="O190" s="5" t="e">
        <f t="shared" si="41"/>
        <v>#REF!</v>
      </c>
      <c r="P190" s="5"/>
      <c r="Q190" s="5" t="e">
        <f t="shared" si="48"/>
        <v>#REF!</v>
      </c>
      <c r="R190" s="5"/>
      <c r="S190" s="60" t="e">
        <f t="shared" si="38"/>
        <v>#REF!</v>
      </c>
      <c r="U190" s="5" t="e">
        <f t="shared" si="43"/>
        <v>#REF!</v>
      </c>
      <c r="W190" s="5"/>
      <c r="X190" s="60"/>
      <c r="Y190" s="53">
        <f t="shared" si="42"/>
        <v>177</v>
      </c>
      <c r="Z190" s="61">
        <v>44531</v>
      </c>
      <c r="AA190" s="60"/>
      <c r="AB190" s="60" t="e">
        <f t="shared" si="44"/>
        <v>#REF!</v>
      </c>
      <c r="AC190" s="60"/>
      <c r="AD190" s="60" t="e">
        <f t="shared" si="45"/>
        <v>#REF!</v>
      </c>
      <c r="AE190" s="64">
        <f>SUM(K179:K190)</f>
        <v>26711942.400000002</v>
      </c>
      <c r="AF190" s="60">
        <f t="shared" si="50"/>
        <v>1964031.2999999998</v>
      </c>
      <c r="AG190" s="60">
        <f t="shared" si="53"/>
        <v>1964031.2999999998</v>
      </c>
      <c r="AH190" s="60">
        <f t="shared" si="53"/>
        <v>1964031.2999999998</v>
      </c>
    </row>
    <row r="191" spans="1:35" x14ac:dyDescent="0.25">
      <c r="A191" s="53">
        <f t="shared" si="39"/>
        <v>178</v>
      </c>
      <c r="B191" s="61">
        <v>44562</v>
      </c>
      <c r="D191" s="62">
        <v>517</v>
      </c>
      <c r="E191" s="63">
        <f t="shared" si="55"/>
        <v>1.0049999999999999</v>
      </c>
      <c r="F191" s="5">
        <f t="shared" si="55"/>
        <v>3780</v>
      </c>
      <c r="G191" s="5">
        <f t="shared" si="46"/>
        <v>-359.87951923169459</v>
      </c>
      <c r="H191" s="5">
        <f t="shared" si="40"/>
        <v>-17.70643879249786</v>
      </c>
      <c r="I191" s="5">
        <f t="shared" si="52"/>
        <v>-748.60586396831991</v>
      </c>
      <c r="J191" s="5"/>
      <c r="K191" s="5">
        <f t="shared" si="51"/>
        <v>1964031.2999999998</v>
      </c>
      <c r="M191" s="5">
        <f t="shared" si="47"/>
        <v>1378878.9221700202</v>
      </c>
      <c r="O191" s="5" t="e">
        <f t="shared" si="41"/>
        <v>#REF!</v>
      </c>
      <c r="P191" s="5"/>
      <c r="Q191" s="5" t="e">
        <f t="shared" si="48"/>
        <v>#REF!</v>
      </c>
      <c r="R191" s="5"/>
      <c r="S191" s="60" t="e">
        <f t="shared" si="38"/>
        <v>#REF!</v>
      </c>
      <c r="U191" s="5" t="e">
        <f t="shared" si="43"/>
        <v>#REF!</v>
      </c>
      <c r="W191" s="5"/>
      <c r="X191" s="60"/>
      <c r="Y191" s="53">
        <f t="shared" si="42"/>
        <v>178</v>
      </c>
      <c r="Z191" s="61">
        <v>44562</v>
      </c>
      <c r="AA191" s="60"/>
      <c r="AB191" s="60" t="e">
        <f t="shared" si="44"/>
        <v>#REF!</v>
      </c>
      <c r="AC191" s="60"/>
      <c r="AD191" s="60" t="e">
        <f t="shared" si="45"/>
        <v>#REF!</v>
      </c>
      <c r="AF191" s="60">
        <f t="shared" si="50"/>
        <v>1964031.2999999998</v>
      </c>
      <c r="AG191" s="60">
        <f t="shared" si="53"/>
        <v>1964031.2999999998</v>
      </c>
      <c r="AH191" s="60">
        <f t="shared" si="53"/>
        <v>1964031.2999999998</v>
      </c>
      <c r="AI191" s="60">
        <f>AH191</f>
        <v>1964031.2999999998</v>
      </c>
    </row>
    <row r="192" spans="1:35" x14ac:dyDescent="0.25">
      <c r="A192" s="53">
        <f t="shared" si="39"/>
        <v>179</v>
      </c>
      <c r="B192" s="61">
        <v>44593</v>
      </c>
      <c r="D192" s="62">
        <v>517</v>
      </c>
      <c r="E192" s="63">
        <f t="shared" si="55"/>
        <v>1.0049999999999999</v>
      </c>
      <c r="F192" s="5">
        <f t="shared" si="55"/>
        <v>3780</v>
      </c>
      <c r="G192" s="5">
        <f t="shared" si="46"/>
        <v>-359.87951923169459</v>
      </c>
      <c r="H192" s="5">
        <f t="shared" si="40"/>
        <v>-17.70643879249786</v>
      </c>
      <c r="I192" s="5">
        <f t="shared" si="52"/>
        <v>-748.60586396831991</v>
      </c>
      <c r="J192" s="5"/>
      <c r="K192" s="5">
        <f t="shared" si="51"/>
        <v>1964031.2999999998</v>
      </c>
      <c r="M192" s="5">
        <f t="shared" si="47"/>
        <v>1378878.9221700202</v>
      </c>
      <c r="O192" s="5" t="e">
        <f t="shared" si="41"/>
        <v>#REF!</v>
      </c>
      <c r="P192" s="5"/>
      <c r="Q192" s="5" t="e">
        <f t="shared" si="48"/>
        <v>#REF!</v>
      </c>
      <c r="R192" s="5"/>
      <c r="S192" s="60" t="e">
        <f t="shared" si="38"/>
        <v>#REF!</v>
      </c>
      <c r="U192" s="5" t="e">
        <f t="shared" si="43"/>
        <v>#REF!</v>
      </c>
      <c r="W192" s="5"/>
      <c r="X192" s="60"/>
      <c r="Y192" s="53">
        <f t="shared" si="42"/>
        <v>179</v>
      </c>
      <c r="Z192" s="61">
        <v>44593</v>
      </c>
      <c r="AA192" s="60"/>
      <c r="AB192" s="60" t="e">
        <f t="shared" si="44"/>
        <v>#REF!</v>
      </c>
      <c r="AC192" s="60"/>
      <c r="AD192" s="60" t="e">
        <f t="shared" si="45"/>
        <v>#REF!</v>
      </c>
      <c r="AF192" s="60">
        <f t="shared" si="50"/>
        <v>1964031.2999999998</v>
      </c>
      <c r="AG192" s="60">
        <f t="shared" si="53"/>
        <v>1964031.2999999998</v>
      </c>
      <c r="AH192" s="60">
        <f t="shared" si="53"/>
        <v>1964031.2999999998</v>
      </c>
      <c r="AI192" s="60">
        <f t="shared" si="53"/>
        <v>1964031.2999999998</v>
      </c>
    </row>
    <row r="193" spans="1:36" x14ac:dyDescent="0.25">
      <c r="A193" s="53">
        <f t="shared" si="39"/>
        <v>180</v>
      </c>
      <c r="B193" s="61">
        <v>44621</v>
      </c>
      <c r="D193" s="62">
        <v>517</v>
      </c>
      <c r="E193" s="63">
        <f t="shared" si="55"/>
        <v>1.0049999999999999</v>
      </c>
      <c r="F193" s="5">
        <f t="shared" si="55"/>
        <v>2700</v>
      </c>
      <c r="G193" s="5">
        <f t="shared" si="46"/>
        <v>-359.87951923169459</v>
      </c>
      <c r="H193" s="5">
        <f t="shared" si="40"/>
        <v>-17.70643879249786</v>
      </c>
      <c r="I193" s="5">
        <f t="shared" si="52"/>
        <v>-748.60586396831991</v>
      </c>
      <c r="J193" s="5"/>
      <c r="K193" s="5">
        <f t="shared" si="51"/>
        <v>1402879.4999999998</v>
      </c>
      <c r="M193" s="5">
        <f t="shared" si="47"/>
        <v>817727.12217002024</v>
      </c>
      <c r="O193" s="5" t="e">
        <f t="shared" si="41"/>
        <v>#REF!</v>
      </c>
      <c r="P193" s="5"/>
      <c r="Q193" s="5" t="e">
        <f t="shared" si="48"/>
        <v>#REF!</v>
      </c>
      <c r="R193" s="5"/>
      <c r="S193" s="60" t="e">
        <f t="shared" si="38"/>
        <v>#REF!</v>
      </c>
      <c r="U193" s="5" t="e">
        <f t="shared" si="43"/>
        <v>#REF!</v>
      </c>
      <c r="W193" s="5"/>
      <c r="X193" s="60"/>
      <c r="Y193" s="53">
        <f t="shared" si="42"/>
        <v>180</v>
      </c>
      <c r="Z193" s="61">
        <v>44621</v>
      </c>
      <c r="AA193" s="60"/>
      <c r="AB193" s="60" t="e">
        <f t="shared" si="44"/>
        <v>#REF!</v>
      </c>
      <c r="AC193" s="60"/>
      <c r="AD193" s="60" t="e">
        <f t="shared" si="45"/>
        <v>#REF!</v>
      </c>
      <c r="AF193" s="60">
        <f t="shared" si="50"/>
        <v>1402879.4999999998</v>
      </c>
      <c r="AG193" s="60">
        <f t="shared" si="53"/>
        <v>1402879.4999999998</v>
      </c>
      <c r="AH193" s="60">
        <f t="shared" si="53"/>
        <v>1402879.4999999998</v>
      </c>
      <c r="AI193" s="60">
        <f t="shared" si="53"/>
        <v>1402879.4999999998</v>
      </c>
    </row>
    <row r="194" spans="1:36" x14ac:dyDescent="0.25">
      <c r="A194" s="53">
        <f t="shared" si="39"/>
        <v>181</v>
      </c>
      <c r="B194" s="61">
        <v>44652</v>
      </c>
      <c r="D194" s="62">
        <v>517</v>
      </c>
      <c r="E194" s="63">
        <f t="shared" si="55"/>
        <v>0.97499999999999998</v>
      </c>
      <c r="F194" s="5">
        <f t="shared" si="55"/>
        <v>2700</v>
      </c>
      <c r="G194" s="5">
        <f t="shared" si="46"/>
        <v>-370.95273520805432</v>
      </c>
      <c r="H194" s="5">
        <f t="shared" si="40"/>
        <v>-18.251252293805486</v>
      </c>
      <c r="I194" s="5">
        <f t="shared" si="52"/>
        <v>-771.63989055196055</v>
      </c>
      <c r="J194" s="5"/>
      <c r="K194" s="5">
        <f t="shared" si="51"/>
        <v>1361002.5</v>
      </c>
      <c r="M194" s="5">
        <f t="shared" si="47"/>
        <v>775850.12217002048</v>
      </c>
      <c r="O194" s="5" t="e">
        <f t="shared" si="41"/>
        <v>#REF!</v>
      </c>
      <c r="P194" s="5"/>
      <c r="Q194" s="5" t="e">
        <f t="shared" si="48"/>
        <v>#REF!</v>
      </c>
      <c r="R194" s="5"/>
      <c r="S194" s="60" t="e">
        <f t="shared" si="38"/>
        <v>#REF!</v>
      </c>
      <c r="U194" s="5" t="e">
        <f t="shared" si="43"/>
        <v>#REF!</v>
      </c>
      <c r="W194" s="5"/>
      <c r="X194" s="60"/>
      <c r="Y194" s="53">
        <f t="shared" si="42"/>
        <v>181</v>
      </c>
      <c r="Z194" s="61">
        <v>44652</v>
      </c>
      <c r="AA194" s="60"/>
      <c r="AB194" s="60" t="e">
        <f t="shared" si="44"/>
        <v>#REF!</v>
      </c>
      <c r="AC194" s="60"/>
      <c r="AD194" s="60" t="e">
        <f t="shared" si="45"/>
        <v>#REF!</v>
      </c>
      <c r="AF194" s="60">
        <f t="shared" si="50"/>
        <v>1361002.5</v>
      </c>
      <c r="AG194" s="60">
        <f t="shared" si="53"/>
        <v>1361002.5</v>
      </c>
      <c r="AH194" s="60">
        <f t="shared" si="53"/>
        <v>1361002.5</v>
      </c>
      <c r="AI194" s="60">
        <f t="shared" si="53"/>
        <v>1361002.5</v>
      </c>
    </row>
    <row r="195" spans="1:36" x14ac:dyDescent="0.25">
      <c r="A195" s="53">
        <f t="shared" si="39"/>
        <v>182</v>
      </c>
      <c r="B195" s="61">
        <v>44682</v>
      </c>
      <c r="D195" s="62">
        <v>517</v>
      </c>
      <c r="E195" s="63">
        <f t="shared" si="55"/>
        <v>0.97499999999999998</v>
      </c>
      <c r="F195" s="5">
        <f t="shared" si="55"/>
        <v>3780</v>
      </c>
      <c r="G195" s="5">
        <f t="shared" si="46"/>
        <v>-370.95273520805432</v>
      </c>
      <c r="H195" s="5">
        <f t="shared" si="40"/>
        <v>-18.251252293805486</v>
      </c>
      <c r="I195" s="5">
        <f t="shared" si="52"/>
        <v>-771.63989055196055</v>
      </c>
      <c r="J195" s="5"/>
      <c r="K195" s="5">
        <f t="shared" si="51"/>
        <v>1905403.5</v>
      </c>
      <c r="M195" s="5">
        <f t="shared" si="47"/>
        <v>1320251.1221700206</v>
      </c>
      <c r="O195" s="5" t="e">
        <f t="shared" si="41"/>
        <v>#REF!</v>
      </c>
      <c r="P195" s="5"/>
      <c r="Q195" s="5" t="e">
        <f t="shared" si="48"/>
        <v>#REF!</v>
      </c>
      <c r="R195" s="5"/>
      <c r="S195" s="60" t="e">
        <f t="shared" si="38"/>
        <v>#REF!</v>
      </c>
      <c r="U195" s="5" t="e">
        <f t="shared" si="43"/>
        <v>#REF!</v>
      </c>
      <c r="W195" s="5"/>
      <c r="X195" s="60"/>
      <c r="Y195" s="53">
        <f t="shared" si="42"/>
        <v>182</v>
      </c>
      <c r="Z195" s="61">
        <v>44682</v>
      </c>
      <c r="AA195" s="60"/>
      <c r="AB195" s="60" t="e">
        <f t="shared" si="44"/>
        <v>#REF!</v>
      </c>
      <c r="AC195" s="60"/>
      <c r="AD195" s="60" t="e">
        <f t="shared" si="45"/>
        <v>#REF!</v>
      </c>
      <c r="AF195" s="60">
        <f t="shared" si="50"/>
        <v>1905403.5</v>
      </c>
      <c r="AG195" s="60">
        <f t="shared" si="53"/>
        <v>1905403.5</v>
      </c>
      <c r="AH195" s="60">
        <f t="shared" si="53"/>
        <v>1905403.5</v>
      </c>
      <c r="AI195" s="60">
        <f t="shared" si="53"/>
        <v>1905403.5</v>
      </c>
    </row>
    <row r="196" spans="1:36" x14ac:dyDescent="0.25">
      <c r="A196" s="53">
        <f t="shared" si="39"/>
        <v>183</v>
      </c>
      <c r="B196" s="61">
        <v>44713</v>
      </c>
      <c r="D196" s="62">
        <v>517</v>
      </c>
      <c r="E196" s="63">
        <f t="shared" si="55"/>
        <v>0.92500000000000004</v>
      </c>
      <c r="F196" s="5">
        <f t="shared" si="55"/>
        <v>8100</v>
      </c>
      <c r="G196" s="5">
        <f t="shared" si="46"/>
        <v>-391.00423440848971</v>
      </c>
      <c r="H196" s="5">
        <f t="shared" si="40"/>
        <v>-19.237806471849023</v>
      </c>
      <c r="I196" s="5">
        <f t="shared" si="52"/>
        <v>-813.35015490612022</v>
      </c>
      <c r="J196" s="5"/>
      <c r="K196" s="5">
        <f t="shared" si="51"/>
        <v>3873622.5</v>
      </c>
      <c r="M196" s="5">
        <f t="shared" si="47"/>
        <v>3288470.1221700213</v>
      </c>
      <c r="O196" s="5" t="e">
        <f t="shared" si="41"/>
        <v>#REF!</v>
      </c>
      <c r="P196" s="5"/>
      <c r="Q196" s="5" t="e">
        <f t="shared" si="48"/>
        <v>#REF!</v>
      </c>
      <c r="R196" s="5"/>
      <c r="S196" s="60" t="e">
        <f t="shared" si="38"/>
        <v>#REF!</v>
      </c>
      <c r="U196" s="5" t="e">
        <f t="shared" si="43"/>
        <v>#REF!</v>
      </c>
      <c r="W196" s="5"/>
      <c r="X196" s="60"/>
      <c r="Y196" s="53">
        <f t="shared" si="42"/>
        <v>183</v>
      </c>
      <c r="Z196" s="61">
        <v>44713</v>
      </c>
      <c r="AA196" s="60"/>
      <c r="AB196" s="60" t="e">
        <f t="shared" si="44"/>
        <v>#REF!</v>
      </c>
      <c r="AC196" s="60"/>
      <c r="AD196" s="60" t="e">
        <f t="shared" si="45"/>
        <v>#REF!</v>
      </c>
      <c r="AF196" s="60">
        <f t="shared" si="50"/>
        <v>3873622.5</v>
      </c>
      <c r="AG196" s="60">
        <f t="shared" si="53"/>
        <v>3873622.5</v>
      </c>
      <c r="AH196" s="60">
        <f t="shared" si="53"/>
        <v>3873622.5</v>
      </c>
      <c r="AI196" s="60">
        <f t="shared" si="53"/>
        <v>3873622.5</v>
      </c>
    </row>
    <row r="197" spans="1:36" x14ac:dyDescent="0.25">
      <c r="A197" s="53">
        <f t="shared" si="39"/>
        <v>184</v>
      </c>
      <c r="B197" s="61">
        <v>44743</v>
      </c>
      <c r="D197" s="62">
        <v>517</v>
      </c>
      <c r="E197" s="63">
        <f t="shared" si="55"/>
        <v>0.92500000000000004</v>
      </c>
      <c r="F197" s="5">
        <f t="shared" si="55"/>
        <v>8100</v>
      </c>
      <c r="G197" s="5">
        <f t="shared" si="46"/>
        <v>-391.00423440848971</v>
      </c>
      <c r="H197" s="5">
        <f t="shared" si="40"/>
        <v>-19.237806471849023</v>
      </c>
      <c r="I197" s="5">
        <f t="shared" si="52"/>
        <v>-813.35015490612022</v>
      </c>
      <c r="J197" s="5"/>
      <c r="K197" s="5">
        <f t="shared" si="51"/>
        <v>3873622.5</v>
      </c>
      <c r="M197" s="5">
        <f t="shared" si="47"/>
        <v>3288470.1221700213</v>
      </c>
      <c r="O197" s="5" t="e">
        <f t="shared" si="41"/>
        <v>#REF!</v>
      </c>
      <c r="P197" s="5"/>
      <c r="Q197" s="5" t="e">
        <f t="shared" si="48"/>
        <v>#REF!</v>
      </c>
      <c r="R197" s="5"/>
      <c r="S197" s="60" t="e">
        <f t="shared" si="38"/>
        <v>#REF!</v>
      </c>
      <c r="U197" s="5" t="e">
        <f t="shared" si="43"/>
        <v>#REF!</v>
      </c>
      <c r="W197" s="5"/>
      <c r="X197" s="60"/>
      <c r="Y197" s="53">
        <f t="shared" si="42"/>
        <v>184</v>
      </c>
      <c r="Z197" s="61">
        <v>44743</v>
      </c>
      <c r="AA197" s="60"/>
      <c r="AB197" s="60" t="e">
        <f t="shared" si="44"/>
        <v>#REF!</v>
      </c>
      <c r="AC197" s="60"/>
      <c r="AD197" s="60" t="e">
        <f t="shared" si="45"/>
        <v>#REF!</v>
      </c>
      <c r="AF197" s="60">
        <f t="shared" si="50"/>
        <v>3873622.5</v>
      </c>
      <c r="AG197" s="60">
        <f t="shared" si="53"/>
        <v>3873622.5</v>
      </c>
      <c r="AH197" s="60">
        <f t="shared" si="53"/>
        <v>3873622.5</v>
      </c>
      <c r="AI197" s="60">
        <f t="shared" si="53"/>
        <v>3873622.5</v>
      </c>
    </row>
    <row r="198" spans="1:36" x14ac:dyDescent="0.25">
      <c r="A198" s="53">
        <f t="shared" si="39"/>
        <v>185</v>
      </c>
      <c r="B198" s="61">
        <v>44774</v>
      </c>
      <c r="D198" s="62">
        <v>517</v>
      </c>
      <c r="E198" s="63">
        <f t="shared" si="55"/>
        <v>0.92500000000000004</v>
      </c>
      <c r="F198" s="5">
        <f t="shared" si="55"/>
        <v>8100</v>
      </c>
      <c r="G198" s="5">
        <f t="shared" si="46"/>
        <v>-391.00423440848971</v>
      </c>
      <c r="H198" s="5">
        <f t="shared" si="40"/>
        <v>-19.237806471849023</v>
      </c>
      <c r="I198" s="5">
        <f t="shared" si="52"/>
        <v>-813.35015490612022</v>
      </c>
      <c r="J198" s="5"/>
      <c r="K198" s="5">
        <f t="shared" si="51"/>
        <v>3873622.5</v>
      </c>
      <c r="M198" s="5">
        <f t="shared" si="47"/>
        <v>3288470.1221700213</v>
      </c>
      <c r="O198" s="5" t="e">
        <f t="shared" si="41"/>
        <v>#REF!</v>
      </c>
      <c r="P198" s="5"/>
      <c r="Q198" s="5" t="e">
        <f t="shared" si="48"/>
        <v>#REF!</v>
      </c>
      <c r="R198" s="5"/>
      <c r="S198" s="60" t="e">
        <f t="shared" si="38"/>
        <v>#REF!</v>
      </c>
      <c r="U198" s="5" t="e">
        <f t="shared" si="43"/>
        <v>#REF!</v>
      </c>
      <c r="W198" s="5"/>
      <c r="X198" s="60"/>
      <c r="Y198" s="53">
        <f t="shared" si="42"/>
        <v>185</v>
      </c>
      <c r="Z198" s="61">
        <v>44774</v>
      </c>
      <c r="AA198" s="60"/>
      <c r="AB198" s="60" t="e">
        <f t="shared" si="44"/>
        <v>#REF!</v>
      </c>
      <c r="AC198" s="60"/>
      <c r="AD198" s="60" t="e">
        <f t="shared" si="45"/>
        <v>#REF!</v>
      </c>
      <c r="AF198" s="60">
        <f t="shared" si="50"/>
        <v>3873622.5</v>
      </c>
      <c r="AG198" s="60">
        <f t="shared" si="53"/>
        <v>3873622.5</v>
      </c>
      <c r="AH198" s="60">
        <f t="shared" si="53"/>
        <v>3873622.5</v>
      </c>
      <c r="AI198" s="60">
        <f t="shared" si="53"/>
        <v>3873622.5</v>
      </c>
    </row>
    <row r="199" spans="1:36" x14ac:dyDescent="0.25">
      <c r="A199" s="53">
        <f t="shared" si="39"/>
        <v>186</v>
      </c>
      <c r="B199" s="61">
        <v>44805</v>
      </c>
      <c r="D199" s="62">
        <v>517</v>
      </c>
      <c r="E199" s="63">
        <f t="shared" si="55"/>
        <v>0.92500000000000004</v>
      </c>
      <c r="F199" s="5">
        <f t="shared" si="55"/>
        <v>3780</v>
      </c>
      <c r="G199" s="5">
        <f t="shared" si="46"/>
        <v>-391.00423440848971</v>
      </c>
      <c r="H199" s="5">
        <f t="shared" si="40"/>
        <v>-19.237806471849023</v>
      </c>
      <c r="I199" s="5">
        <f t="shared" si="52"/>
        <v>-813.35015490612022</v>
      </c>
      <c r="J199" s="5"/>
      <c r="K199" s="5">
        <f t="shared" si="51"/>
        <v>1807690.5</v>
      </c>
      <c r="M199" s="5">
        <f t="shared" si="47"/>
        <v>1222538.1221700208</v>
      </c>
      <c r="O199" s="5" t="e">
        <f t="shared" si="41"/>
        <v>#REF!</v>
      </c>
      <c r="P199" s="5"/>
      <c r="Q199" s="5" t="e">
        <f t="shared" si="48"/>
        <v>#REF!</v>
      </c>
      <c r="R199" s="5"/>
      <c r="S199" s="60" t="e">
        <f t="shared" si="38"/>
        <v>#REF!</v>
      </c>
      <c r="U199" s="5" t="e">
        <f t="shared" si="43"/>
        <v>#REF!</v>
      </c>
      <c r="W199" s="5"/>
      <c r="X199" s="60"/>
      <c r="Y199" s="53">
        <f t="shared" si="42"/>
        <v>186</v>
      </c>
      <c r="Z199" s="61">
        <v>44805</v>
      </c>
      <c r="AA199" s="60"/>
      <c r="AB199" s="60" t="e">
        <f t="shared" si="44"/>
        <v>#REF!</v>
      </c>
      <c r="AC199" s="60"/>
      <c r="AD199" s="60" t="e">
        <f t="shared" si="45"/>
        <v>#REF!</v>
      </c>
      <c r="AF199" s="60">
        <f t="shared" si="50"/>
        <v>1807690.5</v>
      </c>
      <c r="AG199" s="60">
        <f t="shared" si="53"/>
        <v>1807690.5</v>
      </c>
      <c r="AH199" s="60">
        <f t="shared" si="53"/>
        <v>1807690.5</v>
      </c>
      <c r="AI199" s="60">
        <f t="shared" si="53"/>
        <v>1807690.5</v>
      </c>
    </row>
    <row r="200" spans="1:36" x14ac:dyDescent="0.25">
      <c r="A200" s="53">
        <f t="shared" si="39"/>
        <v>187</v>
      </c>
      <c r="B200" s="61">
        <v>44835</v>
      </c>
      <c r="D200" s="62">
        <v>517</v>
      </c>
      <c r="E200" s="63">
        <f t="shared" si="55"/>
        <v>0.97499999999999998</v>
      </c>
      <c r="F200" s="5">
        <f t="shared" si="55"/>
        <v>2700</v>
      </c>
      <c r="G200" s="5">
        <f t="shared" si="46"/>
        <v>-370.95273520805432</v>
      </c>
      <c r="H200" s="5">
        <f t="shared" si="40"/>
        <v>-18.251252293805486</v>
      </c>
      <c r="I200" s="5">
        <f t="shared" si="52"/>
        <v>-771.63989055196055</v>
      </c>
      <c r="J200" s="5"/>
      <c r="K200" s="5">
        <f t="shared" si="51"/>
        <v>1361002.5</v>
      </c>
      <c r="M200" s="5">
        <f t="shared" si="47"/>
        <v>775850.12217002048</v>
      </c>
      <c r="O200" s="5" t="e">
        <f t="shared" si="41"/>
        <v>#REF!</v>
      </c>
      <c r="P200" s="5"/>
      <c r="Q200" s="5" t="e">
        <f t="shared" si="48"/>
        <v>#REF!</v>
      </c>
      <c r="R200" s="5"/>
      <c r="S200" s="60" t="e">
        <f t="shared" si="38"/>
        <v>#REF!</v>
      </c>
      <c r="U200" s="5" t="e">
        <f t="shared" si="43"/>
        <v>#REF!</v>
      </c>
      <c r="W200" s="5"/>
      <c r="X200" s="60"/>
      <c r="Y200" s="53">
        <f t="shared" si="42"/>
        <v>187</v>
      </c>
      <c r="Z200" s="61">
        <v>44835</v>
      </c>
      <c r="AA200" s="60"/>
      <c r="AB200" s="60" t="e">
        <f t="shared" si="44"/>
        <v>#REF!</v>
      </c>
      <c r="AC200" s="60"/>
      <c r="AD200" s="60" t="e">
        <f t="shared" si="45"/>
        <v>#REF!</v>
      </c>
      <c r="AF200" s="60">
        <f t="shared" si="50"/>
        <v>1361002.5</v>
      </c>
      <c r="AG200" s="60">
        <f t="shared" si="53"/>
        <v>1361002.5</v>
      </c>
      <c r="AH200" s="60">
        <f t="shared" si="53"/>
        <v>1361002.5</v>
      </c>
      <c r="AI200" s="60">
        <f t="shared" si="53"/>
        <v>1361002.5</v>
      </c>
    </row>
    <row r="201" spans="1:36" x14ac:dyDescent="0.25">
      <c r="A201" s="53">
        <f t="shared" si="39"/>
        <v>188</v>
      </c>
      <c r="B201" s="61">
        <v>44866</v>
      </c>
      <c r="D201" s="62">
        <v>517</v>
      </c>
      <c r="E201" s="63">
        <f t="shared" si="55"/>
        <v>0.97499999999999998</v>
      </c>
      <c r="F201" s="5">
        <f t="shared" si="55"/>
        <v>2700</v>
      </c>
      <c r="G201" s="5">
        <f t="shared" si="46"/>
        <v>-370.95273520805432</v>
      </c>
      <c r="H201" s="5">
        <f t="shared" si="40"/>
        <v>-18.251252293805486</v>
      </c>
      <c r="I201" s="5">
        <f t="shared" si="52"/>
        <v>-771.63989055196055</v>
      </c>
      <c r="J201" s="5"/>
      <c r="K201" s="5">
        <f t="shared" si="51"/>
        <v>1361002.5</v>
      </c>
      <c r="M201" s="5">
        <f t="shared" si="47"/>
        <v>775850.12217002048</v>
      </c>
      <c r="O201" s="5" t="e">
        <f t="shared" si="41"/>
        <v>#REF!</v>
      </c>
      <c r="P201" s="5"/>
      <c r="Q201" s="5" t="e">
        <f t="shared" si="48"/>
        <v>#REF!</v>
      </c>
      <c r="R201" s="5"/>
      <c r="S201" s="60" t="e">
        <f t="shared" si="38"/>
        <v>#REF!</v>
      </c>
      <c r="U201" s="5" t="e">
        <f t="shared" si="43"/>
        <v>#REF!</v>
      </c>
      <c r="W201" s="5"/>
      <c r="X201" s="60"/>
      <c r="Y201" s="53">
        <f t="shared" si="42"/>
        <v>188</v>
      </c>
      <c r="Z201" s="61">
        <v>44866</v>
      </c>
      <c r="AA201" s="60"/>
      <c r="AB201" s="60" t="e">
        <f t="shared" si="44"/>
        <v>#REF!</v>
      </c>
      <c r="AC201" s="60"/>
      <c r="AD201" s="60" t="e">
        <f t="shared" si="45"/>
        <v>#REF!</v>
      </c>
      <c r="AF201" s="60">
        <f t="shared" si="50"/>
        <v>1361002.5</v>
      </c>
      <c r="AG201" s="60">
        <f t="shared" si="53"/>
        <v>1361002.5</v>
      </c>
      <c r="AH201" s="60">
        <f t="shared" si="53"/>
        <v>1361002.5</v>
      </c>
      <c r="AI201" s="60">
        <f t="shared" si="53"/>
        <v>1361002.5</v>
      </c>
    </row>
    <row r="202" spans="1:36" x14ac:dyDescent="0.25">
      <c r="A202" s="53">
        <f t="shared" si="39"/>
        <v>189</v>
      </c>
      <c r="B202" s="61">
        <v>44896</v>
      </c>
      <c r="D202" s="62">
        <v>517</v>
      </c>
      <c r="E202" s="63">
        <f t="shared" si="55"/>
        <v>1.0049999999999999</v>
      </c>
      <c r="F202" s="5">
        <f t="shared" si="55"/>
        <v>3780</v>
      </c>
      <c r="G202" s="5">
        <f t="shared" si="46"/>
        <v>-359.87951923169459</v>
      </c>
      <c r="H202" s="5">
        <f t="shared" si="40"/>
        <v>-17.70643879249786</v>
      </c>
      <c r="I202" s="5">
        <f t="shared" si="52"/>
        <v>-748.60586396831991</v>
      </c>
      <c r="J202" s="5"/>
      <c r="K202" s="5">
        <f t="shared" si="51"/>
        <v>1964031.2999999998</v>
      </c>
      <c r="M202" s="5">
        <f t="shared" si="47"/>
        <v>1378878.9221700202</v>
      </c>
      <c r="O202" s="5" t="e">
        <f t="shared" si="41"/>
        <v>#REF!</v>
      </c>
      <c r="P202" s="5"/>
      <c r="Q202" s="5" t="e">
        <f t="shared" si="48"/>
        <v>#REF!</v>
      </c>
      <c r="R202" s="5"/>
      <c r="S202" s="60" t="e">
        <f t="shared" si="38"/>
        <v>#REF!</v>
      </c>
      <c r="U202" s="5" t="e">
        <f t="shared" si="43"/>
        <v>#REF!</v>
      </c>
      <c r="W202" s="5"/>
      <c r="X202" s="60"/>
      <c r="Y202" s="53">
        <f t="shared" si="42"/>
        <v>189</v>
      </c>
      <c r="Z202" s="61">
        <v>44896</v>
      </c>
      <c r="AA202" s="60"/>
      <c r="AB202" s="60" t="e">
        <f t="shared" si="44"/>
        <v>#REF!</v>
      </c>
      <c r="AC202" s="60"/>
      <c r="AD202" s="60" t="e">
        <f t="shared" si="45"/>
        <v>#REF!</v>
      </c>
      <c r="AE202" s="64">
        <f>SUM(K191:K202)</f>
        <v>26711942.400000002</v>
      </c>
      <c r="AF202" s="60">
        <f t="shared" si="50"/>
        <v>1964031.2999999998</v>
      </c>
      <c r="AG202" s="60">
        <f t="shared" si="53"/>
        <v>1964031.2999999998</v>
      </c>
      <c r="AH202" s="60">
        <f t="shared" si="53"/>
        <v>1964031.2999999998</v>
      </c>
      <c r="AI202" s="60">
        <f t="shared" si="53"/>
        <v>1964031.2999999998</v>
      </c>
    </row>
    <row r="203" spans="1:36" x14ac:dyDescent="0.25">
      <c r="A203" s="53">
        <f t="shared" si="39"/>
        <v>190</v>
      </c>
      <c r="B203" s="61">
        <v>44927</v>
      </c>
      <c r="D203" s="62">
        <v>517</v>
      </c>
      <c r="E203" s="63">
        <f t="shared" ref="E203:F218" si="56">E191</f>
        <v>1.0049999999999999</v>
      </c>
      <c r="F203" s="5">
        <f t="shared" si="56"/>
        <v>3780</v>
      </c>
      <c r="G203" s="5">
        <f t="shared" si="46"/>
        <v>-359.87951923169459</v>
      </c>
      <c r="H203" s="5">
        <f t="shared" si="40"/>
        <v>-17.70643879249786</v>
      </c>
      <c r="I203" s="5">
        <f t="shared" si="52"/>
        <v>-769.19252522744875</v>
      </c>
      <c r="J203" s="5"/>
      <c r="K203" s="5">
        <f t="shared" si="51"/>
        <v>1964031.2999999998</v>
      </c>
      <c r="M203" s="5">
        <f t="shared" si="47"/>
        <v>1368182.4017796959</v>
      </c>
      <c r="O203" s="5" t="e">
        <f t="shared" si="41"/>
        <v>#REF!</v>
      </c>
      <c r="P203" s="5"/>
      <c r="Q203" s="5" t="e">
        <f t="shared" si="48"/>
        <v>#REF!</v>
      </c>
      <c r="R203" s="5"/>
      <c r="S203" s="60" t="e">
        <f t="shared" si="38"/>
        <v>#REF!</v>
      </c>
      <c r="U203" s="5" t="e">
        <f t="shared" si="43"/>
        <v>#REF!</v>
      </c>
      <c r="W203" s="5"/>
      <c r="X203" s="60"/>
      <c r="Y203" s="53">
        <f t="shared" si="42"/>
        <v>190</v>
      </c>
      <c r="Z203" s="61">
        <v>44927</v>
      </c>
      <c r="AA203" s="60"/>
      <c r="AB203" s="60" t="e">
        <f t="shared" si="44"/>
        <v>#REF!</v>
      </c>
      <c r="AC203" s="60"/>
      <c r="AD203" s="60" t="e">
        <f t="shared" si="45"/>
        <v>#REF!</v>
      </c>
      <c r="AF203" s="60">
        <f t="shared" si="50"/>
        <v>1964031.2999999998</v>
      </c>
      <c r="AG203" s="60">
        <f t="shared" si="53"/>
        <v>1964031.2999999998</v>
      </c>
      <c r="AH203" s="60">
        <f t="shared" si="53"/>
        <v>1964031.2999999998</v>
      </c>
      <c r="AI203" s="60">
        <f t="shared" si="53"/>
        <v>1964031.2999999998</v>
      </c>
      <c r="AJ203" s="60">
        <f>AI203</f>
        <v>1964031.2999999998</v>
      </c>
    </row>
    <row r="204" spans="1:36" x14ac:dyDescent="0.25">
      <c r="A204" s="53">
        <f t="shared" si="39"/>
        <v>191</v>
      </c>
      <c r="B204" s="61">
        <v>44958</v>
      </c>
      <c r="D204" s="62">
        <v>517</v>
      </c>
      <c r="E204" s="63">
        <f t="shared" si="56"/>
        <v>1.0049999999999999</v>
      </c>
      <c r="F204" s="5">
        <f t="shared" si="56"/>
        <v>3780</v>
      </c>
      <c r="G204" s="5">
        <f t="shared" si="46"/>
        <v>-359.87951923169459</v>
      </c>
      <c r="H204" s="5">
        <f t="shared" si="40"/>
        <v>-17.70643879249786</v>
      </c>
      <c r="I204" s="5">
        <f t="shared" si="52"/>
        <v>-769.19252522744875</v>
      </c>
      <c r="J204" s="5"/>
      <c r="K204" s="5">
        <f t="shared" si="51"/>
        <v>1964031.2999999998</v>
      </c>
      <c r="M204" s="5">
        <f t="shared" si="47"/>
        <v>1368182.4017796959</v>
      </c>
      <c r="O204" s="5" t="e">
        <f t="shared" si="41"/>
        <v>#REF!</v>
      </c>
      <c r="P204" s="5"/>
      <c r="Q204" s="5" t="e">
        <f t="shared" si="48"/>
        <v>#REF!</v>
      </c>
      <c r="R204" s="5"/>
      <c r="S204" s="60" t="e">
        <f t="shared" si="38"/>
        <v>#REF!</v>
      </c>
      <c r="U204" s="5" t="e">
        <f t="shared" si="43"/>
        <v>#REF!</v>
      </c>
      <c r="W204" s="5"/>
      <c r="X204" s="60"/>
      <c r="Y204" s="53">
        <f t="shared" si="42"/>
        <v>191</v>
      </c>
      <c r="Z204" s="61">
        <v>44958</v>
      </c>
      <c r="AA204" s="60"/>
      <c r="AB204" s="60" t="e">
        <f t="shared" si="44"/>
        <v>#REF!</v>
      </c>
      <c r="AC204" s="60"/>
      <c r="AD204" s="60" t="e">
        <f t="shared" si="45"/>
        <v>#REF!</v>
      </c>
      <c r="AF204" s="60">
        <f t="shared" si="50"/>
        <v>1964031.2999999998</v>
      </c>
      <c r="AG204" s="60">
        <f t="shared" si="53"/>
        <v>1964031.2999999998</v>
      </c>
      <c r="AH204" s="60">
        <f t="shared" si="53"/>
        <v>1964031.2999999998</v>
      </c>
      <c r="AI204" s="60">
        <f t="shared" si="53"/>
        <v>1964031.2999999998</v>
      </c>
      <c r="AJ204" s="60">
        <f t="shared" si="53"/>
        <v>1964031.2999999998</v>
      </c>
    </row>
    <row r="205" spans="1:36" x14ac:dyDescent="0.25">
      <c r="A205" s="53">
        <f t="shared" si="39"/>
        <v>192</v>
      </c>
      <c r="B205" s="61">
        <v>44986</v>
      </c>
      <c r="D205" s="62">
        <v>517</v>
      </c>
      <c r="E205" s="63">
        <f t="shared" si="56"/>
        <v>1.0049999999999999</v>
      </c>
      <c r="F205" s="5">
        <f t="shared" si="56"/>
        <v>2700</v>
      </c>
      <c r="G205" s="5">
        <f t="shared" si="46"/>
        <v>-359.87951923169459</v>
      </c>
      <c r="H205" s="5">
        <f t="shared" si="40"/>
        <v>-17.70643879249786</v>
      </c>
      <c r="I205" s="5">
        <f t="shared" si="52"/>
        <v>-769.19252522744875</v>
      </c>
      <c r="J205" s="5"/>
      <c r="K205" s="5">
        <f t="shared" si="51"/>
        <v>1402879.4999999998</v>
      </c>
      <c r="M205" s="5">
        <f t="shared" si="47"/>
        <v>807030.60177969583</v>
      </c>
      <c r="O205" s="5" t="e">
        <f t="shared" si="41"/>
        <v>#REF!</v>
      </c>
      <c r="P205" s="5"/>
      <c r="Q205" s="5" t="e">
        <f t="shared" si="48"/>
        <v>#REF!</v>
      </c>
      <c r="R205" s="5"/>
      <c r="S205" s="60" t="e">
        <f t="shared" si="38"/>
        <v>#REF!</v>
      </c>
      <c r="U205" s="5" t="e">
        <f t="shared" si="43"/>
        <v>#REF!</v>
      </c>
      <c r="W205" s="5"/>
      <c r="X205" s="60"/>
      <c r="Y205" s="53">
        <f t="shared" si="42"/>
        <v>192</v>
      </c>
      <c r="Z205" s="61">
        <v>44986</v>
      </c>
      <c r="AA205" s="60"/>
      <c r="AB205" s="60" t="e">
        <f t="shared" si="44"/>
        <v>#REF!</v>
      </c>
      <c r="AC205" s="60"/>
      <c r="AD205" s="60" t="e">
        <f t="shared" si="45"/>
        <v>#REF!</v>
      </c>
      <c r="AF205" s="60">
        <f t="shared" si="50"/>
        <v>1402879.4999999998</v>
      </c>
      <c r="AG205" s="60">
        <f t="shared" si="53"/>
        <v>1402879.4999999998</v>
      </c>
      <c r="AH205" s="60">
        <f t="shared" si="53"/>
        <v>1402879.4999999998</v>
      </c>
      <c r="AI205" s="60">
        <f t="shared" si="53"/>
        <v>1402879.4999999998</v>
      </c>
      <c r="AJ205" s="60">
        <f t="shared" si="53"/>
        <v>1402879.4999999998</v>
      </c>
    </row>
    <row r="206" spans="1:36" x14ac:dyDescent="0.25">
      <c r="A206" s="53">
        <f t="shared" si="39"/>
        <v>193</v>
      </c>
      <c r="B206" s="61">
        <v>45017</v>
      </c>
      <c r="D206" s="62">
        <v>517</v>
      </c>
      <c r="E206" s="63">
        <f t="shared" si="56"/>
        <v>0.97499999999999998</v>
      </c>
      <c r="F206" s="5">
        <f t="shared" si="56"/>
        <v>2700</v>
      </c>
      <c r="G206" s="5">
        <f t="shared" si="46"/>
        <v>-370.95273520805432</v>
      </c>
      <c r="H206" s="5">
        <f t="shared" si="40"/>
        <v>-18.251252293805486</v>
      </c>
      <c r="I206" s="5">
        <f t="shared" si="52"/>
        <v>-792.85998754213949</v>
      </c>
      <c r="J206" s="5"/>
      <c r="K206" s="5">
        <f t="shared" si="51"/>
        <v>1361002.5</v>
      </c>
      <c r="M206" s="5">
        <f t="shared" si="47"/>
        <v>765153.60177969595</v>
      </c>
      <c r="O206" s="5" t="e">
        <f t="shared" si="41"/>
        <v>#REF!</v>
      </c>
      <c r="P206" s="5"/>
      <c r="Q206" s="5" t="e">
        <f t="shared" si="48"/>
        <v>#REF!</v>
      </c>
      <c r="R206" s="5"/>
      <c r="S206" s="60" t="e">
        <f t="shared" ref="S206:S218" si="57">S205-Q206</f>
        <v>#REF!</v>
      </c>
      <c r="U206" s="5" t="e">
        <f t="shared" si="43"/>
        <v>#REF!</v>
      </c>
      <c r="W206" s="5"/>
      <c r="X206" s="60"/>
      <c r="Y206" s="53">
        <f t="shared" si="42"/>
        <v>193</v>
      </c>
      <c r="Z206" s="61">
        <v>45017</v>
      </c>
      <c r="AA206" s="60"/>
      <c r="AB206" s="60" t="e">
        <f t="shared" si="44"/>
        <v>#REF!</v>
      </c>
      <c r="AC206" s="60"/>
      <c r="AD206" s="60" t="e">
        <f t="shared" si="45"/>
        <v>#REF!</v>
      </c>
      <c r="AF206" s="60">
        <f t="shared" si="50"/>
        <v>1361002.5</v>
      </c>
      <c r="AG206" s="60">
        <f t="shared" si="53"/>
        <v>1361002.5</v>
      </c>
      <c r="AH206" s="60">
        <f t="shared" si="53"/>
        <v>1361002.5</v>
      </c>
      <c r="AI206" s="60">
        <f t="shared" si="53"/>
        <v>1361002.5</v>
      </c>
      <c r="AJ206" s="60">
        <f t="shared" si="53"/>
        <v>1361002.5</v>
      </c>
    </row>
    <row r="207" spans="1:36" x14ac:dyDescent="0.25">
      <c r="A207" s="53">
        <f t="shared" ref="A207:A218" si="58">A206+1</f>
        <v>194</v>
      </c>
      <c r="B207" s="61">
        <v>45047</v>
      </c>
      <c r="D207" s="62">
        <v>517</v>
      </c>
      <c r="E207" s="63">
        <f t="shared" si="56"/>
        <v>0.97499999999999998</v>
      </c>
      <c r="F207" s="5">
        <f t="shared" si="56"/>
        <v>3780</v>
      </c>
      <c r="G207" s="5">
        <f t="shared" si="46"/>
        <v>-370.95273520805432</v>
      </c>
      <c r="H207" s="5">
        <f t="shared" ref="H207:H218" si="59">-184000*0.6/(D207*E207)/12</f>
        <v>-18.251252293805486</v>
      </c>
      <c r="I207" s="5">
        <f t="shared" si="52"/>
        <v>-792.85998754213949</v>
      </c>
      <c r="J207" s="5"/>
      <c r="K207" s="5">
        <f t="shared" si="51"/>
        <v>1905403.5</v>
      </c>
      <c r="M207" s="5">
        <f t="shared" si="47"/>
        <v>1309554.6017796961</v>
      </c>
      <c r="O207" s="5" t="e">
        <f t="shared" ref="O207:O218" si="60">S206*($Q$9/12)</f>
        <v>#REF!</v>
      </c>
      <c r="P207" s="5"/>
      <c r="Q207" s="5" t="e">
        <f t="shared" si="48"/>
        <v>#REF!</v>
      </c>
      <c r="R207" s="5"/>
      <c r="S207" s="60" t="e">
        <f t="shared" si="57"/>
        <v>#REF!</v>
      </c>
      <c r="U207" s="5" t="e">
        <f t="shared" si="43"/>
        <v>#REF!</v>
      </c>
      <c r="W207" s="5"/>
      <c r="X207" s="60"/>
      <c r="Y207" s="53">
        <f t="shared" ref="Y207:Y218" si="61">Y206+1</f>
        <v>194</v>
      </c>
      <c r="Z207" s="61">
        <v>45047</v>
      </c>
      <c r="AA207" s="60"/>
      <c r="AB207" s="60" t="e">
        <f t="shared" si="44"/>
        <v>#REF!</v>
      </c>
      <c r="AC207" s="60"/>
      <c r="AD207" s="60" t="e">
        <f t="shared" si="45"/>
        <v>#REF!</v>
      </c>
      <c r="AF207" s="60">
        <f t="shared" si="50"/>
        <v>1905403.5</v>
      </c>
      <c r="AG207" s="60">
        <f t="shared" si="53"/>
        <v>1905403.5</v>
      </c>
      <c r="AH207" s="60">
        <f t="shared" si="53"/>
        <v>1905403.5</v>
      </c>
      <c r="AI207" s="60">
        <f t="shared" si="53"/>
        <v>1905403.5</v>
      </c>
      <c r="AJ207" s="60">
        <f t="shared" si="53"/>
        <v>1905403.5</v>
      </c>
    </row>
    <row r="208" spans="1:36" x14ac:dyDescent="0.25">
      <c r="A208" s="53">
        <f t="shared" si="58"/>
        <v>195</v>
      </c>
      <c r="B208" s="61">
        <v>45078</v>
      </c>
      <c r="D208" s="62">
        <v>517</v>
      </c>
      <c r="E208" s="63">
        <f t="shared" si="56"/>
        <v>0.92500000000000004</v>
      </c>
      <c r="F208" s="5">
        <f t="shared" si="56"/>
        <v>8100</v>
      </c>
      <c r="G208" s="5">
        <f t="shared" si="46"/>
        <v>-391.00423440848971</v>
      </c>
      <c r="H208" s="5">
        <f t="shared" si="59"/>
        <v>-19.237806471849023</v>
      </c>
      <c r="I208" s="5">
        <f t="shared" si="52"/>
        <v>-835.71728416603855</v>
      </c>
      <c r="J208" s="5"/>
      <c r="K208" s="5">
        <f t="shared" si="51"/>
        <v>3873622.5</v>
      </c>
      <c r="M208" s="5">
        <f t="shared" si="47"/>
        <v>3277773.6017796965</v>
      </c>
      <c r="O208" s="5" t="e">
        <f t="shared" si="60"/>
        <v>#REF!</v>
      </c>
      <c r="P208" s="5"/>
      <c r="Q208" s="5" t="e">
        <f t="shared" si="48"/>
        <v>#REF!</v>
      </c>
      <c r="R208" s="5"/>
      <c r="S208" s="60" t="e">
        <f t="shared" si="57"/>
        <v>#REF!</v>
      </c>
      <c r="U208" s="5" t="e">
        <f t="shared" ref="U208:U218" si="62">S208</f>
        <v>#REF!</v>
      </c>
      <c r="W208" s="5"/>
      <c r="X208" s="60"/>
      <c r="Y208" s="53">
        <f t="shared" si="61"/>
        <v>195</v>
      </c>
      <c r="Z208" s="61">
        <v>45078</v>
      </c>
      <c r="AA208" s="60"/>
      <c r="AB208" s="60" t="e">
        <f t="shared" ref="AB208:AB218" si="63">-U207+U208</f>
        <v>#REF!</v>
      </c>
      <c r="AC208" s="60"/>
      <c r="AD208" s="60" t="e">
        <f t="shared" ref="AD208:AD218" si="64">-Q220+Q208</f>
        <v>#REF!</v>
      </c>
      <c r="AF208" s="60">
        <f t="shared" si="50"/>
        <v>3873622.5</v>
      </c>
      <c r="AG208" s="60">
        <f t="shared" si="53"/>
        <v>3873622.5</v>
      </c>
      <c r="AH208" s="60">
        <f t="shared" si="53"/>
        <v>3873622.5</v>
      </c>
      <c r="AI208" s="60">
        <f t="shared" si="53"/>
        <v>3873622.5</v>
      </c>
      <c r="AJ208" s="60">
        <f t="shared" si="53"/>
        <v>3873622.5</v>
      </c>
    </row>
    <row r="209" spans="1:37" x14ac:dyDescent="0.25">
      <c r="A209" s="53">
        <f t="shared" si="58"/>
        <v>196</v>
      </c>
      <c r="B209" s="61">
        <v>45108</v>
      </c>
      <c r="D209" s="62">
        <v>517</v>
      </c>
      <c r="E209" s="63">
        <f t="shared" si="56"/>
        <v>0.92500000000000004</v>
      </c>
      <c r="F209" s="5">
        <f t="shared" si="56"/>
        <v>8100</v>
      </c>
      <c r="G209" s="5">
        <f t="shared" si="46"/>
        <v>-391.00423440848971</v>
      </c>
      <c r="H209" s="5">
        <f t="shared" si="59"/>
        <v>-19.237806471849023</v>
      </c>
      <c r="I209" s="5">
        <f t="shared" si="52"/>
        <v>-835.71728416603855</v>
      </c>
      <c r="J209" s="5"/>
      <c r="K209" s="5">
        <f t="shared" si="51"/>
        <v>3873622.5</v>
      </c>
      <c r="M209" s="5">
        <f t="shared" si="47"/>
        <v>3277773.6017796965</v>
      </c>
      <c r="O209" s="5" t="e">
        <f t="shared" si="60"/>
        <v>#REF!</v>
      </c>
      <c r="P209" s="5"/>
      <c r="Q209" s="5" t="e">
        <f t="shared" si="48"/>
        <v>#REF!</v>
      </c>
      <c r="R209" s="5"/>
      <c r="S209" s="60" t="e">
        <f t="shared" si="57"/>
        <v>#REF!</v>
      </c>
      <c r="U209" s="5" t="e">
        <f t="shared" si="62"/>
        <v>#REF!</v>
      </c>
      <c r="W209" s="5"/>
      <c r="X209" s="60"/>
      <c r="Y209" s="53">
        <f t="shared" si="61"/>
        <v>196</v>
      </c>
      <c r="Z209" s="61">
        <v>45108</v>
      </c>
      <c r="AA209" s="60"/>
      <c r="AB209" s="60" t="e">
        <f t="shared" si="63"/>
        <v>#REF!</v>
      </c>
      <c r="AC209" s="60"/>
      <c r="AD209" s="60" t="e">
        <f t="shared" si="64"/>
        <v>#REF!</v>
      </c>
      <c r="AF209" s="60">
        <f t="shared" si="50"/>
        <v>3873622.5</v>
      </c>
      <c r="AG209" s="60">
        <f t="shared" si="53"/>
        <v>3873622.5</v>
      </c>
      <c r="AH209" s="60">
        <f t="shared" si="53"/>
        <v>3873622.5</v>
      </c>
      <c r="AI209" s="60">
        <f t="shared" si="53"/>
        <v>3873622.5</v>
      </c>
      <c r="AJ209" s="60">
        <f t="shared" si="53"/>
        <v>3873622.5</v>
      </c>
    </row>
    <row r="210" spans="1:37" x14ac:dyDescent="0.25">
      <c r="A210" s="53">
        <f t="shared" si="58"/>
        <v>197</v>
      </c>
      <c r="B210" s="61">
        <v>45139</v>
      </c>
      <c r="D210" s="62">
        <v>517</v>
      </c>
      <c r="E210" s="63">
        <f t="shared" si="56"/>
        <v>0.92500000000000004</v>
      </c>
      <c r="F210" s="5">
        <f t="shared" si="56"/>
        <v>8100</v>
      </c>
      <c r="G210" s="5">
        <f t="shared" ref="G210:G218" si="65">-2243856/(D210*E210)/12</f>
        <v>-391.00423440848971</v>
      </c>
      <c r="H210" s="5">
        <f t="shared" si="59"/>
        <v>-19.237806471849023</v>
      </c>
      <c r="I210" s="5">
        <f t="shared" si="52"/>
        <v>-835.71728416603855</v>
      </c>
      <c r="J210" s="5"/>
      <c r="K210" s="5">
        <f t="shared" si="51"/>
        <v>3873622.5</v>
      </c>
      <c r="M210" s="5">
        <f t="shared" si="47"/>
        <v>3277773.6017796965</v>
      </c>
      <c r="O210" s="5" t="e">
        <f t="shared" si="60"/>
        <v>#REF!</v>
      </c>
      <c r="P210" s="5"/>
      <c r="Q210" s="5" t="e">
        <f t="shared" si="48"/>
        <v>#REF!</v>
      </c>
      <c r="R210" s="5"/>
      <c r="S210" s="60" t="e">
        <f t="shared" si="57"/>
        <v>#REF!</v>
      </c>
      <c r="U210" s="5" t="e">
        <f t="shared" si="62"/>
        <v>#REF!</v>
      </c>
      <c r="W210" s="5"/>
      <c r="X210" s="60"/>
      <c r="Y210" s="53">
        <f t="shared" si="61"/>
        <v>197</v>
      </c>
      <c r="Z210" s="61">
        <v>45139</v>
      </c>
      <c r="AA210" s="60"/>
      <c r="AB210" s="60" t="e">
        <f t="shared" si="63"/>
        <v>#REF!</v>
      </c>
      <c r="AC210" s="60"/>
      <c r="AD210" s="60" t="e">
        <f t="shared" si="64"/>
        <v>#REF!</v>
      </c>
      <c r="AF210" s="60">
        <f t="shared" si="50"/>
        <v>3873622.5</v>
      </c>
      <c r="AG210" s="60">
        <f t="shared" si="53"/>
        <v>3873622.5</v>
      </c>
      <c r="AH210" s="60">
        <f t="shared" si="53"/>
        <v>3873622.5</v>
      </c>
      <c r="AI210" s="60">
        <f t="shared" si="53"/>
        <v>3873622.5</v>
      </c>
      <c r="AJ210" s="60">
        <f t="shared" si="53"/>
        <v>3873622.5</v>
      </c>
    </row>
    <row r="211" spans="1:37" x14ac:dyDescent="0.25">
      <c r="A211" s="53">
        <f t="shared" si="58"/>
        <v>198</v>
      </c>
      <c r="B211" s="61">
        <v>45170</v>
      </c>
      <c r="D211" s="62">
        <v>517</v>
      </c>
      <c r="E211" s="63">
        <f t="shared" si="56"/>
        <v>0.92500000000000004</v>
      </c>
      <c r="F211" s="5">
        <f t="shared" si="56"/>
        <v>3780</v>
      </c>
      <c r="G211" s="5">
        <f t="shared" si="65"/>
        <v>-391.00423440848971</v>
      </c>
      <c r="H211" s="5">
        <f t="shared" si="59"/>
        <v>-19.237806471849023</v>
      </c>
      <c r="I211" s="5">
        <f t="shared" si="52"/>
        <v>-835.71728416603855</v>
      </c>
      <c r="J211" s="5"/>
      <c r="K211" s="5">
        <f t="shared" si="51"/>
        <v>1807690.5</v>
      </c>
      <c r="M211" s="5">
        <f t="shared" ref="M211:M218" si="66">SUM(F211:I211)*E211*D211</f>
        <v>1211841.6017796965</v>
      </c>
      <c r="O211" s="5" t="e">
        <f t="shared" si="60"/>
        <v>#REF!</v>
      </c>
      <c r="P211" s="5"/>
      <c r="Q211" s="5" t="e">
        <f t="shared" ref="Q211:Q218" si="67">M211-O211</f>
        <v>#REF!</v>
      </c>
      <c r="R211" s="5"/>
      <c r="S211" s="60" t="e">
        <f t="shared" si="57"/>
        <v>#REF!</v>
      </c>
      <c r="U211" s="5" t="e">
        <f t="shared" si="62"/>
        <v>#REF!</v>
      </c>
      <c r="W211" s="5"/>
      <c r="X211" s="60"/>
      <c r="Y211" s="53">
        <f t="shared" si="61"/>
        <v>198</v>
      </c>
      <c r="Z211" s="61">
        <v>45170</v>
      </c>
      <c r="AA211" s="60"/>
      <c r="AB211" s="60" t="e">
        <f t="shared" si="63"/>
        <v>#REF!</v>
      </c>
      <c r="AC211" s="60"/>
      <c r="AD211" s="60" t="e">
        <f t="shared" si="64"/>
        <v>#REF!</v>
      </c>
      <c r="AF211" s="60">
        <f t="shared" si="50"/>
        <v>1807690.5</v>
      </c>
      <c r="AG211" s="60">
        <f t="shared" si="53"/>
        <v>1807690.5</v>
      </c>
      <c r="AH211" s="60">
        <f t="shared" si="53"/>
        <v>1807690.5</v>
      </c>
      <c r="AI211" s="60">
        <f t="shared" si="53"/>
        <v>1807690.5</v>
      </c>
      <c r="AJ211" s="60">
        <f t="shared" si="53"/>
        <v>1807690.5</v>
      </c>
    </row>
    <row r="212" spans="1:37" x14ac:dyDescent="0.25">
      <c r="A212" s="53">
        <f t="shared" si="58"/>
        <v>199</v>
      </c>
      <c r="B212" s="61">
        <v>45200</v>
      </c>
      <c r="D212" s="62">
        <v>517</v>
      </c>
      <c r="E212" s="63">
        <f t="shared" si="56"/>
        <v>0.97499999999999998</v>
      </c>
      <c r="F212" s="5">
        <f t="shared" si="56"/>
        <v>2700</v>
      </c>
      <c r="G212" s="5">
        <f t="shared" si="65"/>
        <v>-370.95273520805432</v>
      </c>
      <c r="H212" s="5">
        <f t="shared" si="59"/>
        <v>-18.251252293805486</v>
      </c>
      <c r="I212" s="5">
        <f t="shared" si="52"/>
        <v>-792.85998754213949</v>
      </c>
      <c r="J212" s="5"/>
      <c r="K212" s="5">
        <f t="shared" si="51"/>
        <v>1361002.5</v>
      </c>
      <c r="M212" s="5">
        <f t="shared" si="66"/>
        <v>765153.60177969595</v>
      </c>
      <c r="O212" s="5" t="e">
        <f t="shared" si="60"/>
        <v>#REF!</v>
      </c>
      <c r="P212" s="5"/>
      <c r="Q212" s="5" t="e">
        <f t="shared" si="67"/>
        <v>#REF!</v>
      </c>
      <c r="R212" s="5"/>
      <c r="S212" s="60" t="e">
        <f t="shared" si="57"/>
        <v>#REF!</v>
      </c>
      <c r="U212" s="5" t="e">
        <f t="shared" si="62"/>
        <v>#REF!</v>
      </c>
      <c r="W212" s="5"/>
      <c r="X212" s="60"/>
      <c r="Y212" s="53">
        <f t="shared" si="61"/>
        <v>199</v>
      </c>
      <c r="Z212" s="61">
        <v>45200</v>
      </c>
      <c r="AA212" s="60"/>
      <c r="AB212" s="60" t="e">
        <f t="shared" si="63"/>
        <v>#REF!</v>
      </c>
      <c r="AC212" s="60"/>
      <c r="AD212" s="60" t="e">
        <f t="shared" si="64"/>
        <v>#REF!</v>
      </c>
      <c r="AF212" s="60">
        <f t="shared" si="50"/>
        <v>1361002.5</v>
      </c>
      <c r="AG212" s="60">
        <f t="shared" si="53"/>
        <v>1361002.5</v>
      </c>
      <c r="AH212" s="60">
        <f t="shared" si="53"/>
        <v>1361002.5</v>
      </c>
      <c r="AI212" s="60">
        <f t="shared" si="53"/>
        <v>1361002.5</v>
      </c>
      <c r="AJ212" s="60">
        <f t="shared" si="53"/>
        <v>1361002.5</v>
      </c>
    </row>
    <row r="213" spans="1:37" x14ac:dyDescent="0.25">
      <c r="A213" s="53">
        <f t="shared" si="58"/>
        <v>200</v>
      </c>
      <c r="B213" s="61">
        <v>45231</v>
      </c>
      <c r="D213" s="62">
        <v>517</v>
      </c>
      <c r="E213" s="63">
        <f t="shared" si="56"/>
        <v>0.97499999999999998</v>
      </c>
      <c r="F213" s="5">
        <f t="shared" si="56"/>
        <v>2700</v>
      </c>
      <c r="G213" s="5">
        <f t="shared" si="65"/>
        <v>-370.95273520805432</v>
      </c>
      <c r="H213" s="5">
        <f t="shared" si="59"/>
        <v>-18.251252293805486</v>
      </c>
      <c r="I213" s="5">
        <f t="shared" si="52"/>
        <v>-792.85998754213949</v>
      </c>
      <c r="J213" s="5"/>
      <c r="K213" s="5">
        <f t="shared" si="51"/>
        <v>1361002.5</v>
      </c>
      <c r="M213" s="5">
        <f t="shared" si="66"/>
        <v>765153.60177969595</v>
      </c>
      <c r="O213" s="5" t="e">
        <f t="shared" si="60"/>
        <v>#REF!</v>
      </c>
      <c r="P213" s="5"/>
      <c r="Q213" s="5" t="e">
        <f t="shared" si="67"/>
        <v>#REF!</v>
      </c>
      <c r="R213" s="5"/>
      <c r="S213" s="60" t="e">
        <f t="shared" si="57"/>
        <v>#REF!</v>
      </c>
      <c r="U213" s="5" t="e">
        <f t="shared" si="62"/>
        <v>#REF!</v>
      </c>
      <c r="W213" s="5"/>
      <c r="X213" s="60"/>
      <c r="Y213" s="53">
        <f t="shared" si="61"/>
        <v>200</v>
      </c>
      <c r="Z213" s="61">
        <v>45231</v>
      </c>
      <c r="AA213" s="60"/>
      <c r="AB213" s="60" t="e">
        <f t="shared" si="63"/>
        <v>#REF!</v>
      </c>
      <c r="AC213" s="60"/>
      <c r="AD213" s="60" t="e">
        <f t="shared" si="64"/>
        <v>#REF!</v>
      </c>
      <c r="AF213" s="60">
        <f t="shared" si="50"/>
        <v>1361002.5</v>
      </c>
      <c r="AG213" s="60">
        <f t="shared" si="53"/>
        <v>1361002.5</v>
      </c>
      <c r="AH213" s="60">
        <f t="shared" si="53"/>
        <v>1361002.5</v>
      </c>
      <c r="AI213" s="60">
        <f t="shared" si="53"/>
        <v>1361002.5</v>
      </c>
      <c r="AJ213" s="60">
        <f t="shared" si="53"/>
        <v>1361002.5</v>
      </c>
    </row>
    <row r="214" spans="1:37" x14ac:dyDescent="0.25">
      <c r="A214" s="53">
        <f t="shared" si="58"/>
        <v>201</v>
      </c>
      <c r="B214" s="61">
        <v>45261</v>
      </c>
      <c r="D214" s="62">
        <v>517</v>
      </c>
      <c r="E214" s="63">
        <f t="shared" si="56"/>
        <v>1.0049999999999999</v>
      </c>
      <c r="F214" s="5">
        <f t="shared" si="56"/>
        <v>3780</v>
      </c>
      <c r="G214" s="5">
        <f t="shared" si="65"/>
        <v>-359.87951923169459</v>
      </c>
      <c r="H214" s="5">
        <f t="shared" si="59"/>
        <v>-17.70643879249786</v>
      </c>
      <c r="I214" s="5">
        <f t="shared" si="52"/>
        <v>-769.19252522744875</v>
      </c>
      <c r="J214" s="5"/>
      <c r="K214" s="5">
        <f t="shared" si="51"/>
        <v>1964031.2999999998</v>
      </c>
      <c r="M214" s="5">
        <f t="shared" si="66"/>
        <v>1368182.4017796959</v>
      </c>
      <c r="O214" s="5" t="e">
        <f t="shared" si="60"/>
        <v>#REF!</v>
      </c>
      <c r="P214" s="5"/>
      <c r="Q214" s="5" t="e">
        <f t="shared" si="67"/>
        <v>#REF!</v>
      </c>
      <c r="R214" s="5"/>
      <c r="S214" s="60" t="e">
        <f t="shared" si="57"/>
        <v>#REF!</v>
      </c>
      <c r="U214" s="5" t="e">
        <f t="shared" si="62"/>
        <v>#REF!</v>
      </c>
      <c r="W214" s="5"/>
      <c r="X214" s="60"/>
      <c r="Y214" s="53">
        <f t="shared" si="61"/>
        <v>201</v>
      </c>
      <c r="Z214" s="61">
        <v>45261</v>
      </c>
      <c r="AA214" s="60"/>
      <c r="AB214" s="60" t="e">
        <f t="shared" si="63"/>
        <v>#REF!</v>
      </c>
      <c r="AC214" s="60"/>
      <c r="AD214" s="60" t="e">
        <f t="shared" si="64"/>
        <v>#REF!</v>
      </c>
      <c r="AE214" s="64">
        <f>SUM(K203:K214)</f>
        <v>26711942.400000002</v>
      </c>
      <c r="AF214" s="60">
        <f t="shared" si="50"/>
        <v>1964031.2999999998</v>
      </c>
      <c r="AG214" s="60">
        <f t="shared" si="53"/>
        <v>1964031.2999999998</v>
      </c>
      <c r="AH214" s="60">
        <f t="shared" si="53"/>
        <v>1964031.2999999998</v>
      </c>
      <c r="AI214" s="60">
        <f t="shared" si="53"/>
        <v>1964031.2999999998</v>
      </c>
      <c r="AJ214" s="60">
        <f t="shared" si="53"/>
        <v>1964031.2999999998</v>
      </c>
      <c r="AK214" s="60"/>
    </row>
    <row r="215" spans="1:37" x14ac:dyDescent="0.25">
      <c r="A215" s="53">
        <f t="shared" si="58"/>
        <v>202</v>
      </c>
      <c r="B215" s="61">
        <v>45292</v>
      </c>
      <c r="D215" s="62">
        <v>517</v>
      </c>
      <c r="E215" s="63">
        <f t="shared" si="56"/>
        <v>1.0049999999999999</v>
      </c>
      <c r="F215" s="5">
        <f t="shared" si="56"/>
        <v>3780</v>
      </c>
      <c r="G215" s="5">
        <f t="shared" si="65"/>
        <v>-359.87951923169459</v>
      </c>
      <c r="H215" s="5">
        <f t="shared" si="59"/>
        <v>-17.70643879249786</v>
      </c>
      <c r="I215" s="5">
        <f t="shared" si="52"/>
        <v>-790.3453196712037</v>
      </c>
      <c r="J215" s="5"/>
      <c r="K215" s="5">
        <f t="shared" si="51"/>
        <v>1964031.2999999998</v>
      </c>
      <c r="M215" s="5">
        <f t="shared" si="66"/>
        <v>1357191.7270786371</v>
      </c>
      <c r="O215" s="5" t="e">
        <f t="shared" si="60"/>
        <v>#REF!</v>
      </c>
      <c r="P215" s="5"/>
      <c r="Q215" s="5" t="e">
        <f t="shared" si="67"/>
        <v>#REF!</v>
      </c>
      <c r="R215" s="5"/>
      <c r="S215" s="60" t="e">
        <f t="shared" si="57"/>
        <v>#REF!</v>
      </c>
      <c r="U215" s="5" t="e">
        <f t="shared" si="62"/>
        <v>#REF!</v>
      </c>
      <c r="W215" s="5"/>
      <c r="X215" s="60"/>
      <c r="Y215" s="53">
        <f t="shared" si="61"/>
        <v>202</v>
      </c>
      <c r="Z215" s="61">
        <v>45292</v>
      </c>
      <c r="AA215" s="60"/>
      <c r="AB215" s="60" t="e">
        <f t="shared" si="63"/>
        <v>#REF!</v>
      </c>
      <c r="AC215" s="60"/>
      <c r="AD215" s="60" t="e">
        <f t="shared" si="64"/>
        <v>#REF!</v>
      </c>
      <c r="AF215" s="60">
        <f t="shared" si="50"/>
        <v>1964031.2999999998</v>
      </c>
      <c r="AG215" s="60">
        <f t="shared" si="53"/>
        <v>1964031.2999999998</v>
      </c>
      <c r="AH215" s="60">
        <f t="shared" si="53"/>
        <v>1964031.2999999998</v>
      </c>
      <c r="AI215" s="60">
        <f t="shared" si="53"/>
        <v>1964031.2999999998</v>
      </c>
      <c r="AJ215" s="60">
        <f t="shared" si="53"/>
        <v>1964031.2999999998</v>
      </c>
      <c r="AK215" s="60">
        <f t="shared" si="53"/>
        <v>1964031.2999999998</v>
      </c>
    </row>
    <row r="216" spans="1:37" x14ac:dyDescent="0.25">
      <c r="A216" s="53">
        <f t="shared" si="58"/>
        <v>203</v>
      </c>
      <c r="B216" s="61">
        <v>45323</v>
      </c>
      <c r="D216" s="62">
        <v>517</v>
      </c>
      <c r="E216" s="63">
        <f t="shared" si="56"/>
        <v>1.0049999999999999</v>
      </c>
      <c r="F216" s="5">
        <f t="shared" si="56"/>
        <v>3780</v>
      </c>
      <c r="G216" s="5">
        <f t="shared" si="65"/>
        <v>-359.87951923169459</v>
      </c>
      <c r="H216" s="5">
        <f t="shared" si="59"/>
        <v>-17.70643879249786</v>
      </c>
      <c r="I216" s="5">
        <f t="shared" si="52"/>
        <v>-790.3453196712037</v>
      </c>
      <c r="J216" s="5"/>
      <c r="K216" s="5">
        <f t="shared" si="51"/>
        <v>1964031.2999999998</v>
      </c>
      <c r="M216" s="5">
        <f t="shared" si="66"/>
        <v>1357191.7270786371</v>
      </c>
      <c r="O216" s="5" t="e">
        <f t="shared" si="60"/>
        <v>#REF!</v>
      </c>
      <c r="P216" s="5"/>
      <c r="Q216" s="5" t="e">
        <f t="shared" si="67"/>
        <v>#REF!</v>
      </c>
      <c r="R216" s="5"/>
      <c r="S216" s="60" t="e">
        <f t="shared" si="57"/>
        <v>#REF!</v>
      </c>
      <c r="U216" s="5" t="e">
        <f t="shared" si="62"/>
        <v>#REF!</v>
      </c>
      <c r="W216" s="5"/>
      <c r="X216" s="60"/>
      <c r="Y216" s="53">
        <f t="shared" si="61"/>
        <v>203</v>
      </c>
      <c r="Z216" s="61">
        <v>45323</v>
      </c>
      <c r="AA216" s="60"/>
      <c r="AB216" s="60" t="e">
        <f t="shared" si="63"/>
        <v>#REF!</v>
      </c>
      <c r="AC216" s="60"/>
      <c r="AD216" s="60" t="e">
        <f t="shared" si="64"/>
        <v>#REF!</v>
      </c>
      <c r="AF216" s="60">
        <f t="shared" si="50"/>
        <v>1964031.2999999998</v>
      </c>
      <c r="AG216" s="60">
        <f t="shared" si="53"/>
        <v>1964031.2999999998</v>
      </c>
      <c r="AH216" s="60">
        <f t="shared" si="53"/>
        <v>1964031.2999999998</v>
      </c>
      <c r="AI216" s="60">
        <f t="shared" si="53"/>
        <v>1964031.2999999998</v>
      </c>
      <c r="AJ216" s="60">
        <f t="shared" si="53"/>
        <v>1964031.2999999998</v>
      </c>
      <c r="AK216" s="60">
        <f t="shared" si="53"/>
        <v>1964031.2999999998</v>
      </c>
    </row>
    <row r="217" spans="1:37" x14ac:dyDescent="0.25">
      <c r="A217" s="53">
        <f t="shared" si="58"/>
        <v>204</v>
      </c>
      <c r="B217" s="61">
        <v>45352</v>
      </c>
      <c r="D217" s="62">
        <v>517</v>
      </c>
      <c r="E217" s="63">
        <f t="shared" si="56"/>
        <v>1.0049999999999999</v>
      </c>
      <c r="F217" s="5">
        <f t="shared" si="56"/>
        <v>2700</v>
      </c>
      <c r="G217" s="5">
        <f t="shared" si="65"/>
        <v>-359.87951923169459</v>
      </c>
      <c r="H217" s="5">
        <f t="shared" si="59"/>
        <v>-17.70643879249786</v>
      </c>
      <c r="I217" s="5">
        <f t="shared" si="52"/>
        <v>-790.3453196712037</v>
      </c>
      <c r="J217" s="5"/>
      <c r="K217" s="5">
        <f t="shared" si="51"/>
        <v>1402879.4999999998</v>
      </c>
      <c r="M217" s="5">
        <f t="shared" si="66"/>
        <v>796039.92707863741</v>
      </c>
      <c r="O217" s="5" t="e">
        <f t="shared" si="60"/>
        <v>#REF!</v>
      </c>
      <c r="P217" s="5"/>
      <c r="Q217" s="5" t="e">
        <f t="shared" si="67"/>
        <v>#REF!</v>
      </c>
      <c r="R217" s="5"/>
      <c r="S217" s="60" t="e">
        <f t="shared" si="57"/>
        <v>#REF!</v>
      </c>
      <c r="U217" s="5" t="e">
        <f t="shared" si="62"/>
        <v>#REF!</v>
      </c>
      <c r="W217" s="5"/>
      <c r="X217" s="60"/>
      <c r="Y217" s="53">
        <f t="shared" si="61"/>
        <v>204</v>
      </c>
      <c r="Z217" s="61">
        <v>45352</v>
      </c>
      <c r="AA217" s="60"/>
      <c r="AB217" s="60" t="e">
        <f t="shared" si="63"/>
        <v>#REF!</v>
      </c>
      <c r="AC217" s="60"/>
      <c r="AD217" s="60" t="e">
        <f t="shared" si="64"/>
        <v>#REF!</v>
      </c>
      <c r="AF217" s="60">
        <f t="shared" si="50"/>
        <v>1402879.4999999998</v>
      </c>
      <c r="AG217" s="60">
        <f t="shared" si="53"/>
        <v>1402879.4999999998</v>
      </c>
      <c r="AH217" s="60">
        <f t="shared" si="53"/>
        <v>1402879.4999999998</v>
      </c>
      <c r="AI217" s="60">
        <f t="shared" si="53"/>
        <v>1402879.4999999998</v>
      </c>
      <c r="AJ217" s="60">
        <f t="shared" si="53"/>
        <v>1402879.4999999998</v>
      </c>
      <c r="AK217" s="60">
        <f t="shared" si="53"/>
        <v>1402879.4999999998</v>
      </c>
    </row>
    <row r="218" spans="1:37" x14ac:dyDescent="0.25">
      <c r="A218" s="53">
        <f t="shared" si="58"/>
        <v>205</v>
      </c>
      <c r="B218" s="61">
        <v>45383</v>
      </c>
      <c r="D218" s="62">
        <v>517</v>
      </c>
      <c r="E218" s="63">
        <f t="shared" si="56"/>
        <v>0.97499999999999998</v>
      </c>
      <c r="F218" s="5">
        <f t="shared" si="56"/>
        <v>2700</v>
      </c>
      <c r="G218" s="5">
        <f t="shared" si="65"/>
        <v>-370.95273520805432</v>
      </c>
      <c r="H218" s="5">
        <f t="shared" si="59"/>
        <v>-18.251252293805486</v>
      </c>
      <c r="I218" s="5">
        <f t="shared" si="52"/>
        <v>-814.66363719954836</v>
      </c>
      <c r="J218" s="5"/>
      <c r="K218" s="5">
        <f t="shared" si="51"/>
        <v>1361002.5</v>
      </c>
      <c r="M218" s="5">
        <f t="shared" si="66"/>
        <v>754162.92707863764</v>
      </c>
      <c r="O218" s="5" t="e">
        <f t="shared" si="60"/>
        <v>#REF!</v>
      </c>
      <c r="P218" s="5"/>
      <c r="Q218" s="5" t="e">
        <f t="shared" si="67"/>
        <v>#REF!</v>
      </c>
      <c r="R218" s="5"/>
      <c r="S218" s="60" t="e">
        <f t="shared" si="57"/>
        <v>#REF!</v>
      </c>
      <c r="U218" s="5" t="e">
        <f t="shared" si="62"/>
        <v>#REF!</v>
      </c>
      <c r="W218" s="5"/>
      <c r="X218" s="60"/>
      <c r="Y218" s="53">
        <f t="shared" si="61"/>
        <v>205</v>
      </c>
      <c r="Z218" s="61">
        <v>45383</v>
      </c>
      <c r="AA218" s="60"/>
      <c r="AB218" s="60" t="e">
        <f t="shared" si="63"/>
        <v>#REF!</v>
      </c>
      <c r="AC218" s="60"/>
      <c r="AD218" s="60" t="e">
        <f t="shared" si="64"/>
        <v>#REF!</v>
      </c>
      <c r="AE218" s="64">
        <f>SUM(K215:K218)</f>
        <v>6691944.5999999996</v>
      </c>
      <c r="AF218" s="60">
        <f t="shared" si="50"/>
        <v>1361002.5</v>
      </c>
      <c r="AG218" s="60">
        <f t="shared" si="53"/>
        <v>1361002.5</v>
      </c>
      <c r="AH218" s="60">
        <f t="shared" si="53"/>
        <v>1361002.5</v>
      </c>
      <c r="AI218" s="60">
        <f t="shared" si="53"/>
        <v>1361002.5</v>
      </c>
      <c r="AJ218" s="60">
        <f t="shared" si="53"/>
        <v>1361002.5</v>
      </c>
      <c r="AK218" s="60">
        <f t="shared" si="53"/>
        <v>1361002.5</v>
      </c>
    </row>
    <row r="219" spans="1:37" x14ac:dyDescent="0.25">
      <c r="AF219" s="60"/>
    </row>
    <row r="220" spans="1:37" ht="13.8" thickBot="1" x14ac:dyDescent="0.3">
      <c r="K220" s="65">
        <f>SUM(K14:K219)</f>
        <v>455464023.30000037</v>
      </c>
      <c r="AE220" s="65">
        <f>SUM(AE14:AE219)</f>
        <v>455464023.29999989</v>
      </c>
      <c r="AF220" s="65">
        <f>SUM(AF155:AF219)</f>
        <v>140251656.59999999</v>
      </c>
      <c r="AG220" s="65">
        <f>SUM(AG155:AG219)</f>
        <v>113539714.19999997</v>
      </c>
      <c r="AH220" s="65">
        <f>SUM(AH155:AH219)</f>
        <v>86827771.799999982</v>
      </c>
      <c r="AI220" s="65">
        <f>SUM(AI155:AI219)</f>
        <v>60115829.399999991</v>
      </c>
      <c r="AJ220" s="65">
        <f>SUM(AJ155:AJ219)</f>
        <v>33403887.000000004</v>
      </c>
      <c r="AK220" s="65">
        <f>SUM(AK214:AK218)</f>
        <v>6691944.5999999996</v>
      </c>
    </row>
    <row r="221" spans="1:37" ht="13.8" thickTop="1" x14ac:dyDescent="0.25">
      <c r="AG221" s="60">
        <f>AF220-AG220</f>
        <v>26711942.400000021</v>
      </c>
      <c r="AH221" s="60">
        <f>AG220-AH220</f>
        <v>26711942.399999991</v>
      </c>
      <c r="AI221" s="60">
        <f>AH220-AI220</f>
        <v>26711942.399999991</v>
      </c>
      <c r="AJ221" s="60">
        <f>AI220-AJ220</f>
        <v>26711942.399999987</v>
      </c>
      <c r="AK221" s="60">
        <f>AJ220-AK220</f>
        <v>26711942.400000006</v>
      </c>
    </row>
    <row r="222" spans="1:37" x14ac:dyDescent="0.25">
      <c r="AF222" s="53">
        <v>2018</v>
      </c>
      <c r="AG222" s="53">
        <v>2019</v>
      </c>
      <c r="AH222" s="53">
        <v>2020</v>
      </c>
      <c r="AI222" s="53">
        <v>2021</v>
      </c>
      <c r="AJ222" s="53">
        <v>2022</v>
      </c>
      <c r="AK222" s="53">
        <v>2023</v>
      </c>
    </row>
    <row r="254" spans="31:32" x14ac:dyDescent="0.25">
      <c r="AE254" s="66">
        <v>38944</v>
      </c>
    </row>
    <row r="255" spans="31:32" x14ac:dyDescent="0.25">
      <c r="AE255" s="53" t="s">
        <v>260</v>
      </c>
      <c r="AF255" s="53" t="s">
        <v>261</v>
      </c>
    </row>
  </sheetData>
  <mergeCells count="2">
    <mergeCell ref="A1:W1"/>
    <mergeCell ref="AB8:AD8"/>
  </mergeCells>
  <pageMargins left="0.7" right="0.7" top="0.75" bottom="0.75" header="0.3" footer="0.3"/>
  <pageSetup fitToWidth="2" fitToHeight="100" orientation="portrait" r:id="rId1"/>
  <headerFooter>
    <oddHeader xml:space="preserve">&amp;RDEF’s Response to OPC POD 1 (1-26)
Q7
Page &amp;P of &amp;N
</oddHeader>
    <oddFooter>&amp;R20240025-OPCPOD1-00004234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7613-C6FB-47A1-AAED-1575C34FE683}">
  <sheetPr>
    <tabColor rgb="FFFF0000"/>
  </sheetPr>
  <dimension ref="A1:AR102"/>
  <sheetViews>
    <sheetView tabSelected="1" workbookViewId="0">
      <selection activeCell="A32" sqref="A32:XFD32"/>
    </sheetView>
  </sheetViews>
  <sheetFormatPr defaultColWidth="8.77734375" defaultRowHeight="13.8" x14ac:dyDescent="0.3"/>
  <cols>
    <col min="1" max="1" width="13.6640625" style="68" bestFit="1" customWidth="1"/>
    <col min="2" max="2" width="13.109375" style="67" bestFit="1" customWidth="1"/>
    <col min="3" max="3" width="11.44140625" style="67" bestFit="1" customWidth="1"/>
    <col min="4" max="4" width="14.109375" style="67" bestFit="1" customWidth="1"/>
    <col min="5" max="5" width="8" style="44" hidden="1" customWidth="1"/>
    <col min="6" max="6" width="15.109375" style="45" hidden="1" customWidth="1"/>
    <col min="7" max="7" width="14" style="44" hidden="1" customWidth="1"/>
    <col min="8" max="8" width="15.109375" style="45" hidden="1" customWidth="1"/>
    <col min="9" max="9" width="13" style="44" hidden="1" customWidth="1"/>
    <col min="10" max="10" width="10" style="44" hidden="1" customWidth="1"/>
    <col min="11" max="11" width="9" style="44" hidden="1" customWidth="1"/>
    <col min="12" max="12" width="10" style="44" hidden="1" customWidth="1"/>
    <col min="13" max="13" width="9" style="44" hidden="1" customWidth="1"/>
    <col min="14" max="15" width="17" style="44" hidden="1" customWidth="1"/>
    <col min="16" max="17" width="16" style="44" hidden="1" customWidth="1"/>
    <col min="18" max="18" width="12" style="44" hidden="1" customWidth="1"/>
    <col min="19" max="19" width="18" style="44" hidden="1" customWidth="1"/>
    <col min="20" max="20" width="35" style="44" hidden="1" customWidth="1"/>
    <col min="21" max="21" width="18" style="44" hidden="1" customWidth="1"/>
    <col min="22" max="22" width="8" style="44" hidden="1" customWidth="1"/>
    <col min="23" max="23" width="17" style="44" hidden="1" customWidth="1"/>
    <col min="24" max="24" width="13" style="44" hidden="1" customWidth="1"/>
    <col min="25" max="25" width="17" style="44" hidden="1" customWidth="1"/>
    <col min="26" max="27" width="20" style="44" hidden="1" customWidth="1"/>
    <col min="28" max="29" width="23" style="44" hidden="1" customWidth="1"/>
    <col min="30" max="30" width="19" style="44" hidden="1" customWidth="1"/>
    <col min="31" max="32" width="16" style="44" hidden="1" customWidth="1"/>
    <col min="33" max="33" width="19" style="44" hidden="1" customWidth="1"/>
    <col min="34" max="34" width="12" style="44" hidden="1" customWidth="1"/>
    <col min="35" max="35" width="16" style="44" hidden="1" customWidth="1"/>
    <col min="36" max="37" width="17" style="44" hidden="1" customWidth="1"/>
    <col min="38" max="38" width="18" style="44" hidden="1" customWidth="1"/>
    <col min="39" max="39" width="19" style="44" hidden="1" customWidth="1"/>
    <col min="40" max="40" width="16" style="44" hidden="1" customWidth="1"/>
    <col min="41" max="41" width="19" style="44" hidden="1" customWidth="1"/>
    <col min="42" max="42" width="15" style="44" hidden="1" customWidth="1"/>
    <col min="43" max="43" width="19" style="44" hidden="1" customWidth="1"/>
    <col min="44" max="44" width="14.109375" style="44" bestFit="1" customWidth="1"/>
    <col min="45" max="16384" width="8.77734375" style="44"/>
  </cols>
  <sheetData>
    <row r="1" spans="1:43" x14ac:dyDescent="0.3">
      <c r="A1" s="68" t="s">
        <v>185</v>
      </c>
      <c r="B1" s="67" t="s">
        <v>186</v>
      </c>
      <c r="C1" s="67" t="s">
        <v>187</v>
      </c>
      <c r="D1" s="67" t="s">
        <v>262</v>
      </c>
      <c r="E1" s="44" t="s">
        <v>263</v>
      </c>
      <c r="F1" s="249" t="s">
        <v>264</v>
      </c>
      <c r="G1" s="44" t="s">
        <v>265</v>
      </c>
      <c r="H1" s="249" t="s">
        <v>266</v>
      </c>
      <c r="I1" s="44" t="s">
        <v>267</v>
      </c>
      <c r="J1" s="44" t="s">
        <v>268</v>
      </c>
      <c r="K1" s="44" t="s">
        <v>269</v>
      </c>
      <c r="L1" s="44" t="s">
        <v>270</v>
      </c>
      <c r="M1" s="44" t="s">
        <v>271</v>
      </c>
      <c r="N1" s="44" t="s">
        <v>272</v>
      </c>
      <c r="O1" s="44" t="s">
        <v>273</v>
      </c>
      <c r="P1" s="44" t="s">
        <v>274</v>
      </c>
      <c r="Q1" s="44" t="s">
        <v>275</v>
      </c>
      <c r="R1" s="44" t="s">
        <v>276</v>
      </c>
      <c r="S1" s="44" t="s">
        <v>277</v>
      </c>
      <c r="T1" s="44" t="s">
        <v>278</v>
      </c>
      <c r="U1" s="44" t="s">
        <v>279</v>
      </c>
      <c r="V1" s="44" t="s">
        <v>280</v>
      </c>
      <c r="W1" s="44" t="s">
        <v>281</v>
      </c>
      <c r="X1" s="44" t="s">
        <v>282</v>
      </c>
      <c r="Y1" s="44" t="s">
        <v>283</v>
      </c>
      <c r="Z1" s="44" t="s">
        <v>284</v>
      </c>
      <c r="AA1" s="44" t="s">
        <v>285</v>
      </c>
      <c r="AB1" s="44" t="s">
        <v>286</v>
      </c>
      <c r="AC1" s="44" t="s">
        <v>287</v>
      </c>
      <c r="AD1" s="44" t="s">
        <v>288</v>
      </c>
      <c r="AE1" s="44" t="s">
        <v>289</v>
      </c>
      <c r="AF1" s="44" t="s">
        <v>290</v>
      </c>
      <c r="AG1" s="44" t="s">
        <v>291</v>
      </c>
      <c r="AH1" s="44" t="s">
        <v>292</v>
      </c>
      <c r="AI1" s="44" t="s">
        <v>293</v>
      </c>
      <c r="AJ1" s="44" t="s">
        <v>294</v>
      </c>
      <c r="AK1" s="44" t="s">
        <v>295</v>
      </c>
      <c r="AL1" s="44" t="s">
        <v>296</v>
      </c>
      <c r="AM1" s="44" t="s">
        <v>297</v>
      </c>
      <c r="AN1" s="44" t="s">
        <v>298</v>
      </c>
      <c r="AO1" s="44" t="s">
        <v>299</v>
      </c>
      <c r="AP1" s="44" t="s">
        <v>300</v>
      </c>
      <c r="AQ1" s="44" t="s">
        <v>301</v>
      </c>
    </row>
    <row r="2" spans="1:43" x14ac:dyDescent="0.3">
      <c r="A2" s="69">
        <v>43466</v>
      </c>
      <c r="B2" s="67">
        <v>1965454.32</v>
      </c>
      <c r="C2" s="67">
        <v>857539.51</v>
      </c>
      <c r="D2" s="67">
        <f>+B2+C2</f>
        <v>2822993.83</v>
      </c>
      <c r="E2" s="44">
        <v>857539.51</v>
      </c>
      <c r="F2" s="249">
        <v>275835503.31</v>
      </c>
      <c r="G2" s="44">
        <v>273870048.99000001</v>
      </c>
      <c r="H2" s="249">
        <v>275835503.31</v>
      </c>
      <c r="I2" s="44">
        <v>273870048.99000001</v>
      </c>
      <c r="J2" s="44">
        <v>0</v>
      </c>
      <c r="K2" s="44">
        <v>0</v>
      </c>
      <c r="L2" s="44">
        <v>0</v>
      </c>
      <c r="M2" s="44">
        <v>0</v>
      </c>
      <c r="N2" s="44">
        <v>247006212.31999999</v>
      </c>
      <c r="O2" s="44">
        <v>244951131.19</v>
      </c>
      <c r="P2" s="44">
        <v>247006212.31999999</v>
      </c>
      <c r="Q2" s="44">
        <v>244951131.19</v>
      </c>
      <c r="R2" s="44">
        <v>2323961.34</v>
      </c>
      <c r="S2" s="44">
        <v>9999999999</v>
      </c>
      <c r="T2" s="44" t="s">
        <v>302</v>
      </c>
      <c r="U2" s="44">
        <v>0</v>
      </c>
      <c r="V2" s="44" t="s">
        <v>303</v>
      </c>
      <c r="W2" s="44">
        <v>0</v>
      </c>
      <c r="X2" s="44">
        <v>0</v>
      </c>
      <c r="Y2" s="44">
        <v>0</v>
      </c>
      <c r="Z2" s="44">
        <v>0</v>
      </c>
      <c r="AA2" s="44">
        <v>0</v>
      </c>
      <c r="AB2" s="44">
        <v>0</v>
      </c>
      <c r="AC2" s="44">
        <v>0</v>
      </c>
      <c r="AD2" s="44">
        <v>0</v>
      </c>
      <c r="AE2" s="44">
        <v>0</v>
      </c>
      <c r="AF2" s="44">
        <v>0</v>
      </c>
      <c r="AG2" s="44">
        <v>0</v>
      </c>
      <c r="AH2" s="44">
        <v>0</v>
      </c>
      <c r="AI2" s="44">
        <v>0</v>
      </c>
      <c r="AJ2" s="44">
        <v>0</v>
      </c>
      <c r="AK2" s="44">
        <v>273511541.97000003</v>
      </c>
      <c r="AL2" s="44">
        <v>0</v>
      </c>
      <c r="AM2" s="44">
        <v>0</v>
      </c>
      <c r="AN2" s="44">
        <v>0</v>
      </c>
      <c r="AO2" s="44">
        <v>0</v>
      </c>
      <c r="AP2" s="44">
        <v>0</v>
      </c>
      <c r="AQ2" s="44">
        <v>0</v>
      </c>
    </row>
    <row r="3" spans="1:43" x14ac:dyDescent="0.3">
      <c r="A3" s="69">
        <v>43497</v>
      </c>
      <c r="B3" s="67">
        <v>1987817.58</v>
      </c>
      <c r="C3" s="67">
        <v>851429.15</v>
      </c>
      <c r="D3" s="67">
        <f t="shared" ref="D3:D66" si="0">+B3+C3</f>
        <v>2839246.73</v>
      </c>
      <c r="E3" s="44">
        <v>851429.15</v>
      </c>
      <c r="F3" s="249">
        <v>273870048.99000001</v>
      </c>
      <c r="G3" s="44">
        <v>271882231.41000003</v>
      </c>
      <c r="H3" s="249">
        <v>273870048.99000001</v>
      </c>
      <c r="I3" s="44">
        <v>271882231.41000003</v>
      </c>
      <c r="J3" s="44">
        <v>0</v>
      </c>
      <c r="K3" s="44">
        <v>0</v>
      </c>
      <c r="L3" s="44">
        <v>0</v>
      </c>
      <c r="M3" s="44">
        <v>0</v>
      </c>
      <c r="N3" s="44">
        <v>244951131.19</v>
      </c>
      <c r="O3" s="44">
        <v>242873408.16</v>
      </c>
      <c r="P3" s="44">
        <v>244951131.19</v>
      </c>
      <c r="Q3" s="44">
        <v>242873408.16</v>
      </c>
      <c r="R3" s="44">
        <v>2330071.7000000002</v>
      </c>
      <c r="S3" s="44">
        <v>9999999999</v>
      </c>
      <c r="T3" s="44" t="s">
        <v>302</v>
      </c>
      <c r="U3" s="44">
        <v>0</v>
      </c>
      <c r="V3" s="44" t="s">
        <v>303</v>
      </c>
      <c r="W3" s="44">
        <v>0</v>
      </c>
      <c r="X3" s="44">
        <v>0</v>
      </c>
      <c r="Y3" s="44">
        <v>0</v>
      </c>
      <c r="Z3" s="44">
        <v>0</v>
      </c>
      <c r="AA3" s="44">
        <v>0</v>
      </c>
      <c r="AB3" s="44">
        <v>0</v>
      </c>
      <c r="AC3" s="44">
        <v>0</v>
      </c>
      <c r="AD3" s="44">
        <v>0</v>
      </c>
      <c r="AE3" s="44">
        <v>0</v>
      </c>
      <c r="AF3" s="44">
        <v>0</v>
      </c>
      <c r="AG3" s="44">
        <v>0</v>
      </c>
      <c r="AH3" s="44">
        <v>0</v>
      </c>
      <c r="AI3" s="44">
        <v>0</v>
      </c>
      <c r="AJ3" s="44">
        <v>273511541.97000003</v>
      </c>
      <c r="AK3" s="44">
        <v>271181470.26999998</v>
      </c>
      <c r="AL3" s="44">
        <v>0</v>
      </c>
      <c r="AM3" s="44">
        <v>0</v>
      </c>
      <c r="AN3" s="44">
        <v>0</v>
      </c>
      <c r="AO3" s="44">
        <v>0</v>
      </c>
      <c r="AP3" s="44">
        <v>0</v>
      </c>
      <c r="AQ3" s="44">
        <v>0</v>
      </c>
    </row>
    <row r="4" spans="1:43" x14ac:dyDescent="0.3">
      <c r="A4" s="69">
        <v>43525</v>
      </c>
      <c r="B4" s="67">
        <v>1082490.73</v>
      </c>
      <c r="C4" s="67">
        <v>845249.27</v>
      </c>
      <c r="D4" s="67">
        <f t="shared" si="0"/>
        <v>1927740</v>
      </c>
      <c r="E4" s="44">
        <v>845249.27</v>
      </c>
      <c r="F4" s="249">
        <v>271882231.41000003</v>
      </c>
      <c r="G4" s="44">
        <v>270799740.68000001</v>
      </c>
      <c r="H4" s="249">
        <v>271882231.41000003</v>
      </c>
      <c r="I4" s="44">
        <v>270799740.68000001</v>
      </c>
      <c r="J4" s="44">
        <v>0</v>
      </c>
      <c r="K4" s="44">
        <v>0</v>
      </c>
      <c r="L4" s="44">
        <v>0</v>
      </c>
      <c r="M4" s="44">
        <v>0</v>
      </c>
      <c r="N4" s="44">
        <v>242873408.16</v>
      </c>
      <c r="O4" s="44">
        <v>241700732.47</v>
      </c>
      <c r="P4" s="44">
        <v>242873408.16</v>
      </c>
      <c r="Q4" s="44">
        <v>241700732.47</v>
      </c>
      <c r="R4" s="44">
        <v>2336251.58</v>
      </c>
      <c r="S4" s="44">
        <v>9999999999</v>
      </c>
      <c r="T4" s="44" t="s">
        <v>302</v>
      </c>
      <c r="U4" s="44">
        <v>0</v>
      </c>
      <c r="V4" s="44" t="s">
        <v>303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  <c r="AC4" s="44">
        <v>0</v>
      </c>
      <c r="AD4" s="44">
        <v>0</v>
      </c>
      <c r="AE4" s="44">
        <v>0</v>
      </c>
      <c r="AF4" s="44">
        <v>0</v>
      </c>
      <c r="AG4" s="44">
        <v>0</v>
      </c>
      <c r="AH4" s="44">
        <v>0</v>
      </c>
      <c r="AI4" s="44">
        <v>0</v>
      </c>
      <c r="AJ4" s="44">
        <v>271181470.26999998</v>
      </c>
      <c r="AK4" s="44">
        <v>268845218.69</v>
      </c>
      <c r="AL4" s="44">
        <v>0</v>
      </c>
      <c r="AM4" s="44">
        <v>0</v>
      </c>
      <c r="AN4" s="44">
        <v>0</v>
      </c>
      <c r="AO4" s="44">
        <v>0</v>
      </c>
      <c r="AP4" s="44">
        <v>0</v>
      </c>
      <c r="AQ4" s="44">
        <v>0</v>
      </c>
    </row>
    <row r="5" spans="1:43" x14ac:dyDescent="0.3">
      <c r="A5" s="69">
        <v>43556</v>
      </c>
      <c r="B5" s="67">
        <v>1063634.6299999999</v>
      </c>
      <c r="C5" s="67">
        <v>841883.92</v>
      </c>
      <c r="D5" s="67">
        <f t="shared" si="0"/>
        <v>1905518.5499999998</v>
      </c>
      <c r="E5" s="44">
        <v>841883.92</v>
      </c>
      <c r="F5" s="249">
        <v>270799740.68000001</v>
      </c>
      <c r="G5" s="44">
        <v>269736106.05000001</v>
      </c>
      <c r="H5" s="249">
        <v>270799740.68000001</v>
      </c>
      <c r="I5" s="44">
        <v>269736106.05000001</v>
      </c>
      <c r="J5" s="44">
        <v>0</v>
      </c>
      <c r="K5" s="44">
        <v>0</v>
      </c>
      <c r="L5" s="44">
        <v>0</v>
      </c>
      <c r="M5" s="44">
        <v>0</v>
      </c>
      <c r="N5" s="44">
        <v>241700732.47</v>
      </c>
      <c r="O5" s="44">
        <v>240546632.53</v>
      </c>
      <c r="P5" s="44">
        <v>241700732.47</v>
      </c>
      <c r="Q5" s="44">
        <v>240546632.53</v>
      </c>
      <c r="R5" s="44">
        <v>2339616.9300000002</v>
      </c>
      <c r="S5" s="44">
        <v>9999999999</v>
      </c>
      <c r="T5" s="44" t="s">
        <v>302</v>
      </c>
      <c r="U5" s="44">
        <v>0</v>
      </c>
      <c r="V5" s="44" t="s">
        <v>303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  <c r="AC5" s="44">
        <v>0</v>
      </c>
      <c r="AD5" s="44">
        <v>0</v>
      </c>
      <c r="AE5" s="44">
        <v>0</v>
      </c>
      <c r="AF5" s="44">
        <v>0</v>
      </c>
      <c r="AG5" s="44">
        <v>0</v>
      </c>
      <c r="AH5" s="44">
        <v>0</v>
      </c>
      <c r="AI5" s="44">
        <v>0</v>
      </c>
      <c r="AJ5" s="44">
        <v>268845218.69</v>
      </c>
      <c r="AK5" s="44">
        <v>266505601.75999999</v>
      </c>
      <c r="AL5" s="44">
        <v>0</v>
      </c>
      <c r="AM5" s="44">
        <v>0</v>
      </c>
      <c r="AN5" s="44">
        <v>0</v>
      </c>
      <c r="AO5" s="44">
        <v>0</v>
      </c>
      <c r="AP5" s="44">
        <v>0</v>
      </c>
      <c r="AQ5" s="44">
        <v>0</v>
      </c>
    </row>
    <row r="6" spans="1:43" x14ac:dyDescent="0.3">
      <c r="A6" s="69">
        <v>43586</v>
      </c>
      <c r="B6" s="67">
        <v>1903139.57</v>
      </c>
      <c r="C6" s="67">
        <v>838577.22</v>
      </c>
      <c r="D6" s="67">
        <f t="shared" si="0"/>
        <v>2741716.79</v>
      </c>
      <c r="E6" s="44">
        <v>838577.22</v>
      </c>
      <c r="F6" s="249">
        <v>269736106.05000001</v>
      </c>
      <c r="G6" s="44">
        <v>267832966.47999999</v>
      </c>
      <c r="H6" s="249">
        <v>269736106.05000001</v>
      </c>
      <c r="I6" s="44">
        <v>267832966.47999999</v>
      </c>
      <c r="J6" s="44">
        <v>0</v>
      </c>
      <c r="K6" s="44">
        <v>0</v>
      </c>
      <c r="L6" s="44">
        <v>0</v>
      </c>
      <c r="M6" s="44">
        <v>0</v>
      </c>
      <c r="N6" s="44">
        <v>240546632.53</v>
      </c>
      <c r="O6" s="44">
        <v>238552746.38</v>
      </c>
      <c r="P6" s="44">
        <v>240546632.53</v>
      </c>
      <c r="Q6" s="44">
        <v>238552746.38</v>
      </c>
      <c r="R6" s="44">
        <v>2342923.63</v>
      </c>
      <c r="S6" s="44">
        <v>9999999999</v>
      </c>
      <c r="T6" s="44" t="s">
        <v>302</v>
      </c>
      <c r="U6" s="44">
        <v>0</v>
      </c>
      <c r="V6" s="44" t="s">
        <v>303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266505601.75999999</v>
      </c>
      <c r="AK6" s="44">
        <v>264162678.13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</row>
    <row r="7" spans="1:43" x14ac:dyDescent="0.3">
      <c r="A7" s="69">
        <v>43617</v>
      </c>
      <c r="B7" s="67">
        <v>4897310.74</v>
      </c>
      <c r="C7" s="67">
        <v>832660.59</v>
      </c>
      <c r="D7" s="67">
        <f t="shared" si="0"/>
        <v>5729971.3300000001</v>
      </c>
      <c r="E7" s="44">
        <v>832660.59</v>
      </c>
      <c r="F7" s="249">
        <v>267832966.47999999</v>
      </c>
      <c r="G7" s="44">
        <v>262935655.74000001</v>
      </c>
      <c r="H7" s="249">
        <v>267832966.47999999</v>
      </c>
      <c r="I7" s="44">
        <v>262935655.74000001</v>
      </c>
      <c r="J7" s="44">
        <v>0</v>
      </c>
      <c r="K7" s="44">
        <v>0</v>
      </c>
      <c r="L7" s="44">
        <v>0</v>
      </c>
      <c r="M7" s="44">
        <v>0</v>
      </c>
      <c r="N7" s="44">
        <v>238552746.38</v>
      </c>
      <c r="O7" s="44">
        <v>233564406.94</v>
      </c>
      <c r="P7" s="44">
        <v>238552746.38</v>
      </c>
      <c r="Q7" s="44">
        <v>233564406.94</v>
      </c>
      <c r="R7" s="44">
        <v>2348840.2599999998</v>
      </c>
      <c r="S7" s="44">
        <v>9999999999</v>
      </c>
      <c r="T7" s="44" t="s">
        <v>302</v>
      </c>
      <c r="U7" s="44">
        <v>0</v>
      </c>
      <c r="V7" s="44" t="s">
        <v>303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  <c r="AC7" s="44">
        <v>0</v>
      </c>
      <c r="AD7" s="44">
        <v>0</v>
      </c>
      <c r="AE7" s="44">
        <v>0</v>
      </c>
      <c r="AF7" s="44">
        <v>0</v>
      </c>
      <c r="AG7" s="44">
        <v>0</v>
      </c>
      <c r="AH7" s="44">
        <v>0</v>
      </c>
      <c r="AI7" s="44">
        <v>0</v>
      </c>
      <c r="AJ7" s="44">
        <v>264162678.13</v>
      </c>
      <c r="AK7" s="44">
        <v>261813837.87</v>
      </c>
      <c r="AL7" s="44">
        <v>0</v>
      </c>
      <c r="AM7" s="44">
        <v>0</v>
      </c>
      <c r="AN7" s="44">
        <v>0</v>
      </c>
      <c r="AO7" s="44">
        <v>0</v>
      </c>
      <c r="AP7" s="44">
        <v>0</v>
      </c>
      <c r="AQ7" s="44">
        <v>0</v>
      </c>
    </row>
    <row r="8" spans="1:43" x14ac:dyDescent="0.3">
      <c r="A8" s="69">
        <v>43647</v>
      </c>
      <c r="B8" s="67">
        <v>4895122.07</v>
      </c>
      <c r="C8" s="67">
        <v>817435.43</v>
      </c>
      <c r="D8" s="67">
        <f t="shared" si="0"/>
        <v>5712557.5</v>
      </c>
      <c r="E8" s="44">
        <v>817435.43</v>
      </c>
      <c r="F8" s="249">
        <v>262935655.74000001</v>
      </c>
      <c r="G8" s="44">
        <v>258040533.66999999</v>
      </c>
      <c r="H8" s="249">
        <v>262935655.74000001</v>
      </c>
      <c r="I8" s="44">
        <v>258040533.66999999</v>
      </c>
      <c r="J8" s="44">
        <v>0</v>
      </c>
      <c r="K8" s="44">
        <v>0</v>
      </c>
      <c r="L8" s="44">
        <v>0</v>
      </c>
      <c r="M8" s="44">
        <v>0</v>
      </c>
      <c r="N8" s="44">
        <v>233564406.94</v>
      </c>
      <c r="O8" s="44">
        <v>228577973.18000001</v>
      </c>
      <c r="P8" s="44">
        <v>233564406.94</v>
      </c>
      <c r="Q8" s="44">
        <v>228577973.18000001</v>
      </c>
      <c r="R8" s="44">
        <v>2364065.42</v>
      </c>
      <c r="S8" s="44">
        <v>9999999999</v>
      </c>
      <c r="T8" s="44" t="s">
        <v>302</v>
      </c>
      <c r="U8" s="44">
        <v>0</v>
      </c>
      <c r="V8" s="44" t="s">
        <v>303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  <c r="AF8" s="44">
        <v>0</v>
      </c>
      <c r="AG8" s="44">
        <v>0</v>
      </c>
      <c r="AH8" s="44">
        <v>0</v>
      </c>
      <c r="AI8" s="44">
        <v>0</v>
      </c>
      <c r="AJ8" s="44">
        <v>261813837.87</v>
      </c>
      <c r="AK8" s="44">
        <v>259449772.44999999</v>
      </c>
      <c r="AL8" s="44">
        <v>0</v>
      </c>
      <c r="AM8" s="44">
        <v>0</v>
      </c>
      <c r="AN8" s="44">
        <v>0</v>
      </c>
      <c r="AO8" s="44">
        <v>0</v>
      </c>
      <c r="AP8" s="44">
        <v>0</v>
      </c>
      <c r="AQ8" s="44">
        <v>0</v>
      </c>
    </row>
    <row r="9" spans="1:43" x14ac:dyDescent="0.3">
      <c r="A9" s="69">
        <v>43678</v>
      </c>
      <c r="B9" s="67">
        <v>4863897.59</v>
      </c>
      <c r="C9" s="67">
        <v>802217.08000000007</v>
      </c>
      <c r="D9" s="67">
        <f t="shared" si="0"/>
        <v>5666114.6699999999</v>
      </c>
      <c r="E9" s="44">
        <v>802217.08000000007</v>
      </c>
      <c r="F9" s="249">
        <v>258040533.66999999</v>
      </c>
      <c r="G9" s="44">
        <v>253176636.08000001</v>
      </c>
      <c r="H9" s="249">
        <v>258040533.66999999</v>
      </c>
      <c r="I9" s="44">
        <v>253176636.08000001</v>
      </c>
      <c r="J9" s="44">
        <v>0</v>
      </c>
      <c r="K9" s="44">
        <v>0</v>
      </c>
      <c r="L9" s="44">
        <v>0</v>
      </c>
      <c r="M9" s="44">
        <v>0</v>
      </c>
      <c r="N9" s="44">
        <v>228577973.18000001</v>
      </c>
      <c r="O9" s="44">
        <v>223622480.03</v>
      </c>
      <c r="P9" s="44">
        <v>228577973.18000001</v>
      </c>
      <c r="Q9" s="44">
        <v>223622480.03</v>
      </c>
      <c r="R9" s="44">
        <v>2379283.77</v>
      </c>
      <c r="S9" s="44">
        <v>9999999999</v>
      </c>
      <c r="T9" s="44" t="s">
        <v>302</v>
      </c>
      <c r="U9" s="44">
        <v>0</v>
      </c>
      <c r="V9" s="44" t="s">
        <v>303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  <c r="AF9" s="44">
        <v>0</v>
      </c>
      <c r="AG9" s="44">
        <v>0</v>
      </c>
      <c r="AH9" s="44">
        <v>0</v>
      </c>
      <c r="AI9" s="44">
        <v>0</v>
      </c>
      <c r="AJ9" s="44">
        <v>259449772.44999999</v>
      </c>
      <c r="AK9" s="44">
        <v>257070488.68000001</v>
      </c>
      <c r="AL9" s="44">
        <v>0</v>
      </c>
      <c r="AM9" s="44">
        <v>0</v>
      </c>
      <c r="AN9" s="44">
        <v>0</v>
      </c>
      <c r="AO9" s="44">
        <v>0</v>
      </c>
      <c r="AP9" s="44">
        <v>0</v>
      </c>
      <c r="AQ9" s="44">
        <v>0</v>
      </c>
    </row>
    <row r="10" spans="1:43" x14ac:dyDescent="0.3">
      <c r="A10" s="69">
        <v>43709</v>
      </c>
      <c r="B10" s="67">
        <v>1886890.81</v>
      </c>
      <c r="C10" s="67">
        <v>787095.81</v>
      </c>
      <c r="D10" s="67">
        <f t="shared" si="0"/>
        <v>2673986.62</v>
      </c>
      <c r="E10" s="44">
        <v>787095.81</v>
      </c>
      <c r="F10" s="249">
        <v>253176636.08000001</v>
      </c>
      <c r="G10" s="44">
        <v>251289745.27000001</v>
      </c>
      <c r="H10" s="249">
        <v>253176636.08000001</v>
      </c>
      <c r="I10" s="44">
        <v>251289745.27000001</v>
      </c>
      <c r="J10" s="44">
        <v>0</v>
      </c>
      <c r="K10" s="44">
        <v>0</v>
      </c>
      <c r="L10" s="44">
        <v>0</v>
      </c>
      <c r="M10" s="44">
        <v>0</v>
      </c>
      <c r="N10" s="44">
        <v>223622480.03</v>
      </c>
      <c r="O10" s="44">
        <v>221643708.88999999</v>
      </c>
      <c r="P10" s="44">
        <v>223622480.03</v>
      </c>
      <c r="Q10" s="44">
        <v>221643708.88999999</v>
      </c>
      <c r="R10" s="44">
        <v>2394405.04</v>
      </c>
      <c r="S10" s="44">
        <v>9999999999</v>
      </c>
      <c r="T10" s="44" t="s">
        <v>302</v>
      </c>
      <c r="U10" s="44">
        <v>0</v>
      </c>
      <c r="V10" s="44" t="s">
        <v>303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44">
        <v>0</v>
      </c>
      <c r="AG10" s="44">
        <v>0</v>
      </c>
      <c r="AH10" s="44">
        <v>0</v>
      </c>
      <c r="AI10" s="44">
        <v>0</v>
      </c>
      <c r="AJ10" s="44">
        <v>257070488.68000001</v>
      </c>
      <c r="AK10" s="44">
        <v>254676083.63999999</v>
      </c>
      <c r="AL10" s="44">
        <v>0</v>
      </c>
      <c r="AM10" s="44">
        <v>0</v>
      </c>
      <c r="AN10" s="44">
        <v>0</v>
      </c>
      <c r="AO10" s="44">
        <v>0</v>
      </c>
      <c r="AP10" s="44">
        <v>0</v>
      </c>
      <c r="AQ10" s="44">
        <v>0</v>
      </c>
    </row>
    <row r="11" spans="1:43" x14ac:dyDescent="0.3">
      <c r="A11" s="69">
        <v>43739</v>
      </c>
      <c r="B11" s="67">
        <v>1085400.6000000001</v>
      </c>
      <c r="C11" s="67">
        <v>781229.70000000007</v>
      </c>
      <c r="D11" s="67">
        <f t="shared" si="0"/>
        <v>1866630.3000000003</v>
      </c>
      <c r="E11" s="44">
        <v>781229.70000000007</v>
      </c>
      <c r="F11" s="249">
        <v>251289745.27000001</v>
      </c>
      <c r="G11" s="44">
        <v>250204344.66999999</v>
      </c>
      <c r="H11" s="249">
        <v>251289745.27000001</v>
      </c>
      <c r="I11" s="44">
        <v>250204344.66999999</v>
      </c>
      <c r="J11" s="44">
        <v>0</v>
      </c>
      <c r="K11" s="44">
        <v>0</v>
      </c>
      <c r="L11" s="44">
        <v>0</v>
      </c>
      <c r="M11" s="44">
        <v>0</v>
      </c>
      <c r="N11" s="44">
        <v>221643708.88999999</v>
      </c>
      <c r="O11" s="44">
        <v>220466142.31</v>
      </c>
      <c r="P11" s="44">
        <v>221643708.88999999</v>
      </c>
      <c r="Q11" s="44">
        <v>220466142.31</v>
      </c>
      <c r="R11" s="44">
        <v>2400271.15</v>
      </c>
      <c r="S11" s="44">
        <v>9999999999</v>
      </c>
      <c r="T11" s="44" t="s">
        <v>302</v>
      </c>
      <c r="U11" s="44">
        <v>0</v>
      </c>
      <c r="V11" s="44" t="s">
        <v>303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  <c r="AF11" s="44">
        <v>0</v>
      </c>
      <c r="AG11" s="44">
        <v>0</v>
      </c>
      <c r="AH11" s="44">
        <v>0</v>
      </c>
      <c r="AI11" s="44">
        <v>0</v>
      </c>
      <c r="AJ11" s="44">
        <v>254676083.63999999</v>
      </c>
      <c r="AK11" s="44">
        <v>252275812.49000001</v>
      </c>
      <c r="AL11" s="44">
        <v>0</v>
      </c>
      <c r="AM11" s="44">
        <v>0</v>
      </c>
      <c r="AN11" s="44">
        <v>0</v>
      </c>
      <c r="AO11" s="44">
        <v>0</v>
      </c>
      <c r="AP11" s="44">
        <v>0</v>
      </c>
      <c r="AQ11" s="44">
        <v>0</v>
      </c>
    </row>
    <row r="12" spans="1:43" x14ac:dyDescent="0.3">
      <c r="A12" s="69">
        <v>43770</v>
      </c>
      <c r="B12" s="67">
        <v>1133217.8900000001</v>
      </c>
      <c r="C12" s="67">
        <v>777855.31</v>
      </c>
      <c r="D12" s="67">
        <f t="shared" si="0"/>
        <v>1911073.2000000002</v>
      </c>
      <c r="E12" s="44">
        <v>777855.31</v>
      </c>
      <c r="F12" s="249">
        <v>250204344.66999999</v>
      </c>
      <c r="G12" s="44">
        <v>249071126.78</v>
      </c>
      <c r="H12" s="249">
        <v>250204344.66999999</v>
      </c>
      <c r="I12" s="44">
        <v>249071126.78</v>
      </c>
      <c r="J12" s="44">
        <v>0</v>
      </c>
      <c r="K12" s="44">
        <v>0</v>
      </c>
      <c r="L12" s="44">
        <v>0</v>
      </c>
      <c r="M12" s="44">
        <v>0</v>
      </c>
      <c r="N12" s="44">
        <v>220466142.31</v>
      </c>
      <c r="O12" s="44">
        <v>219240471.91</v>
      </c>
      <c r="P12" s="44">
        <v>220466142.31</v>
      </c>
      <c r="Q12" s="44">
        <v>219240471.91</v>
      </c>
      <c r="R12" s="44">
        <v>2403645.54</v>
      </c>
      <c r="S12" s="44">
        <v>9999999999</v>
      </c>
      <c r="T12" s="44" t="s">
        <v>302</v>
      </c>
      <c r="U12" s="44">
        <v>0</v>
      </c>
      <c r="V12" s="44" t="s">
        <v>303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44">
        <v>0</v>
      </c>
      <c r="AH12" s="44">
        <v>0</v>
      </c>
      <c r="AI12" s="44">
        <v>0</v>
      </c>
      <c r="AJ12" s="44">
        <v>252275812.49000001</v>
      </c>
      <c r="AK12" s="44">
        <v>249872166.94999999</v>
      </c>
      <c r="AL12" s="44">
        <v>0</v>
      </c>
      <c r="AM12" s="44">
        <v>0</v>
      </c>
      <c r="AN12" s="44">
        <v>0</v>
      </c>
      <c r="AO12" s="44">
        <v>0</v>
      </c>
      <c r="AP12" s="44">
        <v>0</v>
      </c>
      <c r="AQ12" s="44">
        <v>0</v>
      </c>
    </row>
    <row r="13" spans="1:43" x14ac:dyDescent="0.3">
      <c r="A13" s="69">
        <v>43800</v>
      </c>
      <c r="B13" s="67">
        <v>2064914.46</v>
      </c>
      <c r="C13" s="67">
        <v>774332.27</v>
      </c>
      <c r="D13" s="67">
        <f t="shared" si="0"/>
        <v>2839246.73</v>
      </c>
      <c r="E13" s="44">
        <v>774332.27</v>
      </c>
      <c r="F13" s="249">
        <v>249071126.78</v>
      </c>
      <c r="G13" s="44">
        <v>247006212.31999999</v>
      </c>
      <c r="H13" s="249">
        <v>249071126.78</v>
      </c>
      <c r="I13" s="44">
        <v>247006212.31999999</v>
      </c>
      <c r="J13" s="44">
        <v>0</v>
      </c>
      <c r="K13" s="44">
        <v>0</v>
      </c>
      <c r="L13" s="44">
        <v>0</v>
      </c>
      <c r="M13" s="44">
        <v>0</v>
      </c>
      <c r="N13" s="44">
        <v>219240471.91</v>
      </c>
      <c r="O13" s="44">
        <v>217082817.53</v>
      </c>
      <c r="P13" s="44">
        <v>219240471.91</v>
      </c>
      <c r="Q13" s="44">
        <v>217082817.53</v>
      </c>
      <c r="R13" s="44">
        <v>2407168.58</v>
      </c>
      <c r="S13" s="44">
        <v>9999999999</v>
      </c>
      <c r="T13" s="44" t="s">
        <v>302</v>
      </c>
      <c r="U13" s="44">
        <v>0</v>
      </c>
      <c r="V13" s="44" t="s">
        <v>303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  <c r="AF13" s="44">
        <v>0</v>
      </c>
      <c r="AG13" s="44">
        <v>0</v>
      </c>
      <c r="AH13" s="44">
        <v>0</v>
      </c>
      <c r="AI13" s="44">
        <v>0</v>
      </c>
      <c r="AJ13" s="44">
        <v>249872166.94999999</v>
      </c>
      <c r="AK13" s="44">
        <v>247464998.37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</row>
    <row r="14" spans="1:43" x14ac:dyDescent="0.3">
      <c r="A14" s="69">
        <v>43831</v>
      </c>
      <c r="B14" s="67">
        <v>2055081.13</v>
      </c>
      <c r="C14" s="67">
        <v>767912.70000000007</v>
      </c>
      <c r="D14" s="67">
        <f t="shared" si="0"/>
        <v>2822993.83</v>
      </c>
      <c r="E14" s="44">
        <v>767912.70000000007</v>
      </c>
      <c r="F14" s="249">
        <v>247006212.31999999</v>
      </c>
      <c r="G14" s="44">
        <v>244951131.19</v>
      </c>
      <c r="H14" s="249">
        <v>247006212.31999999</v>
      </c>
      <c r="I14" s="44">
        <v>244951131.19</v>
      </c>
      <c r="J14" s="44">
        <v>0</v>
      </c>
      <c r="K14" s="44">
        <v>0</v>
      </c>
      <c r="L14" s="44">
        <v>0</v>
      </c>
      <c r="M14" s="44">
        <v>0</v>
      </c>
      <c r="N14" s="44">
        <v>217082817.53</v>
      </c>
      <c r="O14" s="44">
        <v>214934708.15000001</v>
      </c>
      <c r="P14" s="44">
        <v>217082817.53</v>
      </c>
      <c r="Q14" s="44">
        <v>214934708.15000001</v>
      </c>
      <c r="R14" s="44">
        <v>2413588.15</v>
      </c>
      <c r="S14" s="44">
        <v>9999999999</v>
      </c>
      <c r="T14" s="44" t="s">
        <v>302</v>
      </c>
      <c r="U14" s="44">
        <v>0</v>
      </c>
      <c r="V14" s="44" t="s">
        <v>303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0</v>
      </c>
      <c r="AF14" s="44">
        <v>0</v>
      </c>
      <c r="AG14" s="44">
        <v>0</v>
      </c>
      <c r="AH14" s="44">
        <v>0</v>
      </c>
      <c r="AI14" s="44">
        <v>0</v>
      </c>
      <c r="AJ14" s="44">
        <v>247464998.37</v>
      </c>
      <c r="AK14" s="44">
        <v>245051410.22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</row>
    <row r="15" spans="1:43" x14ac:dyDescent="0.3">
      <c r="A15" s="69">
        <v>43862</v>
      </c>
      <c r="B15" s="67">
        <v>2077723.03</v>
      </c>
      <c r="C15" s="67">
        <v>761523.70000000007</v>
      </c>
      <c r="D15" s="67">
        <f t="shared" si="0"/>
        <v>2839246.73</v>
      </c>
      <c r="E15" s="44">
        <v>761523.70000000007</v>
      </c>
      <c r="F15" s="249">
        <v>244951131.19</v>
      </c>
      <c r="G15" s="44">
        <v>242873408.16</v>
      </c>
      <c r="H15" s="249">
        <v>244951131.19</v>
      </c>
      <c r="I15" s="44">
        <v>242873408.16</v>
      </c>
      <c r="J15" s="44">
        <v>0</v>
      </c>
      <c r="K15" s="44">
        <v>0</v>
      </c>
      <c r="L15" s="44">
        <v>0</v>
      </c>
      <c r="M15" s="44">
        <v>0</v>
      </c>
      <c r="N15" s="44">
        <v>214934708.15000001</v>
      </c>
      <c r="O15" s="44">
        <v>212763667.66</v>
      </c>
      <c r="P15" s="44">
        <v>214934708.15000001</v>
      </c>
      <c r="Q15" s="44">
        <v>212763667.66</v>
      </c>
      <c r="R15" s="44">
        <v>2419977.15</v>
      </c>
      <c r="S15" s="44">
        <v>9999999999</v>
      </c>
      <c r="T15" s="44" t="s">
        <v>302</v>
      </c>
      <c r="U15" s="44">
        <v>0</v>
      </c>
      <c r="V15" s="44" t="s">
        <v>303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  <c r="AC15" s="44">
        <v>0</v>
      </c>
      <c r="AD15" s="44">
        <v>0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245051410.22</v>
      </c>
      <c r="AK15" s="44">
        <v>242631433.06999999</v>
      </c>
      <c r="AL15" s="44">
        <v>0</v>
      </c>
      <c r="AM15" s="44">
        <v>0</v>
      </c>
      <c r="AN15" s="44">
        <v>0</v>
      </c>
      <c r="AO15" s="44">
        <v>0</v>
      </c>
      <c r="AP15" s="44">
        <v>0</v>
      </c>
      <c r="AQ15" s="44">
        <v>0</v>
      </c>
    </row>
    <row r="16" spans="1:43" x14ac:dyDescent="0.3">
      <c r="A16" s="69">
        <v>43891</v>
      </c>
      <c r="B16" s="67">
        <v>1172675.69</v>
      </c>
      <c r="C16" s="67">
        <v>755064.31</v>
      </c>
      <c r="D16" s="67">
        <f t="shared" si="0"/>
        <v>1927740</v>
      </c>
      <c r="E16" s="44">
        <v>755064.31</v>
      </c>
      <c r="F16" s="249">
        <v>242873408.16</v>
      </c>
      <c r="G16" s="44">
        <v>241700732.47</v>
      </c>
      <c r="H16" s="249">
        <v>242873408.16</v>
      </c>
      <c r="I16" s="44">
        <v>241700732.47</v>
      </c>
      <c r="J16" s="44">
        <v>0</v>
      </c>
      <c r="K16" s="44">
        <v>0</v>
      </c>
      <c r="L16" s="44">
        <v>0</v>
      </c>
      <c r="M16" s="44">
        <v>0</v>
      </c>
      <c r="N16" s="44">
        <v>212763667.66</v>
      </c>
      <c r="O16" s="44">
        <v>211497384.40000001</v>
      </c>
      <c r="P16" s="44">
        <v>212763667.66</v>
      </c>
      <c r="Q16" s="44">
        <v>211497384.40000001</v>
      </c>
      <c r="R16" s="44">
        <v>2426436.54</v>
      </c>
      <c r="S16" s="44">
        <v>9999999999</v>
      </c>
      <c r="T16" s="44" t="s">
        <v>302</v>
      </c>
      <c r="U16" s="44">
        <v>0</v>
      </c>
      <c r="V16" s="44" t="s">
        <v>303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44">
        <v>0</v>
      </c>
      <c r="AH16" s="44">
        <v>0</v>
      </c>
      <c r="AI16" s="44">
        <v>0</v>
      </c>
      <c r="AJ16" s="44">
        <v>242631433.06999999</v>
      </c>
      <c r="AK16" s="44">
        <v>240204996.53</v>
      </c>
      <c r="AL16" s="44">
        <v>0</v>
      </c>
      <c r="AM16" s="44">
        <v>0</v>
      </c>
      <c r="AN16" s="44">
        <v>0</v>
      </c>
      <c r="AO16" s="44">
        <v>0</v>
      </c>
      <c r="AP16" s="44">
        <v>0</v>
      </c>
      <c r="AQ16" s="44">
        <v>0</v>
      </c>
    </row>
    <row r="17" spans="1:43" x14ac:dyDescent="0.3">
      <c r="A17" s="69">
        <v>43922</v>
      </c>
      <c r="B17" s="67">
        <v>1154099.94</v>
      </c>
      <c r="C17" s="67">
        <v>751418.61</v>
      </c>
      <c r="D17" s="67">
        <f t="shared" si="0"/>
        <v>1905518.5499999998</v>
      </c>
      <c r="E17" s="44">
        <v>751418.61</v>
      </c>
      <c r="F17" s="249">
        <v>241700732.47</v>
      </c>
      <c r="G17" s="44">
        <v>240546632.53</v>
      </c>
      <c r="H17" s="249">
        <v>241700732.47</v>
      </c>
      <c r="I17" s="44">
        <v>240546632.53</v>
      </c>
      <c r="J17" s="44">
        <v>0</v>
      </c>
      <c r="K17" s="44">
        <v>0</v>
      </c>
      <c r="L17" s="44">
        <v>0</v>
      </c>
      <c r="M17" s="44">
        <v>0</v>
      </c>
      <c r="N17" s="44">
        <v>211497384.40000001</v>
      </c>
      <c r="O17" s="44">
        <v>210249385.86000001</v>
      </c>
      <c r="P17" s="44">
        <v>211497384.40000001</v>
      </c>
      <c r="Q17" s="44">
        <v>210249385.86000001</v>
      </c>
      <c r="R17" s="44">
        <v>2430082.2400000002</v>
      </c>
      <c r="S17" s="44">
        <v>9999999999</v>
      </c>
      <c r="T17" s="44" t="s">
        <v>302</v>
      </c>
      <c r="U17" s="44">
        <v>0</v>
      </c>
      <c r="V17" s="44" t="s">
        <v>303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44">
        <v>0</v>
      </c>
      <c r="AH17" s="44">
        <v>0</v>
      </c>
      <c r="AI17" s="44">
        <v>0</v>
      </c>
      <c r="AJ17" s="44">
        <v>240204996.53</v>
      </c>
      <c r="AK17" s="44">
        <v>237774914.28999999</v>
      </c>
      <c r="AL17" s="44">
        <v>0</v>
      </c>
      <c r="AM17" s="44">
        <v>0</v>
      </c>
      <c r="AN17" s="44">
        <v>0</v>
      </c>
      <c r="AO17" s="44">
        <v>0</v>
      </c>
      <c r="AP17" s="44">
        <v>0</v>
      </c>
      <c r="AQ17" s="44">
        <v>0</v>
      </c>
    </row>
    <row r="18" spans="1:43" x14ac:dyDescent="0.3">
      <c r="A18" s="69">
        <v>43952</v>
      </c>
      <c r="B18" s="67">
        <v>1993886.15</v>
      </c>
      <c r="C18" s="67">
        <v>747830.64</v>
      </c>
      <c r="D18" s="67">
        <f t="shared" si="0"/>
        <v>2741716.79</v>
      </c>
      <c r="E18" s="44">
        <v>747830.64</v>
      </c>
      <c r="F18" s="249">
        <v>240546632.53</v>
      </c>
      <c r="G18" s="44">
        <v>238552746.38</v>
      </c>
      <c r="H18" s="249">
        <v>240546632.53</v>
      </c>
      <c r="I18" s="44">
        <v>238552746.38</v>
      </c>
      <c r="J18" s="44">
        <v>0</v>
      </c>
      <c r="K18" s="44">
        <v>0</v>
      </c>
      <c r="L18" s="44">
        <v>0</v>
      </c>
      <c r="M18" s="44">
        <v>0</v>
      </c>
      <c r="N18" s="44">
        <v>210249385.86000001</v>
      </c>
      <c r="O18" s="44">
        <v>208161309.21000001</v>
      </c>
      <c r="P18" s="44">
        <v>210249385.86000001</v>
      </c>
      <c r="Q18" s="44">
        <v>208161309.21000001</v>
      </c>
      <c r="R18" s="44">
        <v>2433670.21</v>
      </c>
      <c r="S18" s="44">
        <v>9999999999</v>
      </c>
      <c r="T18" s="44" t="s">
        <v>302</v>
      </c>
      <c r="U18" s="44">
        <v>0</v>
      </c>
      <c r="V18" s="44" t="s">
        <v>303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  <c r="AC18" s="44">
        <v>0</v>
      </c>
      <c r="AD18" s="44">
        <v>0</v>
      </c>
      <c r="AE18" s="44">
        <v>0</v>
      </c>
      <c r="AF18" s="44">
        <v>0</v>
      </c>
      <c r="AG18" s="44">
        <v>0</v>
      </c>
      <c r="AH18" s="44">
        <v>0</v>
      </c>
      <c r="AI18" s="44">
        <v>0</v>
      </c>
      <c r="AJ18" s="44">
        <v>237774914.28999999</v>
      </c>
      <c r="AK18" s="44">
        <v>235341244.08000001</v>
      </c>
      <c r="AL18" s="44">
        <v>0</v>
      </c>
      <c r="AM18" s="44">
        <v>0</v>
      </c>
      <c r="AN18" s="44">
        <v>0</v>
      </c>
      <c r="AO18" s="44">
        <v>0</v>
      </c>
      <c r="AP18" s="44">
        <v>0</v>
      </c>
      <c r="AQ18" s="44">
        <v>0</v>
      </c>
    </row>
    <row r="19" spans="1:43" x14ac:dyDescent="0.3">
      <c r="A19" s="69">
        <v>43983</v>
      </c>
      <c r="B19" s="67">
        <v>4988339.4400000004</v>
      </c>
      <c r="C19" s="67">
        <v>741631.89</v>
      </c>
      <c r="D19" s="67">
        <f t="shared" si="0"/>
        <v>5729971.3300000001</v>
      </c>
      <c r="E19" s="44">
        <v>741631.89</v>
      </c>
      <c r="F19" s="249">
        <v>238552746.38</v>
      </c>
      <c r="G19" s="44">
        <v>233564406.94</v>
      </c>
      <c r="H19" s="249">
        <v>238552746.38</v>
      </c>
      <c r="I19" s="44">
        <v>233564406.94</v>
      </c>
      <c r="J19" s="44">
        <v>0</v>
      </c>
      <c r="K19" s="44">
        <v>0</v>
      </c>
      <c r="L19" s="44">
        <v>0</v>
      </c>
      <c r="M19" s="44">
        <v>0</v>
      </c>
      <c r="N19" s="44">
        <v>208161309.21000001</v>
      </c>
      <c r="O19" s="44">
        <v>203078486.43000001</v>
      </c>
      <c r="P19" s="44">
        <v>208161309.21000001</v>
      </c>
      <c r="Q19" s="44">
        <v>203078486.43000001</v>
      </c>
      <c r="R19" s="44">
        <v>2439868.96</v>
      </c>
      <c r="S19" s="44">
        <v>9999999999</v>
      </c>
      <c r="T19" s="44" t="s">
        <v>302</v>
      </c>
      <c r="U19" s="44">
        <v>0</v>
      </c>
      <c r="V19" s="44" t="s">
        <v>303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  <c r="AC19" s="44">
        <v>0</v>
      </c>
      <c r="AD19" s="44">
        <v>0</v>
      </c>
      <c r="AE19" s="44">
        <v>0</v>
      </c>
      <c r="AF19" s="44">
        <v>0</v>
      </c>
      <c r="AG19" s="44">
        <v>0</v>
      </c>
      <c r="AH19" s="44">
        <v>0</v>
      </c>
      <c r="AI19" s="44">
        <v>0</v>
      </c>
      <c r="AJ19" s="44">
        <v>235341244.08000001</v>
      </c>
      <c r="AK19" s="44">
        <v>232901375.12</v>
      </c>
      <c r="AL19" s="44">
        <v>0</v>
      </c>
      <c r="AM19" s="44">
        <v>0</v>
      </c>
      <c r="AN19" s="44">
        <v>0</v>
      </c>
      <c r="AO19" s="44">
        <v>0</v>
      </c>
      <c r="AP19" s="44">
        <v>0</v>
      </c>
      <c r="AQ19" s="44">
        <v>0</v>
      </c>
    </row>
    <row r="20" spans="1:43" x14ac:dyDescent="0.3">
      <c r="A20" s="69">
        <v>44013</v>
      </c>
      <c r="B20" s="67">
        <v>4986433.76</v>
      </c>
      <c r="C20" s="67">
        <v>726123.74</v>
      </c>
      <c r="D20" s="67">
        <f t="shared" si="0"/>
        <v>5712557.5</v>
      </c>
      <c r="E20" s="44">
        <v>726123.74</v>
      </c>
      <c r="F20" s="249">
        <v>233564406.94</v>
      </c>
      <c r="G20" s="44">
        <v>228577973.18000001</v>
      </c>
      <c r="H20" s="249">
        <v>233564406.94</v>
      </c>
      <c r="I20" s="44">
        <v>228577973.18000001</v>
      </c>
      <c r="J20" s="44">
        <v>0</v>
      </c>
      <c r="K20" s="44">
        <v>0</v>
      </c>
      <c r="L20" s="44">
        <v>0</v>
      </c>
      <c r="M20" s="44">
        <v>0</v>
      </c>
      <c r="N20" s="44">
        <v>203078486.43000001</v>
      </c>
      <c r="O20" s="44">
        <v>197997275.59999999</v>
      </c>
      <c r="P20" s="44">
        <v>203078486.43000001</v>
      </c>
      <c r="Q20" s="44">
        <v>197997275.59999999</v>
      </c>
      <c r="R20" s="44">
        <v>2455377.11</v>
      </c>
      <c r="S20" s="44">
        <v>9999999999</v>
      </c>
      <c r="T20" s="44" t="s">
        <v>302</v>
      </c>
      <c r="U20" s="44">
        <v>0</v>
      </c>
      <c r="V20" s="44" t="s">
        <v>303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0</v>
      </c>
      <c r="AG20" s="44">
        <v>0</v>
      </c>
      <c r="AH20" s="44">
        <v>0</v>
      </c>
      <c r="AI20" s="44">
        <v>0</v>
      </c>
      <c r="AJ20" s="44">
        <v>232901375.12</v>
      </c>
      <c r="AK20" s="44">
        <v>230445998.00999999</v>
      </c>
      <c r="AL20" s="44">
        <v>0</v>
      </c>
      <c r="AM20" s="44">
        <v>0</v>
      </c>
      <c r="AN20" s="44">
        <v>0</v>
      </c>
      <c r="AO20" s="44">
        <v>0</v>
      </c>
      <c r="AP20" s="44">
        <v>0</v>
      </c>
      <c r="AQ20" s="44">
        <v>0</v>
      </c>
    </row>
    <row r="21" spans="1:43" x14ac:dyDescent="0.3">
      <c r="A21" s="69">
        <v>44044</v>
      </c>
      <c r="B21" s="67">
        <v>4955493.1500000004</v>
      </c>
      <c r="C21" s="67">
        <v>710621.52</v>
      </c>
      <c r="D21" s="67">
        <f t="shared" si="0"/>
        <v>5666114.6699999999</v>
      </c>
      <c r="E21" s="44">
        <v>710621.52</v>
      </c>
      <c r="F21" s="249">
        <v>228577973.18000001</v>
      </c>
      <c r="G21" s="44">
        <v>223622480.03</v>
      </c>
      <c r="H21" s="249">
        <v>228577973.18000001</v>
      </c>
      <c r="I21" s="44">
        <v>223622480.03</v>
      </c>
      <c r="J21" s="44">
        <v>0</v>
      </c>
      <c r="K21" s="44">
        <v>0</v>
      </c>
      <c r="L21" s="44">
        <v>0</v>
      </c>
      <c r="M21" s="44">
        <v>0</v>
      </c>
      <c r="N21" s="44">
        <v>197997275.59999999</v>
      </c>
      <c r="O21" s="44">
        <v>192946710.72999999</v>
      </c>
      <c r="P21" s="44">
        <v>197997275.59999999</v>
      </c>
      <c r="Q21" s="44">
        <v>192946710.72999999</v>
      </c>
      <c r="R21" s="44">
        <v>2470879.33</v>
      </c>
      <c r="S21" s="44">
        <v>9999999999</v>
      </c>
      <c r="T21" s="44" t="s">
        <v>302</v>
      </c>
      <c r="U21" s="44">
        <v>0</v>
      </c>
      <c r="V21" s="44" t="s">
        <v>303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v>0</v>
      </c>
      <c r="AG21" s="44">
        <v>0</v>
      </c>
      <c r="AH21" s="44">
        <v>0</v>
      </c>
      <c r="AI21" s="44">
        <v>0</v>
      </c>
      <c r="AJ21" s="44">
        <v>230445998.00999999</v>
      </c>
      <c r="AK21" s="44">
        <v>227975118.68000001</v>
      </c>
      <c r="AL21" s="44">
        <v>0</v>
      </c>
      <c r="AM21" s="44">
        <v>0</v>
      </c>
      <c r="AN21" s="44">
        <v>0</v>
      </c>
      <c r="AO21" s="44">
        <v>0</v>
      </c>
      <c r="AP21" s="44">
        <v>0</v>
      </c>
      <c r="AQ21" s="44">
        <v>0</v>
      </c>
    </row>
    <row r="22" spans="1:43" x14ac:dyDescent="0.3">
      <c r="A22" s="69">
        <v>44075</v>
      </c>
      <c r="B22" s="67">
        <v>1978771.1400000001</v>
      </c>
      <c r="C22" s="67">
        <v>695215.48</v>
      </c>
      <c r="D22" s="67">
        <f t="shared" si="0"/>
        <v>2673986.62</v>
      </c>
      <c r="E22" s="44">
        <v>695215.48</v>
      </c>
      <c r="F22" s="249">
        <v>223622480.03</v>
      </c>
      <c r="G22" s="44">
        <v>221643708.88999999</v>
      </c>
      <c r="H22" s="249">
        <v>223622480.03</v>
      </c>
      <c r="I22" s="44">
        <v>221643708.88999999</v>
      </c>
      <c r="J22" s="44">
        <v>0</v>
      </c>
      <c r="K22" s="44">
        <v>0</v>
      </c>
      <c r="L22" s="44">
        <v>0</v>
      </c>
      <c r="M22" s="44">
        <v>0</v>
      </c>
      <c r="N22" s="44">
        <v>192946710.72999999</v>
      </c>
      <c r="O22" s="44">
        <v>190872572.30000001</v>
      </c>
      <c r="P22" s="44">
        <v>192946710.72999999</v>
      </c>
      <c r="Q22" s="44">
        <v>190872572.30000001</v>
      </c>
      <c r="R22" s="44">
        <v>2486285.37</v>
      </c>
      <c r="S22" s="44">
        <v>9999999999</v>
      </c>
      <c r="T22" s="44" t="s">
        <v>302</v>
      </c>
      <c r="U22" s="44">
        <v>0</v>
      </c>
      <c r="V22" s="44" t="s">
        <v>303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227975118.68000001</v>
      </c>
      <c r="AK22" s="44">
        <v>225488833.31</v>
      </c>
      <c r="AL22" s="44">
        <v>0</v>
      </c>
      <c r="AM22" s="44">
        <v>0</v>
      </c>
      <c r="AN22" s="44">
        <v>0</v>
      </c>
      <c r="AO22" s="44">
        <v>0</v>
      </c>
      <c r="AP22" s="44">
        <v>0</v>
      </c>
      <c r="AQ22" s="44">
        <v>0</v>
      </c>
    </row>
    <row r="23" spans="1:43" x14ac:dyDescent="0.3">
      <c r="A23" s="69">
        <v>44105</v>
      </c>
      <c r="B23" s="67">
        <v>1177566.58</v>
      </c>
      <c r="C23" s="67">
        <v>689063.72</v>
      </c>
      <c r="D23" s="67">
        <f t="shared" si="0"/>
        <v>1866630.3</v>
      </c>
      <c r="E23" s="44">
        <v>689063.72</v>
      </c>
      <c r="F23" s="249">
        <v>221643708.88999999</v>
      </c>
      <c r="G23" s="44">
        <v>220466142.31</v>
      </c>
      <c r="H23" s="249">
        <v>221643708.88999999</v>
      </c>
      <c r="I23" s="44">
        <v>220466142.31</v>
      </c>
      <c r="J23" s="44">
        <v>0</v>
      </c>
      <c r="K23" s="44">
        <v>0</v>
      </c>
      <c r="L23" s="44">
        <v>0</v>
      </c>
      <c r="M23" s="44">
        <v>0</v>
      </c>
      <c r="N23" s="44">
        <v>190872572.30000001</v>
      </c>
      <c r="O23" s="44">
        <v>189599341.94</v>
      </c>
      <c r="P23" s="44">
        <v>190872572.30000001</v>
      </c>
      <c r="Q23" s="44">
        <v>189599341.94</v>
      </c>
      <c r="R23" s="44">
        <v>2492437.13</v>
      </c>
      <c r="S23" s="44">
        <v>9999999999</v>
      </c>
      <c r="T23" s="44" t="s">
        <v>302</v>
      </c>
      <c r="U23" s="44">
        <v>0</v>
      </c>
      <c r="V23" s="44" t="s">
        <v>303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225488833.31</v>
      </c>
      <c r="AK23" s="44">
        <v>222996396.18000001</v>
      </c>
      <c r="AL23" s="44">
        <v>0</v>
      </c>
      <c r="AM23" s="44">
        <v>0</v>
      </c>
      <c r="AN23" s="44">
        <v>0</v>
      </c>
      <c r="AO23" s="44">
        <v>0</v>
      </c>
      <c r="AP23" s="44">
        <v>0</v>
      </c>
      <c r="AQ23" s="44">
        <v>0</v>
      </c>
    </row>
    <row r="24" spans="1:43" x14ac:dyDescent="0.3">
      <c r="A24" s="69">
        <v>44136</v>
      </c>
      <c r="B24" s="67">
        <v>1225670.3999999999</v>
      </c>
      <c r="C24" s="67">
        <v>685402.8</v>
      </c>
      <c r="D24" s="67">
        <f t="shared" si="0"/>
        <v>1911073.2</v>
      </c>
      <c r="E24" s="44">
        <v>685402.8</v>
      </c>
      <c r="F24" s="249">
        <v>220466142.31</v>
      </c>
      <c r="G24" s="44">
        <v>219240471.91</v>
      </c>
      <c r="H24" s="249">
        <v>220466142.31</v>
      </c>
      <c r="I24" s="44">
        <v>219240471.91</v>
      </c>
      <c r="J24" s="44">
        <v>0</v>
      </c>
      <c r="K24" s="44">
        <v>0</v>
      </c>
      <c r="L24" s="44">
        <v>0</v>
      </c>
      <c r="M24" s="44">
        <v>0</v>
      </c>
      <c r="N24" s="44">
        <v>189599341.94</v>
      </c>
      <c r="O24" s="44">
        <v>188277710.37</v>
      </c>
      <c r="P24" s="44">
        <v>189599341.94</v>
      </c>
      <c r="Q24" s="44">
        <v>188277710.37</v>
      </c>
      <c r="R24" s="44">
        <v>2496098.0499999998</v>
      </c>
      <c r="S24" s="44">
        <v>9999999999</v>
      </c>
      <c r="T24" s="44" t="s">
        <v>302</v>
      </c>
      <c r="U24" s="44">
        <v>0</v>
      </c>
      <c r="V24" s="44" t="s">
        <v>303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0</v>
      </c>
      <c r="AF24" s="44">
        <v>0</v>
      </c>
      <c r="AG24" s="44">
        <v>0</v>
      </c>
      <c r="AH24" s="44">
        <v>0</v>
      </c>
      <c r="AI24" s="44">
        <v>0</v>
      </c>
      <c r="AJ24" s="44">
        <v>222996396.18000001</v>
      </c>
      <c r="AK24" s="44">
        <v>220500298.13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</row>
    <row r="25" spans="1:43" x14ac:dyDescent="0.3">
      <c r="A25" s="69">
        <v>44166</v>
      </c>
      <c r="B25" s="67">
        <v>2157654.38</v>
      </c>
      <c r="C25" s="67">
        <v>681592.35</v>
      </c>
      <c r="D25" s="67">
        <f t="shared" si="0"/>
        <v>2839246.73</v>
      </c>
      <c r="E25" s="44">
        <v>681592.35</v>
      </c>
      <c r="F25" s="249">
        <v>219240471.91</v>
      </c>
      <c r="G25" s="44">
        <v>217082817.53</v>
      </c>
      <c r="H25" s="249">
        <v>219240471.91</v>
      </c>
      <c r="I25" s="44">
        <v>217082817.53</v>
      </c>
      <c r="J25" s="44">
        <v>0</v>
      </c>
      <c r="K25" s="44">
        <v>0</v>
      </c>
      <c r="L25" s="44">
        <v>0</v>
      </c>
      <c r="M25" s="44">
        <v>0</v>
      </c>
      <c r="N25" s="44">
        <v>188277710.37</v>
      </c>
      <c r="O25" s="44">
        <v>186023796.47</v>
      </c>
      <c r="P25" s="44">
        <v>188277710.37</v>
      </c>
      <c r="Q25" s="44">
        <v>186023796.47</v>
      </c>
      <c r="R25" s="44">
        <v>2499908.5</v>
      </c>
      <c r="S25" s="44">
        <v>9999999999</v>
      </c>
      <c r="T25" s="44" t="s">
        <v>302</v>
      </c>
      <c r="U25" s="44">
        <v>0</v>
      </c>
      <c r="V25" s="44" t="s">
        <v>303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0</v>
      </c>
      <c r="AG25" s="44">
        <v>0</v>
      </c>
      <c r="AH25" s="44">
        <v>0</v>
      </c>
      <c r="AI25" s="44">
        <v>0</v>
      </c>
      <c r="AJ25" s="44">
        <v>220500298.13</v>
      </c>
      <c r="AK25" s="44">
        <v>218000389.63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</row>
    <row r="26" spans="1:43" x14ac:dyDescent="0.3">
      <c r="A26" s="69">
        <v>44197</v>
      </c>
      <c r="B26" s="67">
        <v>2148109.38</v>
      </c>
      <c r="C26" s="67">
        <v>674884.45000000007</v>
      </c>
      <c r="D26" s="67">
        <f t="shared" si="0"/>
        <v>2822993.83</v>
      </c>
      <c r="E26" s="44">
        <v>674884.45000000007</v>
      </c>
      <c r="F26" s="249">
        <v>217082817.53</v>
      </c>
      <c r="G26" s="44">
        <v>214934708.15000001</v>
      </c>
      <c r="H26" s="249">
        <v>217082817.53</v>
      </c>
      <c r="I26" s="44">
        <v>214934708.15000001</v>
      </c>
      <c r="J26" s="44">
        <v>0</v>
      </c>
      <c r="K26" s="44">
        <v>0</v>
      </c>
      <c r="L26" s="44">
        <v>0</v>
      </c>
      <c r="M26" s="44">
        <v>0</v>
      </c>
      <c r="N26" s="44">
        <v>186023796.47</v>
      </c>
      <c r="O26" s="44">
        <v>183779128.31999999</v>
      </c>
      <c r="P26" s="44">
        <v>186023796.47</v>
      </c>
      <c r="Q26" s="44">
        <v>183779128.31999999</v>
      </c>
      <c r="R26" s="44">
        <v>2506616.4</v>
      </c>
      <c r="S26" s="44">
        <v>9999999999</v>
      </c>
      <c r="T26" s="44" t="s">
        <v>302</v>
      </c>
      <c r="U26" s="44">
        <v>0</v>
      </c>
      <c r="V26" s="44" t="s">
        <v>303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218000389.63</v>
      </c>
      <c r="AK26" s="44">
        <v>215493773.22999999</v>
      </c>
      <c r="AL26" s="44">
        <v>0</v>
      </c>
      <c r="AM26" s="44">
        <v>0</v>
      </c>
      <c r="AN26" s="44">
        <v>0</v>
      </c>
      <c r="AO26" s="44">
        <v>0</v>
      </c>
      <c r="AP26" s="44">
        <v>0</v>
      </c>
      <c r="AQ26" s="44">
        <v>0</v>
      </c>
    </row>
    <row r="27" spans="1:43" x14ac:dyDescent="0.3">
      <c r="A27" s="69">
        <v>44228</v>
      </c>
      <c r="B27" s="67">
        <v>2171040.4900000002</v>
      </c>
      <c r="C27" s="67">
        <v>668206.24</v>
      </c>
      <c r="D27" s="67">
        <f t="shared" si="0"/>
        <v>2839246.7300000004</v>
      </c>
      <c r="E27" s="44">
        <v>668206.24</v>
      </c>
      <c r="F27" s="249">
        <v>214934708.15000001</v>
      </c>
      <c r="G27" s="44">
        <v>212763667.66</v>
      </c>
      <c r="H27" s="249">
        <v>214934708.15000001</v>
      </c>
      <c r="I27" s="44">
        <v>212763667.66</v>
      </c>
      <c r="J27" s="44">
        <v>0</v>
      </c>
      <c r="K27" s="44">
        <v>0</v>
      </c>
      <c r="L27" s="44">
        <v>0</v>
      </c>
      <c r="M27" s="44">
        <v>0</v>
      </c>
      <c r="N27" s="44">
        <v>183779128.31999999</v>
      </c>
      <c r="O27" s="44">
        <v>181511228.87</v>
      </c>
      <c r="P27" s="44">
        <v>183779128.31999999</v>
      </c>
      <c r="Q27" s="44">
        <v>181511228.87</v>
      </c>
      <c r="R27" s="44">
        <v>2513294.61</v>
      </c>
      <c r="S27" s="44">
        <v>9999999999</v>
      </c>
      <c r="T27" s="44" t="s">
        <v>302</v>
      </c>
      <c r="U27" s="44">
        <v>0</v>
      </c>
      <c r="V27" s="44" t="s">
        <v>303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215493773.22999999</v>
      </c>
      <c r="AK27" s="44">
        <v>212980478.62</v>
      </c>
      <c r="AL27" s="44">
        <v>0</v>
      </c>
      <c r="AM27" s="44">
        <v>0</v>
      </c>
      <c r="AN27" s="44">
        <v>0</v>
      </c>
      <c r="AO27" s="44">
        <v>0</v>
      </c>
      <c r="AP27" s="44">
        <v>0</v>
      </c>
      <c r="AQ27" s="44">
        <v>0</v>
      </c>
    </row>
    <row r="28" spans="1:43" x14ac:dyDescent="0.3">
      <c r="A28" s="69">
        <v>44256</v>
      </c>
      <c r="B28" s="67">
        <v>1266283.26</v>
      </c>
      <c r="C28" s="67">
        <v>661456.74</v>
      </c>
      <c r="D28" s="67">
        <f t="shared" si="0"/>
        <v>1927740</v>
      </c>
      <c r="E28" s="44">
        <v>661456.74</v>
      </c>
      <c r="F28" s="249">
        <v>212763667.66</v>
      </c>
      <c r="G28" s="44">
        <v>211497384.40000001</v>
      </c>
      <c r="H28" s="249">
        <v>212763667.66</v>
      </c>
      <c r="I28" s="44">
        <v>211497384.40000001</v>
      </c>
      <c r="J28" s="44">
        <v>0</v>
      </c>
      <c r="K28" s="44">
        <v>0</v>
      </c>
      <c r="L28" s="44">
        <v>0</v>
      </c>
      <c r="M28" s="44">
        <v>0</v>
      </c>
      <c r="N28" s="44">
        <v>181511228.87</v>
      </c>
      <c r="O28" s="44">
        <v>180147785.52000001</v>
      </c>
      <c r="P28" s="44">
        <v>181511228.87</v>
      </c>
      <c r="Q28" s="44">
        <v>180147785.52000001</v>
      </c>
      <c r="R28" s="44">
        <v>2520044.11</v>
      </c>
      <c r="S28" s="44">
        <v>9999999999</v>
      </c>
      <c r="T28" s="44" t="s">
        <v>302</v>
      </c>
      <c r="U28" s="44">
        <v>0</v>
      </c>
      <c r="V28" s="44" t="s">
        <v>303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  <c r="AC28" s="44">
        <v>0</v>
      </c>
      <c r="AD28" s="44">
        <v>0</v>
      </c>
      <c r="AE28" s="44">
        <v>0</v>
      </c>
      <c r="AF28" s="44">
        <v>0</v>
      </c>
      <c r="AG28" s="44">
        <v>0</v>
      </c>
      <c r="AH28" s="44">
        <v>0</v>
      </c>
      <c r="AI28" s="44">
        <v>0</v>
      </c>
      <c r="AJ28" s="44">
        <v>212980478.62</v>
      </c>
      <c r="AK28" s="44">
        <v>210460434.50999999</v>
      </c>
      <c r="AL28" s="44">
        <v>0</v>
      </c>
      <c r="AM28" s="44">
        <v>0</v>
      </c>
      <c r="AN28" s="44">
        <v>0</v>
      </c>
      <c r="AO28" s="44">
        <v>0</v>
      </c>
      <c r="AP28" s="44">
        <v>0</v>
      </c>
      <c r="AQ28" s="44">
        <v>0</v>
      </c>
    </row>
    <row r="29" spans="1:43" x14ac:dyDescent="0.3">
      <c r="A29" s="69">
        <v>44287</v>
      </c>
      <c r="B29" s="67">
        <v>1247998.54</v>
      </c>
      <c r="C29" s="67">
        <v>657520.01</v>
      </c>
      <c r="D29" s="67">
        <f t="shared" si="0"/>
        <v>1905518.55</v>
      </c>
      <c r="E29" s="44">
        <v>657520.01</v>
      </c>
      <c r="F29" s="249">
        <v>211497384.40000001</v>
      </c>
      <c r="G29" s="44">
        <v>210249385.86000001</v>
      </c>
      <c r="H29" s="249">
        <v>211497384.40000001</v>
      </c>
      <c r="I29" s="44">
        <v>210249385.86000001</v>
      </c>
      <c r="J29" s="44">
        <v>0</v>
      </c>
      <c r="K29" s="44">
        <v>0</v>
      </c>
      <c r="L29" s="44">
        <v>0</v>
      </c>
      <c r="M29" s="44">
        <v>0</v>
      </c>
      <c r="N29" s="44">
        <v>180147785.52000001</v>
      </c>
      <c r="O29" s="44">
        <v>178802324.84</v>
      </c>
      <c r="P29" s="44">
        <v>180147785.52000001</v>
      </c>
      <c r="Q29" s="44">
        <v>178802324.84</v>
      </c>
      <c r="R29" s="44">
        <v>2523980.84</v>
      </c>
      <c r="S29" s="44">
        <v>9999999999</v>
      </c>
      <c r="T29" s="44" t="s">
        <v>302</v>
      </c>
      <c r="U29" s="44">
        <v>0</v>
      </c>
      <c r="V29" s="44" t="s">
        <v>303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4">
        <v>0</v>
      </c>
      <c r="AF29" s="44">
        <v>0</v>
      </c>
      <c r="AG29" s="44">
        <v>0</v>
      </c>
      <c r="AH29" s="44">
        <v>0</v>
      </c>
      <c r="AI29" s="44">
        <v>0</v>
      </c>
      <c r="AJ29" s="44">
        <v>210460434.50999999</v>
      </c>
      <c r="AK29" s="44">
        <v>207936453.66999999</v>
      </c>
      <c r="AL29" s="44">
        <v>0</v>
      </c>
      <c r="AM29" s="44">
        <v>0</v>
      </c>
      <c r="AN29" s="44">
        <v>0</v>
      </c>
      <c r="AO29" s="44">
        <v>0</v>
      </c>
      <c r="AP29" s="44">
        <v>0</v>
      </c>
      <c r="AQ29" s="44">
        <v>0</v>
      </c>
    </row>
    <row r="30" spans="1:43" x14ac:dyDescent="0.3">
      <c r="A30" s="69">
        <v>44317</v>
      </c>
      <c r="B30" s="67">
        <v>2088076.65</v>
      </c>
      <c r="C30" s="67">
        <v>653640.14</v>
      </c>
      <c r="D30" s="67">
        <f t="shared" si="0"/>
        <v>2741716.79</v>
      </c>
      <c r="E30" s="44">
        <v>653640.14</v>
      </c>
      <c r="F30" s="249">
        <v>210249385.86000001</v>
      </c>
      <c r="G30" s="44">
        <v>208161309.21000001</v>
      </c>
      <c r="H30" s="249">
        <v>210249385.86000001</v>
      </c>
      <c r="I30" s="44">
        <v>208161309.21000001</v>
      </c>
      <c r="J30" s="44">
        <v>0</v>
      </c>
      <c r="K30" s="44">
        <v>0</v>
      </c>
      <c r="L30" s="44">
        <v>0</v>
      </c>
      <c r="M30" s="44">
        <v>0</v>
      </c>
      <c r="N30" s="44">
        <v>178802324.84</v>
      </c>
      <c r="O30" s="44">
        <v>176616483.03999999</v>
      </c>
      <c r="P30" s="44">
        <v>178802324.84</v>
      </c>
      <c r="Q30" s="44">
        <v>176616483.03999999</v>
      </c>
      <c r="R30" s="44">
        <v>2527860.71</v>
      </c>
      <c r="S30" s="44">
        <v>9999999999</v>
      </c>
      <c r="T30" s="44" t="s">
        <v>302</v>
      </c>
      <c r="U30" s="44">
        <v>0</v>
      </c>
      <c r="V30" s="44" t="s">
        <v>303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207936453.66999999</v>
      </c>
      <c r="AK30" s="44">
        <v>205408592.96000001</v>
      </c>
      <c r="AL30" s="44">
        <v>0</v>
      </c>
      <c r="AM30" s="44">
        <v>0</v>
      </c>
      <c r="AN30" s="44">
        <v>0</v>
      </c>
      <c r="AO30" s="44">
        <v>0</v>
      </c>
      <c r="AP30" s="44">
        <v>0</v>
      </c>
      <c r="AQ30" s="44">
        <v>0</v>
      </c>
    </row>
    <row r="31" spans="1:43" x14ac:dyDescent="0.3">
      <c r="A31" s="69">
        <v>44348</v>
      </c>
      <c r="B31" s="67">
        <v>5082822.78</v>
      </c>
      <c r="C31" s="67">
        <v>647148.55000000005</v>
      </c>
      <c r="D31" s="67">
        <f t="shared" si="0"/>
        <v>5729971.3300000001</v>
      </c>
      <c r="E31" s="44">
        <v>647148.55000000005</v>
      </c>
      <c r="F31" s="249">
        <v>208161309.21000001</v>
      </c>
      <c r="G31" s="44">
        <v>203078486.43000001</v>
      </c>
      <c r="H31" s="249">
        <v>208161309.21000001</v>
      </c>
      <c r="I31" s="44">
        <v>203078486.43000001</v>
      </c>
      <c r="J31" s="44">
        <v>0</v>
      </c>
      <c r="K31" s="44">
        <v>0</v>
      </c>
      <c r="L31" s="44">
        <v>0</v>
      </c>
      <c r="M31" s="44">
        <v>0</v>
      </c>
      <c r="N31" s="44">
        <v>176616483.03999999</v>
      </c>
      <c r="O31" s="44">
        <v>171435591.18000001</v>
      </c>
      <c r="P31" s="44">
        <v>176616483.03999999</v>
      </c>
      <c r="Q31" s="44">
        <v>171435591.18000001</v>
      </c>
      <c r="R31" s="44">
        <v>2534352.2999999998</v>
      </c>
      <c r="S31" s="44">
        <v>9999999999</v>
      </c>
      <c r="T31" s="44" t="s">
        <v>302</v>
      </c>
      <c r="U31" s="44">
        <v>0</v>
      </c>
      <c r="V31" s="44" t="s">
        <v>303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205408592.96000001</v>
      </c>
      <c r="AK31" s="44">
        <v>202874240.66</v>
      </c>
      <c r="AL31" s="44">
        <v>0</v>
      </c>
      <c r="AM31" s="44">
        <v>0</v>
      </c>
      <c r="AN31" s="44">
        <v>0</v>
      </c>
      <c r="AO31" s="44">
        <v>0</v>
      </c>
      <c r="AP31" s="44">
        <v>0</v>
      </c>
      <c r="AQ31" s="44">
        <v>0</v>
      </c>
    </row>
    <row r="32" spans="1:43" x14ac:dyDescent="0.3">
      <c r="A32" s="69">
        <v>44378</v>
      </c>
      <c r="B32" s="67">
        <v>5081210.83</v>
      </c>
      <c r="C32" s="67">
        <v>631346.67000000004</v>
      </c>
      <c r="D32" s="67">
        <f t="shared" si="0"/>
        <v>5712557.5</v>
      </c>
      <c r="E32" s="44">
        <v>631346.67000000004</v>
      </c>
      <c r="F32" s="249">
        <v>203078486.43000001</v>
      </c>
      <c r="G32" s="44">
        <v>197997275.59999999</v>
      </c>
      <c r="H32" s="249">
        <v>203078486.43000001</v>
      </c>
      <c r="I32" s="44">
        <v>197997275.59999999</v>
      </c>
      <c r="J32" s="44">
        <v>0</v>
      </c>
      <c r="K32" s="44">
        <v>0</v>
      </c>
      <c r="L32" s="44">
        <v>0</v>
      </c>
      <c r="M32" s="44">
        <v>0</v>
      </c>
      <c r="N32" s="44">
        <v>171435591.18000001</v>
      </c>
      <c r="O32" s="44">
        <v>166256006.38</v>
      </c>
      <c r="P32" s="44">
        <v>171435591.18000001</v>
      </c>
      <c r="Q32" s="44">
        <v>166256006.38</v>
      </c>
      <c r="R32" s="44">
        <v>2550154.1800000002</v>
      </c>
      <c r="S32" s="44">
        <v>9999999999</v>
      </c>
      <c r="T32" s="44" t="s">
        <v>302</v>
      </c>
      <c r="U32" s="44">
        <v>0</v>
      </c>
      <c r="V32" s="44" t="s">
        <v>303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202874240.66</v>
      </c>
      <c r="AK32" s="44">
        <v>200324086.47999999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</row>
    <row r="33" spans="1:43" x14ac:dyDescent="0.3">
      <c r="A33" s="69">
        <v>44409</v>
      </c>
      <c r="B33" s="67">
        <v>5050564.87</v>
      </c>
      <c r="C33" s="67">
        <v>615549.80000000005</v>
      </c>
      <c r="D33" s="67">
        <f t="shared" si="0"/>
        <v>5666114.6699999999</v>
      </c>
      <c r="E33" s="44">
        <v>615549.80000000005</v>
      </c>
      <c r="F33" s="249">
        <v>197997275.59999999</v>
      </c>
      <c r="G33" s="44">
        <v>192946710.72999999</v>
      </c>
      <c r="H33" s="249">
        <v>197997275.59999999</v>
      </c>
      <c r="I33" s="44">
        <v>192946710.72999999</v>
      </c>
      <c r="J33" s="44">
        <v>0</v>
      </c>
      <c r="K33" s="44">
        <v>0</v>
      </c>
      <c r="L33" s="44">
        <v>0</v>
      </c>
      <c r="M33" s="44">
        <v>0</v>
      </c>
      <c r="N33" s="44">
        <v>166256006.38</v>
      </c>
      <c r="O33" s="44">
        <v>161106761.69999999</v>
      </c>
      <c r="P33" s="44">
        <v>166256006.38</v>
      </c>
      <c r="Q33" s="44">
        <v>161106761.69999999</v>
      </c>
      <c r="R33" s="44">
        <v>2565951.0499999998</v>
      </c>
      <c r="S33" s="44">
        <v>9999999999</v>
      </c>
      <c r="T33" s="44" t="s">
        <v>302</v>
      </c>
      <c r="U33" s="44">
        <v>0</v>
      </c>
      <c r="V33" s="44" t="s">
        <v>303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200324086.47999999</v>
      </c>
      <c r="AK33" s="44">
        <v>197758135.43000001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</row>
    <row r="34" spans="1:43" x14ac:dyDescent="0.3">
      <c r="A34" s="69">
        <v>44440</v>
      </c>
      <c r="B34" s="67">
        <v>2074138.43</v>
      </c>
      <c r="C34" s="67">
        <v>599848.19000000006</v>
      </c>
      <c r="D34" s="67">
        <f t="shared" si="0"/>
        <v>2673986.62</v>
      </c>
      <c r="E34" s="44">
        <v>599848.19000000006</v>
      </c>
      <c r="F34" s="249">
        <v>192946710.72999999</v>
      </c>
      <c r="G34" s="44">
        <v>190872572.30000001</v>
      </c>
      <c r="H34" s="249">
        <v>192946710.72999999</v>
      </c>
      <c r="I34" s="44">
        <v>190872572.30000001</v>
      </c>
      <c r="J34" s="44">
        <v>0</v>
      </c>
      <c r="K34" s="44">
        <v>0</v>
      </c>
      <c r="L34" s="44">
        <v>0</v>
      </c>
      <c r="M34" s="44">
        <v>0</v>
      </c>
      <c r="N34" s="44">
        <v>161106761.69999999</v>
      </c>
      <c r="O34" s="44">
        <v>158933636.69</v>
      </c>
      <c r="P34" s="44">
        <v>161106761.69999999</v>
      </c>
      <c r="Q34" s="44">
        <v>158933636.69</v>
      </c>
      <c r="R34" s="44">
        <v>2581652.66</v>
      </c>
      <c r="S34" s="44">
        <v>9999999999</v>
      </c>
      <c r="T34" s="44" t="s">
        <v>302</v>
      </c>
      <c r="U34" s="44">
        <v>0</v>
      </c>
      <c r="V34" s="44" t="s">
        <v>303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197758135.43000001</v>
      </c>
      <c r="AK34" s="44">
        <v>195176482.77000001</v>
      </c>
      <c r="AL34" s="44">
        <v>0</v>
      </c>
      <c r="AM34" s="44">
        <v>0</v>
      </c>
      <c r="AN34" s="44">
        <v>0</v>
      </c>
      <c r="AO34" s="44">
        <v>0</v>
      </c>
      <c r="AP34" s="44">
        <v>0</v>
      </c>
      <c r="AQ34" s="44">
        <v>0</v>
      </c>
    </row>
    <row r="35" spans="1:43" x14ac:dyDescent="0.3">
      <c r="A35" s="69">
        <v>44470</v>
      </c>
      <c r="B35" s="67">
        <v>1273230.3599999999</v>
      </c>
      <c r="C35" s="67">
        <v>593399.94000000006</v>
      </c>
      <c r="D35" s="67">
        <f t="shared" si="0"/>
        <v>1866630.2999999998</v>
      </c>
      <c r="E35" s="44">
        <v>593399.94000000006</v>
      </c>
      <c r="F35" s="249">
        <v>190872572.30000001</v>
      </c>
      <c r="G35" s="44">
        <v>189599341.94</v>
      </c>
      <c r="H35" s="249">
        <v>190872572.30000001</v>
      </c>
      <c r="I35" s="44">
        <v>189599341.94</v>
      </c>
      <c r="J35" s="44">
        <v>0</v>
      </c>
      <c r="K35" s="44">
        <v>0</v>
      </c>
      <c r="L35" s="44">
        <v>0</v>
      </c>
      <c r="M35" s="44">
        <v>0</v>
      </c>
      <c r="N35" s="44">
        <v>158933636.69</v>
      </c>
      <c r="O35" s="44">
        <v>157561112.02000001</v>
      </c>
      <c r="P35" s="44">
        <v>158933636.69</v>
      </c>
      <c r="Q35" s="44">
        <v>157561112.02000001</v>
      </c>
      <c r="R35" s="44">
        <v>2588100.91</v>
      </c>
      <c r="S35" s="44">
        <v>9999999999</v>
      </c>
      <c r="T35" s="44" t="s">
        <v>302</v>
      </c>
      <c r="U35" s="44">
        <v>0</v>
      </c>
      <c r="V35" s="44" t="s">
        <v>303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  <c r="AG35" s="44">
        <v>0</v>
      </c>
      <c r="AH35" s="44">
        <v>0</v>
      </c>
      <c r="AI35" s="44">
        <v>0</v>
      </c>
      <c r="AJ35" s="44">
        <v>195176482.77000001</v>
      </c>
      <c r="AK35" s="44">
        <v>192588381.86000001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</row>
    <row r="36" spans="1:43" x14ac:dyDescent="0.3">
      <c r="A36" s="69">
        <v>44501</v>
      </c>
      <c r="B36" s="67">
        <v>1321631.57</v>
      </c>
      <c r="C36" s="67">
        <v>589441.63</v>
      </c>
      <c r="D36" s="67">
        <f t="shared" si="0"/>
        <v>1911073.2000000002</v>
      </c>
      <c r="E36" s="44">
        <v>589441.63</v>
      </c>
      <c r="F36" s="249">
        <v>189599341.94</v>
      </c>
      <c r="G36" s="44">
        <v>188277710.37</v>
      </c>
      <c r="H36" s="249">
        <v>189599341.94</v>
      </c>
      <c r="I36" s="44">
        <v>188277710.37</v>
      </c>
      <c r="J36" s="44">
        <v>0</v>
      </c>
      <c r="K36" s="44">
        <v>0</v>
      </c>
      <c r="L36" s="44">
        <v>0</v>
      </c>
      <c r="M36" s="44">
        <v>0</v>
      </c>
      <c r="N36" s="44">
        <v>157561112.02000001</v>
      </c>
      <c r="O36" s="44">
        <v>156139877.41999999</v>
      </c>
      <c r="P36" s="44">
        <v>157561112.02000001</v>
      </c>
      <c r="Q36" s="44">
        <v>156139877.41999999</v>
      </c>
      <c r="R36" s="44">
        <v>2592059.2199999997</v>
      </c>
      <c r="S36" s="44">
        <v>9999999999</v>
      </c>
      <c r="T36" s="44" t="s">
        <v>302</v>
      </c>
      <c r="U36" s="44">
        <v>0</v>
      </c>
      <c r="V36" s="44" t="s">
        <v>303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192588381.86000001</v>
      </c>
      <c r="AK36" s="44">
        <v>189996322.63999999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</row>
    <row r="37" spans="1:43" x14ac:dyDescent="0.3">
      <c r="A37" s="69">
        <v>44531</v>
      </c>
      <c r="B37" s="67">
        <v>2253913.9</v>
      </c>
      <c r="C37" s="67">
        <v>585332.82999999996</v>
      </c>
      <c r="D37" s="67">
        <f t="shared" si="0"/>
        <v>2839246.73</v>
      </c>
      <c r="E37" s="44">
        <v>585332.82999999996</v>
      </c>
      <c r="F37" s="249">
        <v>188277710.37</v>
      </c>
      <c r="G37" s="44">
        <v>186023796.47</v>
      </c>
      <c r="H37" s="249">
        <v>188277710.37</v>
      </c>
      <c r="I37" s="44">
        <v>186023796.47</v>
      </c>
      <c r="J37" s="44">
        <v>0</v>
      </c>
      <c r="K37" s="44">
        <v>0</v>
      </c>
      <c r="L37" s="44">
        <v>0</v>
      </c>
      <c r="M37" s="44">
        <v>0</v>
      </c>
      <c r="N37" s="44">
        <v>156139877.41999999</v>
      </c>
      <c r="O37" s="44">
        <v>153786050.84999999</v>
      </c>
      <c r="P37" s="44">
        <v>156139877.41999999</v>
      </c>
      <c r="Q37" s="44">
        <v>153786050.84999999</v>
      </c>
      <c r="R37" s="44">
        <v>2596168.02</v>
      </c>
      <c r="S37" s="44">
        <v>9999999999</v>
      </c>
      <c r="T37" s="44" t="s">
        <v>302</v>
      </c>
      <c r="U37" s="44">
        <v>0</v>
      </c>
      <c r="V37" s="44" t="s">
        <v>303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189996322.63999999</v>
      </c>
      <c r="AK37" s="44">
        <v>187400154.62</v>
      </c>
      <c r="AL37" s="44">
        <v>0</v>
      </c>
      <c r="AM37" s="44">
        <v>0</v>
      </c>
      <c r="AN37" s="44">
        <v>0</v>
      </c>
      <c r="AO37" s="44">
        <v>0</v>
      </c>
      <c r="AP37" s="44">
        <v>0</v>
      </c>
      <c r="AQ37" s="44">
        <v>0</v>
      </c>
    </row>
    <row r="38" spans="1:43" x14ac:dyDescent="0.3">
      <c r="A38" s="69">
        <v>44562</v>
      </c>
      <c r="B38" s="67">
        <v>2244668.15</v>
      </c>
      <c r="C38" s="67">
        <v>578325.68000000005</v>
      </c>
      <c r="D38" s="67">
        <f t="shared" si="0"/>
        <v>2822993.83</v>
      </c>
      <c r="E38" s="44">
        <v>578325.68000000005</v>
      </c>
      <c r="F38" s="249">
        <v>186023796.47</v>
      </c>
      <c r="G38" s="44">
        <v>183779128.31999999</v>
      </c>
      <c r="H38" s="249">
        <v>186023796.47</v>
      </c>
      <c r="I38" s="44">
        <v>183779128.31999999</v>
      </c>
      <c r="J38" s="44">
        <v>0</v>
      </c>
      <c r="K38" s="44">
        <v>0</v>
      </c>
      <c r="L38" s="44">
        <v>0</v>
      </c>
      <c r="M38" s="44">
        <v>0</v>
      </c>
      <c r="N38" s="44">
        <v>153786050.84999999</v>
      </c>
      <c r="O38" s="44">
        <v>151441159.41999999</v>
      </c>
      <c r="P38" s="44">
        <v>153786050.84999999</v>
      </c>
      <c r="Q38" s="44">
        <v>151441159.41999999</v>
      </c>
      <c r="R38" s="44">
        <v>2603175.17</v>
      </c>
      <c r="S38" s="44">
        <v>9999999999</v>
      </c>
      <c r="T38" s="44" t="s">
        <v>302</v>
      </c>
      <c r="U38" s="44">
        <v>0</v>
      </c>
      <c r="V38" s="44" t="s">
        <v>303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0</v>
      </c>
      <c r="AJ38" s="44">
        <v>187400154.62</v>
      </c>
      <c r="AK38" s="44">
        <v>184796979.44999999</v>
      </c>
      <c r="AL38" s="44">
        <v>0</v>
      </c>
      <c r="AM38" s="44">
        <v>0</v>
      </c>
      <c r="AN38" s="44">
        <v>0</v>
      </c>
      <c r="AO38" s="44">
        <v>0</v>
      </c>
      <c r="AP38" s="44">
        <v>0</v>
      </c>
      <c r="AQ38" s="44">
        <v>0</v>
      </c>
    </row>
    <row r="39" spans="1:43" x14ac:dyDescent="0.3">
      <c r="A39" s="69">
        <v>44593</v>
      </c>
      <c r="B39" s="67">
        <v>2267899.4500000002</v>
      </c>
      <c r="C39" s="67">
        <v>571347.28</v>
      </c>
      <c r="D39" s="67">
        <f t="shared" si="0"/>
        <v>2839246.7300000004</v>
      </c>
      <c r="E39" s="44">
        <v>571347.28</v>
      </c>
      <c r="F39" s="249">
        <v>183779128.31999999</v>
      </c>
      <c r="G39" s="44">
        <v>181511228.87</v>
      </c>
      <c r="H39" s="249">
        <v>183779128.31999999</v>
      </c>
      <c r="I39" s="44">
        <v>181511228.87</v>
      </c>
      <c r="J39" s="44">
        <v>0</v>
      </c>
      <c r="K39" s="44">
        <v>0</v>
      </c>
      <c r="L39" s="44">
        <v>0</v>
      </c>
      <c r="M39" s="44">
        <v>0</v>
      </c>
      <c r="N39" s="44">
        <v>151441159.41999999</v>
      </c>
      <c r="O39" s="44">
        <v>149072725.09999999</v>
      </c>
      <c r="P39" s="44">
        <v>151441159.41999999</v>
      </c>
      <c r="Q39" s="44">
        <v>149072725.09999999</v>
      </c>
      <c r="R39" s="44">
        <v>2610153.5700000003</v>
      </c>
      <c r="S39" s="44">
        <v>9999999999</v>
      </c>
      <c r="T39" s="44" t="s">
        <v>302</v>
      </c>
      <c r="U39" s="44">
        <v>0</v>
      </c>
      <c r="V39" s="44" t="s">
        <v>303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184796979.44999999</v>
      </c>
      <c r="AK39" s="44">
        <v>182186825.88</v>
      </c>
      <c r="AL39" s="44">
        <v>0</v>
      </c>
      <c r="AM39" s="44">
        <v>0</v>
      </c>
      <c r="AN39" s="44">
        <v>0</v>
      </c>
      <c r="AO39" s="44">
        <v>0</v>
      </c>
      <c r="AP39" s="44">
        <v>0</v>
      </c>
      <c r="AQ39" s="44">
        <v>0</v>
      </c>
    </row>
    <row r="40" spans="1:43" x14ac:dyDescent="0.3">
      <c r="A40" s="69">
        <v>44621</v>
      </c>
      <c r="B40" s="67">
        <v>1363443.35</v>
      </c>
      <c r="C40" s="67">
        <v>564296.65</v>
      </c>
      <c r="D40" s="67">
        <f t="shared" si="0"/>
        <v>1927740</v>
      </c>
      <c r="E40" s="44">
        <v>564296.65</v>
      </c>
      <c r="F40" s="249">
        <v>181511228.87</v>
      </c>
      <c r="G40" s="44">
        <v>180147785.52000001</v>
      </c>
      <c r="H40" s="249">
        <v>181511228.87</v>
      </c>
      <c r="I40" s="44">
        <v>180147785.52000001</v>
      </c>
      <c r="J40" s="44">
        <v>0</v>
      </c>
      <c r="K40" s="44">
        <v>0</v>
      </c>
      <c r="L40" s="44">
        <v>0</v>
      </c>
      <c r="M40" s="44">
        <v>0</v>
      </c>
      <c r="N40" s="44">
        <v>149072725.09999999</v>
      </c>
      <c r="O40" s="44">
        <v>147608434.33000001</v>
      </c>
      <c r="P40" s="44">
        <v>149072725.09999999</v>
      </c>
      <c r="Q40" s="44">
        <v>147608434.33000001</v>
      </c>
      <c r="R40" s="44">
        <v>2617204.2000000002</v>
      </c>
      <c r="S40" s="44">
        <v>9999999999</v>
      </c>
      <c r="T40" s="44" t="s">
        <v>302</v>
      </c>
      <c r="U40" s="44">
        <v>0</v>
      </c>
      <c r="V40" s="44" t="s">
        <v>303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182186825.88</v>
      </c>
      <c r="AK40" s="44">
        <v>179569621.68000001</v>
      </c>
      <c r="AL40" s="44">
        <v>0</v>
      </c>
      <c r="AM40" s="44">
        <v>0</v>
      </c>
      <c r="AN40" s="44">
        <v>0</v>
      </c>
      <c r="AO40" s="44">
        <v>0</v>
      </c>
      <c r="AP40" s="44">
        <v>0</v>
      </c>
      <c r="AQ40" s="44">
        <v>0</v>
      </c>
    </row>
    <row r="41" spans="1:43" x14ac:dyDescent="0.3">
      <c r="A41" s="69">
        <v>44652</v>
      </c>
      <c r="B41" s="67">
        <v>1345460.68</v>
      </c>
      <c r="C41" s="67">
        <v>560057.87</v>
      </c>
      <c r="D41" s="67">
        <f t="shared" si="0"/>
        <v>1905518.5499999998</v>
      </c>
      <c r="E41" s="44">
        <v>560057.87</v>
      </c>
      <c r="F41" s="249">
        <v>180147785.52000001</v>
      </c>
      <c r="G41" s="44">
        <v>178802324.84</v>
      </c>
      <c r="H41" s="249">
        <v>180147785.52000001</v>
      </c>
      <c r="I41" s="44">
        <v>178802324.84</v>
      </c>
      <c r="J41" s="44">
        <v>0</v>
      </c>
      <c r="K41" s="44">
        <v>0</v>
      </c>
      <c r="L41" s="44">
        <v>0</v>
      </c>
      <c r="M41" s="44">
        <v>0</v>
      </c>
      <c r="N41" s="44">
        <v>147608434.33000001</v>
      </c>
      <c r="O41" s="44">
        <v>146161812.71000001</v>
      </c>
      <c r="P41" s="44">
        <v>147608434.33000001</v>
      </c>
      <c r="Q41" s="44">
        <v>146161812.71000001</v>
      </c>
      <c r="R41" s="44">
        <v>2621442.98</v>
      </c>
      <c r="S41" s="44">
        <v>9999999999</v>
      </c>
      <c r="T41" s="44" t="s">
        <v>302</v>
      </c>
      <c r="U41" s="44">
        <v>0</v>
      </c>
      <c r="V41" s="44" t="s">
        <v>303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179569621.68000001</v>
      </c>
      <c r="AK41" s="44">
        <v>176948178.69999999</v>
      </c>
      <c r="AL41" s="44">
        <v>0</v>
      </c>
      <c r="AM41" s="44">
        <v>0</v>
      </c>
      <c r="AN41" s="44">
        <v>0</v>
      </c>
      <c r="AO41" s="44">
        <v>0</v>
      </c>
      <c r="AP41" s="44">
        <v>0</v>
      </c>
      <c r="AQ41" s="44">
        <v>0</v>
      </c>
    </row>
    <row r="42" spans="1:43" x14ac:dyDescent="0.3">
      <c r="A42" s="69">
        <v>44682</v>
      </c>
      <c r="B42" s="67">
        <v>2185841.7999999998</v>
      </c>
      <c r="C42" s="67">
        <v>555874.99</v>
      </c>
      <c r="D42" s="67">
        <f t="shared" si="0"/>
        <v>2741716.79</v>
      </c>
      <c r="E42" s="44">
        <v>555874.99</v>
      </c>
      <c r="F42" s="249">
        <v>178802324.84</v>
      </c>
      <c r="G42" s="44">
        <v>176616483.03999999</v>
      </c>
      <c r="H42" s="249">
        <v>178802324.84</v>
      </c>
      <c r="I42" s="44">
        <v>176616483.03999999</v>
      </c>
      <c r="J42" s="44">
        <v>0</v>
      </c>
      <c r="K42" s="44">
        <v>0</v>
      </c>
      <c r="L42" s="44">
        <v>0</v>
      </c>
      <c r="M42" s="44">
        <v>0</v>
      </c>
      <c r="N42" s="44">
        <v>146161812.71000001</v>
      </c>
      <c r="O42" s="44">
        <v>143874495.47</v>
      </c>
      <c r="P42" s="44">
        <v>146161812.71000001</v>
      </c>
      <c r="Q42" s="44">
        <v>143874495.47</v>
      </c>
      <c r="R42" s="44">
        <v>2625625.86</v>
      </c>
      <c r="S42" s="44">
        <v>9999999999</v>
      </c>
      <c r="T42" s="44" t="s">
        <v>302</v>
      </c>
      <c r="U42" s="44">
        <v>0</v>
      </c>
      <c r="V42" s="44" t="s">
        <v>303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176948178.69999999</v>
      </c>
      <c r="AK42" s="44">
        <v>174322552.84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</row>
    <row r="43" spans="1:43" x14ac:dyDescent="0.3">
      <c r="A43" s="69">
        <v>44713</v>
      </c>
      <c r="B43" s="67">
        <v>5180891.8600000003</v>
      </c>
      <c r="C43" s="67">
        <v>549079.47</v>
      </c>
      <c r="D43" s="67">
        <f t="shared" si="0"/>
        <v>5729971.3300000001</v>
      </c>
      <c r="E43" s="44">
        <v>549079.47</v>
      </c>
      <c r="F43" s="249">
        <v>176616483.03999999</v>
      </c>
      <c r="G43" s="44">
        <v>171435591.18000001</v>
      </c>
      <c r="H43" s="249">
        <v>176616483.03999999</v>
      </c>
      <c r="I43" s="44">
        <v>171435591.18000001</v>
      </c>
      <c r="J43" s="44">
        <v>0</v>
      </c>
      <c r="K43" s="44">
        <v>0</v>
      </c>
      <c r="L43" s="44">
        <v>0</v>
      </c>
      <c r="M43" s="44">
        <v>0</v>
      </c>
      <c r="N43" s="44">
        <v>143874495.47</v>
      </c>
      <c r="O43" s="44">
        <v>138591812.69999999</v>
      </c>
      <c r="P43" s="44">
        <v>143874495.47</v>
      </c>
      <c r="Q43" s="44">
        <v>138591812.69999999</v>
      </c>
      <c r="R43" s="44">
        <v>2632421.38</v>
      </c>
      <c r="S43" s="44">
        <v>9999999999</v>
      </c>
      <c r="T43" s="44" t="s">
        <v>302</v>
      </c>
      <c r="U43" s="44">
        <v>0</v>
      </c>
      <c r="V43" s="44" t="s">
        <v>303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174322552.84</v>
      </c>
      <c r="AK43" s="44">
        <v>171690131.46000001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</row>
    <row r="44" spans="1:43" x14ac:dyDescent="0.3">
      <c r="A44" s="69">
        <v>44743</v>
      </c>
      <c r="B44" s="67">
        <v>5179584.8</v>
      </c>
      <c r="C44" s="67">
        <v>532972.69999999995</v>
      </c>
      <c r="D44" s="67">
        <f t="shared" si="0"/>
        <v>5712557.5</v>
      </c>
      <c r="E44" s="44">
        <v>532972.69999999995</v>
      </c>
      <c r="F44" s="249">
        <v>171435591.18000001</v>
      </c>
      <c r="G44" s="44">
        <v>166256006.38</v>
      </c>
      <c r="H44" s="249">
        <v>171435591.18000001</v>
      </c>
      <c r="I44" s="44">
        <v>166256006.38</v>
      </c>
      <c r="J44" s="44">
        <v>0</v>
      </c>
      <c r="K44" s="44">
        <v>0</v>
      </c>
      <c r="L44" s="44">
        <v>0</v>
      </c>
      <c r="M44" s="44">
        <v>0</v>
      </c>
      <c r="N44" s="44">
        <v>138591812.69999999</v>
      </c>
      <c r="O44" s="44">
        <v>133310120.53</v>
      </c>
      <c r="P44" s="44">
        <v>138591812.69999999</v>
      </c>
      <c r="Q44" s="44">
        <v>133310120.53</v>
      </c>
      <c r="R44" s="44">
        <v>2648528.15</v>
      </c>
      <c r="S44" s="44">
        <v>9999999999</v>
      </c>
      <c r="T44" s="44" t="s">
        <v>302</v>
      </c>
      <c r="U44" s="44">
        <v>0</v>
      </c>
      <c r="V44" s="44" t="s">
        <v>303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171690131.46000001</v>
      </c>
      <c r="AK44" s="44">
        <v>169041603.31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</row>
    <row r="45" spans="1:43" x14ac:dyDescent="0.3">
      <c r="A45" s="69">
        <v>44774</v>
      </c>
      <c r="B45" s="67">
        <v>5149244.68</v>
      </c>
      <c r="C45" s="67">
        <v>516869.99</v>
      </c>
      <c r="D45" s="67">
        <f t="shared" si="0"/>
        <v>5666114.6699999999</v>
      </c>
      <c r="E45" s="44">
        <v>516869.99</v>
      </c>
      <c r="F45" s="249">
        <v>166256006.38</v>
      </c>
      <c r="G45" s="44">
        <v>161106761.69999999</v>
      </c>
      <c r="H45" s="249">
        <v>166256006.38</v>
      </c>
      <c r="I45" s="44">
        <v>161106761.69999999</v>
      </c>
      <c r="J45" s="44">
        <v>0</v>
      </c>
      <c r="K45" s="44">
        <v>0</v>
      </c>
      <c r="L45" s="44">
        <v>0</v>
      </c>
      <c r="M45" s="44">
        <v>0</v>
      </c>
      <c r="N45" s="44">
        <v>133310120.53</v>
      </c>
      <c r="O45" s="44">
        <v>128058451.04000001</v>
      </c>
      <c r="P45" s="44">
        <v>133310120.53</v>
      </c>
      <c r="Q45" s="44">
        <v>128058451.04000001</v>
      </c>
      <c r="R45" s="44">
        <v>2664630.86</v>
      </c>
      <c r="S45" s="44">
        <v>9999999999</v>
      </c>
      <c r="T45" s="44" t="s">
        <v>302</v>
      </c>
      <c r="U45" s="44">
        <v>0</v>
      </c>
      <c r="V45" s="44" t="s">
        <v>303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169041603.31</v>
      </c>
      <c r="AK45" s="44">
        <v>166376972.44999999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</row>
    <row r="46" spans="1:43" x14ac:dyDescent="0.3">
      <c r="A46" s="69">
        <v>44805</v>
      </c>
      <c r="B46" s="67">
        <v>2173125.0099999998</v>
      </c>
      <c r="C46" s="67">
        <v>500861.61</v>
      </c>
      <c r="D46" s="67">
        <f t="shared" si="0"/>
        <v>2673986.6199999996</v>
      </c>
      <c r="E46" s="44">
        <v>500861.61</v>
      </c>
      <c r="F46" s="249">
        <v>161106761.69999999</v>
      </c>
      <c r="G46" s="44">
        <v>158933636.69</v>
      </c>
      <c r="H46" s="249">
        <v>161106761.69999999</v>
      </c>
      <c r="I46" s="44">
        <v>158933636.69</v>
      </c>
      <c r="J46" s="44">
        <v>0</v>
      </c>
      <c r="K46" s="44">
        <v>0</v>
      </c>
      <c r="L46" s="44">
        <v>0</v>
      </c>
      <c r="M46" s="44">
        <v>0</v>
      </c>
      <c r="N46" s="44">
        <v>128058451.04000001</v>
      </c>
      <c r="O46" s="44">
        <v>125782582.8</v>
      </c>
      <c r="P46" s="44">
        <v>128058451.04000001</v>
      </c>
      <c r="Q46" s="44">
        <v>125782582.8</v>
      </c>
      <c r="R46" s="44">
        <v>2680639.2400000002</v>
      </c>
      <c r="S46" s="44">
        <v>9999999999</v>
      </c>
      <c r="T46" s="44" t="s">
        <v>302</v>
      </c>
      <c r="U46" s="44">
        <v>0</v>
      </c>
      <c r="V46" s="44" t="s">
        <v>303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166376972.44999999</v>
      </c>
      <c r="AK46" s="44">
        <v>163696333.21000001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</row>
    <row r="47" spans="1:43" x14ac:dyDescent="0.3">
      <c r="A47" s="69">
        <v>44835</v>
      </c>
      <c r="B47" s="67">
        <v>1372524.67</v>
      </c>
      <c r="C47" s="67">
        <v>494105.63</v>
      </c>
      <c r="D47" s="67">
        <f t="shared" si="0"/>
        <v>1866630.2999999998</v>
      </c>
      <c r="E47" s="44">
        <v>494105.63</v>
      </c>
      <c r="F47" s="249">
        <v>158933636.69</v>
      </c>
      <c r="G47" s="44">
        <v>157561112.02000001</v>
      </c>
      <c r="H47" s="249">
        <v>158933636.69</v>
      </c>
      <c r="I47" s="44">
        <v>157561112.02000001</v>
      </c>
      <c r="J47" s="44">
        <v>0</v>
      </c>
      <c r="K47" s="44">
        <v>0</v>
      </c>
      <c r="L47" s="44">
        <v>0</v>
      </c>
      <c r="M47" s="44">
        <v>0</v>
      </c>
      <c r="N47" s="44">
        <v>125782582.8</v>
      </c>
      <c r="O47" s="44">
        <v>124306995.47</v>
      </c>
      <c r="P47" s="44">
        <v>125782582.8</v>
      </c>
      <c r="Q47" s="44">
        <v>124306995.47</v>
      </c>
      <c r="R47" s="44">
        <v>2687395.2199999997</v>
      </c>
      <c r="S47" s="44">
        <v>9999999999</v>
      </c>
      <c r="T47" s="44" t="s">
        <v>302</v>
      </c>
      <c r="U47" s="44">
        <v>0</v>
      </c>
      <c r="V47" s="44" t="s">
        <v>303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163696333.21000001</v>
      </c>
      <c r="AK47" s="44">
        <v>161008937.99000001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</row>
    <row r="48" spans="1:43" x14ac:dyDescent="0.3">
      <c r="A48" s="69">
        <v>44866</v>
      </c>
      <c r="B48" s="67">
        <v>1421234.6</v>
      </c>
      <c r="C48" s="67">
        <v>489838.60000000003</v>
      </c>
      <c r="D48" s="67">
        <f t="shared" si="0"/>
        <v>1911073.2000000002</v>
      </c>
      <c r="E48" s="44">
        <v>489838.60000000003</v>
      </c>
      <c r="F48" s="249">
        <v>157561112.02000001</v>
      </c>
      <c r="G48" s="44">
        <v>156139877.41999999</v>
      </c>
      <c r="H48" s="249">
        <v>157561112.02000001</v>
      </c>
      <c r="I48" s="44">
        <v>156139877.41999999</v>
      </c>
      <c r="J48" s="44">
        <v>0</v>
      </c>
      <c r="K48" s="44">
        <v>0</v>
      </c>
      <c r="L48" s="44">
        <v>0</v>
      </c>
      <c r="M48" s="44">
        <v>0</v>
      </c>
      <c r="N48" s="44">
        <v>124306995.47</v>
      </c>
      <c r="O48" s="44">
        <v>122782377.81</v>
      </c>
      <c r="P48" s="44">
        <v>124306995.47</v>
      </c>
      <c r="Q48" s="44">
        <v>122782377.81</v>
      </c>
      <c r="R48" s="44">
        <v>2691662.25</v>
      </c>
      <c r="S48" s="44">
        <v>9999999999</v>
      </c>
      <c r="T48" s="44" t="s">
        <v>302</v>
      </c>
      <c r="U48" s="44">
        <v>0</v>
      </c>
      <c r="V48" s="44" t="s">
        <v>303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161008937.99000001</v>
      </c>
      <c r="AK48" s="44">
        <v>158317275.74000001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</row>
    <row r="49" spans="1:44" x14ac:dyDescent="0.3">
      <c r="A49" s="69">
        <v>44896</v>
      </c>
      <c r="B49" s="67">
        <v>2353826.5699999998</v>
      </c>
      <c r="C49" s="67">
        <v>485420.16000000003</v>
      </c>
      <c r="D49" s="67">
        <f t="shared" si="0"/>
        <v>2839246.73</v>
      </c>
      <c r="E49" s="44">
        <v>485420.16000000003</v>
      </c>
      <c r="F49" s="249">
        <v>156139877.41999999</v>
      </c>
      <c r="G49" s="44">
        <v>153786050.84999999</v>
      </c>
      <c r="H49" s="249">
        <v>156139877.41999999</v>
      </c>
      <c r="I49" s="44">
        <v>153786050.84999999</v>
      </c>
      <c r="J49" s="44">
        <v>0</v>
      </c>
      <c r="K49" s="44">
        <v>0</v>
      </c>
      <c r="L49" s="44">
        <v>0</v>
      </c>
      <c r="M49" s="44">
        <v>0</v>
      </c>
      <c r="N49" s="44">
        <v>122782377.81</v>
      </c>
      <c r="O49" s="44">
        <v>120324846.78</v>
      </c>
      <c r="P49" s="44">
        <v>122782377.81</v>
      </c>
      <c r="Q49" s="44">
        <v>120324846.78</v>
      </c>
      <c r="R49" s="44">
        <v>2696080.69</v>
      </c>
      <c r="S49" s="44">
        <v>9999999999</v>
      </c>
      <c r="T49" s="44" t="s">
        <v>302</v>
      </c>
      <c r="U49" s="44">
        <v>0</v>
      </c>
      <c r="V49" s="44" t="s">
        <v>303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158317275.74000001</v>
      </c>
      <c r="AK49" s="44">
        <v>155621195.05000001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6">
        <f>SUM(D38:D49)</f>
        <v>38636796.25</v>
      </c>
    </row>
    <row r="50" spans="1:44" x14ac:dyDescent="0.3">
      <c r="A50" s="69">
        <v>44927</v>
      </c>
      <c r="B50" s="67">
        <v>2344891.4300000002</v>
      </c>
      <c r="C50" s="67">
        <v>478102.4</v>
      </c>
      <c r="D50" s="67">
        <f t="shared" si="0"/>
        <v>2822993.83</v>
      </c>
      <c r="E50" s="44">
        <v>478102.4</v>
      </c>
      <c r="F50" s="249">
        <v>153786050.84999999</v>
      </c>
      <c r="G50" s="44">
        <v>151441159.41999999</v>
      </c>
      <c r="H50" s="249">
        <v>153786050.84999999</v>
      </c>
      <c r="I50" s="44">
        <v>151441159.41999999</v>
      </c>
      <c r="J50" s="44">
        <v>0</v>
      </c>
      <c r="K50" s="44">
        <v>0</v>
      </c>
      <c r="L50" s="44">
        <v>0</v>
      </c>
      <c r="M50" s="44">
        <v>0</v>
      </c>
      <c r="N50" s="44">
        <v>120324846.78</v>
      </c>
      <c r="O50" s="44">
        <v>117875928.47</v>
      </c>
      <c r="P50" s="44">
        <v>120324846.78</v>
      </c>
      <c r="Q50" s="44">
        <v>117875928.47</v>
      </c>
      <c r="R50" s="44">
        <v>2703398.45</v>
      </c>
      <c r="S50" s="44">
        <v>9999999999</v>
      </c>
      <c r="T50" s="44" t="s">
        <v>302</v>
      </c>
      <c r="U50" s="44">
        <v>0</v>
      </c>
      <c r="V50" s="44" t="s">
        <v>303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>
        <v>0</v>
      </c>
      <c r="AG50" s="44">
        <v>0</v>
      </c>
      <c r="AH50" s="44">
        <v>0</v>
      </c>
      <c r="AI50" s="44">
        <v>0</v>
      </c>
      <c r="AJ50" s="44">
        <v>155621195.05000001</v>
      </c>
      <c r="AK50" s="44">
        <v>152917796.59999999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</row>
    <row r="51" spans="1:44" x14ac:dyDescent="0.3">
      <c r="A51" s="69">
        <v>44958</v>
      </c>
      <c r="B51" s="67">
        <v>2368434.3199999998</v>
      </c>
      <c r="C51" s="67">
        <v>470812.41000000003</v>
      </c>
      <c r="D51" s="67">
        <f t="shared" si="0"/>
        <v>2839246.73</v>
      </c>
      <c r="E51" s="44">
        <v>470812.41000000003</v>
      </c>
      <c r="F51" s="249">
        <v>151441159.41999999</v>
      </c>
      <c r="G51" s="44">
        <v>149072725.09999999</v>
      </c>
      <c r="H51" s="249">
        <v>151441159.41999999</v>
      </c>
      <c r="I51" s="44">
        <v>149072725.09999999</v>
      </c>
      <c r="J51" s="44">
        <v>0</v>
      </c>
      <c r="K51" s="44">
        <v>0</v>
      </c>
      <c r="L51" s="44">
        <v>0</v>
      </c>
      <c r="M51" s="44">
        <v>0</v>
      </c>
      <c r="N51" s="44">
        <v>117875928.47</v>
      </c>
      <c r="O51" s="44">
        <v>115403143.87</v>
      </c>
      <c r="P51" s="44">
        <v>117875928.47</v>
      </c>
      <c r="Q51" s="44">
        <v>115403143.87</v>
      </c>
      <c r="R51" s="44">
        <v>2710688.44</v>
      </c>
      <c r="S51" s="44">
        <v>9999999999</v>
      </c>
      <c r="T51" s="44" t="s">
        <v>302</v>
      </c>
      <c r="U51" s="44">
        <v>0</v>
      </c>
      <c r="V51" s="44" t="s">
        <v>303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152917796.59999999</v>
      </c>
      <c r="AK51" s="44">
        <v>150207108.16</v>
      </c>
      <c r="AL51" s="44">
        <v>0</v>
      </c>
      <c r="AM51" s="44">
        <v>0</v>
      </c>
      <c r="AN51" s="44">
        <v>0</v>
      </c>
      <c r="AO51" s="44">
        <v>0</v>
      </c>
      <c r="AP51" s="44">
        <v>0</v>
      </c>
      <c r="AQ51" s="44">
        <v>0</v>
      </c>
    </row>
    <row r="52" spans="1:44" x14ac:dyDescent="0.3">
      <c r="A52" s="69">
        <v>44986</v>
      </c>
      <c r="B52" s="67">
        <v>1464290.77</v>
      </c>
      <c r="C52" s="67">
        <v>463449.23</v>
      </c>
      <c r="D52" s="67">
        <f t="shared" si="0"/>
        <v>1927740</v>
      </c>
      <c r="E52" s="44">
        <v>463449.23</v>
      </c>
      <c r="F52" s="249">
        <v>149072725.09999999</v>
      </c>
      <c r="G52" s="44">
        <v>147608434.33000001</v>
      </c>
      <c r="H52" s="249">
        <v>149072725.09999999</v>
      </c>
      <c r="I52" s="44">
        <v>147608434.33000001</v>
      </c>
      <c r="J52" s="44">
        <v>0</v>
      </c>
      <c r="K52" s="44">
        <v>0</v>
      </c>
      <c r="L52" s="44">
        <v>0</v>
      </c>
      <c r="M52" s="44">
        <v>0</v>
      </c>
      <c r="N52" s="44">
        <v>115403143.87</v>
      </c>
      <c r="O52" s="44">
        <v>113834178.41</v>
      </c>
      <c r="P52" s="44">
        <v>115403143.87</v>
      </c>
      <c r="Q52" s="44">
        <v>113834178.41</v>
      </c>
      <c r="R52" s="44">
        <v>2718051.62</v>
      </c>
      <c r="S52" s="44">
        <v>9999999999</v>
      </c>
      <c r="T52" s="44" t="s">
        <v>302</v>
      </c>
      <c r="U52" s="44">
        <v>0</v>
      </c>
      <c r="V52" s="44" t="s">
        <v>303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150207108.16</v>
      </c>
      <c r="AK52" s="44">
        <v>147489056.53999999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4" x14ac:dyDescent="0.3">
      <c r="A53" s="69">
        <v>45017</v>
      </c>
      <c r="B53" s="67">
        <v>1446621.62</v>
      </c>
      <c r="C53" s="67">
        <v>458896.93</v>
      </c>
      <c r="D53" s="67">
        <f t="shared" si="0"/>
        <v>1905518.55</v>
      </c>
      <c r="E53" s="44">
        <v>458896.93</v>
      </c>
      <c r="F53" s="249">
        <v>147608434.33000001</v>
      </c>
      <c r="G53" s="44">
        <v>146161812.71000001</v>
      </c>
      <c r="H53" s="249">
        <v>147608434.33000001</v>
      </c>
      <c r="I53" s="44">
        <v>146161812.71000001</v>
      </c>
      <c r="J53" s="44">
        <v>0</v>
      </c>
      <c r="K53" s="44">
        <v>0</v>
      </c>
      <c r="L53" s="44">
        <v>0</v>
      </c>
      <c r="M53" s="44">
        <v>0</v>
      </c>
      <c r="N53" s="44">
        <v>113834178.41</v>
      </c>
      <c r="O53" s="44">
        <v>112282556.67</v>
      </c>
      <c r="P53" s="44">
        <v>113834178.41</v>
      </c>
      <c r="Q53" s="44">
        <v>112282556.67</v>
      </c>
      <c r="R53" s="44">
        <v>2722603.92</v>
      </c>
      <c r="S53" s="44">
        <v>9999999999</v>
      </c>
      <c r="T53" s="44" t="s">
        <v>302</v>
      </c>
      <c r="U53" s="44">
        <v>0</v>
      </c>
      <c r="V53" s="44" t="s">
        <v>303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J53" s="44">
        <v>147489056.53999999</v>
      </c>
      <c r="AK53" s="44">
        <v>144766452.62</v>
      </c>
      <c r="AL53" s="44">
        <v>0</v>
      </c>
      <c r="AM53" s="44">
        <v>0</v>
      </c>
      <c r="AN53" s="44">
        <v>0</v>
      </c>
      <c r="AO53" s="44">
        <v>0</v>
      </c>
      <c r="AP53" s="44">
        <v>0</v>
      </c>
      <c r="AQ53" s="44">
        <v>0</v>
      </c>
    </row>
    <row r="54" spans="1:44" x14ac:dyDescent="0.3">
      <c r="A54" s="69">
        <v>45047</v>
      </c>
      <c r="B54" s="67">
        <v>2287317.2400000002</v>
      </c>
      <c r="C54" s="67">
        <v>454399.55</v>
      </c>
      <c r="D54" s="67">
        <f t="shared" si="0"/>
        <v>2741716.79</v>
      </c>
      <c r="E54" s="44">
        <v>454399.55</v>
      </c>
      <c r="F54" s="249">
        <v>146161812.71000001</v>
      </c>
      <c r="G54" s="44">
        <v>143874495.47</v>
      </c>
      <c r="H54" s="249">
        <v>146161812.71000001</v>
      </c>
      <c r="I54" s="44">
        <v>143874495.47</v>
      </c>
      <c r="J54" s="44">
        <v>0</v>
      </c>
      <c r="K54" s="44">
        <v>0</v>
      </c>
      <c r="L54" s="44">
        <v>0</v>
      </c>
      <c r="M54" s="44">
        <v>0</v>
      </c>
      <c r="N54" s="44">
        <v>112282556.67</v>
      </c>
      <c r="O54" s="44">
        <v>109889912.89</v>
      </c>
      <c r="P54" s="44">
        <v>112282556.67</v>
      </c>
      <c r="Q54" s="44">
        <v>109889912.89</v>
      </c>
      <c r="R54" s="44">
        <v>2727101.3</v>
      </c>
      <c r="S54" s="44">
        <v>9999999999</v>
      </c>
      <c r="T54" s="44" t="s">
        <v>302</v>
      </c>
      <c r="U54" s="44">
        <v>0</v>
      </c>
      <c r="V54" s="44" t="s">
        <v>303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144766452.62</v>
      </c>
      <c r="AK54" s="44">
        <v>142039351.31999999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</row>
    <row r="55" spans="1:44" x14ac:dyDescent="0.3">
      <c r="A55" s="69">
        <v>45078</v>
      </c>
      <c r="B55" s="67">
        <v>5282682.7699999996</v>
      </c>
      <c r="C55" s="67">
        <v>447288.56</v>
      </c>
      <c r="D55" s="67">
        <f t="shared" si="0"/>
        <v>5729971.3299999991</v>
      </c>
      <c r="E55" s="44">
        <v>447288.56</v>
      </c>
      <c r="F55" s="249">
        <v>143874495.47</v>
      </c>
      <c r="G55" s="44">
        <v>138591812.69999999</v>
      </c>
      <c r="H55" s="249">
        <v>143874495.47</v>
      </c>
      <c r="I55" s="44">
        <v>138591812.69999999</v>
      </c>
      <c r="J55" s="44">
        <v>0</v>
      </c>
      <c r="K55" s="44">
        <v>0</v>
      </c>
      <c r="L55" s="44">
        <v>0</v>
      </c>
      <c r="M55" s="44">
        <v>0</v>
      </c>
      <c r="N55" s="44">
        <v>109889912.89</v>
      </c>
      <c r="O55" s="44">
        <v>104501576.13</v>
      </c>
      <c r="P55" s="44">
        <v>109889912.89</v>
      </c>
      <c r="Q55" s="44">
        <v>104501576.13</v>
      </c>
      <c r="R55" s="44">
        <v>2734212.29</v>
      </c>
      <c r="S55" s="44">
        <v>9999999999</v>
      </c>
      <c r="T55" s="44" t="s">
        <v>302</v>
      </c>
      <c r="U55" s="44">
        <v>0</v>
      </c>
      <c r="V55" s="44" t="s">
        <v>303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142039351.31999999</v>
      </c>
      <c r="AK55" s="44">
        <v>139305139.03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</row>
    <row r="56" spans="1:44" x14ac:dyDescent="0.3">
      <c r="A56" s="69">
        <v>45108</v>
      </c>
      <c r="B56" s="67">
        <v>5281692.17</v>
      </c>
      <c r="C56" s="67">
        <v>430865.33</v>
      </c>
      <c r="D56" s="67">
        <f t="shared" si="0"/>
        <v>5712557.5</v>
      </c>
      <c r="E56" s="44">
        <v>430865.33</v>
      </c>
      <c r="F56" s="249">
        <v>138591812.69999999</v>
      </c>
      <c r="G56" s="44">
        <v>133310120.53</v>
      </c>
      <c r="H56" s="249">
        <v>138591812.69999999</v>
      </c>
      <c r="I56" s="44">
        <v>133310120.53</v>
      </c>
      <c r="J56" s="44">
        <v>0</v>
      </c>
      <c r="K56" s="44">
        <v>0</v>
      </c>
      <c r="L56" s="44">
        <v>0</v>
      </c>
      <c r="M56" s="44">
        <v>0</v>
      </c>
      <c r="N56" s="44">
        <v>104501576.13</v>
      </c>
      <c r="O56" s="44">
        <v>99113901.5</v>
      </c>
      <c r="P56" s="44">
        <v>104501576.13</v>
      </c>
      <c r="Q56" s="44">
        <v>99113901.5</v>
      </c>
      <c r="R56" s="44">
        <v>2750635.52</v>
      </c>
      <c r="S56" s="44">
        <v>9999999999</v>
      </c>
      <c r="T56" s="44" t="s">
        <v>302</v>
      </c>
      <c r="U56" s="44">
        <v>0</v>
      </c>
      <c r="V56" s="44" t="s">
        <v>303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44">
        <v>0</v>
      </c>
      <c r="AH56" s="44">
        <v>0</v>
      </c>
      <c r="AI56" s="44">
        <v>0</v>
      </c>
      <c r="AJ56" s="44">
        <v>139305139.03</v>
      </c>
      <c r="AK56" s="44">
        <v>136554503.50999999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</row>
    <row r="57" spans="1:44" x14ac:dyDescent="0.3">
      <c r="A57" s="69">
        <v>45139</v>
      </c>
      <c r="B57" s="67">
        <v>5251669.49</v>
      </c>
      <c r="C57" s="67">
        <v>414445.18</v>
      </c>
      <c r="D57" s="67">
        <f t="shared" si="0"/>
        <v>5666114.6699999999</v>
      </c>
      <c r="E57" s="44">
        <v>414445.18</v>
      </c>
      <c r="F57" s="249">
        <v>133310120.53</v>
      </c>
      <c r="G57" s="44">
        <v>128058451.04000001</v>
      </c>
      <c r="H57" s="249">
        <v>133310120.53</v>
      </c>
      <c r="I57" s="44">
        <v>128058451.04000001</v>
      </c>
      <c r="J57" s="44">
        <v>0</v>
      </c>
      <c r="K57" s="44">
        <v>0</v>
      </c>
      <c r="L57" s="44">
        <v>0</v>
      </c>
      <c r="M57" s="44">
        <v>0</v>
      </c>
      <c r="N57" s="44">
        <v>99113901.5</v>
      </c>
      <c r="O57" s="44">
        <v>93755920.069999993</v>
      </c>
      <c r="P57" s="44">
        <v>99113901.5</v>
      </c>
      <c r="Q57" s="44">
        <v>93755920.069999993</v>
      </c>
      <c r="R57" s="44">
        <v>2767055.67</v>
      </c>
      <c r="S57" s="44">
        <v>9999999999</v>
      </c>
      <c r="T57" s="44" t="s">
        <v>302</v>
      </c>
      <c r="U57" s="44">
        <v>0</v>
      </c>
      <c r="V57" s="44" t="s">
        <v>303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44">
        <v>0</v>
      </c>
      <c r="AH57" s="44">
        <v>0</v>
      </c>
      <c r="AI57" s="44">
        <v>0</v>
      </c>
      <c r="AJ57" s="44">
        <v>136554503.50999999</v>
      </c>
      <c r="AK57" s="44">
        <v>133787447.84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</row>
    <row r="58" spans="1:44" x14ac:dyDescent="0.3">
      <c r="A58" s="69">
        <v>45170</v>
      </c>
      <c r="B58" s="67">
        <v>2275868.2400000002</v>
      </c>
      <c r="C58" s="67">
        <v>398118.38</v>
      </c>
      <c r="D58" s="67">
        <f t="shared" si="0"/>
        <v>2673986.62</v>
      </c>
      <c r="E58" s="44">
        <v>398118.38</v>
      </c>
      <c r="F58" s="249">
        <v>128058451.04000001</v>
      </c>
      <c r="G58" s="44">
        <v>125782582.8</v>
      </c>
      <c r="H58" s="249">
        <v>128058451.04000001</v>
      </c>
      <c r="I58" s="44">
        <v>125782582.8</v>
      </c>
      <c r="J58" s="44">
        <v>0</v>
      </c>
      <c r="K58" s="44">
        <v>0</v>
      </c>
      <c r="L58" s="44">
        <v>0</v>
      </c>
      <c r="M58" s="44">
        <v>0</v>
      </c>
      <c r="N58" s="44">
        <v>93755920.069999993</v>
      </c>
      <c r="O58" s="44">
        <v>91373409.359999999</v>
      </c>
      <c r="P58" s="44">
        <v>93755920.069999993</v>
      </c>
      <c r="Q58" s="44">
        <v>91373409.359999999</v>
      </c>
      <c r="R58" s="44">
        <v>2783382.4699999997</v>
      </c>
      <c r="S58" s="44">
        <v>9999999999</v>
      </c>
      <c r="T58" s="44" t="s">
        <v>302</v>
      </c>
      <c r="U58" s="44">
        <v>0</v>
      </c>
      <c r="V58" s="44" t="s">
        <v>303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133787447.84</v>
      </c>
      <c r="AK58" s="44">
        <v>131004065.37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</row>
    <row r="59" spans="1:44" x14ac:dyDescent="0.3">
      <c r="A59" s="69">
        <v>45200</v>
      </c>
      <c r="B59" s="67">
        <v>1475587.33</v>
      </c>
      <c r="C59" s="67">
        <v>391042.97000000003</v>
      </c>
      <c r="D59" s="67">
        <f t="shared" si="0"/>
        <v>1866630.3</v>
      </c>
      <c r="E59" s="44">
        <v>391042.97000000003</v>
      </c>
      <c r="F59" s="249">
        <v>125782582.8</v>
      </c>
      <c r="G59" s="44">
        <v>124306995.47</v>
      </c>
      <c r="H59" s="249">
        <v>125782582.8</v>
      </c>
      <c r="I59" s="44">
        <v>124306995.47</v>
      </c>
      <c r="J59" s="44">
        <v>0</v>
      </c>
      <c r="K59" s="44">
        <v>0</v>
      </c>
      <c r="L59" s="44">
        <v>0</v>
      </c>
      <c r="M59" s="44">
        <v>0</v>
      </c>
      <c r="N59" s="44">
        <v>91373409.359999999</v>
      </c>
      <c r="O59" s="44">
        <v>89790848.040000007</v>
      </c>
      <c r="P59" s="44">
        <v>91373409.359999999</v>
      </c>
      <c r="Q59" s="44">
        <v>89790848.040000007</v>
      </c>
      <c r="R59" s="44">
        <v>2790457.88</v>
      </c>
      <c r="S59" s="44">
        <v>9999999999</v>
      </c>
      <c r="T59" s="44" t="s">
        <v>302</v>
      </c>
      <c r="U59" s="44">
        <v>0</v>
      </c>
      <c r="V59" s="44" t="s">
        <v>303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131004065.37</v>
      </c>
      <c r="AK59" s="44">
        <v>128213607.48999999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</row>
    <row r="60" spans="1:44" x14ac:dyDescent="0.3">
      <c r="A60" s="69">
        <v>45231</v>
      </c>
      <c r="B60" s="67">
        <v>1524617.6600000001</v>
      </c>
      <c r="C60" s="67">
        <v>386455.54</v>
      </c>
      <c r="D60" s="67">
        <f t="shared" si="0"/>
        <v>1911073.2000000002</v>
      </c>
      <c r="E60" s="44">
        <v>386455.54</v>
      </c>
      <c r="F60" s="249">
        <v>124306995.47</v>
      </c>
      <c r="G60" s="44">
        <v>122782377.81</v>
      </c>
      <c r="H60" s="249">
        <v>124306995.47</v>
      </c>
      <c r="I60" s="44">
        <v>122782377.81</v>
      </c>
      <c r="J60" s="44">
        <v>0</v>
      </c>
      <c r="K60" s="44">
        <v>0</v>
      </c>
      <c r="L60" s="44">
        <v>0</v>
      </c>
      <c r="M60" s="44">
        <v>0</v>
      </c>
      <c r="N60" s="44">
        <v>89790848.040000007</v>
      </c>
      <c r="O60" s="44">
        <v>88158923.819999993</v>
      </c>
      <c r="P60" s="44">
        <v>89790848.040000007</v>
      </c>
      <c r="Q60" s="44">
        <v>88158923.819999993</v>
      </c>
      <c r="R60" s="44">
        <v>2795045.31</v>
      </c>
      <c r="S60" s="44">
        <v>9999999999</v>
      </c>
      <c r="T60" s="44" t="s">
        <v>302</v>
      </c>
      <c r="U60" s="44">
        <v>0</v>
      </c>
      <c r="V60" s="44" t="s">
        <v>303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J60" s="44">
        <v>128213607.48999999</v>
      </c>
      <c r="AK60" s="44">
        <v>125418562.18000001</v>
      </c>
      <c r="AL60" s="44">
        <v>0</v>
      </c>
      <c r="AM60" s="44">
        <v>0</v>
      </c>
      <c r="AN60" s="44">
        <v>0</v>
      </c>
      <c r="AO60" s="44">
        <v>0</v>
      </c>
      <c r="AP60" s="44">
        <v>0</v>
      </c>
      <c r="AQ60" s="44">
        <v>0</v>
      </c>
    </row>
    <row r="61" spans="1:44" x14ac:dyDescent="0.3">
      <c r="A61" s="69">
        <v>45261</v>
      </c>
      <c r="B61" s="67">
        <v>2457531.0300000003</v>
      </c>
      <c r="C61" s="67">
        <v>381715.7</v>
      </c>
      <c r="D61" s="67">
        <f t="shared" si="0"/>
        <v>2839246.7300000004</v>
      </c>
      <c r="E61" s="44">
        <v>381715.7</v>
      </c>
      <c r="F61" s="249">
        <v>122782377.81</v>
      </c>
      <c r="G61" s="44">
        <v>120324846.78</v>
      </c>
      <c r="H61" s="249">
        <v>122782377.81</v>
      </c>
      <c r="I61" s="44">
        <v>120324846.78</v>
      </c>
      <c r="J61" s="44">
        <v>0</v>
      </c>
      <c r="K61" s="44">
        <v>0</v>
      </c>
      <c r="L61" s="44">
        <v>0</v>
      </c>
      <c r="M61" s="44">
        <v>0</v>
      </c>
      <c r="N61" s="44">
        <v>88158923.819999993</v>
      </c>
      <c r="O61" s="44">
        <v>85593752.620000005</v>
      </c>
      <c r="P61" s="44">
        <v>88158923.819999993</v>
      </c>
      <c r="Q61" s="44">
        <v>85593752.620000005</v>
      </c>
      <c r="R61" s="44">
        <v>2799785.15</v>
      </c>
      <c r="S61" s="44">
        <v>9999999999</v>
      </c>
      <c r="T61" s="44" t="s">
        <v>302</v>
      </c>
      <c r="U61" s="44">
        <v>0</v>
      </c>
      <c r="V61" s="44" t="s">
        <v>303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J61" s="44">
        <v>125418562.18000001</v>
      </c>
      <c r="AK61" s="44">
        <v>122618777.03</v>
      </c>
      <c r="AL61" s="44">
        <v>0</v>
      </c>
      <c r="AM61" s="44">
        <v>0</v>
      </c>
      <c r="AN61" s="44">
        <v>0</v>
      </c>
      <c r="AO61" s="44">
        <v>0</v>
      </c>
      <c r="AP61" s="44">
        <v>0</v>
      </c>
      <c r="AQ61" s="44">
        <v>0</v>
      </c>
      <c r="AR61" s="46">
        <f>SUM(D50:D61)</f>
        <v>38636796.25</v>
      </c>
    </row>
    <row r="62" spans="1:44" x14ac:dyDescent="0.3">
      <c r="A62" s="69">
        <v>45292</v>
      </c>
      <c r="B62" s="67">
        <v>2448918.31</v>
      </c>
      <c r="C62" s="67">
        <v>374075.52</v>
      </c>
      <c r="D62" s="67">
        <f t="shared" si="0"/>
        <v>2822993.83</v>
      </c>
      <c r="E62" s="44">
        <v>374075.52</v>
      </c>
      <c r="F62" s="249">
        <v>120324846.78</v>
      </c>
      <c r="G62" s="44">
        <v>117875928.47</v>
      </c>
      <c r="H62" s="249">
        <v>120324846.78</v>
      </c>
      <c r="I62" s="44">
        <v>117875928.47</v>
      </c>
      <c r="J62" s="44">
        <v>0</v>
      </c>
      <c r="K62" s="44">
        <v>0</v>
      </c>
      <c r="L62" s="44">
        <v>0</v>
      </c>
      <c r="M62" s="44">
        <v>0</v>
      </c>
      <c r="N62" s="44">
        <v>85593752.620000005</v>
      </c>
      <c r="O62" s="44">
        <v>83036859.5</v>
      </c>
      <c r="P62" s="44">
        <v>85593752.620000005</v>
      </c>
      <c r="Q62" s="44">
        <v>83036859.5</v>
      </c>
      <c r="R62" s="44">
        <v>2807425.33</v>
      </c>
      <c r="S62" s="44">
        <v>9999999999</v>
      </c>
      <c r="T62" s="44" t="s">
        <v>302</v>
      </c>
      <c r="U62" s="44">
        <v>0</v>
      </c>
      <c r="V62" s="44" t="s">
        <v>303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J62" s="44">
        <v>122618777.03</v>
      </c>
      <c r="AK62" s="44">
        <v>119811351.7</v>
      </c>
      <c r="AL62" s="44">
        <v>0</v>
      </c>
      <c r="AM62" s="44">
        <v>0</v>
      </c>
      <c r="AN62" s="44">
        <v>0</v>
      </c>
      <c r="AO62" s="44">
        <v>0</v>
      </c>
      <c r="AP62" s="44">
        <v>0</v>
      </c>
      <c r="AQ62" s="44">
        <v>0</v>
      </c>
    </row>
    <row r="63" spans="1:44" x14ac:dyDescent="0.3">
      <c r="A63" s="69">
        <v>45323</v>
      </c>
      <c r="B63" s="67">
        <v>2472784.6</v>
      </c>
      <c r="C63" s="67">
        <v>366462.13</v>
      </c>
      <c r="D63" s="67">
        <f t="shared" si="0"/>
        <v>2839246.73</v>
      </c>
      <c r="E63" s="44">
        <v>366462.13</v>
      </c>
      <c r="F63" s="249">
        <v>117875928.47</v>
      </c>
      <c r="G63" s="44">
        <v>115403143.87</v>
      </c>
      <c r="H63" s="249">
        <v>117875928.47</v>
      </c>
      <c r="I63" s="44">
        <v>115403143.87</v>
      </c>
      <c r="J63" s="44">
        <v>0</v>
      </c>
      <c r="K63" s="44">
        <v>0</v>
      </c>
      <c r="L63" s="44">
        <v>0</v>
      </c>
      <c r="M63" s="44">
        <v>0</v>
      </c>
      <c r="N63" s="44">
        <v>83036859.5</v>
      </c>
      <c r="O63" s="44">
        <v>80455764.409999996</v>
      </c>
      <c r="P63" s="44">
        <v>83036859.5</v>
      </c>
      <c r="Q63" s="44">
        <v>80455764.409999996</v>
      </c>
      <c r="R63" s="44">
        <v>2815038.7199999997</v>
      </c>
      <c r="S63" s="44">
        <v>9999999999</v>
      </c>
      <c r="T63" s="44" t="s">
        <v>302</v>
      </c>
      <c r="U63" s="44">
        <v>0</v>
      </c>
      <c r="V63" s="44" t="s">
        <v>303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  <c r="AJ63" s="44">
        <v>119811351.7</v>
      </c>
      <c r="AK63" s="44">
        <v>116996312.98</v>
      </c>
      <c r="AL63" s="44">
        <v>0</v>
      </c>
      <c r="AM63" s="44">
        <v>0</v>
      </c>
      <c r="AN63" s="44">
        <v>0</v>
      </c>
      <c r="AO63" s="44">
        <v>0</v>
      </c>
      <c r="AP63" s="44">
        <v>0</v>
      </c>
      <c r="AQ63" s="44">
        <v>0</v>
      </c>
    </row>
    <row r="64" spans="1:44" x14ac:dyDescent="0.3">
      <c r="A64" s="69">
        <v>45352</v>
      </c>
      <c r="B64" s="67">
        <v>1568965.46</v>
      </c>
      <c r="C64" s="67">
        <v>358774.54</v>
      </c>
      <c r="D64" s="67">
        <f t="shared" si="0"/>
        <v>1927740</v>
      </c>
      <c r="E64" s="44">
        <v>358774.54</v>
      </c>
      <c r="F64" s="249">
        <v>115403143.87</v>
      </c>
      <c r="G64" s="44">
        <v>113834178.41</v>
      </c>
      <c r="H64" s="249">
        <v>115403143.87</v>
      </c>
      <c r="I64" s="44">
        <v>113834178.41</v>
      </c>
      <c r="J64" s="44">
        <v>0</v>
      </c>
      <c r="K64" s="44">
        <v>0</v>
      </c>
      <c r="L64" s="44">
        <v>0</v>
      </c>
      <c r="M64" s="44">
        <v>0</v>
      </c>
      <c r="N64" s="44">
        <v>80455764.409999996</v>
      </c>
      <c r="O64" s="44">
        <v>78778151.739999995</v>
      </c>
      <c r="P64" s="44">
        <v>80455764.409999996</v>
      </c>
      <c r="Q64" s="44">
        <v>78778151.739999995</v>
      </c>
      <c r="R64" s="44">
        <v>2822726.31</v>
      </c>
      <c r="S64" s="44">
        <v>9999999999</v>
      </c>
      <c r="T64" s="44" t="s">
        <v>302</v>
      </c>
      <c r="U64" s="44">
        <v>0</v>
      </c>
      <c r="V64" s="44" t="s">
        <v>303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  <c r="AF64" s="44">
        <v>0</v>
      </c>
      <c r="AG64" s="44">
        <v>0</v>
      </c>
      <c r="AH64" s="44">
        <v>0</v>
      </c>
      <c r="AI64" s="44">
        <v>0</v>
      </c>
      <c r="AJ64" s="44">
        <v>116996312.98</v>
      </c>
      <c r="AK64" s="44">
        <v>114173586.67</v>
      </c>
      <c r="AL64" s="44">
        <v>0</v>
      </c>
      <c r="AM64" s="44">
        <v>0</v>
      </c>
      <c r="AN64" s="44">
        <v>0</v>
      </c>
      <c r="AO64" s="44">
        <v>0</v>
      </c>
      <c r="AP64" s="44">
        <v>0</v>
      </c>
      <c r="AQ64" s="44">
        <v>0</v>
      </c>
    </row>
    <row r="65" spans="1:44" x14ac:dyDescent="0.3">
      <c r="A65" s="69">
        <v>45383</v>
      </c>
      <c r="B65" s="67">
        <v>1551621.74</v>
      </c>
      <c r="C65" s="67">
        <v>353896.81</v>
      </c>
      <c r="D65" s="67">
        <f t="shared" si="0"/>
        <v>1905518.55</v>
      </c>
      <c r="E65" s="44">
        <v>353896.81</v>
      </c>
      <c r="F65" s="249">
        <v>113834178.41</v>
      </c>
      <c r="G65" s="44">
        <v>112282556.67</v>
      </c>
      <c r="H65" s="249">
        <v>113834178.41</v>
      </c>
      <c r="I65" s="44">
        <v>112282556.67</v>
      </c>
      <c r="J65" s="44">
        <v>0</v>
      </c>
      <c r="K65" s="44">
        <v>0</v>
      </c>
      <c r="L65" s="44">
        <v>0</v>
      </c>
      <c r="M65" s="44">
        <v>0</v>
      </c>
      <c r="N65" s="44">
        <v>78778151.739999995</v>
      </c>
      <c r="O65" s="44">
        <v>77117545.019999996</v>
      </c>
      <c r="P65" s="44">
        <v>78778151.739999995</v>
      </c>
      <c r="Q65" s="44">
        <v>77117545.019999996</v>
      </c>
      <c r="R65" s="44">
        <v>2827604.04</v>
      </c>
      <c r="S65" s="44">
        <v>9999999999</v>
      </c>
      <c r="T65" s="44" t="s">
        <v>302</v>
      </c>
      <c r="U65" s="44">
        <v>0</v>
      </c>
      <c r="V65" s="44" t="s">
        <v>303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  <c r="AF65" s="44">
        <v>0</v>
      </c>
      <c r="AG65" s="44">
        <v>0</v>
      </c>
      <c r="AH65" s="44">
        <v>0</v>
      </c>
      <c r="AI65" s="44">
        <v>0</v>
      </c>
      <c r="AJ65" s="44">
        <v>114173586.67</v>
      </c>
      <c r="AK65" s="44">
        <v>111345982.63</v>
      </c>
      <c r="AL65" s="44">
        <v>0</v>
      </c>
      <c r="AM65" s="44">
        <v>0</v>
      </c>
      <c r="AN65" s="44">
        <v>0</v>
      </c>
      <c r="AO65" s="44">
        <v>0</v>
      </c>
      <c r="AP65" s="44">
        <v>0</v>
      </c>
      <c r="AQ65" s="44">
        <v>0</v>
      </c>
    </row>
    <row r="66" spans="1:44" x14ac:dyDescent="0.3">
      <c r="A66" s="69">
        <v>45413</v>
      </c>
      <c r="B66" s="67">
        <v>2392643.7800000003</v>
      </c>
      <c r="C66" s="67">
        <v>349073.01</v>
      </c>
      <c r="D66" s="67">
        <f t="shared" si="0"/>
        <v>2741716.79</v>
      </c>
      <c r="E66" s="44">
        <v>349073.01</v>
      </c>
      <c r="F66" s="249">
        <v>112282556.67</v>
      </c>
      <c r="G66" s="44">
        <v>109889912.89</v>
      </c>
      <c r="H66" s="249">
        <v>112282556.67</v>
      </c>
      <c r="I66" s="44">
        <v>109889912.89</v>
      </c>
      <c r="J66" s="44">
        <v>0</v>
      </c>
      <c r="K66" s="44">
        <v>0</v>
      </c>
      <c r="L66" s="44">
        <v>0</v>
      </c>
      <c r="M66" s="44">
        <v>0</v>
      </c>
      <c r="N66" s="44">
        <v>77117545.019999996</v>
      </c>
      <c r="O66" s="44">
        <v>74615577.430000007</v>
      </c>
      <c r="P66" s="44">
        <v>77117545.019999996</v>
      </c>
      <c r="Q66" s="44">
        <v>74615577.430000007</v>
      </c>
      <c r="R66" s="44">
        <v>2832427.84</v>
      </c>
      <c r="S66" s="44">
        <v>9999999999</v>
      </c>
      <c r="T66" s="44" t="s">
        <v>302</v>
      </c>
      <c r="U66" s="44">
        <v>0</v>
      </c>
      <c r="V66" s="44" t="s">
        <v>303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  <c r="AF66" s="44">
        <v>0</v>
      </c>
      <c r="AG66" s="44">
        <v>0</v>
      </c>
      <c r="AH66" s="44">
        <v>0</v>
      </c>
      <c r="AI66" s="44">
        <v>0</v>
      </c>
      <c r="AJ66" s="44">
        <v>111345982.63</v>
      </c>
      <c r="AK66" s="44">
        <v>108513554.79000001</v>
      </c>
      <c r="AL66" s="44">
        <v>0</v>
      </c>
      <c r="AM66" s="44">
        <v>0</v>
      </c>
      <c r="AN66" s="44">
        <v>0</v>
      </c>
      <c r="AO66" s="44">
        <v>0</v>
      </c>
      <c r="AP66" s="44">
        <v>0</v>
      </c>
      <c r="AQ66" s="44">
        <v>0</v>
      </c>
    </row>
    <row r="67" spans="1:44" x14ac:dyDescent="0.3">
      <c r="A67" s="69">
        <v>45444</v>
      </c>
      <c r="B67" s="67">
        <v>5388336.7599999998</v>
      </c>
      <c r="C67" s="67">
        <v>341634.57</v>
      </c>
      <c r="D67" s="67">
        <f t="shared" ref="D67:D102" si="1">+B67+C67</f>
        <v>5729971.3300000001</v>
      </c>
      <c r="E67" s="44">
        <v>341634.57</v>
      </c>
      <c r="F67" s="249">
        <v>109889912.89</v>
      </c>
      <c r="G67" s="44">
        <v>104501576.13</v>
      </c>
      <c r="H67" s="249">
        <v>109889912.89</v>
      </c>
      <c r="I67" s="44">
        <v>104501576.13</v>
      </c>
      <c r="J67" s="44">
        <v>0</v>
      </c>
      <c r="K67" s="44">
        <v>0</v>
      </c>
      <c r="L67" s="44">
        <v>0</v>
      </c>
      <c r="M67" s="44">
        <v>0</v>
      </c>
      <c r="N67" s="44">
        <v>74615577.430000007</v>
      </c>
      <c r="O67" s="44">
        <v>69117576.989999995</v>
      </c>
      <c r="P67" s="44">
        <v>74615577.430000007</v>
      </c>
      <c r="Q67" s="44">
        <v>69117576.989999995</v>
      </c>
      <c r="R67" s="44">
        <v>2839866.2800000003</v>
      </c>
      <c r="S67" s="44">
        <v>9999999999</v>
      </c>
      <c r="T67" s="44" t="s">
        <v>302</v>
      </c>
      <c r="U67" s="44">
        <v>0</v>
      </c>
      <c r="V67" s="44" t="s">
        <v>303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  <c r="AF67" s="44">
        <v>0</v>
      </c>
      <c r="AG67" s="44">
        <v>0</v>
      </c>
      <c r="AH67" s="44">
        <v>0</v>
      </c>
      <c r="AI67" s="44">
        <v>0</v>
      </c>
      <c r="AJ67" s="44">
        <v>108513554.79000001</v>
      </c>
      <c r="AK67" s="44">
        <v>105673688.51000001</v>
      </c>
      <c r="AL67" s="44">
        <v>0</v>
      </c>
      <c r="AM67" s="44">
        <v>0</v>
      </c>
      <c r="AN67" s="44">
        <v>0</v>
      </c>
      <c r="AO67" s="44">
        <v>0</v>
      </c>
      <c r="AP67" s="44">
        <v>0</v>
      </c>
      <c r="AQ67" s="44">
        <v>0</v>
      </c>
    </row>
    <row r="68" spans="1:44" x14ac:dyDescent="0.3">
      <c r="A68" s="69">
        <v>45474</v>
      </c>
      <c r="B68" s="67">
        <v>5387674.6299999999</v>
      </c>
      <c r="C68" s="67">
        <v>324882.87</v>
      </c>
      <c r="D68" s="67">
        <f t="shared" si="1"/>
        <v>5712557.5</v>
      </c>
      <c r="E68" s="44">
        <v>324882.87</v>
      </c>
      <c r="F68" s="249">
        <v>104501576.13</v>
      </c>
      <c r="G68" s="44">
        <v>99113901.5</v>
      </c>
      <c r="H68" s="249">
        <v>104501576.13</v>
      </c>
      <c r="I68" s="44">
        <v>99113901.5</v>
      </c>
      <c r="J68" s="44">
        <v>0</v>
      </c>
      <c r="K68" s="44">
        <v>0</v>
      </c>
      <c r="L68" s="44">
        <v>0</v>
      </c>
      <c r="M68" s="44">
        <v>0</v>
      </c>
      <c r="N68" s="44">
        <v>69117576.989999995</v>
      </c>
      <c r="O68" s="44">
        <v>63619897.75</v>
      </c>
      <c r="P68" s="44">
        <v>69117576.989999995</v>
      </c>
      <c r="Q68" s="44">
        <v>63619897.75</v>
      </c>
      <c r="R68" s="44">
        <v>2856617.98</v>
      </c>
      <c r="S68" s="44">
        <v>9999999999</v>
      </c>
      <c r="T68" s="44" t="s">
        <v>302</v>
      </c>
      <c r="U68" s="44">
        <v>0</v>
      </c>
      <c r="V68" s="44" t="s">
        <v>303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0</v>
      </c>
      <c r="AG68" s="44">
        <v>0</v>
      </c>
      <c r="AH68" s="44">
        <v>0</v>
      </c>
      <c r="AI68" s="44">
        <v>0</v>
      </c>
      <c r="AJ68" s="44">
        <v>105673688.51000001</v>
      </c>
      <c r="AK68" s="44">
        <v>102817070.53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</row>
    <row r="69" spans="1:44" x14ac:dyDescent="0.3">
      <c r="A69" s="69">
        <v>45505</v>
      </c>
      <c r="B69" s="67">
        <v>5357981.43</v>
      </c>
      <c r="C69" s="67">
        <v>308133.24</v>
      </c>
      <c r="D69" s="67">
        <f t="shared" si="1"/>
        <v>5666114.6699999999</v>
      </c>
      <c r="E69" s="44">
        <v>308133.24</v>
      </c>
      <c r="F69" s="249">
        <v>99113901.5</v>
      </c>
      <c r="G69" s="44">
        <v>93755920.069999993</v>
      </c>
      <c r="H69" s="249">
        <v>99113901.5</v>
      </c>
      <c r="I69" s="44">
        <v>93755920.069999993</v>
      </c>
      <c r="J69" s="44">
        <v>0</v>
      </c>
      <c r="K69" s="44">
        <v>0</v>
      </c>
      <c r="L69" s="44">
        <v>0</v>
      </c>
      <c r="M69" s="44">
        <v>0</v>
      </c>
      <c r="N69" s="44">
        <v>63619897.75</v>
      </c>
      <c r="O69" s="44">
        <v>58151569.710000001</v>
      </c>
      <c r="P69" s="44">
        <v>63619897.75</v>
      </c>
      <c r="Q69" s="44">
        <v>58151569.710000001</v>
      </c>
      <c r="R69" s="44">
        <v>2873367.61</v>
      </c>
      <c r="S69" s="44">
        <v>9999999999</v>
      </c>
      <c r="T69" s="44" t="s">
        <v>302</v>
      </c>
      <c r="U69" s="44">
        <v>0</v>
      </c>
      <c r="V69" s="44" t="s">
        <v>303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102817070.53</v>
      </c>
      <c r="AK69" s="44">
        <v>99943702.920000002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</row>
    <row r="70" spans="1:44" x14ac:dyDescent="0.3">
      <c r="A70" s="69">
        <v>45536</v>
      </c>
      <c r="B70" s="67">
        <v>2382510.71</v>
      </c>
      <c r="C70" s="67">
        <v>291475.91000000003</v>
      </c>
      <c r="D70" s="67">
        <f t="shared" si="1"/>
        <v>2673986.62</v>
      </c>
      <c r="E70" s="44">
        <v>291475.91000000003</v>
      </c>
      <c r="F70" s="249">
        <v>93755920.069999993</v>
      </c>
      <c r="G70" s="44">
        <v>91373409.359999999</v>
      </c>
      <c r="H70" s="249">
        <v>93755920.069999993</v>
      </c>
      <c r="I70" s="44">
        <v>91373409.359999999</v>
      </c>
      <c r="J70" s="44">
        <v>0</v>
      </c>
      <c r="K70" s="44">
        <v>0</v>
      </c>
      <c r="L70" s="44">
        <v>0</v>
      </c>
      <c r="M70" s="44">
        <v>0</v>
      </c>
      <c r="N70" s="44">
        <v>58151569.710000001</v>
      </c>
      <c r="O70" s="44">
        <v>55658369.350000001</v>
      </c>
      <c r="P70" s="44">
        <v>58151569.710000001</v>
      </c>
      <c r="Q70" s="44">
        <v>55658369.350000001</v>
      </c>
      <c r="R70" s="44">
        <v>2890024.94</v>
      </c>
      <c r="S70" s="44">
        <v>9999999999</v>
      </c>
      <c r="T70" s="44" t="s">
        <v>302</v>
      </c>
      <c r="U70" s="44">
        <v>0</v>
      </c>
      <c r="V70" s="44" t="s">
        <v>303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99943702.920000002</v>
      </c>
      <c r="AK70" s="44">
        <v>97053677.980000004</v>
      </c>
      <c r="AL70" s="44">
        <v>0</v>
      </c>
      <c r="AM70" s="44">
        <v>0</v>
      </c>
      <c r="AN70" s="44">
        <v>0</v>
      </c>
      <c r="AO70" s="44">
        <v>0</v>
      </c>
      <c r="AP70" s="44">
        <v>0</v>
      </c>
      <c r="AQ70" s="44">
        <v>0</v>
      </c>
    </row>
    <row r="71" spans="1:44" x14ac:dyDescent="0.3">
      <c r="A71" s="69">
        <v>45566</v>
      </c>
      <c r="B71" s="67">
        <v>1582561.32</v>
      </c>
      <c r="C71" s="67">
        <v>284068.98</v>
      </c>
      <c r="D71" s="67">
        <f t="shared" si="1"/>
        <v>1866630.3</v>
      </c>
      <c r="E71" s="44">
        <v>284068.98</v>
      </c>
      <c r="F71" s="249">
        <v>91373409.359999999</v>
      </c>
      <c r="G71" s="44">
        <v>89790848.040000007</v>
      </c>
      <c r="H71" s="249">
        <v>91373409.359999999</v>
      </c>
      <c r="I71" s="44">
        <v>89790848.040000007</v>
      </c>
      <c r="J71" s="44">
        <v>0</v>
      </c>
      <c r="K71" s="44">
        <v>0</v>
      </c>
      <c r="L71" s="44">
        <v>0</v>
      </c>
      <c r="M71" s="44">
        <v>0</v>
      </c>
      <c r="N71" s="44">
        <v>55658369.350000001</v>
      </c>
      <c r="O71" s="44">
        <v>53964774.25</v>
      </c>
      <c r="P71" s="44">
        <v>55658369.350000001</v>
      </c>
      <c r="Q71" s="44">
        <v>53964774.25</v>
      </c>
      <c r="R71" s="44">
        <v>2897431.87</v>
      </c>
      <c r="S71" s="44">
        <v>9999999999</v>
      </c>
      <c r="T71" s="44" t="s">
        <v>302</v>
      </c>
      <c r="U71" s="44">
        <v>0</v>
      </c>
      <c r="V71" s="44" t="s">
        <v>303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  <c r="AF71" s="44">
        <v>0</v>
      </c>
      <c r="AG71" s="44">
        <v>0</v>
      </c>
      <c r="AH71" s="44">
        <v>0</v>
      </c>
      <c r="AI71" s="44">
        <v>0</v>
      </c>
      <c r="AJ71" s="44">
        <v>97053677.980000004</v>
      </c>
      <c r="AK71" s="44">
        <v>94156246.109999999</v>
      </c>
      <c r="AL71" s="44">
        <v>0</v>
      </c>
      <c r="AM71" s="44">
        <v>0</v>
      </c>
      <c r="AN71" s="44">
        <v>0</v>
      </c>
      <c r="AO71" s="44">
        <v>0</v>
      </c>
      <c r="AP71" s="44">
        <v>0</v>
      </c>
      <c r="AQ71" s="44">
        <v>0</v>
      </c>
    </row>
    <row r="72" spans="1:44" x14ac:dyDescent="0.3">
      <c r="A72" s="69">
        <v>45597</v>
      </c>
      <c r="B72" s="67">
        <v>1631924.22</v>
      </c>
      <c r="C72" s="67">
        <v>279148.98</v>
      </c>
      <c r="D72" s="67">
        <f t="shared" si="1"/>
        <v>1911073.2</v>
      </c>
      <c r="E72" s="44">
        <v>279148.98</v>
      </c>
      <c r="F72" s="249">
        <v>89790848.040000007</v>
      </c>
      <c r="G72" s="44">
        <v>88158923.819999993</v>
      </c>
      <c r="H72" s="249">
        <v>89790848.040000007</v>
      </c>
      <c r="I72" s="44">
        <v>88158923.819999993</v>
      </c>
      <c r="J72" s="44">
        <v>0</v>
      </c>
      <c r="K72" s="44">
        <v>0</v>
      </c>
      <c r="L72" s="44">
        <v>0</v>
      </c>
      <c r="M72" s="44">
        <v>0</v>
      </c>
      <c r="N72" s="44">
        <v>53964774.25</v>
      </c>
      <c r="O72" s="44">
        <v>52221471.060000002</v>
      </c>
      <c r="P72" s="44">
        <v>53964774.25</v>
      </c>
      <c r="Q72" s="44">
        <v>52221471.060000002</v>
      </c>
      <c r="R72" s="44">
        <v>2902351.87</v>
      </c>
      <c r="S72" s="44">
        <v>9999999999</v>
      </c>
      <c r="T72" s="44" t="s">
        <v>302</v>
      </c>
      <c r="U72" s="44">
        <v>0</v>
      </c>
      <c r="V72" s="44" t="s">
        <v>303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  <c r="AF72" s="44">
        <v>0</v>
      </c>
      <c r="AG72" s="44">
        <v>0</v>
      </c>
      <c r="AH72" s="44">
        <v>0</v>
      </c>
      <c r="AI72" s="44">
        <v>0</v>
      </c>
      <c r="AJ72" s="44">
        <v>94156246.109999999</v>
      </c>
      <c r="AK72" s="44">
        <v>91253894.239999995</v>
      </c>
      <c r="AL72" s="44">
        <v>0</v>
      </c>
      <c r="AM72" s="44">
        <v>0</v>
      </c>
      <c r="AN72" s="44">
        <v>0</v>
      </c>
      <c r="AO72" s="44">
        <v>0</v>
      </c>
      <c r="AP72" s="44">
        <v>0</v>
      </c>
      <c r="AQ72" s="44">
        <v>0</v>
      </c>
    </row>
    <row r="73" spans="1:44" x14ac:dyDescent="0.3">
      <c r="A73" s="69">
        <v>45627</v>
      </c>
      <c r="B73" s="67">
        <v>2565171.2000000002</v>
      </c>
      <c r="C73" s="67">
        <v>274075.53000000003</v>
      </c>
      <c r="D73" s="67">
        <f t="shared" si="1"/>
        <v>2839246.7300000004</v>
      </c>
      <c r="E73" s="44">
        <v>274075.53000000003</v>
      </c>
      <c r="F73" s="249">
        <v>88158923.819999993</v>
      </c>
      <c r="G73" s="44">
        <v>85593752.620000005</v>
      </c>
      <c r="H73" s="249">
        <v>88158923.819999993</v>
      </c>
      <c r="I73" s="44">
        <v>85593752.620000005</v>
      </c>
      <c r="J73" s="44">
        <v>0</v>
      </c>
      <c r="K73" s="44">
        <v>0</v>
      </c>
      <c r="L73" s="44">
        <v>0</v>
      </c>
      <c r="M73" s="44">
        <v>0</v>
      </c>
      <c r="N73" s="44">
        <v>52221471.060000002</v>
      </c>
      <c r="O73" s="44">
        <v>49544574.619999997</v>
      </c>
      <c r="P73" s="44">
        <v>52221471.060000002</v>
      </c>
      <c r="Q73" s="44">
        <v>49544574.619999997</v>
      </c>
      <c r="R73" s="44">
        <v>2907425.3200000003</v>
      </c>
      <c r="S73" s="44">
        <v>9999999999</v>
      </c>
      <c r="T73" s="44" t="s">
        <v>302</v>
      </c>
      <c r="U73" s="44">
        <v>0</v>
      </c>
      <c r="V73" s="44" t="s">
        <v>303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91253894.239999995</v>
      </c>
      <c r="AK73" s="44">
        <v>88346468.920000002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  <c r="AR73" s="46">
        <f>SUM(D62:D73)</f>
        <v>38636796.250000015</v>
      </c>
    </row>
    <row r="74" spans="1:44" x14ac:dyDescent="0.3">
      <c r="A74" s="69">
        <v>45658</v>
      </c>
      <c r="B74" s="67">
        <v>2556893.12</v>
      </c>
      <c r="C74" s="67">
        <v>266100.71000000002</v>
      </c>
      <c r="D74" s="67">
        <f t="shared" si="1"/>
        <v>2822993.83</v>
      </c>
      <c r="E74" s="44">
        <v>266100.71000000002</v>
      </c>
      <c r="F74" s="249">
        <v>85593752.620000005</v>
      </c>
      <c r="G74" s="44">
        <v>83036859.5</v>
      </c>
      <c r="H74" s="249">
        <v>85593752.620000005</v>
      </c>
      <c r="I74" s="44">
        <v>83036859.5</v>
      </c>
      <c r="J74" s="44">
        <v>0</v>
      </c>
      <c r="K74" s="44">
        <v>0</v>
      </c>
      <c r="L74" s="44">
        <v>0</v>
      </c>
      <c r="M74" s="44">
        <v>0</v>
      </c>
      <c r="N74" s="44">
        <v>49544574.619999997</v>
      </c>
      <c r="O74" s="44">
        <v>46875608.939999998</v>
      </c>
      <c r="P74" s="44">
        <v>49544574.619999997</v>
      </c>
      <c r="Q74" s="44">
        <v>46875608.939999998</v>
      </c>
      <c r="R74" s="44">
        <v>2915400.14</v>
      </c>
      <c r="S74" s="44">
        <v>9999999999</v>
      </c>
      <c r="T74" s="44" t="s">
        <v>302</v>
      </c>
      <c r="U74" s="44">
        <v>0</v>
      </c>
      <c r="V74" s="44" t="s">
        <v>303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88346468.920000002</v>
      </c>
      <c r="AK74" s="44">
        <v>85431068.780000001</v>
      </c>
      <c r="AL74" s="44">
        <v>0</v>
      </c>
      <c r="AM74" s="44">
        <v>0</v>
      </c>
      <c r="AN74" s="44">
        <v>0</v>
      </c>
      <c r="AO74" s="44">
        <v>0</v>
      </c>
      <c r="AP74" s="44">
        <v>0</v>
      </c>
      <c r="AQ74" s="44">
        <v>0</v>
      </c>
    </row>
    <row r="75" spans="1:44" x14ac:dyDescent="0.3">
      <c r="A75" s="69">
        <v>45689</v>
      </c>
      <c r="B75" s="67">
        <v>2581095.09</v>
      </c>
      <c r="C75" s="67">
        <v>258151.64</v>
      </c>
      <c r="D75" s="67">
        <f t="shared" si="1"/>
        <v>2839246.73</v>
      </c>
      <c r="E75" s="44">
        <v>258151.64</v>
      </c>
      <c r="F75" s="249">
        <v>83036859.5</v>
      </c>
      <c r="G75" s="44">
        <v>80455764.409999996</v>
      </c>
      <c r="H75" s="249">
        <v>83036859.5</v>
      </c>
      <c r="I75" s="44">
        <v>80455764.409999996</v>
      </c>
      <c r="J75" s="44">
        <v>0</v>
      </c>
      <c r="K75" s="44">
        <v>0</v>
      </c>
      <c r="L75" s="44">
        <v>0</v>
      </c>
      <c r="M75" s="44">
        <v>0</v>
      </c>
      <c r="N75" s="44">
        <v>46875608.939999998</v>
      </c>
      <c r="O75" s="44">
        <v>44182092.859999999</v>
      </c>
      <c r="P75" s="44">
        <v>46875608.939999998</v>
      </c>
      <c r="Q75" s="44">
        <v>44182092.859999999</v>
      </c>
      <c r="R75" s="44">
        <v>2923349.21</v>
      </c>
      <c r="S75" s="44">
        <v>9999999999</v>
      </c>
      <c r="T75" s="44" t="s">
        <v>302</v>
      </c>
      <c r="U75" s="44">
        <v>0</v>
      </c>
      <c r="V75" s="44" t="s">
        <v>303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44">
        <v>85431068.780000001</v>
      </c>
      <c r="AK75" s="44">
        <v>82507719.569999993</v>
      </c>
      <c r="AL75" s="44">
        <v>0</v>
      </c>
      <c r="AM75" s="44">
        <v>0</v>
      </c>
      <c r="AN75" s="44">
        <v>0</v>
      </c>
      <c r="AO75" s="44">
        <v>0</v>
      </c>
      <c r="AP75" s="44">
        <v>0</v>
      </c>
      <c r="AQ75" s="44">
        <v>0</v>
      </c>
    </row>
    <row r="76" spans="1:44" x14ac:dyDescent="0.3">
      <c r="A76" s="69">
        <v>45717</v>
      </c>
      <c r="B76" s="67">
        <v>1677612.67</v>
      </c>
      <c r="C76" s="67">
        <v>250127.33000000002</v>
      </c>
      <c r="D76" s="67">
        <f t="shared" si="1"/>
        <v>1927740</v>
      </c>
      <c r="E76" s="44">
        <v>250127.33000000002</v>
      </c>
      <c r="F76" s="249">
        <v>80455764.409999996</v>
      </c>
      <c r="G76" s="44">
        <v>78778151.739999995</v>
      </c>
      <c r="H76" s="249">
        <v>80455764.409999996</v>
      </c>
      <c r="I76" s="44">
        <v>78778151.739999995</v>
      </c>
      <c r="J76" s="44">
        <v>0</v>
      </c>
      <c r="K76" s="44">
        <v>0</v>
      </c>
      <c r="L76" s="44">
        <v>0</v>
      </c>
      <c r="M76" s="44">
        <v>0</v>
      </c>
      <c r="N76" s="44">
        <v>44182092.859999999</v>
      </c>
      <c r="O76" s="44">
        <v>42391709.689999998</v>
      </c>
      <c r="P76" s="44">
        <v>44182092.859999999</v>
      </c>
      <c r="Q76" s="44">
        <v>42391709.689999998</v>
      </c>
      <c r="R76" s="44">
        <v>2931373.52</v>
      </c>
      <c r="S76" s="44">
        <v>9999999999</v>
      </c>
      <c r="T76" s="44" t="s">
        <v>302</v>
      </c>
      <c r="U76" s="44">
        <v>0</v>
      </c>
      <c r="V76" s="44" t="s">
        <v>303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82507719.569999993</v>
      </c>
      <c r="AK76" s="44">
        <v>79576346.049999997</v>
      </c>
      <c r="AL76" s="44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</row>
    <row r="77" spans="1:44" x14ac:dyDescent="0.3">
      <c r="A77" s="69">
        <v>45748</v>
      </c>
      <c r="B77" s="67">
        <v>1660606.72</v>
      </c>
      <c r="C77" s="67">
        <v>244911.83000000002</v>
      </c>
      <c r="D77" s="67">
        <f t="shared" si="1"/>
        <v>1905518.55</v>
      </c>
      <c r="E77" s="44">
        <v>244911.83000000002</v>
      </c>
      <c r="F77" s="249">
        <v>78778151.739999995</v>
      </c>
      <c r="G77" s="44">
        <v>77117545.019999996</v>
      </c>
      <c r="H77" s="249">
        <v>78778151.739999995</v>
      </c>
      <c r="I77" s="44">
        <v>77117545.019999996</v>
      </c>
      <c r="J77" s="44">
        <v>0</v>
      </c>
      <c r="K77" s="44">
        <v>0</v>
      </c>
      <c r="L77" s="44">
        <v>0</v>
      </c>
      <c r="M77" s="44">
        <v>0</v>
      </c>
      <c r="N77" s="44">
        <v>42391709.689999998</v>
      </c>
      <c r="O77" s="44">
        <v>40617981.880000003</v>
      </c>
      <c r="P77" s="44">
        <v>42391709.689999998</v>
      </c>
      <c r="Q77" s="44">
        <v>40617981.880000003</v>
      </c>
      <c r="R77" s="44">
        <v>2936589.02</v>
      </c>
      <c r="S77" s="44">
        <v>9999999999</v>
      </c>
      <c r="T77" s="44" t="s">
        <v>302</v>
      </c>
      <c r="U77" s="44">
        <v>0</v>
      </c>
      <c r="V77" s="44" t="s">
        <v>303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79576346.049999997</v>
      </c>
      <c r="AK77" s="44">
        <v>76639757.030000001</v>
      </c>
      <c r="AL77" s="44">
        <v>0</v>
      </c>
      <c r="AM77" s="44">
        <v>0</v>
      </c>
      <c r="AN77" s="44">
        <v>0</v>
      </c>
      <c r="AO77" s="44">
        <v>0</v>
      </c>
      <c r="AP77" s="44">
        <v>0</v>
      </c>
      <c r="AQ77" s="44">
        <v>0</v>
      </c>
    </row>
    <row r="78" spans="1:44" x14ac:dyDescent="0.3">
      <c r="A78" s="69">
        <v>45778</v>
      </c>
      <c r="B78" s="67">
        <v>2501967.59</v>
      </c>
      <c r="C78" s="67">
        <v>239749.2</v>
      </c>
      <c r="D78" s="67">
        <f t="shared" si="1"/>
        <v>2741716.79</v>
      </c>
      <c r="E78" s="44">
        <v>239749.2</v>
      </c>
      <c r="F78" s="249">
        <v>77117545.019999996</v>
      </c>
      <c r="G78" s="44">
        <v>74615577.430000007</v>
      </c>
      <c r="H78" s="249">
        <v>77117545.019999996</v>
      </c>
      <c r="I78" s="44">
        <v>74615577.430000007</v>
      </c>
      <c r="J78" s="44">
        <v>0</v>
      </c>
      <c r="K78" s="44">
        <v>0</v>
      </c>
      <c r="L78" s="44">
        <v>0</v>
      </c>
      <c r="M78" s="44">
        <v>0</v>
      </c>
      <c r="N78" s="44">
        <v>40617981.880000003</v>
      </c>
      <c r="O78" s="44">
        <v>38002541.530000001</v>
      </c>
      <c r="P78" s="44">
        <v>40617981.880000003</v>
      </c>
      <c r="Q78" s="44">
        <v>38002541.530000001</v>
      </c>
      <c r="R78" s="44">
        <v>2941751.65</v>
      </c>
      <c r="S78" s="44">
        <v>9999999999</v>
      </c>
      <c r="T78" s="44" t="s">
        <v>302</v>
      </c>
      <c r="U78" s="44">
        <v>0</v>
      </c>
      <c r="V78" s="44" t="s">
        <v>303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  <c r="AF78" s="44">
        <v>0</v>
      </c>
      <c r="AG78" s="44">
        <v>0</v>
      </c>
      <c r="AH78" s="44">
        <v>0</v>
      </c>
      <c r="AI78" s="44">
        <v>0</v>
      </c>
      <c r="AJ78" s="44">
        <v>76639757.030000001</v>
      </c>
      <c r="AK78" s="44">
        <v>73698005.379999995</v>
      </c>
      <c r="AL78" s="44">
        <v>0</v>
      </c>
      <c r="AM78" s="44">
        <v>0</v>
      </c>
      <c r="AN78" s="44">
        <v>0</v>
      </c>
      <c r="AO78" s="44">
        <v>0</v>
      </c>
      <c r="AP78" s="44">
        <v>0</v>
      </c>
      <c r="AQ78" s="44">
        <v>0</v>
      </c>
    </row>
    <row r="79" spans="1:44" x14ac:dyDescent="0.3">
      <c r="A79" s="69">
        <v>45809</v>
      </c>
      <c r="B79" s="67">
        <v>5498000.4400000004</v>
      </c>
      <c r="C79" s="67">
        <v>231970.89</v>
      </c>
      <c r="D79" s="67">
        <f t="shared" si="1"/>
        <v>5729971.3300000001</v>
      </c>
      <c r="E79" s="44">
        <v>231970.89</v>
      </c>
      <c r="F79" s="249">
        <v>74615577.430000007</v>
      </c>
      <c r="G79" s="44">
        <v>69117576.989999995</v>
      </c>
      <c r="H79" s="249">
        <v>74615577.430000007</v>
      </c>
      <c r="I79" s="44">
        <v>69117576.989999995</v>
      </c>
      <c r="J79" s="44">
        <v>0</v>
      </c>
      <c r="K79" s="44">
        <v>0</v>
      </c>
      <c r="L79" s="44">
        <v>0</v>
      </c>
      <c r="M79" s="44">
        <v>0</v>
      </c>
      <c r="N79" s="44">
        <v>38002541.530000001</v>
      </c>
      <c r="O79" s="44">
        <v>32390715.539999999</v>
      </c>
      <c r="P79" s="44">
        <v>38002541.530000001</v>
      </c>
      <c r="Q79" s="44">
        <v>32390715.539999999</v>
      </c>
      <c r="R79" s="44">
        <v>2949529.96</v>
      </c>
      <c r="S79" s="44">
        <v>9999999999</v>
      </c>
      <c r="T79" s="44" t="s">
        <v>302</v>
      </c>
      <c r="U79" s="44">
        <v>0</v>
      </c>
      <c r="V79" s="44" t="s">
        <v>303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  <c r="AF79" s="44">
        <v>0</v>
      </c>
      <c r="AG79" s="44">
        <v>0</v>
      </c>
      <c r="AH79" s="44">
        <v>0</v>
      </c>
      <c r="AI79" s="44">
        <v>0</v>
      </c>
      <c r="AJ79" s="44">
        <v>73698005.379999995</v>
      </c>
      <c r="AK79" s="44">
        <v>70748475.420000002</v>
      </c>
      <c r="AL79" s="44">
        <v>0</v>
      </c>
      <c r="AM79" s="44">
        <v>0</v>
      </c>
      <c r="AN79" s="44">
        <v>0</v>
      </c>
      <c r="AO79" s="44">
        <v>0</v>
      </c>
      <c r="AP79" s="44">
        <v>0</v>
      </c>
      <c r="AQ79" s="44">
        <v>0</v>
      </c>
    </row>
    <row r="80" spans="1:44" x14ac:dyDescent="0.3">
      <c r="A80" s="69">
        <v>45839</v>
      </c>
      <c r="B80" s="67">
        <v>5497679.2400000002</v>
      </c>
      <c r="C80" s="67">
        <v>214878.26</v>
      </c>
      <c r="D80" s="67">
        <f t="shared" si="1"/>
        <v>5712557.5</v>
      </c>
      <c r="E80" s="44">
        <v>214878.26</v>
      </c>
      <c r="F80" s="249">
        <v>69117576.989999995</v>
      </c>
      <c r="G80" s="44">
        <v>63619897.75</v>
      </c>
      <c r="H80" s="249">
        <v>69117576.989999995</v>
      </c>
      <c r="I80" s="44">
        <v>63619897.75</v>
      </c>
      <c r="J80" s="44">
        <v>0</v>
      </c>
      <c r="K80" s="44">
        <v>0</v>
      </c>
      <c r="L80" s="44">
        <v>0</v>
      </c>
      <c r="M80" s="44">
        <v>0</v>
      </c>
      <c r="N80" s="44">
        <v>32390715.539999999</v>
      </c>
      <c r="O80" s="44">
        <v>26778856.890000001</v>
      </c>
      <c r="P80" s="44">
        <v>32390715.539999999</v>
      </c>
      <c r="Q80" s="44">
        <v>26778856.890000001</v>
      </c>
      <c r="R80" s="44">
        <v>2966622.59</v>
      </c>
      <c r="S80" s="44">
        <v>9999999999</v>
      </c>
      <c r="T80" s="44" t="s">
        <v>302</v>
      </c>
      <c r="U80" s="44">
        <v>0</v>
      </c>
      <c r="V80" s="44" t="s">
        <v>303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70748475.420000002</v>
      </c>
      <c r="AK80" s="44">
        <v>67781852.829999998</v>
      </c>
      <c r="AL80" s="44">
        <v>0</v>
      </c>
      <c r="AM80" s="44">
        <v>0</v>
      </c>
      <c r="AN80" s="44">
        <v>0</v>
      </c>
      <c r="AO80" s="44">
        <v>0</v>
      </c>
      <c r="AP80" s="44">
        <v>0</v>
      </c>
      <c r="AQ80" s="44">
        <v>0</v>
      </c>
    </row>
    <row r="81" spans="1:44" x14ac:dyDescent="0.3">
      <c r="A81" s="69">
        <v>45870</v>
      </c>
      <c r="B81" s="67">
        <v>5468328.04</v>
      </c>
      <c r="C81" s="67">
        <v>197786.63</v>
      </c>
      <c r="D81" s="67">
        <f t="shared" si="1"/>
        <v>5666114.6699999999</v>
      </c>
      <c r="E81" s="44">
        <v>197786.63</v>
      </c>
      <c r="F81" s="249">
        <v>63619897.75</v>
      </c>
      <c r="G81" s="44">
        <v>58151569.710000001</v>
      </c>
      <c r="H81" s="249">
        <v>63619897.75</v>
      </c>
      <c r="I81" s="44">
        <v>58151569.710000001</v>
      </c>
      <c r="J81" s="44">
        <v>0</v>
      </c>
      <c r="K81" s="44">
        <v>0</v>
      </c>
      <c r="L81" s="44">
        <v>0</v>
      </c>
      <c r="M81" s="44">
        <v>0</v>
      </c>
      <c r="N81" s="44">
        <v>26778856.890000001</v>
      </c>
      <c r="O81" s="44">
        <v>21195994.48</v>
      </c>
      <c r="P81" s="44">
        <v>26778856.890000001</v>
      </c>
      <c r="Q81" s="44">
        <v>21195994.48</v>
      </c>
      <c r="R81" s="44">
        <v>2983714.2199999997</v>
      </c>
      <c r="S81" s="44">
        <v>9999999999</v>
      </c>
      <c r="T81" s="44" t="s">
        <v>302</v>
      </c>
      <c r="U81" s="44">
        <v>0</v>
      </c>
      <c r="V81" s="44" t="s">
        <v>303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  <c r="AF81" s="44">
        <v>0</v>
      </c>
      <c r="AG81" s="44">
        <v>0</v>
      </c>
      <c r="AH81" s="44">
        <v>0</v>
      </c>
      <c r="AI81" s="44">
        <v>0</v>
      </c>
      <c r="AJ81" s="44">
        <v>67781852.829999998</v>
      </c>
      <c r="AK81" s="44">
        <v>64798138.609999999</v>
      </c>
      <c r="AL81" s="44">
        <v>0</v>
      </c>
      <c r="AM81" s="44">
        <v>0</v>
      </c>
      <c r="AN81" s="44">
        <v>0</v>
      </c>
      <c r="AO81" s="44">
        <v>0</v>
      </c>
      <c r="AP81" s="44">
        <v>0</v>
      </c>
      <c r="AQ81" s="44">
        <v>0</v>
      </c>
    </row>
    <row r="82" spans="1:44" x14ac:dyDescent="0.3">
      <c r="A82" s="69">
        <v>45901</v>
      </c>
      <c r="B82" s="67">
        <v>2493200.36</v>
      </c>
      <c r="C82" s="67">
        <v>180786.26</v>
      </c>
      <c r="D82" s="67">
        <f t="shared" si="1"/>
        <v>2673986.62</v>
      </c>
      <c r="E82" s="44">
        <v>180786.26</v>
      </c>
      <c r="F82" s="249">
        <v>58151569.710000001</v>
      </c>
      <c r="G82" s="44">
        <v>55658369.350000001</v>
      </c>
      <c r="H82" s="249">
        <v>58151569.710000001</v>
      </c>
      <c r="I82" s="44">
        <v>55658369.350000001</v>
      </c>
      <c r="J82" s="44">
        <v>0</v>
      </c>
      <c r="K82" s="44">
        <v>0</v>
      </c>
      <c r="L82" s="44">
        <v>0</v>
      </c>
      <c r="M82" s="44">
        <v>0</v>
      </c>
      <c r="N82" s="44">
        <v>21195994.48</v>
      </c>
      <c r="O82" s="44">
        <v>18587903.66</v>
      </c>
      <c r="P82" s="44">
        <v>21195994.48</v>
      </c>
      <c r="Q82" s="44">
        <v>18587903.66</v>
      </c>
      <c r="R82" s="44">
        <v>3000714.59</v>
      </c>
      <c r="S82" s="44">
        <v>9999999999</v>
      </c>
      <c r="T82" s="44" t="s">
        <v>302</v>
      </c>
      <c r="U82" s="44">
        <v>0</v>
      </c>
      <c r="V82" s="44" t="s">
        <v>303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  <c r="AF82" s="44">
        <v>0</v>
      </c>
      <c r="AG82" s="44">
        <v>0</v>
      </c>
      <c r="AH82" s="44">
        <v>0</v>
      </c>
      <c r="AI82" s="44">
        <v>0</v>
      </c>
      <c r="AJ82" s="44">
        <v>64798138.609999999</v>
      </c>
      <c r="AK82" s="44">
        <v>61797424.020000003</v>
      </c>
      <c r="AL82" s="44">
        <v>0</v>
      </c>
      <c r="AM82" s="44">
        <v>0</v>
      </c>
      <c r="AN82" s="44">
        <v>0</v>
      </c>
      <c r="AO82" s="44">
        <v>0</v>
      </c>
      <c r="AP82" s="44">
        <v>0</v>
      </c>
      <c r="AQ82" s="44">
        <v>0</v>
      </c>
    </row>
    <row r="83" spans="1:44" x14ac:dyDescent="0.3">
      <c r="A83" s="69">
        <v>45931</v>
      </c>
      <c r="B83" s="67">
        <v>1693595.1</v>
      </c>
      <c r="C83" s="67">
        <v>173035.2</v>
      </c>
      <c r="D83" s="67">
        <f t="shared" si="1"/>
        <v>1866630.3</v>
      </c>
      <c r="E83" s="44">
        <v>173035.2</v>
      </c>
      <c r="F83" s="249">
        <v>55658369.350000001</v>
      </c>
      <c r="G83" s="44">
        <v>53964774.25</v>
      </c>
      <c r="H83" s="249">
        <v>55658369.350000001</v>
      </c>
      <c r="I83" s="44">
        <v>53964774.25</v>
      </c>
      <c r="J83" s="44">
        <v>0</v>
      </c>
      <c r="K83" s="44">
        <v>0</v>
      </c>
      <c r="L83" s="44">
        <v>0</v>
      </c>
      <c r="M83" s="44">
        <v>0</v>
      </c>
      <c r="N83" s="44">
        <v>18587903.66</v>
      </c>
      <c r="O83" s="44">
        <v>16779060.93</v>
      </c>
      <c r="P83" s="44">
        <v>18587903.66</v>
      </c>
      <c r="Q83" s="44">
        <v>16779060.93</v>
      </c>
      <c r="R83" s="44">
        <v>3008465.65</v>
      </c>
      <c r="S83" s="44">
        <v>9999999999</v>
      </c>
      <c r="T83" s="44" t="s">
        <v>302</v>
      </c>
      <c r="U83" s="44">
        <v>0</v>
      </c>
      <c r="V83" s="44" t="s">
        <v>303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>
        <v>61797424.020000003</v>
      </c>
      <c r="AK83" s="44">
        <v>58788958.369999997</v>
      </c>
      <c r="AL83" s="44">
        <v>0</v>
      </c>
      <c r="AM83" s="44">
        <v>0</v>
      </c>
      <c r="AN83" s="44">
        <v>0</v>
      </c>
      <c r="AO83" s="44">
        <v>0</v>
      </c>
      <c r="AP83" s="44">
        <v>0</v>
      </c>
      <c r="AQ83" s="44">
        <v>0</v>
      </c>
    </row>
    <row r="84" spans="1:44" x14ac:dyDescent="0.3">
      <c r="A84" s="69">
        <v>45962</v>
      </c>
      <c r="B84" s="67">
        <v>1743303.19</v>
      </c>
      <c r="C84" s="67">
        <v>167770.01</v>
      </c>
      <c r="D84" s="67">
        <f t="shared" si="1"/>
        <v>1911073.2</v>
      </c>
      <c r="E84" s="44">
        <v>167770.01</v>
      </c>
      <c r="F84" s="249">
        <v>53964774.25</v>
      </c>
      <c r="G84" s="44">
        <v>52221471.060000002</v>
      </c>
      <c r="H84" s="249">
        <v>53964774.25</v>
      </c>
      <c r="I84" s="44">
        <v>52221471.060000002</v>
      </c>
      <c r="J84" s="44">
        <v>0</v>
      </c>
      <c r="K84" s="44">
        <v>0</v>
      </c>
      <c r="L84" s="44">
        <v>0</v>
      </c>
      <c r="M84" s="44">
        <v>0</v>
      </c>
      <c r="N84" s="44">
        <v>16779060.93</v>
      </c>
      <c r="O84" s="44">
        <v>14920151.82</v>
      </c>
      <c r="P84" s="44">
        <v>16779060.93</v>
      </c>
      <c r="Q84" s="44">
        <v>14920151.82</v>
      </c>
      <c r="R84" s="44">
        <v>3013730.84</v>
      </c>
      <c r="S84" s="44">
        <v>9999999999</v>
      </c>
      <c r="T84" s="44" t="s">
        <v>302</v>
      </c>
      <c r="U84" s="44">
        <v>0</v>
      </c>
      <c r="V84" s="44" t="s">
        <v>303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58788958.369999997</v>
      </c>
      <c r="AK84" s="44">
        <v>55775227.530000001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</row>
    <row r="85" spans="1:44" x14ac:dyDescent="0.3">
      <c r="A85" s="69">
        <v>45992</v>
      </c>
      <c r="B85" s="67">
        <v>2676896.44</v>
      </c>
      <c r="C85" s="67">
        <v>162350.29</v>
      </c>
      <c r="D85" s="67">
        <f t="shared" si="1"/>
        <v>2839246.73</v>
      </c>
      <c r="E85" s="44">
        <v>162350.29</v>
      </c>
      <c r="F85" s="249">
        <v>52221471.060000002</v>
      </c>
      <c r="G85" s="44">
        <v>49544574.619999997</v>
      </c>
      <c r="H85" s="249">
        <v>52221471.060000002</v>
      </c>
      <c r="I85" s="44">
        <v>49544574.619999997</v>
      </c>
      <c r="J85" s="44">
        <v>0</v>
      </c>
      <c r="K85" s="44">
        <v>0</v>
      </c>
      <c r="L85" s="44">
        <v>0</v>
      </c>
      <c r="M85" s="44">
        <v>0</v>
      </c>
      <c r="N85" s="44">
        <v>14920151.82</v>
      </c>
      <c r="O85" s="44">
        <v>12127290.050000001</v>
      </c>
      <c r="P85" s="44">
        <v>14920151.82</v>
      </c>
      <c r="Q85" s="44">
        <v>12127290.050000001</v>
      </c>
      <c r="R85" s="44">
        <v>3019150.56</v>
      </c>
      <c r="S85" s="44">
        <v>9999999999</v>
      </c>
      <c r="T85" s="44" t="s">
        <v>302</v>
      </c>
      <c r="U85" s="44">
        <v>0</v>
      </c>
      <c r="V85" s="44" t="s">
        <v>303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55775227.530000001</v>
      </c>
      <c r="AK85" s="44">
        <v>52756076.969999999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  <c r="AR85" s="46">
        <f>SUM(D74:D85)</f>
        <v>38636796.250000007</v>
      </c>
    </row>
    <row r="86" spans="1:44" x14ac:dyDescent="0.3">
      <c r="A86" s="69">
        <v>46023</v>
      </c>
      <c r="B86" s="67">
        <v>2668965.6800000002</v>
      </c>
      <c r="C86" s="67">
        <v>154028.15</v>
      </c>
      <c r="D86" s="67">
        <f t="shared" si="1"/>
        <v>2822993.83</v>
      </c>
      <c r="E86" s="44">
        <v>154028.15</v>
      </c>
      <c r="F86" s="249">
        <v>49544574.619999997</v>
      </c>
      <c r="G86" s="44">
        <v>46875608.939999998</v>
      </c>
      <c r="H86" s="249">
        <v>49544574.619999997</v>
      </c>
      <c r="I86" s="44">
        <v>46875608.939999998</v>
      </c>
      <c r="J86" s="44">
        <v>0</v>
      </c>
      <c r="K86" s="44">
        <v>0</v>
      </c>
      <c r="L86" s="44">
        <v>0</v>
      </c>
      <c r="M86" s="44">
        <v>0</v>
      </c>
      <c r="N86" s="44">
        <v>12127290.050000001</v>
      </c>
      <c r="O86" s="44">
        <v>9341998.5099999998</v>
      </c>
      <c r="P86" s="44">
        <v>12127290.050000001</v>
      </c>
      <c r="Q86" s="44">
        <v>9341998.5099999998</v>
      </c>
      <c r="R86" s="44">
        <v>3027472.7</v>
      </c>
      <c r="S86" s="44">
        <v>9999999999</v>
      </c>
      <c r="T86" s="44" t="s">
        <v>302</v>
      </c>
      <c r="U86" s="44">
        <v>0</v>
      </c>
      <c r="V86" s="44" t="s">
        <v>303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  <c r="AF86" s="44">
        <v>0</v>
      </c>
      <c r="AG86" s="44">
        <v>0</v>
      </c>
      <c r="AH86" s="44">
        <v>0</v>
      </c>
      <c r="AI86" s="44">
        <v>0</v>
      </c>
      <c r="AJ86" s="44">
        <v>52756076.969999999</v>
      </c>
      <c r="AK86" s="44">
        <v>49728604.270000003</v>
      </c>
      <c r="AL86" s="44">
        <v>0</v>
      </c>
      <c r="AM86" s="44">
        <v>0</v>
      </c>
      <c r="AN86" s="44">
        <v>0</v>
      </c>
      <c r="AO86" s="44">
        <v>0</v>
      </c>
      <c r="AP86" s="44">
        <v>0</v>
      </c>
      <c r="AQ86" s="44">
        <v>0</v>
      </c>
    </row>
    <row r="87" spans="1:44" x14ac:dyDescent="0.3">
      <c r="A87" s="69">
        <v>46054</v>
      </c>
      <c r="B87" s="67">
        <v>2693516.08</v>
      </c>
      <c r="C87" s="67">
        <v>145730.65</v>
      </c>
      <c r="D87" s="67">
        <f t="shared" si="1"/>
        <v>2839246.73</v>
      </c>
      <c r="E87" s="44">
        <v>145730.65</v>
      </c>
      <c r="F87" s="249">
        <v>46875608.939999998</v>
      </c>
      <c r="G87" s="44">
        <v>44182092.859999999</v>
      </c>
      <c r="H87" s="249">
        <v>46875608.939999998</v>
      </c>
      <c r="I87" s="44">
        <v>44182092.859999999</v>
      </c>
      <c r="J87" s="44">
        <v>0</v>
      </c>
      <c r="K87" s="44">
        <v>0</v>
      </c>
      <c r="L87" s="44">
        <v>0</v>
      </c>
      <c r="M87" s="44">
        <v>0</v>
      </c>
      <c r="N87" s="44">
        <v>9341998.5099999998</v>
      </c>
      <c r="O87" s="44">
        <v>6531794.9400000004</v>
      </c>
      <c r="P87" s="44">
        <v>9341998.5099999998</v>
      </c>
      <c r="Q87" s="44">
        <v>6531794.9400000004</v>
      </c>
      <c r="R87" s="44">
        <v>3035770.2</v>
      </c>
      <c r="S87" s="44">
        <v>9999999999</v>
      </c>
      <c r="T87" s="44" t="s">
        <v>302</v>
      </c>
      <c r="U87" s="44">
        <v>0</v>
      </c>
      <c r="V87" s="44" t="s">
        <v>303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49728604.270000003</v>
      </c>
      <c r="AK87" s="44">
        <v>46692834.07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</row>
    <row r="88" spans="1:44" x14ac:dyDescent="0.3">
      <c r="A88" s="69">
        <v>46082</v>
      </c>
      <c r="B88" s="67">
        <v>1790383.17</v>
      </c>
      <c r="C88" s="67">
        <v>137356.83000000002</v>
      </c>
      <c r="D88" s="67">
        <f t="shared" si="1"/>
        <v>1927740</v>
      </c>
      <c r="E88" s="44">
        <v>137356.83000000002</v>
      </c>
      <c r="F88" s="249">
        <v>44182092.859999999</v>
      </c>
      <c r="G88" s="44">
        <v>42391709.689999998</v>
      </c>
      <c r="H88" s="249">
        <v>44182092.859999999</v>
      </c>
      <c r="I88" s="44">
        <v>42391709.689999998</v>
      </c>
      <c r="J88" s="44">
        <v>0</v>
      </c>
      <c r="K88" s="44">
        <v>0</v>
      </c>
      <c r="L88" s="44">
        <v>0</v>
      </c>
      <c r="M88" s="44">
        <v>0</v>
      </c>
      <c r="N88" s="44">
        <v>6531794.9400000004</v>
      </c>
      <c r="O88" s="44">
        <v>4624361.5</v>
      </c>
      <c r="P88" s="44">
        <v>6531794.9400000004</v>
      </c>
      <c r="Q88" s="44">
        <v>4624361.5</v>
      </c>
      <c r="R88" s="44">
        <v>3044144.02</v>
      </c>
      <c r="S88" s="44">
        <v>9999999999</v>
      </c>
      <c r="T88" s="44" t="s">
        <v>302</v>
      </c>
      <c r="U88" s="44">
        <v>0</v>
      </c>
      <c r="V88" s="44" t="s">
        <v>303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46692834.07</v>
      </c>
      <c r="AK88" s="44">
        <v>43648690.049999997</v>
      </c>
      <c r="AL88" s="44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</v>
      </c>
    </row>
    <row r="89" spans="1:44" x14ac:dyDescent="0.3">
      <c r="A89" s="69">
        <v>46113</v>
      </c>
      <c r="B89" s="67">
        <v>1773727.81</v>
      </c>
      <c r="C89" s="67">
        <v>131790.74</v>
      </c>
      <c r="D89" s="67">
        <f t="shared" si="1"/>
        <v>1905518.55</v>
      </c>
      <c r="E89" s="44">
        <v>131790.74</v>
      </c>
      <c r="F89" s="249">
        <v>42391709.689999998</v>
      </c>
      <c r="G89" s="44">
        <v>40617981.880000003</v>
      </c>
      <c r="H89" s="249">
        <v>42391709.689999998</v>
      </c>
      <c r="I89" s="44">
        <v>40617981.880000003</v>
      </c>
      <c r="J89" s="44">
        <v>0</v>
      </c>
      <c r="K89" s="44">
        <v>0</v>
      </c>
      <c r="L89" s="44">
        <v>0</v>
      </c>
      <c r="M89" s="44">
        <v>0</v>
      </c>
      <c r="N89" s="44">
        <v>4624361.5</v>
      </c>
      <c r="O89" s="44">
        <v>2733219.54</v>
      </c>
      <c r="P89" s="44">
        <v>4624361.5</v>
      </c>
      <c r="Q89" s="44">
        <v>2733219.54</v>
      </c>
      <c r="R89" s="44">
        <v>3049710.11</v>
      </c>
      <c r="S89" s="44">
        <v>9999999999</v>
      </c>
      <c r="T89" s="44" t="s">
        <v>302</v>
      </c>
      <c r="U89" s="44">
        <v>0</v>
      </c>
      <c r="V89" s="44" t="s">
        <v>303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43648690.049999997</v>
      </c>
      <c r="AK89" s="44">
        <v>40598979.939999998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4" x14ac:dyDescent="0.3">
      <c r="A90" s="69">
        <v>46143</v>
      </c>
      <c r="B90" s="67">
        <v>2615440.35</v>
      </c>
      <c r="C90" s="67">
        <v>126276.44</v>
      </c>
      <c r="D90" s="67">
        <f t="shared" si="1"/>
        <v>2741716.79</v>
      </c>
      <c r="E90" s="44">
        <v>126276.44</v>
      </c>
      <c r="F90" s="249">
        <v>40617981.880000003</v>
      </c>
      <c r="G90" s="44">
        <v>38002541.530000001</v>
      </c>
      <c r="H90" s="249">
        <v>40617981.880000003</v>
      </c>
      <c r="I90" s="44">
        <v>38002541.530000001</v>
      </c>
      <c r="J90" s="44">
        <v>0</v>
      </c>
      <c r="K90" s="44">
        <v>0</v>
      </c>
      <c r="L90" s="44">
        <v>0</v>
      </c>
      <c r="M90" s="44">
        <v>0</v>
      </c>
      <c r="N90" s="44">
        <v>2733219.54</v>
      </c>
      <c r="O90" s="44">
        <v>0</v>
      </c>
      <c r="P90" s="44">
        <v>2733219.54</v>
      </c>
      <c r="Q90" s="44">
        <v>0</v>
      </c>
      <c r="R90" s="44">
        <v>3055224.41</v>
      </c>
      <c r="S90" s="44">
        <v>9999999999</v>
      </c>
      <c r="T90" s="44" t="s">
        <v>302</v>
      </c>
      <c r="U90" s="44">
        <v>0</v>
      </c>
      <c r="V90" s="44" t="s">
        <v>303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44">
        <v>40598979.939999998</v>
      </c>
      <c r="AK90" s="44">
        <v>37543755.530000001</v>
      </c>
      <c r="AL90" s="44">
        <v>0</v>
      </c>
      <c r="AM90" s="44">
        <v>0</v>
      </c>
      <c r="AN90" s="44">
        <v>0</v>
      </c>
      <c r="AO90" s="44">
        <v>0</v>
      </c>
      <c r="AP90" s="44">
        <v>0</v>
      </c>
      <c r="AQ90" s="44">
        <v>0</v>
      </c>
    </row>
    <row r="91" spans="1:44" x14ac:dyDescent="0.3">
      <c r="A91" s="69">
        <v>46174</v>
      </c>
      <c r="B91" s="67">
        <v>5611825.9900000002</v>
      </c>
      <c r="C91" s="67">
        <v>118145.34</v>
      </c>
      <c r="D91" s="67">
        <f t="shared" si="1"/>
        <v>5729971.3300000001</v>
      </c>
      <c r="E91" s="44">
        <v>118145.34</v>
      </c>
      <c r="F91" s="249">
        <v>38002541.530000001</v>
      </c>
      <c r="G91" s="44">
        <v>32390715.539999999</v>
      </c>
      <c r="H91" s="249">
        <v>38002541.530000001</v>
      </c>
      <c r="I91" s="44">
        <v>32390715.539999999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3063355.51</v>
      </c>
      <c r="S91" s="44">
        <v>9999999999</v>
      </c>
      <c r="T91" s="44" t="s">
        <v>302</v>
      </c>
      <c r="U91" s="44">
        <v>0</v>
      </c>
      <c r="V91" s="44" t="s">
        <v>303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4">
        <v>37543755.530000001</v>
      </c>
      <c r="AK91" s="44">
        <v>34480400.020000003</v>
      </c>
      <c r="AL91" s="44">
        <v>0</v>
      </c>
      <c r="AM91" s="44">
        <v>0</v>
      </c>
      <c r="AN91" s="44">
        <v>0</v>
      </c>
      <c r="AO91" s="44">
        <v>0</v>
      </c>
      <c r="AP91" s="44">
        <v>0</v>
      </c>
      <c r="AQ91" s="44">
        <v>0</v>
      </c>
    </row>
    <row r="92" spans="1:44" x14ac:dyDescent="0.3">
      <c r="A92" s="69">
        <v>46204</v>
      </c>
      <c r="B92" s="67">
        <v>5611858.6500000004</v>
      </c>
      <c r="C92" s="67">
        <v>100698.85</v>
      </c>
      <c r="D92" s="67">
        <f t="shared" si="1"/>
        <v>5712557.5</v>
      </c>
      <c r="E92" s="44">
        <v>100698.85</v>
      </c>
      <c r="F92" s="249">
        <v>32390715.539999999</v>
      </c>
      <c r="G92" s="44">
        <v>26778856.890000001</v>
      </c>
      <c r="H92" s="249">
        <v>32390715.539999999</v>
      </c>
      <c r="I92" s="44">
        <v>26778856.890000001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3080802</v>
      </c>
      <c r="S92" s="44">
        <v>9999999999</v>
      </c>
      <c r="T92" s="44" t="s">
        <v>302</v>
      </c>
      <c r="U92" s="44">
        <v>0</v>
      </c>
      <c r="V92" s="44" t="s">
        <v>303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34480400.020000003</v>
      </c>
      <c r="AK92" s="44">
        <v>31399598.02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4" x14ac:dyDescent="0.3">
      <c r="A93" s="69">
        <v>46235</v>
      </c>
      <c r="B93" s="67">
        <v>5582862.4100000001</v>
      </c>
      <c r="C93" s="67">
        <v>83252.259999999995</v>
      </c>
      <c r="D93" s="67">
        <f t="shared" si="1"/>
        <v>5666114.6699999999</v>
      </c>
      <c r="E93" s="44">
        <v>83252.259999999995</v>
      </c>
      <c r="F93" s="249">
        <v>26778856.890000001</v>
      </c>
      <c r="G93" s="44">
        <v>21195994.48</v>
      </c>
      <c r="H93" s="249">
        <v>26778856.890000001</v>
      </c>
      <c r="I93" s="44">
        <v>21195994.48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3098248.59</v>
      </c>
      <c r="S93" s="44">
        <v>9999999999</v>
      </c>
      <c r="T93" s="44" t="s">
        <v>302</v>
      </c>
      <c r="U93" s="44">
        <v>0</v>
      </c>
      <c r="V93" s="44" t="s">
        <v>303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  <c r="AF93" s="44">
        <v>0</v>
      </c>
      <c r="AG93" s="44">
        <v>0</v>
      </c>
      <c r="AH93" s="44">
        <v>0</v>
      </c>
      <c r="AI93" s="44">
        <v>0</v>
      </c>
      <c r="AJ93" s="44">
        <v>31399598.02</v>
      </c>
      <c r="AK93" s="44">
        <v>28301349.43</v>
      </c>
      <c r="AL93" s="44">
        <v>0</v>
      </c>
      <c r="AM93" s="44">
        <v>0</v>
      </c>
      <c r="AN93" s="44">
        <v>0</v>
      </c>
      <c r="AO93" s="44">
        <v>0</v>
      </c>
      <c r="AP93" s="44">
        <v>0</v>
      </c>
      <c r="AQ93" s="44">
        <v>0</v>
      </c>
    </row>
    <row r="94" spans="1:44" x14ac:dyDescent="0.3">
      <c r="A94" s="69">
        <v>46266</v>
      </c>
      <c r="B94" s="67">
        <v>2608090.8200000003</v>
      </c>
      <c r="C94" s="67">
        <v>65895.8</v>
      </c>
      <c r="D94" s="67">
        <f t="shared" si="1"/>
        <v>2673986.62</v>
      </c>
      <c r="E94" s="44">
        <v>65895.8</v>
      </c>
      <c r="F94" s="249">
        <v>21195994.48</v>
      </c>
      <c r="G94" s="44">
        <v>18587903.66</v>
      </c>
      <c r="H94" s="249">
        <v>21195994.48</v>
      </c>
      <c r="I94" s="44">
        <v>18587903.66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3115605.05</v>
      </c>
      <c r="S94" s="44">
        <v>9999999999</v>
      </c>
      <c r="T94" s="44" t="s">
        <v>302</v>
      </c>
      <c r="U94" s="44">
        <v>0</v>
      </c>
      <c r="V94" s="44" t="s">
        <v>303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0</v>
      </c>
      <c r="AJ94" s="44">
        <v>28301349.43</v>
      </c>
      <c r="AK94" s="44">
        <v>25185744.379999999</v>
      </c>
      <c r="AL94" s="4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</row>
    <row r="95" spans="1:44" x14ac:dyDescent="0.3">
      <c r="A95" s="69">
        <v>46296</v>
      </c>
      <c r="B95" s="67">
        <v>1808842.73</v>
      </c>
      <c r="C95" s="67">
        <v>57787.57</v>
      </c>
      <c r="D95" s="67">
        <f t="shared" si="1"/>
        <v>1866630.3</v>
      </c>
      <c r="E95" s="44">
        <v>57787.57</v>
      </c>
      <c r="F95" s="249">
        <v>18587903.66</v>
      </c>
      <c r="G95" s="44">
        <v>16779060.93</v>
      </c>
      <c r="H95" s="249">
        <v>18587903.66</v>
      </c>
      <c r="I95" s="44">
        <v>16779060.93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3123713.28</v>
      </c>
      <c r="S95" s="44">
        <v>9999999999</v>
      </c>
      <c r="T95" s="44" t="s">
        <v>302</v>
      </c>
      <c r="U95" s="44">
        <v>0</v>
      </c>
      <c r="V95" s="44" t="s">
        <v>303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  <c r="AF95" s="44">
        <v>0</v>
      </c>
      <c r="AG95" s="44">
        <v>0</v>
      </c>
      <c r="AH95" s="44">
        <v>0</v>
      </c>
      <c r="AI95" s="44">
        <v>0</v>
      </c>
      <c r="AJ95" s="44">
        <v>25185744.379999999</v>
      </c>
      <c r="AK95" s="44">
        <v>22062031.100000001</v>
      </c>
      <c r="AL95" s="44">
        <v>0</v>
      </c>
      <c r="AM95" s="44">
        <v>0</v>
      </c>
      <c r="AN95" s="44">
        <v>0</v>
      </c>
      <c r="AO95" s="44">
        <v>0</v>
      </c>
      <c r="AP95" s="44">
        <v>0</v>
      </c>
      <c r="AQ95" s="44">
        <v>0</v>
      </c>
    </row>
    <row r="96" spans="1:44" x14ac:dyDescent="0.3">
      <c r="A96" s="69">
        <v>46327</v>
      </c>
      <c r="B96" s="67">
        <v>1858909.1099999999</v>
      </c>
      <c r="C96" s="67">
        <v>52164.090000000004</v>
      </c>
      <c r="D96" s="67">
        <f t="shared" si="1"/>
        <v>1911073.2</v>
      </c>
      <c r="E96" s="44">
        <v>52164.090000000004</v>
      </c>
      <c r="F96" s="249">
        <v>16779060.93</v>
      </c>
      <c r="G96" s="44">
        <v>14920151.82</v>
      </c>
      <c r="H96" s="249">
        <v>16779060.93</v>
      </c>
      <c r="I96" s="44">
        <v>14920151.82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3129336.76</v>
      </c>
      <c r="S96" s="44">
        <v>9999999999</v>
      </c>
      <c r="T96" s="44" t="s">
        <v>302</v>
      </c>
      <c r="U96" s="44">
        <v>0</v>
      </c>
      <c r="V96" s="44" t="s">
        <v>303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22062031.100000001</v>
      </c>
      <c r="AK96" s="44">
        <v>18932694.34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</row>
    <row r="97" spans="1:44" x14ac:dyDescent="0.3">
      <c r="A97" s="69">
        <v>46357</v>
      </c>
      <c r="B97" s="67">
        <v>2792861.77</v>
      </c>
      <c r="C97" s="67">
        <v>46384.959999999999</v>
      </c>
      <c r="D97" s="67">
        <f t="shared" si="1"/>
        <v>2839246.73</v>
      </c>
      <c r="E97" s="44">
        <v>46384.959999999999</v>
      </c>
      <c r="F97" s="249">
        <v>14920151.82</v>
      </c>
      <c r="G97" s="44">
        <v>12127290.050000001</v>
      </c>
      <c r="H97" s="249">
        <v>14920151.82</v>
      </c>
      <c r="I97" s="44">
        <v>12127290.050000001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3135115.89</v>
      </c>
      <c r="S97" s="44">
        <v>9999999999</v>
      </c>
      <c r="T97" s="44" t="s">
        <v>302</v>
      </c>
      <c r="U97" s="44">
        <v>0</v>
      </c>
      <c r="V97" s="44" t="s">
        <v>303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v>0</v>
      </c>
      <c r="AG97" s="44">
        <v>0</v>
      </c>
      <c r="AH97" s="44">
        <v>0</v>
      </c>
      <c r="AI97" s="44">
        <v>0</v>
      </c>
      <c r="AJ97" s="44">
        <v>18932694.34</v>
      </c>
      <c r="AK97" s="44">
        <v>15797578.449999999</v>
      </c>
      <c r="AL97" s="44">
        <v>0</v>
      </c>
      <c r="AM97" s="44">
        <v>0</v>
      </c>
      <c r="AN97" s="44">
        <v>0</v>
      </c>
      <c r="AO97" s="44">
        <v>0</v>
      </c>
      <c r="AP97" s="44">
        <v>0</v>
      </c>
      <c r="AQ97" s="44">
        <v>0</v>
      </c>
      <c r="AR97" s="46">
        <f>SUM(D86:D97)</f>
        <v>38636796.250000007</v>
      </c>
    </row>
    <row r="98" spans="1:44" x14ac:dyDescent="0.3">
      <c r="A98" s="69">
        <v>46388</v>
      </c>
      <c r="B98" s="67">
        <v>2785291.54</v>
      </c>
      <c r="C98" s="67">
        <v>37702.29</v>
      </c>
      <c r="D98" s="67">
        <f t="shared" si="1"/>
        <v>2822993.83</v>
      </c>
      <c r="E98" s="44">
        <v>37702.29</v>
      </c>
      <c r="F98" s="249">
        <v>12127290.050000001</v>
      </c>
      <c r="G98" s="44">
        <v>9341998.5099999998</v>
      </c>
      <c r="H98" s="249">
        <v>12127290.050000001</v>
      </c>
      <c r="I98" s="44">
        <v>9341998.5099999998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3143798.56</v>
      </c>
      <c r="S98" s="44">
        <v>9999999999</v>
      </c>
      <c r="T98" s="44" t="s">
        <v>302</v>
      </c>
      <c r="U98" s="44">
        <v>0</v>
      </c>
      <c r="V98" s="44" t="s">
        <v>303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15797578.449999999</v>
      </c>
      <c r="AK98" s="44">
        <v>12653779.890000001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</row>
    <row r="99" spans="1:44" x14ac:dyDescent="0.3">
      <c r="A99" s="69">
        <v>46419</v>
      </c>
      <c r="B99" s="67">
        <v>2810203.5700000003</v>
      </c>
      <c r="C99" s="67">
        <v>29043.16</v>
      </c>
      <c r="D99" s="67">
        <f t="shared" si="1"/>
        <v>2839246.7300000004</v>
      </c>
      <c r="E99" s="44">
        <v>29043.16</v>
      </c>
      <c r="F99" s="249">
        <v>9341998.5099999998</v>
      </c>
      <c r="G99" s="44">
        <v>6531794.9400000004</v>
      </c>
      <c r="H99" s="249">
        <v>9341998.5099999998</v>
      </c>
      <c r="I99" s="44">
        <v>6531794.9400000004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3152457.69</v>
      </c>
      <c r="S99" s="44">
        <v>9999999999</v>
      </c>
      <c r="T99" s="44" t="s">
        <v>302</v>
      </c>
      <c r="U99" s="44">
        <v>0</v>
      </c>
      <c r="V99" s="44" t="s">
        <v>303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12653779.890000001</v>
      </c>
      <c r="AK99" s="44">
        <v>9501322.1999999993</v>
      </c>
      <c r="AL99" s="44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</row>
    <row r="100" spans="1:44" x14ac:dyDescent="0.3">
      <c r="A100" s="69">
        <v>46447</v>
      </c>
      <c r="B100" s="67">
        <v>1907433.44</v>
      </c>
      <c r="C100" s="67">
        <v>20306.560000000001</v>
      </c>
      <c r="D100" s="67">
        <f t="shared" si="1"/>
        <v>1927740</v>
      </c>
      <c r="E100" s="44">
        <v>20306.560000000001</v>
      </c>
      <c r="F100" s="249">
        <v>6531794.9400000004</v>
      </c>
      <c r="G100" s="44">
        <v>4624361.5</v>
      </c>
      <c r="H100" s="249">
        <v>6531794.9400000004</v>
      </c>
      <c r="I100" s="44">
        <v>4624361.5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3161194.29</v>
      </c>
      <c r="S100" s="44">
        <v>9999999999</v>
      </c>
      <c r="T100" s="44" t="s">
        <v>302</v>
      </c>
      <c r="U100" s="44">
        <v>0</v>
      </c>
      <c r="V100" s="44" t="s">
        <v>303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9501322.1999999993</v>
      </c>
      <c r="AK100" s="44">
        <v>6340127.9100000001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</row>
    <row r="101" spans="1:44" x14ac:dyDescent="0.3">
      <c r="A101" s="69">
        <v>46478</v>
      </c>
      <c r="B101" s="67">
        <v>1891141.96</v>
      </c>
      <c r="C101" s="67">
        <v>14376.59</v>
      </c>
      <c r="D101" s="67">
        <f t="shared" si="1"/>
        <v>1905518.55</v>
      </c>
      <c r="E101" s="44">
        <v>14376.59</v>
      </c>
      <c r="F101" s="249">
        <v>4624361.5</v>
      </c>
      <c r="G101" s="44">
        <v>2733219.54</v>
      </c>
      <c r="H101" s="249">
        <v>4624361.5</v>
      </c>
      <c r="I101" s="44">
        <v>2733219.54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3167124.26</v>
      </c>
      <c r="S101" s="44">
        <v>9999999999</v>
      </c>
      <c r="T101" s="44" t="s">
        <v>302</v>
      </c>
      <c r="U101" s="44">
        <v>0</v>
      </c>
      <c r="V101" s="44" t="s">
        <v>303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6340127.9100000001</v>
      </c>
      <c r="AK101" s="44">
        <v>3173003.65</v>
      </c>
      <c r="AL101" s="44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</row>
    <row r="102" spans="1:44" x14ac:dyDescent="0.3">
      <c r="A102" s="69">
        <v>46508</v>
      </c>
      <c r="B102" s="67">
        <v>2733219.54</v>
      </c>
      <c r="C102" s="67">
        <v>8497.25</v>
      </c>
      <c r="D102" s="67">
        <f t="shared" si="1"/>
        <v>2741716.79</v>
      </c>
      <c r="E102" s="44">
        <v>8497.25</v>
      </c>
      <c r="F102" s="249">
        <v>2733219.54</v>
      </c>
      <c r="G102" s="44">
        <v>0</v>
      </c>
      <c r="H102" s="249">
        <v>2733219.54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3173003.65</v>
      </c>
      <c r="S102" s="44">
        <v>9999999999</v>
      </c>
      <c r="T102" s="44" t="s">
        <v>302</v>
      </c>
      <c r="U102" s="44">
        <v>0</v>
      </c>
      <c r="V102" s="44" t="s">
        <v>303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3173003.65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6">
        <f>SUM(D98:D102)</f>
        <v>12237215.900000002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F570D-2EE5-42B3-8569-BE5EB1DE7A5E}">
  <sheetPr>
    <tabColor rgb="FFFFC000"/>
  </sheetPr>
  <dimension ref="A1:H13103"/>
  <sheetViews>
    <sheetView tabSelected="1" workbookViewId="0">
      <selection activeCell="A32" sqref="A32:XFD32"/>
    </sheetView>
  </sheetViews>
  <sheetFormatPr defaultRowHeight="13.2" x14ac:dyDescent="0.25"/>
  <cols>
    <col min="1" max="1" width="24.109375" customWidth="1"/>
    <col min="2" max="2" width="17.77734375" customWidth="1"/>
    <col min="3" max="3" width="29" customWidth="1"/>
    <col min="4" max="4" width="21" bestFit="1" customWidth="1"/>
    <col min="5" max="5" width="14" bestFit="1" customWidth="1"/>
    <col min="6" max="6" width="13" style="24" bestFit="1" customWidth="1"/>
    <col min="7" max="7" width="12.6640625" bestFit="1" customWidth="1"/>
    <col min="8" max="8" width="13.77734375" bestFit="1" customWidth="1"/>
  </cols>
  <sheetData>
    <row r="1" spans="1:8" x14ac:dyDescent="0.25">
      <c r="A1" t="s">
        <v>304</v>
      </c>
      <c r="B1" t="s">
        <v>305</v>
      </c>
      <c r="C1" t="s">
        <v>306</v>
      </c>
      <c r="D1" t="s">
        <v>307</v>
      </c>
      <c r="E1" t="s">
        <v>308</v>
      </c>
      <c r="F1" s="24" t="s">
        <v>309</v>
      </c>
      <c r="G1" t="s">
        <v>213</v>
      </c>
      <c r="H1" t="s">
        <v>310</v>
      </c>
    </row>
    <row r="2" spans="1:8" x14ac:dyDescent="0.25">
      <c r="A2" t="s">
        <v>311</v>
      </c>
      <c r="B2" t="s">
        <v>312</v>
      </c>
      <c r="C2" t="s">
        <v>313</v>
      </c>
      <c r="D2" s="34">
        <v>44197</v>
      </c>
      <c r="E2">
        <v>829985.18</v>
      </c>
      <c r="F2" s="24">
        <v>368506.92</v>
      </c>
      <c r="G2" s="24">
        <f>SUM(E2:F2)</f>
        <v>1198492.1000000001</v>
      </c>
    </row>
    <row r="3" spans="1:8" x14ac:dyDescent="0.25">
      <c r="A3" t="s">
        <v>311</v>
      </c>
      <c r="B3" t="s">
        <v>314</v>
      </c>
      <c r="C3" t="s">
        <v>315</v>
      </c>
      <c r="D3" s="34">
        <v>44197</v>
      </c>
      <c r="E3">
        <v>381.81</v>
      </c>
      <c r="F3" s="24">
        <v>88.17</v>
      </c>
      <c r="G3" s="24">
        <f t="shared" ref="G3:G66" si="0">SUM(E3:F3)</f>
        <v>469.98</v>
      </c>
    </row>
    <row r="4" spans="1:8" x14ac:dyDescent="0.25">
      <c r="A4" t="s">
        <v>311</v>
      </c>
      <c r="B4" t="s">
        <v>314</v>
      </c>
      <c r="C4" t="s">
        <v>316</v>
      </c>
      <c r="D4" s="34">
        <v>44197</v>
      </c>
      <c r="E4">
        <v>383.05</v>
      </c>
      <c r="F4" s="24">
        <v>88.46</v>
      </c>
      <c r="G4" s="24">
        <f t="shared" si="0"/>
        <v>471.51</v>
      </c>
    </row>
    <row r="5" spans="1:8" x14ac:dyDescent="0.25">
      <c r="A5" t="s">
        <v>311</v>
      </c>
      <c r="B5" t="s">
        <v>314</v>
      </c>
      <c r="C5" t="s">
        <v>317</v>
      </c>
      <c r="D5" s="34">
        <v>44197</v>
      </c>
      <c r="E5">
        <v>381.81</v>
      </c>
      <c r="F5" s="24">
        <v>88.17</v>
      </c>
      <c r="G5" s="24">
        <f t="shared" si="0"/>
        <v>469.98</v>
      </c>
    </row>
    <row r="6" spans="1:8" x14ac:dyDescent="0.25">
      <c r="A6" t="s">
        <v>311</v>
      </c>
      <c r="B6" t="s">
        <v>314</v>
      </c>
      <c r="C6" t="s">
        <v>318</v>
      </c>
      <c r="D6" s="34">
        <v>44197</v>
      </c>
      <c r="E6">
        <v>383.05</v>
      </c>
      <c r="F6" s="24">
        <v>88.46</v>
      </c>
      <c r="G6" s="24">
        <f t="shared" si="0"/>
        <v>471.51</v>
      </c>
    </row>
    <row r="7" spans="1:8" x14ac:dyDescent="0.25">
      <c r="A7" t="s">
        <v>311</v>
      </c>
      <c r="B7" t="s">
        <v>314</v>
      </c>
      <c r="C7" t="s">
        <v>319</v>
      </c>
      <c r="D7" s="34">
        <v>44197</v>
      </c>
      <c r="E7">
        <v>383.05</v>
      </c>
      <c r="F7" s="24">
        <v>88.46</v>
      </c>
      <c r="G7" s="24">
        <f t="shared" si="0"/>
        <v>471.51</v>
      </c>
    </row>
    <row r="8" spans="1:8" x14ac:dyDescent="0.25">
      <c r="A8" t="s">
        <v>311</v>
      </c>
      <c r="B8" t="s">
        <v>314</v>
      </c>
      <c r="C8" t="s">
        <v>320</v>
      </c>
      <c r="D8" s="34">
        <v>44197</v>
      </c>
      <c r="E8">
        <v>383.05</v>
      </c>
      <c r="F8" s="24">
        <v>88.46</v>
      </c>
      <c r="G8" s="24">
        <f t="shared" si="0"/>
        <v>471.51</v>
      </c>
    </row>
    <row r="9" spans="1:8" x14ac:dyDescent="0.25">
      <c r="A9" t="s">
        <v>311</v>
      </c>
      <c r="B9" t="s">
        <v>314</v>
      </c>
      <c r="C9" t="s">
        <v>321</v>
      </c>
      <c r="D9" s="34">
        <v>44197</v>
      </c>
      <c r="E9">
        <v>381.81</v>
      </c>
      <c r="F9" s="24">
        <v>88.17</v>
      </c>
      <c r="G9" s="24">
        <f t="shared" si="0"/>
        <v>469.98</v>
      </c>
    </row>
    <row r="10" spans="1:8" x14ac:dyDescent="0.25">
      <c r="A10" t="s">
        <v>311</v>
      </c>
      <c r="B10" t="s">
        <v>314</v>
      </c>
      <c r="C10" t="s">
        <v>322</v>
      </c>
      <c r="D10" s="34">
        <v>44197</v>
      </c>
      <c r="E10">
        <v>383.05</v>
      </c>
      <c r="F10" s="24">
        <v>88.46</v>
      </c>
      <c r="G10" s="24">
        <f t="shared" si="0"/>
        <v>471.51</v>
      </c>
    </row>
    <row r="11" spans="1:8" x14ac:dyDescent="0.25">
      <c r="A11" t="s">
        <v>311</v>
      </c>
      <c r="B11" t="s">
        <v>314</v>
      </c>
      <c r="C11" t="s">
        <v>323</v>
      </c>
      <c r="D11" s="34">
        <v>44197</v>
      </c>
      <c r="E11">
        <v>381.81</v>
      </c>
      <c r="F11" s="24">
        <v>88.17</v>
      </c>
      <c r="G11" s="24">
        <f t="shared" si="0"/>
        <v>469.98</v>
      </c>
    </row>
    <row r="12" spans="1:8" x14ac:dyDescent="0.25">
      <c r="A12" t="s">
        <v>311</v>
      </c>
      <c r="B12" t="s">
        <v>314</v>
      </c>
      <c r="C12" t="s">
        <v>324</v>
      </c>
      <c r="D12" s="34">
        <v>44197</v>
      </c>
      <c r="E12">
        <v>383.05</v>
      </c>
      <c r="F12" s="24">
        <v>88.46</v>
      </c>
      <c r="G12" s="24">
        <f t="shared" si="0"/>
        <v>471.51</v>
      </c>
    </row>
    <row r="13" spans="1:8" x14ac:dyDescent="0.25">
      <c r="A13" t="s">
        <v>311</v>
      </c>
      <c r="B13" t="s">
        <v>314</v>
      </c>
      <c r="C13" t="s">
        <v>325</v>
      </c>
      <c r="D13" s="34">
        <v>44197</v>
      </c>
      <c r="E13">
        <v>381.81</v>
      </c>
      <c r="F13" s="24">
        <v>88.17</v>
      </c>
      <c r="G13" s="24">
        <f t="shared" si="0"/>
        <v>469.98</v>
      </c>
    </row>
    <row r="14" spans="1:8" x14ac:dyDescent="0.25">
      <c r="A14" t="s">
        <v>311</v>
      </c>
      <c r="B14" t="s">
        <v>314</v>
      </c>
      <c r="C14" t="s">
        <v>326</v>
      </c>
      <c r="D14" s="34">
        <v>44197</v>
      </c>
      <c r="E14">
        <v>383.05</v>
      </c>
      <c r="F14" s="24">
        <v>88.46</v>
      </c>
      <c r="G14" s="24">
        <f t="shared" si="0"/>
        <v>471.51</v>
      </c>
    </row>
    <row r="15" spans="1:8" x14ac:dyDescent="0.25">
      <c r="A15" t="s">
        <v>311</v>
      </c>
      <c r="B15" t="s">
        <v>314</v>
      </c>
      <c r="C15" t="s">
        <v>327</v>
      </c>
      <c r="D15" s="34">
        <v>44197</v>
      </c>
      <c r="E15">
        <v>383.05</v>
      </c>
      <c r="F15" s="24">
        <v>88.46</v>
      </c>
      <c r="G15" s="24">
        <f t="shared" si="0"/>
        <v>471.51</v>
      </c>
    </row>
    <row r="16" spans="1:8" x14ac:dyDescent="0.25">
      <c r="A16" t="s">
        <v>311</v>
      </c>
      <c r="B16" t="s">
        <v>314</v>
      </c>
      <c r="C16" t="s">
        <v>328</v>
      </c>
      <c r="D16" s="34">
        <v>44197</v>
      </c>
      <c r="E16">
        <v>383.05</v>
      </c>
      <c r="F16" s="24">
        <v>88.46</v>
      </c>
      <c r="G16" s="24">
        <f t="shared" si="0"/>
        <v>471.51</v>
      </c>
    </row>
    <row r="17" spans="1:7" x14ac:dyDescent="0.25">
      <c r="A17" t="s">
        <v>311</v>
      </c>
      <c r="B17" t="s">
        <v>314</v>
      </c>
      <c r="C17" t="s">
        <v>329</v>
      </c>
      <c r="D17" s="34">
        <v>44197</v>
      </c>
      <c r="E17">
        <v>383.05</v>
      </c>
      <c r="F17" s="24">
        <v>88.46</v>
      </c>
      <c r="G17" s="24">
        <f t="shared" si="0"/>
        <v>471.51</v>
      </c>
    </row>
    <row r="18" spans="1:7" x14ac:dyDescent="0.25">
      <c r="A18" t="s">
        <v>311</v>
      </c>
      <c r="B18" t="s">
        <v>314</v>
      </c>
      <c r="C18" t="s">
        <v>330</v>
      </c>
      <c r="D18" s="34">
        <v>44197</v>
      </c>
      <c r="E18">
        <v>381.81</v>
      </c>
      <c r="F18" s="24">
        <v>88.17</v>
      </c>
      <c r="G18" s="24">
        <f t="shared" si="0"/>
        <v>469.98</v>
      </c>
    </row>
    <row r="19" spans="1:7" x14ac:dyDescent="0.25">
      <c r="A19" t="s">
        <v>311</v>
      </c>
      <c r="B19" t="s">
        <v>314</v>
      </c>
      <c r="C19" t="s">
        <v>331</v>
      </c>
      <c r="D19" s="34">
        <v>44197</v>
      </c>
      <c r="E19">
        <v>383.05</v>
      </c>
      <c r="F19" s="24">
        <v>88.46</v>
      </c>
      <c r="G19" s="24">
        <f t="shared" si="0"/>
        <v>471.51</v>
      </c>
    </row>
    <row r="20" spans="1:7" x14ac:dyDescent="0.25">
      <c r="A20" t="s">
        <v>311</v>
      </c>
      <c r="B20" t="s">
        <v>314</v>
      </c>
      <c r="C20" t="s">
        <v>332</v>
      </c>
      <c r="D20" s="34">
        <v>44197</v>
      </c>
      <c r="E20">
        <v>383.05</v>
      </c>
      <c r="F20" s="24">
        <v>88.46</v>
      </c>
      <c r="G20" s="24">
        <f t="shared" si="0"/>
        <v>471.51</v>
      </c>
    </row>
    <row r="21" spans="1:7" x14ac:dyDescent="0.25">
      <c r="A21" t="s">
        <v>311</v>
      </c>
      <c r="B21" t="s">
        <v>314</v>
      </c>
      <c r="C21" t="s">
        <v>333</v>
      </c>
      <c r="D21" s="34">
        <v>44197</v>
      </c>
      <c r="E21">
        <v>383.05</v>
      </c>
      <c r="F21" s="24">
        <v>88.46</v>
      </c>
      <c r="G21" s="24">
        <f t="shared" si="0"/>
        <v>471.51</v>
      </c>
    </row>
    <row r="22" spans="1:7" x14ac:dyDescent="0.25">
      <c r="A22" t="s">
        <v>311</v>
      </c>
      <c r="B22" t="s">
        <v>314</v>
      </c>
      <c r="C22" t="s">
        <v>334</v>
      </c>
      <c r="D22" s="34">
        <v>44197</v>
      </c>
      <c r="E22">
        <v>381.81</v>
      </c>
      <c r="F22" s="24">
        <v>88.17</v>
      </c>
      <c r="G22" s="24">
        <f t="shared" si="0"/>
        <v>469.98</v>
      </c>
    </row>
    <row r="23" spans="1:7" x14ac:dyDescent="0.25">
      <c r="A23" t="s">
        <v>311</v>
      </c>
      <c r="B23" t="s">
        <v>314</v>
      </c>
      <c r="C23" t="s">
        <v>335</v>
      </c>
      <c r="D23" s="34">
        <v>44197</v>
      </c>
      <c r="E23">
        <v>383.05</v>
      </c>
      <c r="F23" s="24">
        <v>88.46</v>
      </c>
      <c r="G23" s="24">
        <f t="shared" si="0"/>
        <v>471.51</v>
      </c>
    </row>
    <row r="24" spans="1:7" x14ac:dyDescent="0.25">
      <c r="A24" t="s">
        <v>311</v>
      </c>
      <c r="B24" t="s">
        <v>314</v>
      </c>
      <c r="C24" t="s">
        <v>336</v>
      </c>
      <c r="D24" s="34">
        <v>44197</v>
      </c>
      <c r="E24">
        <v>383.05</v>
      </c>
      <c r="F24" s="24">
        <v>88.46</v>
      </c>
      <c r="G24" s="24">
        <f t="shared" si="0"/>
        <v>471.51</v>
      </c>
    </row>
    <row r="25" spans="1:7" x14ac:dyDescent="0.25">
      <c r="A25" t="s">
        <v>311</v>
      </c>
      <c r="B25" t="s">
        <v>314</v>
      </c>
      <c r="C25" t="s">
        <v>337</v>
      </c>
      <c r="D25" s="34">
        <v>44197</v>
      </c>
      <c r="E25">
        <v>381.81</v>
      </c>
      <c r="F25" s="24">
        <v>88.17</v>
      </c>
      <c r="G25" s="24">
        <f t="shared" si="0"/>
        <v>469.98</v>
      </c>
    </row>
    <row r="26" spans="1:7" x14ac:dyDescent="0.25">
      <c r="A26" t="s">
        <v>311</v>
      </c>
      <c r="B26" t="s">
        <v>314</v>
      </c>
      <c r="C26" t="s">
        <v>338</v>
      </c>
      <c r="D26" s="34">
        <v>44197</v>
      </c>
      <c r="E26">
        <v>381.81</v>
      </c>
      <c r="F26" s="24">
        <v>88.17</v>
      </c>
      <c r="G26" s="24">
        <f t="shared" si="0"/>
        <v>469.98</v>
      </c>
    </row>
    <row r="27" spans="1:7" x14ac:dyDescent="0.25">
      <c r="A27" t="s">
        <v>311</v>
      </c>
      <c r="B27" t="s">
        <v>314</v>
      </c>
      <c r="C27" t="s">
        <v>339</v>
      </c>
      <c r="D27" s="34">
        <v>44197</v>
      </c>
      <c r="E27">
        <v>381.81</v>
      </c>
      <c r="F27" s="24">
        <v>88.17</v>
      </c>
      <c r="G27" s="24">
        <f t="shared" si="0"/>
        <v>469.98</v>
      </c>
    </row>
    <row r="28" spans="1:7" x14ac:dyDescent="0.25">
      <c r="A28" t="s">
        <v>311</v>
      </c>
      <c r="B28" t="s">
        <v>314</v>
      </c>
      <c r="C28" t="s">
        <v>340</v>
      </c>
      <c r="D28" s="34">
        <v>44197</v>
      </c>
      <c r="E28">
        <v>381.81</v>
      </c>
      <c r="F28" s="24">
        <v>88.17</v>
      </c>
      <c r="G28" s="24">
        <f t="shared" si="0"/>
        <v>469.98</v>
      </c>
    </row>
    <row r="29" spans="1:7" x14ac:dyDescent="0.25">
      <c r="A29" t="s">
        <v>311</v>
      </c>
      <c r="B29" t="s">
        <v>314</v>
      </c>
      <c r="C29" t="s">
        <v>341</v>
      </c>
      <c r="D29" s="34">
        <v>44197</v>
      </c>
      <c r="E29">
        <v>381.81</v>
      </c>
      <c r="F29" s="24">
        <v>88.17</v>
      </c>
      <c r="G29" s="24">
        <f t="shared" si="0"/>
        <v>469.98</v>
      </c>
    </row>
    <row r="30" spans="1:7" x14ac:dyDescent="0.25">
      <c r="A30" t="s">
        <v>311</v>
      </c>
      <c r="B30" t="s">
        <v>314</v>
      </c>
      <c r="C30" t="s">
        <v>342</v>
      </c>
      <c r="D30" s="34">
        <v>44197</v>
      </c>
      <c r="E30">
        <v>381.81</v>
      </c>
      <c r="F30" s="24">
        <v>88.17</v>
      </c>
      <c r="G30" s="24">
        <f t="shared" si="0"/>
        <v>469.98</v>
      </c>
    </row>
    <row r="31" spans="1:7" x14ac:dyDescent="0.25">
      <c r="A31" t="s">
        <v>311</v>
      </c>
      <c r="B31" t="s">
        <v>314</v>
      </c>
      <c r="C31" t="s">
        <v>343</v>
      </c>
      <c r="D31" s="34">
        <v>44197</v>
      </c>
      <c r="E31">
        <v>381.81</v>
      </c>
      <c r="F31" s="24">
        <v>88.17</v>
      </c>
      <c r="G31" s="24">
        <f t="shared" si="0"/>
        <v>469.98</v>
      </c>
    </row>
    <row r="32" spans="1:7" x14ac:dyDescent="0.25">
      <c r="A32" t="s">
        <v>311</v>
      </c>
      <c r="B32" t="s">
        <v>314</v>
      </c>
      <c r="C32" t="s">
        <v>344</v>
      </c>
      <c r="D32" s="34">
        <v>44197</v>
      </c>
      <c r="E32">
        <v>381.81</v>
      </c>
      <c r="F32" s="24">
        <v>88.17</v>
      </c>
      <c r="G32" s="24">
        <f t="shared" si="0"/>
        <v>469.98</v>
      </c>
    </row>
    <row r="33" spans="1:7" x14ac:dyDescent="0.25">
      <c r="A33" t="s">
        <v>311</v>
      </c>
      <c r="B33" t="s">
        <v>314</v>
      </c>
      <c r="C33" t="s">
        <v>345</v>
      </c>
      <c r="D33" s="34">
        <v>44197</v>
      </c>
      <c r="E33">
        <v>381.81</v>
      </c>
      <c r="F33" s="24">
        <v>88.17</v>
      </c>
      <c r="G33" s="24">
        <f t="shared" si="0"/>
        <v>469.98</v>
      </c>
    </row>
    <row r="34" spans="1:7" x14ac:dyDescent="0.25">
      <c r="A34" t="s">
        <v>311</v>
      </c>
      <c r="B34" t="s">
        <v>314</v>
      </c>
      <c r="C34" t="s">
        <v>346</v>
      </c>
      <c r="D34" s="34">
        <v>44197</v>
      </c>
      <c r="E34">
        <v>381.81</v>
      </c>
      <c r="F34" s="24">
        <v>88.17</v>
      </c>
      <c r="G34" s="24">
        <f t="shared" si="0"/>
        <v>469.98</v>
      </c>
    </row>
    <row r="35" spans="1:7" x14ac:dyDescent="0.25">
      <c r="A35" t="s">
        <v>311</v>
      </c>
      <c r="B35" t="s">
        <v>314</v>
      </c>
      <c r="C35" t="s">
        <v>347</v>
      </c>
      <c r="D35" s="34">
        <v>44197</v>
      </c>
      <c r="E35">
        <v>381.81</v>
      </c>
      <c r="F35" s="24">
        <v>88.17</v>
      </c>
      <c r="G35" s="24">
        <f t="shared" si="0"/>
        <v>469.98</v>
      </c>
    </row>
    <row r="36" spans="1:7" x14ac:dyDescent="0.25">
      <c r="A36" t="s">
        <v>311</v>
      </c>
      <c r="B36" t="s">
        <v>314</v>
      </c>
      <c r="C36" t="s">
        <v>348</v>
      </c>
      <c r="D36" s="34">
        <v>44197</v>
      </c>
      <c r="E36">
        <v>381.81</v>
      </c>
      <c r="F36" s="24">
        <v>88.17</v>
      </c>
      <c r="G36" s="24">
        <f t="shared" si="0"/>
        <v>469.98</v>
      </c>
    </row>
    <row r="37" spans="1:7" x14ac:dyDescent="0.25">
      <c r="A37" t="s">
        <v>311</v>
      </c>
      <c r="B37" t="s">
        <v>314</v>
      </c>
      <c r="C37" t="s">
        <v>349</v>
      </c>
      <c r="D37" s="34">
        <v>44197</v>
      </c>
      <c r="E37">
        <v>383.05</v>
      </c>
      <c r="F37" s="24">
        <v>88.46</v>
      </c>
      <c r="G37" s="24">
        <f t="shared" si="0"/>
        <v>471.51</v>
      </c>
    </row>
    <row r="38" spans="1:7" x14ac:dyDescent="0.25">
      <c r="A38" t="s">
        <v>311</v>
      </c>
      <c r="B38" t="s">
        <v>314</v>
      </c>
      <c r="C38" t="s">
        <v>350</v>
      </c>
      <c r="D38" s="34">
        <v>44197</v>
      </c>
      <c r="E38">
        <v>381.81</v>
      </c>
      <c r="F38" s="24">
        <v>88.17</v>
      </c>
      <c r="G38" s="24">
        <f t="shared" si="0"/>
        <v>469.98</v>
      </c>
    </row>
    <row r="39" spans="1:7" x14ac:dyDescent="0.25">
      <c r="A39" t="s">
        <v>311</v>
      </c>
      <c r="B39" t="s">
        <v>314</v>
      </c>
      <c r="C39" t="s">
        <v>351</v>
      </c>
      <c r="D39" s="34">
        <v>44197</v>
      </c>
      <c r="E39">
        <v>383.05</v>
      </c>
      <c r="F39" s="24">
        <v>88.46</v>
      </c>
      <c r="G39" s="24">
        <f t="shared" si="0"/>
        <v>471.51</v>
      </c>
    </row>
    <row r="40" spans="1:7" x14ac:dyDescent="0.25">
      <c r="A40" t="s">
        <v>311</v>
      </c>
      <c r="B40" t="s">
        <v>314</v>
      </c>
      <c r="C40" t="s">
        <v>352</v>
      </c>
      <c r="D40" s="34">
        <v>44197</v>
      </c>
      <c r="E40">
        <v>383.05</v>
      </c>
      <c r="F40" s="24">
        <v>88.46</v>
      </c>
      <c r="G40" s="24">
        <f t="shared" si="0"/>
        <v>471.51</v>
      </c>
    </row>
    <row r="41" spans="1:7" x14ac:dyDescent="0.25">
      <c r="A41" t="s">
        <v>311</v>
      </c>
      <c r="B41" t="s">
        <v>314</v>
      </c>
      <c r="C41" t="s">
        <v>353</v>
      </c>
      <c r="D41" s="34">
        <v>44197</v>
      </c>
      <c r="E41">
        <v>381.81</v>
      </c>
      <c r="F41" s="24">
        <v>88.17</v>
      </c>
      <c r="G41" s="24">
        <f t="shared" si="0"/>
        <v>469.98</v>
      </c>
    </row>
    <row r="42" spans="1:7" x14ac:dyDescent="0.25">
      <c r="A42" t="s">
        <v>311</v>
      </c>
      <c r="B42" t="s">
        <v>314</v>
      </c>
      <c r="C42" t="s">
        <v>354</v>
      </c>
      <c r="D42" s="34">
        <v>44197</v>
      </c>
      <c r="E42">
        <v>383.05</v>
      </c>
      <c r="F42" s="24">
        <v>88.46</v>
      </c>
      <c r="G42" s="24">
        <f t="shared" si="0"/>
        <v>471.51</v>
      </c>
    </row>
    <row r="43" spans="1:7" x14ac:dyDescent="0.25">
      <c r="A43" t="s">
        <v>311</v>
      </c>
      <c r="B43" t="s">
        <v>314</v>
      </c>
      <c r="C43" t="s">
        <v>355</v>
      </c>
      <c r="D43" s="34">
        <v>44197</v>
      </c>
      <c r="E43">
        <v>383.05</v>
      </c>
      <c r="F43" s="24">
        <v>88.46</v>
      </c>
      <c r="G43" s="24">
        <f t="shared" si="0"/>
        <v>471.51</v>
      </c>
    </row>
    <row r="44" spans="1:7" x14ac:dyDescent="0.25">
      <c r="A44" t="s">
        <v>311</v>
      </c>
      <c r="B44" t="s">
        <v>314</v>
      </c>
      <c r="C44" t="s">
        <v>356</v>
      </c>
      <c r="D44" s="34">
        <v>44197</v>
      </c>
      <c r="E44">
        <v>383.05</v>
      </c>
      <c r="F44" s="24">
        <v>88.46</v>
      </c>
      <c r="G44" s="24">
        <f t="shared" si="0"/>
        <v>471.51</v>
      </c>
    </row>
    <row r="45" spans="1:7" x14ac:dyDescent="0.25">
      <c r="A45" t="s">
        <v>311</v>
      </c>
      <c r="B45" t="s">
        <v>314</v>
      </c>
      <c r="C45" t="s">
        <v>357</v>
      </c>
      <c r="D45" s="34">
        <v>44197</v>
      </c>
      <c r="E45">
        <v>383.05</v>
      </c>
      <c r="F45" s="24">
        <v>88.46</v>
      </c>
      <c r="G45" s="24">
        <f t="shared" si="0"/>
        <v>471.51</v>
      </c>
    </row>
    <row r="46" spans="1:7" x14ac:dyDescent="0.25">
      <c r="A46" t="s">
        <v>311</v>
      </c>
      <c r="B46" t="s">
        <v>314</v>
      </c>
      <c r="C46" t="s">
        <v>358</v>
      </c>
      <c r="D46" s="34">
        <v>44197</v>
      </c>
      <c r="E46">
        <v>383.05</v>
      </c>
      <c r="F46" s="24">
        <v>88.46</v>
      </c>
      <c r="G46" s="24">
        <f t="shared" si="0"/>
        <v>471.51</v>
      </c>
    </row>
    <row r="47" spans="1:7" x14ac:dyDescent="0.25">
      <c r="A47" t="s">
        <v>311</v>
      </c>
      <c r="B47" t="s">
        <v>314</v>
      </c>
      <c r="C47" t="s">
        <v>359</v>
      </c>
      <c r="D47" s="34">
        <v>44197</v>
      </c>
      <c r="E47">
        <v>383.05</v>
      </c>
      <c r="F47" s="24">
        <v>88.46</v>
      </c>
      <c r="G47" s="24">
        <f t="shared" si="0"/>
        <v>471.51</v>
      </c>
    </row>
    <row r="48" spans="1:7" x14ac:dyDescent="0.25">
      <c r="A48" t="s">
        <v>311</v>
      </c>
      <c r="B48" t="s">
        <v>314</v>
      </c>
      <c r="C48" t="s">
        <v>360</v>
      </c>
      <c r="D48" s="34">
        <v>44197</v>
      </c>
      <c r="E48">
        <v>383.05</v>
      </c>
      <c r="F48" s="24">
        <v>88.46</v>
      </c>
      <c r="G48" s="24">
        <f t="shared" si="0"/>
        <v>471.51</v>
      </c>
    </row>
    <row r="49" spans="1:7" x14ac:dyDescent="0.25">
      <c r="A49" t="s">
        <v>311</v>
      </c>
      <c r="B49" t="s">
        <v>314</v>
      </c>
      <c r="C49" t="s">
        <v>361</v>
      </c>
      <c r="D49" s="34">
        <v>44197</v>
      </c>
      <c r="E49">
        <v>383.05</v>
      </c>
      <c r="F49" s="24">
        <v>88.46</v>
      </c>
      <c r="G49" s="24">
        <f t="shared" si="0"/>
        <v>471.51</v>
      </c>
    </row>
    <row r="50" spans="1:7" x14ac:dyDescent="0.25">
      <c r="A50" t="s">
        <v>311</v>
      </c>
      <c r="B50" t="s">
        <v>314</v>
      </c>
      <c r="C50" t="s">
        <v>362</v>
      </c>
      <c r="D50" s="34">
        <v>44197</v>
      </c>
      <c r="E50">
        <v>383.05</v>
      </c>
      <c r="F50" s="24">
        <v>88.46</v>
      </c>
      <c r="G50" s="24">
        <f t="shared" si="0"/>
        <v>471.51</v>
      </c>
    </row>
    <row r="51" spans="1:7" x14ac:dyDescent="0.25">
      <c r="A51" t="s">
        <v>311</v>
      </c>
      <c r="B51" t="s">
        <v>314</v>
      </c>
      <c r="C51" t="s">
        <v>363</v>
      </c>
      <c r="D51" s="34">
        <v>44197</v>
      </c>
      <c r="E51">
        <v>383.05</v>
      </c>
      <c r="F51" s="24">
        <v>88.46</v>
      </c>
      <c r="G51" s="24">
        <f t="shared" si="0"/>
        <v>471.51</v>
      </c>
    </row>
    <row r="52" spans="1:7" x14ac:dyDescent="0.25">
      <c r="A52" t="s">
        <v>311</v>
      </c>
      <c r="B52" t="s">
        <v>314</v>
      </c>
      <c r="C52" t="s">
        <v>364</v>
      </c>
      <c r="D52" s="34">
        <v>44197</v>
      </c>
      <c r="E52">
        <v>383.05</v>
      </c>
      <c r="F52" s="24">
        <v>88.46</v>
      </c>
      <c r="G52" s="24">
        <f t="shared" si="0"/>
        <v>471.51</v>
      </c>
    </row>
    <row r="53" spans="1:7" x14ac:dyDescent="0.25">
      <c r="A53" t="s">
        <v>311</v>
      </c>
      <c r="B53" t="s">
        <v>314</v>
      </c>
      <c r="C53" t="s">
        <v>365</v>
      </c>
      <c r="D53" s="34">
        <v>44197</v>
      </c>
      <c r="E53">
        <v>383.05</v>
      </c>
      <c r="F53" s="24">
        <v>88.46</v>
      </c>
      <c r="G53" s="24">
        <f t="shared" si="0"/>
        <v>471.51</v>
      </c>
    </row>
    <row r="54" spans="1:7" x14ac:dyDescent="0.25">
      <c r="A54" t="s">
        <v>311</v>
      </c>
      <c r="B54" t="s">
        <v>314</v>
      </c>
      <c r="C54" t="s">
        <v>366</v>
      </c>
      <c r="D54" s="34">
        <v>44197</v>
      </c>
      <c r="E54">
        <v>383.05</v>
      </c>
      <c r="F54" s="24">
        <v>88.46</v>
      </c>
      <c r="G54" s="24">
        <f t="shared" si="0"/>
        <v>471.51</v>
      </c>
    </row>
    <row r="55" spans="1:7" x14ac:dyDescent="0.25">
      <c r="A55" t="s">
        <v>311</v>
      </c>
      <c r="B55" t="s">
        <v>314</v>
      </c>
      <c r="C55" t="s">
        <v>367</v>
      </c>
      <c r="D55" s="34">
        <v>44197</v>
      </c>
      <c r="E55">
        <v>381.81</v>
      </c>
      <c r="F55" s="24">
        <v>88.17</v>
      </c>
      <c r="G55" s="24">
        <f t="shared" si="0"/>
        <v>469.98</v>
      </c>
    </row>
    <row r="56" spans="1:7" x14ac:dyDescent="0.25">
      <c r="A56" t="s">
        <v>311</v>
      </c>
      <c r="B56" t="s">
        <v>314</v>
      </c>
      <c r="C56" t="s">
        <v>368</v>
      </c>
      <c r="D56" s="34">
        <v>44197</v>
      </c>
      <c r="E56">
        <v>383.05</v>
      </c>
      <c r="F56" s="24">
        <v>88.46</v>
      </c>
      <c r="G56" s="24">
        <f t="shared" si="0"/>
        <v>471.51</v>
      </c>
    </row>
    <row r="57" spans="1:7" x14ac:dyDescent="0.25">
      <c r="A57" t="s">
        <v>311</v>
      </c>
      <c r="B57" t="s">
        <v>314</v>
      </c>
      <c r="C57" t="s">
        <v>369</v>
      </c>
      <c r="D57" s="34">
        <v>44197</v>
      </c>
      <c r="E57">
        <v>383.05</v>
      </c>
      <c r="F57" s="24">
        <v>88.46</v>
      </c>
      <c r="G57" s="24">
        <f t="shared" si="0"/>
        <v>471.51</v>
      </c>
    </row>
    <row r="58" spans="1:7" x14ac:dyDescent="0.25">
      <c r="A58" t="s">
        <v>311</v>
      </c>
      <c r="B58" t="s">
        <v>314</v>
      </c>
      <c r="C58" t="s">
        <v>370</v>
      </c>
      <c r="D58" s="34">
        <v>44197</v>
      </c>
      <c r="E58">
        <v>383.05</v>
      </c>
      <c r="F58" s="24">
        <v>88.46</v>
      </c>
      <c r="G58" s="24">
        <f t="shared" si="0"/>
        <v>471.51</v>
      </c>
    </row>
    <row r="59" spans="1:7" x14ac:dyDescent="0.25">
      <c r="A59" t="s">
        <v>311</v>
      </c>
      <c r="B59" t="s">
        <v>314</v>
      </c>
      <c r="C59" t="s">
        <v>371</v>
      </c>
      <c r="D59" s="34">
        <v>44197</v>
      </c>
      <c r="E59">
        <v>383.05</v>
      </c>
      <c r="F59" s="24">
        <v>88.46</v>
      </c>
      <c r="G59" s="24">
        <f t="shared" si="0"/>
        <v>471.51</v>
      </c>
    </row>
    <row r="60" spans="1:7" x14ac:dyDescent="0.25">
      <c r="A60" t="s">
        <v>311</v>
      </c>
      <c r="B60" t="s">
        <v>314</v>
      </c>
      <c r="C60" t="s">
        <v>372</v>
      </c>
      <c r="D60" s="34">
        <v>44197</v>
      </c>
      <c r="E60">
        <v>383.05</v>
      </c>
      <c r="F60" s="24">
        <v>88.46</v>
      </c>
      <c r="G60" s="24">
        <f t="shared" si="0"/>
        <v>471.51</v>
      </c>
    </row>
    <row r="61" spans="1:7" x14ac:dyDescent="0.25">
      <c r="A61" t="s">
        <v>311</v>
      </c>
      <c r="B61" t="s">
        <v>314</v>
      </c>
      <c r="C61" t="s">
        <v>373</v>
      </c>
      <c r="D61" s="34">
        <v>44197</v>
      </c>
      <c r="E61">
        <v>383.05</v>
      </c>
      <c r="F61" s="24">
        <v>88.46</v>
      </c>
      <c r="G61" s="24">
        <f t="shared" si="0"/>
        <v>471.51</v>
      </c>
    </row>
    <row r="62" spans="1:7" x14ac:dyDescent="0.25">
      <c r="A62" t="s">
        <v>311</v>
      </c>
      <c r="B62" t="s">
        <v>314</v>
      </c>
      <c r="C62" t="s">
        <v>374</v>
      </c>
      <c r="D62" s="34">
        <v>44197</v>
      </c>
      <c r="E62">
        <v>381.81</v>
      </c>
      <c r="F62" s="24">
        <v>88.17</v>
      </c>
      <c r="G62" s="24">
        <f t="shared" si="0"/>
        <v>469.98</v>
      </c>
    </row>
    <row r="63" spans="1:7" x14ac:dyDescent="0.25">
      <c r="A63" t="s">
        <v>311</v>
      </c>
      <c r="B63" t="s">
        <v>314</v>
      </c>
      <c r="C63" t="s">
        <v>375</v>
      </c>
      <c r="D63" s="34">
        <v>44197</v>
      </c>
      <c r="E63">
        <v>383.05</v>
      </c>
      <c r="F63" s="24">
        <v>88.46</v>
      </c>
      <c r="G63" s="24">
        <f t="shared" si="0"/>
        <v>471.51</v>
      </c>
    </row>
    <row r="64" spans="1:7" x14ac:dyDescent="0.25">
      <c r="A64" t="s">
        <v>311</v>
      </c>
      <c r="B64" t="s">
        <v>314</v>
      </c>
      <c r="C64" t="s">
        <v>376</v>
      </c>
      <c r="D64" s="34">
        <v>44197</v>
      </c>
      <c r="E64">
        <v>383.05</v>
      </c>
      <c r="F64" s="24">
        <v>88.46</v>
      </c>
      <c r="G64" s="24">
        <f t="shared" si="0"/>
        <v>471.51</v>
      </c>
    </row>
    <row r="65" spans="1:7" x14ac:dyDescent="0.25">
      <c r="A65" t="s">
        <v>311</v>
      </c>
      <c r="B65" t="s">
        <v>314</v>
      </c>
      <c r="C65" t="s">
        <v>377</v>
      </c>
      <c r="D65" s="34">
        <v>44197</v>
      </c>
      <c r="E65">
        <v>383.05</v>
      </c>
      <c r="F65" s="24">
        <v>88.46</v>
      </c>
      <c r="G65" s="24">
        <f t="shared" si="0"/>
        <v>471.51</v>
      </c>
    </row>
    <row r="66" spans="1:7" x14ac:dyDescent="0.25">
      <c r="A66" t="s">
        <v>311</v>
      </c>
      <c r="B66" t="s">
        <v>314</v>
      </c>
      <c r="C66" t="s">
        <v>378</v>
      </c>
      <c r="D66" s="34">
        <v>44197</v>
      </c>
      <c r="E66">
        <v>383.05</v>
      </c>
      <c r="F66" s="24">
        <v>88.46</v>
      </c>
      <c r="G66" s="24">
        <f t="shared" si="0"/>
        <v>471.51</v>
      </c>
    </row>
    <row r="67" spans="1:7" x14ac:dyDescent="0.25">
      <c r="A67" t="s">
        <v>311</v>
      </c>
      <c r="B67" t="s">
        <v>314</v>
      </c>
      <c r="C67" t="s">
        <v>379</v>
      </c>
      <c r="D67" s="34">
        <v>44197</v>
      </c>
      <c r="E67">
        <v>381.81</v>
      </c>
      <c r="F67" s="24">
        <v>88.17</v>
      </c>
      <c r="G67" s="24">
        <f t="shared" ref="G67:G130" si="1">SUM(E67:F67)</f>
        <v>469.98</v>
      </c>
    </row>
    <row r="68" spans="1:7" x14ac:dyDescent="0.25">
      <c r="A68" t="s">
        <v>311</v>
      </c>
      <c r="B68" t="s">
        <v>314</v>
      </c>
      <c r="C68" t="s">
        <v>380</v>
      </c>
      <c r="D68" s="34">
        <v>44197</v>
      </c>
      <c r="E68">
        <v>381.81</v>
      </c>
      <c r="F68" s="24">
        <v>88.17</v>
      </c>
      <c r="G68" s="24">
        <f t="shared" si="1"/>
        <v>469.98</v>
      </c>
    </row>
    <row r="69" spans="1:7" x14ac:dyDescent="0.25">
      <c r="A69" t="s">
        <v>311</v>
      </c>
      <c r="B69" t="s">
        <v>314</v>
      </c>
      <c r="C69" t="s">
        <v>381</v>
      </c>
      <c r="D69" s="34">
        <v>44197</v>
      </c>
      <c r="E69">
        <v>381.81</v>
      </c>
      <c r="F69" s="24">
        <v>88.17</v>
      </c>
      <c r="G69" s="24">
        <f t="shared" si="1"/>
        <v>469.98</v>
      </c>
    </row>
    <row r="70" spans="1:7" x14ac:dyDescent="0.25">
      <c r="A70" t="s">
        <v>311</v>
      </c>
      <c r="B70" t="s">
        <v>314</v>
      </c>
      <c r="C70" t="s">
        <v>382</v>
      </c>
      <c r="D70" s="34">
        <v>44197</v>
      </c>
      <c r="E70">
        <v>381.81</v>
      </c>
      <c r="F70" s="24">
        <v>88.17</v>
      </c>
      <c r="G70" s="24">
        <f t="shared" si="1"/>
        <v>469.98</v>
      </c>
    </row>
    <row r="71" spans="1:7" x14ac:dyDescent="0.25">
      <c r="A71" t="s">
        <v>311</v>
      </c>
      <c r="B71" t="s">
        <v>314</v>
      </c>
      <c r="C71" t="s">
        <v>383</v>
      </c>
      <c r="D71" s="34">
        <v>44197</v>
      </c>
      <c r="E71">
        <v>381.81</v>
      </c>
      <c r="F71" s="24">
        <v>88.17</v>
      </c>
      <c r="G71" s="24">
        <f t="shared" si="1"/>
        <v>469.98</v>
      </c>
    </row>
    <row r="72" spans="1:7" x14ac:dyDescent="0.25">
      <c r="A72" t="s">
        <v>311</v>
      </c>
      <c r="B72" t="s">
        <v>314</v>
      </c>
      <c r="C72" t="s">
        <v>384</v>
      </c>
      <c r="D72" s="34">
        <v>44197</v>
      </c>
      <c r="E72">
        <v>381.81</v>
      </c>
      <c r="F72" s="24">
        <v>88.17</v>
      </c>
      <c r="G72" s="24">
        <f t="shared" si="1"/>
        <v>469.98</v>
      </c>
    </row>
    <row r="73" spans="1:7" x14ac:dyDescent="0.25">
      <c r="A73" t="s">
        <v>311</v>
      </c>
      <c r="B73" t="s">
        <v>314</v>
      </c>
      <c r="C73" t="s">
        <v>385</v>
      </c>
      <c r="D73" s="34">
        <v>44197</v>
      </c>
      <c r="E73">
        <v>381.81</v>
      </c>
      <c r="F73" s="24">
        <v>88.17</v>
      </c>
      <c r="G73" s="24">
        <f t="shared" si="1"/>
        <v>469.98</v>
      </c>
    </row>
    <row r="74" spans="1:7" x14ac:dyDescent="0.25">
      <c r="A74" t="s">
        <v>311</v>
      </c>
      <c r="B74" t="s">
        <v>314</v>
      </c>
      <c r="C74" t="s">
        <v>386</v>
      </c>
      <c r="D74" s="34">
        <v>44197</v>
      </c>
      <c r="E74">
        <v>381.81</v>
      </c>
      <c r="F74" s="24">
        <v>88.17</v>
      </c>
      <c r="G74" s="24">
        <f t="shared" si="1"/>
        <v>469.98</v>
      </c>
    </row>
    <row r="75" spans="1:7" x14ac:dyDescent="0.25">
      <c r="A75" t="s">
        <v>311</v>
      </c>
      <c r="B75" t="s">
        <v>314</v>
      </c>
      <c r="C75" t="s">
        <v>387</v>
      </c>
      <c r="D75" s="34">
        <v>44197</v>
      </c>
      <c r="E75">
        <v>381.81</v>
      </c>
      <c r="F75" s="24">
        <v>88.17</v>
      </c>
      <c r="G75" s="24">
        <f t="shared" si="1"/>
        <v>469.98</v>
      </c>
    </row>
    <row r="76" spans="1:7" x14ac:dyDescent="0.25">
      <c r="A76" t="s">
        <v>311</v>
      </c>
      <c r="B76" t="s">
        <v>314</v>
      </c>
      <c r="C76" t="s">
        <v>388</v>
      </c>
      <c r="D76" s="34">
        <v>44197</v>
      </c>
      <c r="E76">
        <v>381.81</v>
      </c>
      <c r="F76" s="24">
        <v>88.17</v>
      </c>
      <c r="G76" s="24">
        <f t="shared" si="1"/>
        <v>469.98</v>
      </c>
    </row>
    <row r="77" spans="1:7" x14ac:dyDescent="0.25">
      <c r="A77" t="s">
        <v>311</v>
      </c>
      <c r="B77" t="s">
        <v>314</v>
      </c>
      <c r="C77" t="s">
        <v>389</v>
      </c>
      <c r="D77" s="34">
        <v>44197</v>
      </c>
      <c r="E77">
        <v>381.81</v>
      </c>
      <c r="F77" s="24">
        <v>88.17</v>
      </c>
      <c r="G77" s="24">
        <f t="shared" si="1"/>
        <v>469.98</v>
      </c>
    </row>
    <row r="78" spans="1:7" x14ac:dyDescent="0.25">
      <c r="A78" t="s">
        <v>311</v>
      </c>
      <c r="B78" t="s">
        <v>314</v>
      </c>
      <c r="C78" t="s">
        <v>390</v>
      </c>
      <c r="D78" s="34">
        <v>44197</v>
      </c>
      <c r="E78">
        <v>381.81</v>
      </c>
      <c r="F78" s="24">
        <v>88.17</v>
      </c>
      <c r="G78" s="24">
        <f t="shared" si="1"/>
        <v>469.98</v>
      </c>
    </row>
    <row r="79" spans="1:7" x14ac:dyDescent="0.25">
      <c r="A79" t="s">
        <v>311</v>
      </c>
      <c r="B79" t="s">
        <v>314</v>
      </c>
      <c r="C79" t="s">
        <v>391</v>
      </c>
      <c r="D79" s="34">
        <v>44197</v>
      </c>
      <c r="E79">
        <v>381.81</v>
      </c>
      <c r="F79" s="24">
        <v>88.17</v>
      </c>
      <c r="G79" s="24">
        <f t="shared" si="1"/>
        <v>469.98</v>
      </c>
    </row>
    <row r="80" spans="1:7" x14ac:dyDescent="0.25">
      <c r="A80" t="s">
        <v>311</v>
      </c>
      <c r="B80" t="s">
        <v>314</v>
      </c>
      <c r="C80" t="s">
        <v>392</v>
      </c>
      <c r="D80" s="34">
        <v>44197</v>
      </c>
      <c r="E80">
        <v>381.81</v>
      </c>
      <c r="F80" s="24">
        <v>88.17</v>
      </c>
      <c r="G80" s="24">
        <f t="shared" si="1"/>
        <v>469.98</v>
      </c>
    </row>
    <row r="81" spans="1:7" x14ac:dyDescent="0.25">
      <c r="A81" t="s">
        <v>311</v>
      </c>
      <c r="B81" t="s">
        <v>314</v>
      </c>
      <c r="C81" t="s">
        <v>393</v>
      </c>
      <c r="D81" s="34">
        <v>44197</v>
      </c>
      <c r="E81">
        <v>381.81</v>
      </c>
      <c r="F81" s="24">
        <v>88.17</v>
      </c>
      <c r="G81" s="24">
        <f t="shared" si="1"/>
        <v>469.98</v>
      </c>
    </row>
    <row r="82" spans="1:7" x14ac:dyDescent="0.25">
      <c r="A82" t="s">
        <v>311</v>
      </c>
      <c r="B82" t="s">
        <v>314</v>
      </c>
      <c r="C82" t="s">
        <v>394</v>
      </c>
      <c r="D82" s="34">
        <v>44197</v>
      </c>
      <c r="E82">
        <v>381.81</v>
      </c>
      <c r="F82" s="24">
        <v>88.17</v>
      </c>
      <c r="G82" s="24">
        <f t="shared" si="1"/>
        <v>469.98</v>
      </c>
    </row>
    <row r="83" spans="1:7" x14ac:dyDescent="0.25">
      <c r="A83" t="s">
        <v>311</v>
      </c>
      <c r="B83" t="s">
        <v>314</v>
      </c>
      <c r="C83" t="s">
        <v>395</v>
      </c>
      <c r="D83" s="34">
        <v>44197</v>
      </c>
      <c r="E83">
        <v>381.81</v>
      </c>
      <c r="F83" s="24">
        <v>88.17</v>
      </c>
      <c r="G83" s="24">
        <f t="shared" si="1"/>
        <v>469.98</v>
      </c>
    </row>
    <row r="84" spans="1:7" x14ac:dyDescent="0.25">
      <c r="A84" t="s">
        <v>311</v>
      </c>
      <c r="B84" t="s">
        <v>314</v>
      </c>
      <c r="C84" t="s">
        <v>396</v>
      </c>
      <c r="D84" s="34">
        <v>44197</v>
      </c>
      <c r="E84">
        <v>381.81</v>
      </c>
      <c r="F84" s="24">
        <v>88.17</v>
      </c>
      <c r="G84" s="24">
        <f t="shared" si="1"/>
        <v>469.98</v>
      </c>
    </row>
    <row r="85" spans="1:7" x14ac:dyDescent="0.25">
      <c r="A85" t="s">
        <v>311</v>
      </c>
      <c r="B85" t="s">
        <v>314</v>
      </c>
      <c r="C85" t="s">
        <v>397</v>
      </c>
      <c r="D85" s="34">
        <v>44197</v>
      </c>
      <c r="E85">
        <v>381.81</v>
      </c>
      <c r="F85" s="24">
        <v>88.17</v>
      </c>
      <c r="G85" s="24">
        <f t="shared" si="1"/>
        <v>469.98</v>
      </c>
    </row>
    <row r="86" spans="1:7" x14ac:dyDescent="0.25">
      <c r="A86" t="s">
        <v>311</v>
      </c>
      <c r="B86" t="s">
        <v>314</v>
      </c>
      <c r="C86" t="s">
        <v>398</v>
      </c>
      <c r="D86" s="34">
        <v>44197</v>
      </c>
      <c r="E86">
        <v>381.81</v>
      </c>
      <c r="F86" s="24">
        <v>88.17</v>
      </c>
      <c r="G86" s="24">
        <f t="shared" si="1"/>
        <v>469.98</v>
      </c>
    </row>
    <row r="87" spans="1:7" x14ac:dyDescent="0.25">
      <c r="A87" t="s">
        <v>311</v>
      </c>
      <c r="B87" t="s">
        <v>314</v>
      </c>
      <c r="C87" t="s">
        <v>399</v>
      </c>
      <c r="D87" s="34">
        <v>44197</v>
      </c>
      <c r="E87">
        <v>381.81</v>
      </c>
      <c r="F87" s="24">
        <v>88.17</v>
      </c>
      <c r="G87" s="24">
        <f t="shared" si="1"/>
        <v>469.98</v>
      </c>
    </row>
    <row r="88" spans="1:7" x14ac:dyDescent="0.25">
      <c r="A88" t="s">
        <v>311</v>
      </c>
      <c r="B88" t="s">
        <v>314</v>
      </c>
      <c r="C88" t="s">
        <v>400</v>
      </c>
      <c r="D88" s="34">
        <v>44197</v>
      </c>
      <c r="E88">
        <v>381.81</v>
      </c>
      <c r="F88" s="24">
        <v>88.17</v>
      </c>
      <c r="G88" s="24">
        <f t="shared" si="1"/>
        <v>469.98</v>
      </c>
    </row>
    <row r="89" spans="1:7" x14ac:dyDescent="0.25">
      <c r="A89" t="s">
        <v>311</v>
      </c>
      <c r="B89" t="s">
        <v>314</v>
      </c>
      <c r="C89" t="s">
        <v>401</v>
      </c>
      <c r="D89" s="34">
        <v>44197</v>
      </c>
      <c r="E89">
        <v>381.81</v>
      </c>
      <c r="F89" s="24">
        <v>88.17</v>
      </c>
      <c r="G89" s="24">
        <f t="shared" si="1"/>
        <v>469.98</v>
      </c>
    </row>
    <row r="90" spans="1:7" x14ac:dyDescent="0.25">
      <c r="A90" t="s">
        <v>311</v>
      </c>
      <c r="B90" t="s">
        <v>314</v>
      </c>
      <c r="C90" t="s">
        <v>402</v>
      </c>
      <c r="D90" s="34">
        <v>44197</v>
      </c>
      <c r="E90">
        <v>381.81</v>
      </c>
      <c r="F90" s="24">
        <v>88.17</v>
      </c>
      <c r="G90" s="24">
        <f t="shared" si="1"/>
        <v>469.98</v>
      </c>
    </row>
    <row r="91" spans="1:7" x14ac:dyDescent="0.25">
      <c r="A91" t="s">
        <v>311</v>
      </c>
      <c r="B91" t="s">
        <v>314</v>
      </c>
      <c r="C91" t="s">
        <v>403</v>
      </c>
      <c r="D91" s="34">
        <v>44197</v>
      </c>
      <c r="E91">
        <v>381.81</v>
      </c>
      <c r="F91" s="24">
        <v>88.17</v>
      </c>
      <c r="G91" s="24">
        <f t="shared" si="1"/>
        <v>469.98</v>
      </c>
    </row>
    <row r="92" spans="1:7" x14ac:dyDescent="0.25">
      <c r="A92" t="s">
        <v>311</v>
      </c>
      <c r="B92" t="s">
        <v>314</v>
      </c>
      <c r="C92" t="s">
        <v>404</v>
      </c>
      <c r="D92" s="34">
        <v>44197</v>
      </c>
      <c r="E92">
        <v>381.81</v>
      </c>
      <c r="F92" s="24">
        <v>88.17</v>
      </c>
      <c r="G92" s="24">
        <f t="shared" si="1"/>
        <v>469.98</v>
      </c>
    </row>
    <row r="93" spans="1:7" x14ac:dyDescent="0.25">
      <c r="A93" t="s">
        <v>311</v>
      </c>
      <c r="B93" t="s">
        <v>314</v>
      </c>
      <c r="C93" t="s">
        <v>405</v>
      </c>
      <c r="D93" s="34">
        <v>44197</v>
      </c>
      <c r="E93">
        <v>381.81</v>
      </c>
      <c r="F93" s="24">
        <v>88.17</v>
      </c>
      <c r="G93" s="24">
        <f t="shared" si="1"/>
        <v>469.98</v>
      </c>
    </row>
    <row r="94" spans="1:7" x14ac:dyDescent="0.25">
      <c r="A94" t="s">
        <v>311</v>
      </c>
      <c r="B94" t="s">
        <v>314</v>
      </c>
      <c r="C94" t="s">
        <v>406</v>
      </c>
      <c r="D94" s="34">
        <v>44197</v>
      </c>
      <c r="E94">
        <v>381.81</v>
      </c>
      <c r="F94" s="24">
        <v>88.17</v>
      </c>
      <c r="G94" s="24">
        <f t="shared" si="1"/>
        <v>469.98</v>
      </c>
    </row>
    <row r="95" spans="1:7" x14ac:dyDescent="0.25">
      <c r="A95" t="s">
        <v>311</v>
      </c>
      <c r="B95" t="s">
        <v>314</v>
      </c>
      <c r="C95" t="s">
        <v>407</v>
      </c>
      <c r="D95" s="34">
        <v>44197</v>
      </c>
      <c r="E95">
        <v>381.81</v>
      </c>
      <c r="F95" s="24">
        <v>88.17</v>
      </c>
      <c r="G95" s="24">
        <f t="shared" si="1"/>
        <v>469.98</v>
      </c>
    </row>
    <row r="96" spans="1:7" x14ac:dyDescent="0.25">
      <c r="A96" t="s">
        <v>311</v>
      </c>
      <c r="B96" t="s">
        <v>314</v>
      </c>
      <c r="C96" t="s">
        <v>408</v>
      </c>
      <c r="D96" s="34">
        <v>44197</v>
      </c>
      <c r="E96">
        <v>381.81</v>
      </c>
      <c r="F96" s="24">
        <v>88.17</v>
      </c>
      <c r="G96" s="24">
        <f t="shared" si="1"/>
        <v>469.98</v>
      </c>
    </row>
    <row r="97" spans="1:7" x14ac:dyDescent="0.25">
      <c r="A97" t="s">
        <v>311</v>
      </c>
      <c r="B97" t="s">
        <v>314</v>
      </c>
      <c r="C97" t="s">
        <v>409</v>
      </c>
      <c r="D97" s="34">
        <v>44197</v>
      </c>
      <c r="E97">
        <v>381.81</v>
      </c>
      <c r="F97" s="24">
        <v>88.17</v>
      </c>
      <c r="G97" s="24">
        <f t="shared" si="1"/>
        <v>469.98</v>
      </c>
    </row>
    <row r="98" spans="1:7" x14ac:dyDescent="0.25">
      <c r="A98" t="s">
        <v>311</v>
      </c>
      <c r="B98" t="s">
        <v>314</v>
      </c>
      <c r="C98" t="s">
        <v>410</v>
      </c>
      <c r="D98" s="34">
        <v>44197</v>
      </c>
      <c r="E98">
        <v>381.81</v>
      </c>
      <c r="F98" s="24">
        <v>88.17</v>
      </c>
      <c r="G98" s="24">
        <f t="shared" si="1"/>
        <v>469.98</v>
      </c>
    </row>
    <row r="99" spans="1:7" x14ac:dyDescent="0.25">
      <c r="A99" t="s">
        <v>311</v>
      </c>
      <c r="B99" t="s">
        <v>314</v>
      </c>
      <c r="C99" t="s">
        <v>411</v>
      </c>
      <c r="D99" s="34">
        <v>44197</v>
      </c>
      <c r="E99">
        <v>381.81</v>
      </c>
      <c r="F99" s="24">
        <v>88.17</v>
      </c>
      <c r="G99" s="24">
        <f t="shared" si="1"/>
        <v>469.98</v>
      </c>
    </row>
    <row r="100" spans="1:7" x14ac:dyDescent="0.25">
      <c r="A100" t="s">
        <v>311</v>
      </c>
      <c r="B100" t="s">
        <v>314</v>
      </c>
      <c r="C100" t="s">
        <v>412</v>
      </c>
      <c r="D100" s="34">
        <v>44197</v>
      </c>
      <c r="E100">
        <v>381.81</v>
      </c>
      <c r="F100" s="24">
        <v>88.17</v>
      </c>
      <c r="G100" s="24">
        <f t="shared" si="1"/>
        <v>469.98</v>
      </c>
    </row>
    <row r="101" spans="1:7" x14ac:dyDescent="0.25">
      <c r="A101" t="s">
        <v>311</v>
      </c>
      <c r="B101" t="s">
        <v>314</v>
      </c>
      <c r="C101" t="s">
        <v>413</v>
      </c>
      <c r="D101" s="34">
        <v>44197</v>
      </c>
      <c r="E101">
        <v>381.81</v>
      </c>
      <c r="F101" s="24">
        <v>88.17</v>
      </c>
      <c r="G101" s="24">
        <f t="shared" si="1"/>
        <v>469.98</v>
      </c>
    </row>
    <row r="102" spans="1:7" x14ac:dyDescent="0.25">
      <c r="A102" t="s">
        <v>311</v>
      </c>
      <c r="B102" t="s">
        <v>314</v>
      </c>
      <c r="C102" t="s">
        <v>414</v>
      </c>
      <c r="D102" s="34">
        <v>44197</v>
      </c>
      <c r="E102">
        <v>381.81</v>
      </c>
      <c r="F102" s="24">
        <v>88.17</v>
      </c>
      <c r="G102" s="24">
        <f t="shared" si="1"/>
        <v>469.98</v>
      </c>
    </row>
    <row r="103" spans="1:7" x14ac:dyDescent="0.25">
      <c r="A103" t="s">
        <v>311</v>
      </c>
      <c r="B103" t="s">
        <v>314</v>
      </c>
      <c r="C103" t="s">
        <v>415</v>
      </c>
      <c r="D103" s="34">
        <v>44197</v>
      </c>
      <c r="E103">
        <v>381.81</v>
      </c>
      <c r="F103" s="24">
        <v>88.17</v>
      </c>
      <c r="G103" s="24">
        <f t="shared" si="1"/>
        <v>469.98</v>
      </c>
    </row>
    <row r="104" spans="1:7" x14ac:dyDescent="0.25">
      <c r="A104" t="s">
        <v>311</v>
      </c>
      <c r="B104" t="s">
        <v>314</v>
      </c>
      <c r="C104" t="s">
        <v>416</v>
      </c>
      <c r="D104" s="34">
        <v>44197</v>
      </c>
      <c r="E104">
        <v>381.81</v>
      </c>
      <c r="F104" s="24">
        <v>88.17</v>
      </c>
      <c r="G104" s="24">
        <f t="shared" si="1"/>
        <v>469.98</v>
      </c>
    </row>
    <row r="105" spans="1:7" x14ac:dyDescent="0.25">
      <c r="A105" t="s">
        <v>311</v>
      </c>
      <c r="B105" t="s">
        <v>314</v>
      </c>
      <c r="C105" t="s">
        <v>417</v>
      </c>
      <c r="D105" s="34">
        <v>44197</v>
      </c>
      <c r="E105">
        <v>381.81</v>
      </c>
      <c r="F105" s="24">
        <v>88.17</v>
      </c>
      <c r="G105" s="24">
        <f t="shared" si="1"/>
        <v>469.98</v>
      </c>
    </row>
    <row r="106" spans="1:7" x14ac:dyDescent="0.25">
      <c r="A106" t="s">
        <v>311</v>
      </c>
      <c r="B106" t="s">
        <v>314</v>
      </c>
      <c r="C106" t="s">
        <v>418</v>
      </c>
      <c r="D106" s="34">
        <v>44197</v>
      </c>
      <c r="E106">
        <v>381.81</v>
      </c>
      <c r="F106" s="24">
        <v>88.17</v>
      </c>
      <c r="G106" s="24">
        <f t="shared" si="1"/>
        <v>469.98</v>
      </c>
    </row>
    <row r="107" spans="1:7" x14ac:dyDescent="0.25">
      <c r="A107" t="s">
        <v>311</v>
      </c>
      <c r="B107" t="s">
        <v>314</v>
      </c>
      <c r="C107" t="s">
        <v>419</v>
      </c>
      <c r="D107" s="34">
        <v>44197</v>
      </c>
      <c r="E107">
        <v>381.81</v>
      </c>
      <c r="F107" s="24">
        <v>88.17</v>
      </c>
      <c r="G107" s="24">
        <f t="shared" si="1"/>
        <v>469.98</v>
      </c>
    </row>
    <row r="108" spans="1:7" x14ac:dyDescent="0.25">
      <c r="A108" t="s">
        <v>311</v>
      </c>
      <c r="B108" t="s">
        <v>314</v>
      </c>
      <c r="C108" t="s">
        <v>420</v>
      </c>
      <c r="D108" s="34">
        <v>44197</v>
      </c>
      <c r="E108">
        <v>381.81</v>
      </c>
      <c r="F108" s="24">
        <v>88.17</v>
      </c>
      <c r="G108" s="24">
        <f t="shared" si="1"/>
        <v>469.98</v>
      </c>
    </row>
    <row r="109" spans="1:7" x14ac:dyDescent="0.25">
      <c r="A109" t="s">
        <v>311</v>
      </c>
      <c r="B109" t="s">
        <v>314</v>
      </c>
      <c r="C109" t="s">
        <v>421</v>
      </c>
      <c r="D109" s="34">
        <v>44197</v>
      </c>
      <c r="E109">
        <v>381.81</v>
      </c>
      <c r="F109" s="24">
        <v>88.17</v>
      </c>
      <c r="G109" s="24">
        <f t="shared" si="1"/>
        <v>469.98</v>
      </c>
    </row>
    <row r="110" spans="1:7" x14ac:dyDescent="0.25">
      <c r="A110" t="s">
        <v>311</v>
      </c>
      <c r="B110" t="s">
        <v>314</v>
      </c>
      <c r="C110" t="s">
        <v>422</v>
      </c>
      <c r="D110" s="34">
        <v>44197</v>
      </c>
      <c r="E110">
        <v>381.81</v>
      </c>
      <c r="F110" s="24">
        <v>88.17</v>
      </c>
      <c r="G110" s="24">
        <f t="shared" si="1"/>
        <v>469.98</v>
      </c>
    </row>
    <row r="111" spans="1:7" x14ac:dyDescent="0.25">
      <c r="A111" t="s">
        <v>311</v>
      </c>
      <c r="B111" t="s">
        <v>314</v>
      </c>
      <c r="C111" t="s">
        <v>423</v>
      </c>
      <c r="D111" s="34">
        <v>44197</v>
      </c>
      <c r="E111">
        <v>381.81</v>
      </c>
      <c r="F111" s="24">
        <v>88.17</v>
      </c>
      <c r="G111" s="24">
        <f t="shared" si="1"/>
        <v>469.98</v>
      </c>
    </row>
    <row r="112" spans="1:7" x14ac:dyDescent="0.25">
      <c r="A112" t="s">
        <v>311</v>
      </c>
      <c r="B112" t="s">
        <v>314</v>
      </c>
      <c r="C112" t="s">
        <v>424</v>
      </c>
      <c r="D112" s="34">
        <v>44197</v>
      </c>
      <c r="E112">
        <v>381.81</v>
      </c>
      <c r="F112" s="24">
        <v>88.17</v>
      </c>
      <c r="G112" s="24">
        <f t="shared" si="1"/>
        <v>469.98</v>
      </c>
    </row>
    <row r="113" spans="1:7" x14ac:dyDescent="0.25">
      <c r="A113" t="s">
        <v>311</v>
      </c>
      <c r="B113" t="s">
        <v>314</v>
      </c>
      <c r="C113" t="s">
        <v>425</v>
      </c>
      <c r="D113" s="34">
        <v>44197</v>
      </c>
      <c r="E113">
        <v>381.81</v>
      </c>
      <c r="F113" s="24">
        <v>88.17</v>
      </c>
      <c r="G113" s="24">
        <f t="shared" si="1"/>
        <v>469.98</v>
      </c>
    </row>
    <row r="114" spans="1:7" x14ac:dyDescent="0.25">
      <c r="A114" t="s">
        <v>311</v>
      </c>
      <c r="B114" t="s">
        <v>314</v>
      </c>
      <c r="C114" t="s">
        <v>426</v>
      </c>
      <c r="D114" s="34">
        <v>44197</v>
      </c>
      <c r="E114">
        <v>383.05</v>
      </c>
      <c r="F114" s="24">
        <v>88.46</v>
      </c>
      <c r="G114" s="24">
        <f t="shared" si="1"/>
        <v>471.51</v>
      </c>
    </row>
    <row r="115" spans="1:7" x14ac:dyDescent="0.25">
      <c r="A115" t="s">
        <v>311</v>
      </c>
      <c r="B115" t="s">
        <v>314</v>
      </c>
      <c r="C115" t="s">
        <v>427</v>
      </c>
      <c r="D115" s="34">
        <v>44197</v>
      </c>
      <c r="E115">
        <v>381.81</v>
      </c>
      <c r="F115" s="24">
        <v>88.17</v>
      </c>
      <c r="G115" s="24">
        <f t="shared" si="1"/>
        <v>469.98</v>
      </c>
    </row>
    <row r="116" spans="1:7" x14ac:dyDescent="0.25">
      <c r="A116" t="s">
        <v>311</v>
      </c>
      <c r="B116" t="s">
        <v>314</v>
      </c>
      <c r="C116" t="s">
        <v>428</v>
      </c>
      <c r="D116" s="34">
        <v>44197</v>
      </c>
      <c r="E116">
        <v>381.81</v>
      </c>
      <c r="F116" s="24">
        <v>88.17</v>
      </c>
      <c r="G116" s="24">
        <f t="shared" si="1"/>
        <v>469.98</v>
      </c>
    </row>
    <row r="117" spans="1:7" x14ac:dyDescent="0.25">
      <c r="A117" t="s">
        <v>311</v>
      </c>
      <c r="B117" t="s">
        <v>314</v>
      </c>
      <c r="C117" t="s">
        <v>429</v>
      </c>
      <c r="D117" s="34">
        <v>44197</v>
      </c>
      <c r="E117">
        <v>381.81</v>
      </c>
      <c r="F117" s="24">
        <v>88.17</v>
      </c>
      <c r="G117" s="24">
        <f t="shared" si="1"/>
        <v>469.98</v>
      </c>
    </row>
    <row r="118" spans="1:7" x14ac:dyDescent="0.25">
      <c r="A118" t="s">
        <v>311</v>
      </c>
      <c r="B118" t="s">
        <v>314</v>
      </c>
      <c r="C118" t="s">
        <v>430</v>
      </c>
      <c r="D118" s="34">
        <v>44197</v>
      </c>
      <c r="E118">
        <v>383.05</v>
      </c>
      <c r="F118" s="24">
        <v>88.46</v>
      </c>
      <c r="G118" s="24">
        <f t="shared" si="1"/>
        <v>471.51</v>
      </c>
    </row>
    <row r="119" spans="1:7" x14ac:dyDescent="0.25">
      <c r="A119" t="s">
        <v>311</v>
      </c>
      <c r="B119" t="s">
        <v>314</v>
      </c>
      <c r="C119" t="s">
        <v>431</v>
      </c>
      <c r="D119" s="34">
        <v>44197</v>
      </c>
      <c r="E119">
        <v>383.05</v>
      </c>
      <c r="F119" s="24">
        <v>88.46</v>
      </c>
      <c r="G119" s="24">
        <f t="shared" si="1"/>
        <v>471.51</v>
      </c>
    </row>
    <row r="120" spans="1:7" x14ac:dyDescent="0.25">
      <c r="A120" t="s">
        <v>311</v>
      </c>
      <c r="B120" t="s">
        <v>314</v>
      </c>
      <c r="C120" t="s">
        <v>432</v>
      </c>
      <c r="D120" s="34">
        <v>44197</v>
      </c>
      <c r="E120">
        <v>383.05</v>
      </c>
      <c r="F120" s="24">
        <v>88.46</v>
      </c>
      <c r="G120" s="24">
        <f t="shared" si="1"/>
        <v>471.51</v>
      </c>
    </row>
    <row r="121" spans="1:7" x14ac:dyDescent="0.25">
      <c r="A121" t="s">
        <v>311</v>
      </c>
      <c r="B121" t="s">
        <v>314</v>
      </c>
      <c r="C121" t="s">
        <v>433</v>
      </c>
      <c r="D121" s="34">
        <v>44197</v>
      </c>
      <c r="E121">
        <v>383.05</v>
      </c>
      <c r="F121" s="24">
        <v>88.46</v>
      </c>
      <c r="G121" s="24">
        <f t="shared" si="1"/>
        <v>471.51</v>
      </c>
    </row>
    <row r="122" spans="1:7" x14ac:dyDescent="0.25">
      <c r="A122" t="s">
        <v>311</v>
      </c>
      <c r="B122" t="s">
        <v>314</v>
      </c>
      <c r="C122" t="s">
        <v>434</v>
      </c>
      <c r="D122" s="34">
        <v>44197</v>
      </c>
      <c r="E122">
        <v>383.05</v>
      </c>
      <c r="F122" s="24">
        <v>88.46</v>
      </c>
      <c r="G122" s="24">
        <f t="shared" si="1"/>
        <v>471.51</v>
      </c>
    </row>
    <row r="123" spans="1:7" x14ac:dyDescent="0.25">
      <c r="A123" t="s">
        <v>311</v>
      </c>
      <c r="B123" t="s">
        <v>314</v>
      </c>
      <c r="C123" t="s">
        <v>435</v>
      </c>
      <c r="D123" s="34">
        <v>44197</v>
      </c>
      <c r="E123">
        <v>383.05</v>
      </c>
      <c r="F123" s="24">
        <v>88.46</v>
      </c>
      <c r="G123" s="24">
        <f t="shared" si="1"/>
        <v>471.51</v>
      </c>
    </row>
    <row r="124" spans="1:7" x14ac:dyDescent="0.25">
      <c r="A124" t="s">
        <v>311</v>
      </c>
      <c r="B124" t="s">
        <v>314</v>
      </c>
      <c r="C124" t="s">
        <v>436</v>
      </c>
      <c r="D124" s="34">
        <v>44197</v>
      </c>
      <c r="E124">
        <v>383.05</v>
      </c>
      <c r="F124" s="24">
        <v>88.46</v>
      </c>
      <c r="G124" s="24">
        <f t="shared" si="1"/>
        <v>471.51</v>
      </c>
    </row>
    <row r="125" spans="1:7" x14ac:dyDescent="0.25">
      <c r="A125" t="s">
        <v>311</v>
      </c>
      <c r="B125" t="s">
        <v>314</v>
      </c>
      <c r="C125" t="s">
        <v>437</v>
      </c>
      <c r="D125" s="34">
        <v>44197</v>
      </c>
      <c r="E125">
        <v>383.05</v>
      </c>
      <c r="F125" s="24">
        <v>88.46</v>
      </c>
      <c r="G125" s="24">
        <f t="shared" si="1"/>
        <v>471.51</v>
      </c>
    </row>
    <row r="126" spans="1:7" x14ac:dyDescent="0.25">
      <c r="A126" t="s">
        <v>311</v>
      </c>
      <c r="B126" t="s">
        <v>314</v>
      </c>
      <c r="C126" t="s">
        <v>438</v>
      </c>
      <c r="D126" s="34">
        <v>44197</v>
      </c>
      <c r="E126">
        <v>383.05</v>
      </c>
      <c r="F126" s="24">
        <v>88.46</v>
      </c>
      <c r="G126" s="24">
        <f t="shared" si="1"/>
        <v>471.51</v>
      </c>
    </row>
    <row r="127" spans="1:7" x14ac:dyDescent="0.25">
      <c r="A127" t="s">
        <v>311</v>
      </c>
      <c r="B127" t="s">
        <v>314</v>
      </c>
      <c r="C127" t="s">
        <v>439</v>
      </c>
      <c r="D127" s="34">
        <v>44197</v>
      </c>
      <c r="E127">
        <v>383.05</v>
      </c>
      <c r="F127" s="24">
        <v>88.46</v>
      </c>
      <c r="G127" s="24">
        <f t="shared" si="1"/>
        <v>471.51</v>
      </c>
    </row>
    <row r="128" spans="1:7" x14ac:dyDescent="0.25">
      <c r="A128" t="s">
        <v>311</v>
      </c>
      <c r="B128" t="s">
        <v>314</v>
      </c>
      <c r="C128" t="s">
        <v>440</v>
      </c>
      <c r="D128" s="34">
        <v>44197</v>
      </c>
      <c r="E128">
        <v>383.05</v>
      </c>
      <c r="F128" s="24">
        <v>88.46</v>
      </c>
      <c r="G128" s="24">
        <f t="shared" si="1"/>
        <v>471.51</v>
      </c>
    </row>
    <row r="129" spans="1:7" x14ac:dyDescent="0.25">
      <c r="A129" t="s">
        <v>311</v>
      </c>
      <c r="B129" t="s">
        <v>314</v>
      </c>
      <c r="C129" t="s">
        <v>441</v>
      </c>
      <c r="D129" s="34">
        <v>44197</v>
      </c>
      <c r="E129">
        <v>383.05</v>
      </c>
      <c r="F129" s="24">
        <v>88.46</v>
      </c>
      <c r="G129" s="24">
        <f t="shared" si="1"/>
        <v>471.51</v>
      </c>
    </row>
    <row r="130" spans="1:7" x14ac:dyDescent="0.25">
      <c r="A130" t="s">
        <v>311</v>
      </c>
      <c r="B130" t="s">
        <v>314</v>
      </c>
      <c r="C130" t="s">
        <v>442</v>
      </c>
      <c r="D130" s="34">
        <v>44197</v>
      </c>
      <c r="E130">
        <v>383.05</v>
      </c>
      <c r="F130" s="24">
        <v>88.46</v>
      </c>
      <c r="G130" s="24">
        <f t="shared" si="1"/>
        <v>471.51</v>
      </c>
    </row>
    <row r="131" spans="1:7" x14ac:dyDescent="0.25">
      <c r="A131" t="s">
        <v>311</v>
      </c>
      <c r="B131" t="s">
        <v>314</v>
      </c>
      <c r="C131" t="s">
        <v>443</v>
      </c>
      <c r="D131" s="34">
        <v>44197</v>
      </c>
      <c r="E131">
        <v>383.05</v>
      </c>
      <c r="F131" s="24">
        <v>88.46</v>
      </c>
      <c r="G131" s="24">
        <f t="shared" ref="G131:G194" si="2">SUM(E131:F131)</f>
        <v>471.51</v>
      </c>
    </row>
    <row r="132" spans="1:7" x14ac:dyDescent="0.25">
      <c r="A132" t="s">
        <v>311</v>
      </c>
      <c r="B132" t="s">
        <v>314</v>
      </c>
      <c r="C132" t="s">
        <v>444</v>
      </c>
      <c r="D132" s="34">
        <v>44197</v>
      </c>
      <c r="E132">
        <v>383.05</v>
      </c>
      <c r="F132" s="24">
        <v>88.46</v>
      </c>
      <c r="G132" s="24">
        <f t="shared" si="2"/>
        <v>471.51</v>
      </c>
    </row>
    <row r="133" spans="1:7" x14ac:dyDescent="0.25">
      <c r="A133" t="s">
        <v>311</v>
      </c>
      <c r="B133" t="s">
        <v>314</v>
      </c>
      <c r="C133" t="s">
        <v>445</v>
      </c>
      <c r="D133" s="34">
        <v>44197</v>
      </c>
      <c r="E133">
        <v>383.05</v>
      </c>
      <c r="F133" s="24">
        <v>88.46</v>
      </c>
      <c r="G133" s="24">
        <f t="shared" si="2"/>
        <v>471.51</v>
      </c>
    </row>
    <row r="134" spans="1:7" x14ac:dyDescent="0.25">
      <c r="A134" t="s">
        <v>311</v>
      </c>
      <c r="B134" t="s">
        <v>314</v>
      </c>
      <c r="C134" t="s">
        <v>446</v>
      </c>
      <c r="D134" s="34">
        <v>44197</v>
      </c>
      <c r="E134">
        <v>383.05</v>
      </c>
      <c r="F134" s="24">
        <v>88.46</v>
      </c>
      <c r="G134" s="24">
        <f t="shared" si="2"/>
        <v>471.51</v>
      </c>
    </row>
    <row r="135" spans="1:7" x14ac:dyDescent="0.25">
      <c r="A135" t="s">
        <v>311</v>
      </c>
      <c r="B135" t="s">
        <v>314</v>
      </c>
      <c r="C135" t="s">
        <v>447</v>
      </c>
      <c r="D135" s="34">
        <v>44197</v>
      </c>
      <c r="E135">
        <v>383.05</v>
      </c>
      <c r="F135" s="24">
        <v>88.46</v>
      </c>
      <c r="G135" s="24">
        <f t="shared" si="2"/>
        <v>471.51</v>
      </c>
    </row>
    <row r="136" spans="1:7" x14ac:dyDescent="0.25">
      <c r="A136" t="s">
        <v>311</v>
      </c>
      <c r="B136" t="s">
        <v>314</v>
      </c>
      <c r="C136" t="s">
        <v>448</v>
      </c>
      <c r="D136" s="34">
        <v>44197</v>
      </c>
      <c r="E136">
        <v>383.05</v>
      </c>
      <c r="F136" s="24">
        <v>88.46</v>
      </c>
      <c r="G136" s="24">
        <f t="shared" si="2"/>
        <v>471.51</v>
      </c>
    </row>
    <row r="137" spans="1:7" x14ac:dyDescent="0.25">
      <c r="A137" t="s">
        <v>311</v>
      </c>
      <c r="B137" t="s">
        <v>314</v>
      </c>
      <c r="C137" t="s">
        <v>449</v>
      </c>
      <c r="D137" s="34">
        <v>44197</v>
      </c>
      <c r="E137">
        <v>383.05</v>
      </c>
      <c r="F137" s="24">
        <v>88.46</v>
      </c>
      <c r="G137" s="24">
        <f t="shared" si="2"/>
        <v>471.51</v>
      </c>
    </row>
    <row r="138" spans="1:7" x14ac:dyDescent="0.25">
      <c r="A138" t="s">
        <v>311</v>
      </c>
      <c r="B138" t="s">
        <v>314</v>
      </c>
      <c r="C138" t="s">
        <v>450</v>
      </c>
      <c r="D138" s="34">
        <v>44197</v>
      </c>
      <c r="E138">
        <v>383.05</v>
      </c>
      <c r="F138" s="24">
        <v>88.46</v>
      </c>
      <c r="G138" s="24">
        <f t="shared" si="2"/>
        <v>471.51</v>
      </c>
    </row>
    <row r="139" spans="1:7" x14ac:dyDescent="0.25">
      <c r="A139" t="s">
        <v>311</v>
      </c>
      <c r="B139" t="s">
        <v>314</v>
      </c>
      <c r="C139" t="s">
        <v>451</v>
      </c>
      <c r="D139" s="34">
        <v>44197</v>
      </c>
      <c r="E139">
        <v>383.05</v>
      </c>
      <c r="F139" s="24">
        <v>88.46</v>
      </c>
      <c r="G139" s="24">
        <f t="shared" si="2"/>
        <v>471.51</v>
      </c>
    </row>
    <row r="140" spans="1:7" x14ac:dyDescent="0.25">
      <c r="A140" t="s">
        <v>311</v>
      </c>
      <c r="B140" t="s">
        <v>314</v>
      </c>
      <c r="C140" t="s">
        <v>452</v>
      </c>
      <c r="D140" s="34">
        <v>44197</v>
      </c>
      <c r="E140">
        <v>383.05</v>
      </c>
      <c r="F140" s="24">
        <v>88.46</v>
      </c>
      <c r="G140" s="24">
        <f t="shared" si="2"/>
        <v>471.51</v>
      </c>
    </row>
    <row r="141" spans="1:7" x14ac:dyDescent="0.25">
      <c r="A141" t="s">
        <v>311</v>
      </c>
      <c r="B141" t="s">
        <v>314</v>
      </c>
      <c r="C141" t="s">
        <v>453</v>
      </c>
      <c r="D141" s="34">
        <v>44197</v>
      </c>
      <c r="E141">
        <v>383.05</v>
      </c>
      <c r="F141" s="24">
        <v>88.46</v>
      </c>
      <c r="G141" s="24">
        <f t="shared" si="2"/>
        <v>471.51</v>
      </c>
    </row>
    <row r="142" spans="1:7" x14ac:dyDescent="0.25">
      <c r="A142" t="s">
        <v>311</v>
      </c>
      <c r="B142" t="s">
        <v>314</v>
      </c>
      <c r="C142" t="s">
        <v>454</v>
      </c>
      <c r="D142" s="34">
        <v>44197</v>
      </c>
      <c r="E142">
        <v>383.05</v>
      </c>
      <c r="F142" s="24">
        <v>88.46</v>
      </c>
      <c r="G142" s="24">
        <f t="shared" si="2"/>
        <v>471.51</v>
      </c>
    </row>
    <row r="143" spans="1:7" x14ac:dyDescent="0.25">
      <c r="A143" t="s">
        <v>311</v>
      </c>
      <c r="B143" t="s">
        <v>314</v>
      </c>
      <c r="C143" t="s">
        <v>455</v>
      </c>
      <c r="D143" s="34">
        <v>44197</v>
      </c>
      <c r="E143">
        <v>383.05</v>
      </c>
      <c r="F143" s="24">
        <v>88.46</v>
      </c>
      <c r="G143" s="24">
        <f t="shared" si="2"/>
        <v>471.51</v>
      </c>
    </row>
    <row r="144" spans="1:7" x14ac:dyDescent="0.25">
      <c r="A144" t="s">
        <v>311</v>
      </c>
      <c r="B144" t="s">
        <v>314</v>
      </c>
      <c r="C144" t="s">
        <v>456</v>
      </c>
      <c r="D144" s="34">
        <v>44197</v>
      </c>
      <c r="E144">
        <v>383.05</v>
      </c>
      <c r="F144" s="24">
        <v>88.46</v>
      </c>
      <c r="G144" s="24">
        <f t="shared" si="2"/>
        <v>471.51</v>
      </c>
    </row>
    <row r="145" spans="1:7" x14ac:dyDescent="0.25">
      <c r="A145" t="s">
        <v>311</v>
      </c>
      <c r="B145" t="s">
        <v>314</v>
      </c>
      <c r="C145" t="s">
        <v>457</v>
      </c>
      <c r="D145" s="34">
        <v>44197</v>
      </c>
      <c r="E145">
        <v>383.05</v>
      </c>
      <c r="F145" s="24">
        <v>88.46</v>
      </c>
      <c r="G145" s="24">
        <f t="shared" si="2"/>
        <v>471.51</v>
      </c>
    </row>
    <row r="146" spans="1:7" x14ac:dyDescent="0.25">
      <c r="A146" t="s">
        <v>311</v>
      </c>
      <c r="B146" t="s">
        <v>314</v>
      </c>
      <c r="C146" t="s">
        <v>458</v>
      </c>
      <c r="D146" s="34">
        <v>44197</v>
      </c>
      <c r="E146">
        <v>383.05</v>
      </c>
      <c r="F146" s="24">
        <v>88.46</v>
      </c>
      <c r="G146" s="24">
        <f t="shared" si="2"/>
        <v>471.51</v>
      </c>
    </row>
    <row r="147" spans="1:7" x14ac:dyDescent="0.25">
      <c r="A147" t="s">
        <v>311</v>
      </c>
      <c r="B147" t="s">
        <v>314</v>
      </c>
      <c r="C147" t="s">
        <v>459</v>
      </c>
      <c r="D147" s="34">
        <v>44197</v>
      </c>
      <c r="E147">
        <v>383.05</v>
      </c>
      <c r="F147" s="24">
        <v>88.46</v>
      </c>
      <c r="G147" s="24">
        <f t="shared" si="2"/>
        <v>471.51</v>
      </c>
    </row>
    <row r="148" spans="1:7" x14ac:dyDescent="0.25">
      <c r="A148" t="s">
        <v>311</v>
      </c>
      <c r="B148" t="s">
        <v>314</v>
      </c>
      <c r="C148" t="s">
        <v>460</v>
      </c>
      <c r="D148" s="34">
        <v>44197</v>
      </c>
      <c r="E148">
        <v>383.05</v>
      </c>
      <c r="F148" s="24">
        <v>88.46</v>
      </c>
      <c r="G148" s="24">
        <f t="shared" si="2"/>
        <v>471.51</v>
      </c>
    </row>
    <row r="149" spans="1:7" x14ac:dyDescent="0.25">
      <c r="A149" t="s">
        <v>311</v>
      </c>
      <c r="B149" t="s">
        <v>314</v>
      </c>
      <c r="C149" t="s">
        <v>461</v>
      </c>
      <c r="D149" s="34">
        <v>44197</v>
      </c>
      <c r="E149">
        <v>383.05</v>
      </c>
      <c r="F149" s="24">
        <v>88.46</v>
      </c>
      <c r="G149" s="24">
        <f t="shared" si="2"/>
        <v>471.51</v>
      </c>
    </row>
    <row r="150" spans="1:7" x14ac:dyDescent="0.25">
      <c r="A150" t="s">
        <v>311</v>
      </c>
      <c r="B150" t="s">
        <v>314</v>
      </c>
      <c r="C150" t="s">
        <v>462</v>
      </c>
      <c r="D150" s="34">
        <v>44197</v>
      </c>
      <c r="E150">
        <v>383.05</v>
      </c>
      <c r="F150" s="24">
        <v>88.46</v>
      </c>
      <c r="G150" s="24">
        <f t="shared" si="2"/>
        <v>471.51</v>
      </c>
    </row>
    <row r="151" spans="1:7" x14ac:dyDescent="0.25">
      <c r="A151" t="s">
        <v>311</v>
      </c>
      <c r="B151" t="s">
        <v>314</v>
      </c>
      <c r="C151" t="s">
        <v>463</v>
      </c>
      <c r="D151" s="34">
        <v>44197</v>
      </c>
      <c r="E151">
        <v>383.05</v>
      </c>
      <c r="F151" s="24">
        <v>88.46</v>
      </c>
      <c r="G151" s="24">
        <f t="shared" si="2"/>
        <v>471.51</v>
      </c>
    </row>
    <row r="152" spans="1:7" x14ac:dyDescent="0.25">
      <c r="A152" t="s">
        <v>311</v>
      </c>
      <c r="B152" t="s">
        <v>314</v>
      </c>
      <c r="C152" t="s">
        <v>464</v>
      </c>
      <c r="D152" s="34">
        <v>44197</v>
      </c>
      <c r="E152">
        <v>383.05</v>
      </c>
      <c r="F152" s="24">
        <v>88.46</v>
      </c>
      <c r="G152" s="24">
        <f t="shared" si="2"/>
        <v>471.51</v>
      </c>
    </row>
    <row r="153" spans="1:7" x14ac:dyDescent="0.25">
      <c r="A153" t="s">
        <v>311</v>
      </c>
      <c r="B153" t="s">
        <v>314</v>
      </c>
      <c r="C153" t="s">
        <v>465</v>
      </c>
      <c r="D153" s="34">
        <v>44197</v>
      </c>
      <c r="E153">
        <v>383.05</v>
      </c>
      <c r="F153" s="24">
        <v>88.46</v>
      </c>
      <c r="G153" s="24">
        <f t="shared" si="2"/>
        <v>471.51</v>
      </c>
    </row>
    <row r="154" spans="1:7" x14ac:dyDescent="0.25">
      <c r="A154" t="s">
        <v>311</v>
      </c>
      <c r="B154" t="s">
        <v>314</v>
      </c>
      <c r="C154" t="s">
        <v>466</v>
      </c>
      <c r="D154" s="34">
        <v>44197</v>
      </c>
      <c r="E154">
        <v>383.05</v>
      </c>
      <c r="F154" s="24">
        <v>88.46</v>
      </c>
      <c r="G154" s="24">
        <f t="shared" si="2"/>
        <v>471.51</v>
      </c>
    </row>
    <row r="155" spans="1:7" x14ac:dyDescent="0.25">
      <c r="A155" t="s">
        <v>311</v>
      </c>
      <c r="B155" t="s">
        <v>314</v>
      </c>
      <c r="C155" t="s">
        <v>467</v>
      </c>
      <c r="D155" s="34">
        <v>44197</v>
      </c>
      <c r="E155">
        <v>383.05</v>
      </c>
      <c r="F155" s="24">
        <v>88.46</v>
      </c>
      <c r="G155" s="24">
        <f t="shared" si="2"/>
        <v>471.51</v>
      </c>
    </row>
    <row r="156" spans="1:7" x14ac:dyDescent="0.25">
      <c r="A156" t="s">
        <v>311</v>
      </c>
      <c r="B156" t="s">
        <v>314</v>
      </c>
      <c r="C156" t="s">
        <v>468</v>
      </c>
      <c r="D156" s="34">
        <v>44197</v>
      </c>
      <c r="E156">
        <v>383.05</v>
      </c>
      <c r="F156" s="24">
        <v>88.46</v>
      </c>
      <c r="G156" s="24">
        <f t="shared" si="2"/>
        <v>471.51</v>
      </c>
    </row>
    <row r="157" spans="1:7" x14ac:dyDescent="0.25">
      <c r="A157" t="s">
        <v>311</v>
      </c>
      <c r="B157" t="s">
        <v>314</v>
      </c>
      <c r="C157" t="s">
        <v>469</v>
      </c>
      <c r="D157" s="34">
        <v>44197</v>
      </c>
      <c r="E157">
        <v>383.05</v>
      </c>
      <c r="F157" s="24">
        <v>88.46</v>
      </c>
      <c r="G157" s="24">
        <f t="shared" si="2"/>
        <v>471.51</v>
      </c>
    </row>
    <row r="158" spans="1:7" x14ac:dyDescent="0.25">
      <c r="A158" t="s">
        <v>311</v>
      </c>
      <c r="B158" t="s">
        <v>314</v>
      </c>
      <c r="C158" t="s">
        <v>470</v>
      </c>
      <c r="D158" s="34">
        <v>44197</v>
      </c>
      <c r="E158">
        <v>383.05</v>
      </c>
      <c r="F158" s="24">
        <v>88.46</v>
      </c>
      <c r="G158" s="24">
        <f t="shared" si="2"/>
        <v>471.51</v>
      </c>
    </row>
    <row r="159" spans="1:7" x14ac:dyDescent="0.25">
      <c r="A159" t="s">
        <v>311</v>
      </c>
      <c r="B159" t="s">
        <v>314</v>
      </c>
      <c r="C159" t="s">
        <v>471</v>
      </c>
      <c r="D159" s="34">
        <v>44197</v>
      </c>
      <c r="E159">
        <v>383.05</v>
      </c>
      <c r="F159" s="24">
        <v>88.46</v>
      </c>
      <c r="G159" s="24">
        <f t="shared" si="2"/>
        <v>471.51</v>
      </c>
    </row>
    <row r="160" spans="1:7" x14ac:dyDescent="0.25">
      <c r="A160" t="s">
        <v>311</v>
      </c>
      <c r="B160" t="s">
        <v>314</v>
      </c>
      <c r="C160" t="s">
        <v>472</v>
      </c>
      <c r="D160" s="34">
        <v>44197</v>
      </c>
      <c r="E160">
        <v>383.05</v>
      </c>
      <c r="F160" s="24">
        <v>88.46</v>
      </c>
      <c r="G160" s="24">
        <f t="shared" si="2"/>
        <v>471.51</v>
      </c>
    </row>
    <row r="161" spans="1:7" x14ac:dyDescent="0.25">
      <c r="A161" t="s">
        <v>311</v>
      </c>
      <c r="B161" t="s">
        <v>314</v>
      </c>
      <c r="C161" t="s">
        <v>473</v>
      </c>
      <c r="D161" s="34">
        <v>44197</v>
      </c>
      <c r="E161">
        <v>383.05</v>
      </c>
      <c r="F161" s="24">
        <v>88.46</v>
      </c>
      <c r="G161" s="24">
        <f t="shared" si="2"/>
        <v>471.51</v>
      </c>
    </row>
    <row r="162" spans="1:7" x14ac:dyDescent="0.25">
      <c r="A162" t="s">
        <v>311</v>
      </c>
      <c r="B162" t="s">
        <v>314</v>
      </c>
      <c r="C162" t="s">
        <v>474</v>
      </c>
      <c r="D162" s="34">
        <v>44197</v>
      </c>
      <c r="E162">
        <v>383.05</v>
      </c>
      <c r="F162" s="24">
        <v>88.46</v>
      </c>
      <c r="G162" s="24">
        <f t="shared" si="2"/>
        <v>471.51</v>
      </c>
    </row>
    <row r="163" spans="1:7" x14ac:dyDescent="0.25">
      <c r="A163" t="s">
        <v>311</v>
      </c>
      <c r="B163" t="s">
        <v>314</v>
      </c>
      <c r="C163" t="s">
        <v>475</v>
      </c>
      <c r="D163" s="34">
        <v>44197</v>
      </c>
      <c r="E163">
        <v>383.05</v>
      </c>
      <c r="F163" s="24">
        <v>88.46</v>
      </c>
      <c r="G163" s="24">
        <f t="shared" si="2"/>
        <v>471.51</v>
      </c>
    </row>
    <row r="164" spans="1:7" x14ac:dyDescent="0.25">
      <c r="A164" t="s">
        <v>311</v>
      </c>
      <c r="B164" t="s">
        <v>314</v>
      </c>
      <c r="C164" t="s">
        <v>476</v>
      </c>
      <c r="D164" s="34">
        <v>44197</v>
      </c>
      <c r="E164">
        <v>381.81</v>
      </c>
      <c r="F164" s="24">
        <v>88.17</v>
      </c>
      <c r="G164" s="24">
        <f t="shared" si="2"/>
        <v>469.98</v>
      </c>
    </row>
    <row r="165" spans="1:7" x14ac:dyDescent="0.25">
      <c r="A165" t="s">
        <v>311</v>
      </c>
      <c r="B165" t="s">
        <v>314</v>
      </c>
      <c r="C165" t="s">
        <v>477</v>
      </c>
      <c r="D165" s="34">
        <v>44197</v>
      </c>
      <c r="E165">
        <v>383.05</v>
      </c>
      <c r="F165" s="24">
        <v>88.46</v>
      </c>
      <c r="G165" s="24">
        <f t="shared" si="2"/>
        <v>471.51</v>
      </c>
    </row>
    <row r="166" spans="1:7" x14ac:dyDescent="0.25">
      <c r="A166" t="s">
        <v>311</v>
      </c>
      <c r="B166" t="s">
        <v>314</v>
      </c>
      <c r="C166" t="s">
        <v>478</v>
      </c>
      <c r="D166" s="34">
        <v>44197</v>
      </c>
      <c r="E166">
        <v>383.05</v>
      </c>
      <c r="F166" s="24">
        <v>88.46</v>
      </c>
      <c r="G166" s="24">
        <f t="shared" si="2"/>
        <v>471.51</v>
      </c>
    </row>
    <row r="167" spans="1:7" x14ac:dyDescent="0.25">
      <c r="A167" t="s">
        <v>311</v>
      </c>
      <c r="B167" t="s">
        <v>314</v>
      </c>
      <c r="C167" t="s">
        <v>479</v>
      </c>
      <c r="D167" s="34">
        <v>44197</v>
      </c>
      <c r="E167">
        <v>383.05</v>
      </c>
      <c r="F167" s="24">
        <v>88.46</v>
      </c>
      <c r="G167" s="24">
        <f t="shared" si="2"/>
        <v>471.51</v>
      </c>
    </row>
    <row r="168" spans="1:7" x14ac:dyDescent="0.25">
      <c r="A168" t="s">
        <v>311</v>
      </c>
      <c r="B168" t="s">
        <v>314</v>
      </c>
      <c r="C168" t="s">
        <v>480</v>
      </c>
      <c r="D168" s="34">
        <v>44197</v>
      </c>
      <c r="E168">
        <v>383.05</v>
      </c>
      <c r="F168" s="24">
        <v>88.46</v>
      </c>
      <c r="G168" s="24">
        <f t="shared" si="2"/>
        <v>471.51</v>
      </c>
    </row>
    <row r="169" spans="1:7" x14ac:dyDescent="0.25">
      <c r="A169" t="s">
        <v>311</v>
      </c>
      <c r="B169" t="s">
        <v>314</v>
      </c>
      <c r="C169" t="s">
        <v>481</v>
      </c>
      <c r="D169" s="34">
        <v>44197</v>
      </c>
      <c r="E169">
        <v>381.81</v>
      </c>
      <c r="F169" s="24">
        <v>88.17</v>
      </c>
      <c r="G169" s="24">
        <f t="shared" si="2"/>
        <v>469.98</v>
      </c>
    </row>
    <row r="170" spans="1:7" x14ac:dyDescent="0.25">
      <c r="A170" t="s">
        <v>311</v>
      </c>
      <c r="B170" t="s">
        <v>314</v>
      </c>
      <c r="C170" t="s">
        <v>482</v>
      </c>
      <c r="D170" s="34">
        <v>44197</v>
      </c>
      <c r="E170">
        <v>381.81</v>
      </c>
      <c r="F170" s="24">
        <v>88.17</v>
      </c>
      <c r="G170" s="24">
        <f t="shared" si="2"/>
        <v>469.98</v>
      </c>
    </row>
    <row r="171" spans="1:7" x14ac:dyDescent="0.25">
      <c r="A171" t="s">
        <v>311</v>
      </c>
      <c r="B171" t="s">
        <v>314</v>
      </c>
      <c r="C171" t="s">
        <v>483</v>
      </c>
      <c r="D171" s="34">
        <v>44197</v>
      </c>
      <c r="E171">
        <v>381.81</v>
      </c>
      <c r="F171" s="24">
        <v>88.17</v>
      </c>
      <c r="G171" s="24">
        <f t="shared" si="2"/>
        <v>469.98</v>
      </c>
    </row>
    <row r="172" spans="1:7" x14ac:dyDescent="0.25">
      <c r="A172" t="s">
        <v>311</v>
      </c>
      <c r="B172" t="s">
        <v>314</v>
      </c>
      <c r="C172" t="s">
        <v>484</v>
      </c>
      <c r="D172" s="34">
        <v>44197</v>
      </c>
      <c r="E172">
        <v>381.81</v>
      </c>
      <c r="F172" s="24">
        <v>88.17</v>
      </c>
      <c r="G172" s="24">
        <f t="shared" si="2"/>
        <v>469.98</v>
      </c>
    </row>
    <row r="173" spans="1:7" x14ac:dyDescent="0.25">
      <c r="A173" t="s">
        <v>311</v>
      </c>
      <c r="B173" t="s">
        <v>314</v>
      </c>
      <c r="C173" t="s">
        <v>485</v>
      </c>
      <c r="D173" s="34">
        <v>44197</v>
      </c>
      <c r="E173">
        <v>381.81</v>
      </c>
      <c r="F173" s="24">
        <v>88.17</v>
      </c>
      <c r="G173" s="24">
        <f t="shared" si="2"/>
        <v>469.98</v>
      </c>
    </row>
    <row r="174" spans="1:7" x14ac:dyDescent="0.25">
      <c r="A174" t="s">
        <v>311</v>
      </c>
      <c r="B174" t="s">
        <v>314</v>
      </c>
      <c r="C174" t="s">
        <v>486</v>
      </c>
      <c r="D174" s="34">
        <v>44197</v>
      </c>
      <c r="E174">
        <v>381.81</v>
      </c>
      <c r="F174" s="24">
        <v>88.17</v>
      </c>
      <c r="G174" s="24">
        <f t="shared" si="2"/>
        <v>469.98</v>
      </c>
    </row>
    <row r="175" spans="1:7" x14ac:dyDescent="0.25">
      <c r="A175" t="s">
        <v>311</v>
      </c>
      <c r="B175" t="s">
        <v>314</v>
      </c>
      <c r="C175" t="s">
        <v>487</v>
      </c>
      <c r="D175" s="34">
        <v>44197</v>
      </c>
      <c r="E175">
        <v>381.81</v>
      </c>
      <c r="F175" s="24">
        <v>88.17</v>
      </c>
      <c r="G175" s="24">
        <f t="shared" si="2"/>
        <v>469.98</v>
      </c>
    </row>
    <row r="176" spans="1:7" x14ac:dyDescent="0.25">
      <c r="A176" t="s">
        <v>311</v>
      </c>
      <c r="B176" t="s">
        <v>314</v>
      </c>
      <c r="C176" t="s">
        <v>488</v>
      </c>
      <c r="D176" s="34">
        <v>44197</v>
      </c>
      <c r="E176">
        <v>381.81</v>
      </c>
      <c r="F176" s="24">
        <v>88.17</v>
      </c>
      <c r="G176" s="24">
        <f t="shared" si="2"/>
        <v>469.98</v>
      </c>
    </row>
    <row r="177" spans="1:7" x14ac:dyDescent="0.25">
      <c r="A177" t="s">
        <v>311</v>
      </c>
      <c r="B177" t="s">
        <v>314</v>
      </c>
      <c r="C177" t="s">
        <v>489</v>
      </c>
      <c r="D177" s="34">
        <v>44197</v>
      </c>
      <c r="E177">
        <v>381.81</v>
      </c>
      <c r="F177" s="24">
        <v>88.17</v>
      </c>
      <c r="G177" s="24">
        <f t="shared" si="2"/>
        <v>469.98</v>
      </c>
    </row>
    <row r="178" spans="1:7" x14ac:dyDescent="0.25">
      <c r="A178" t="s">
        <v>311</v>
      </c>
      <c r="B178" t="s">
        <v>314</v>
      </c>
      <c r="C178" t="s">
        <v>490</v>
      </c>
      <c r="D178" s="34">
        <v>44197</v>
      </c>
      <c r="E178">
        <v>381.81</v>
      </c>
      <c r="F178" s="24">
        <v>88.17</v>
      </c>
      <c r="G178" s="24">
        <f t="shared" si="2"/>
        <v>469.98</v>
      </c>
    </row>
    <row r="179" spans="1:7" x14ac:dyDescent="0.25">
      <c r="A179" t="s">
        <v>311</v>
      </c>
      <c r="B179" t="s">
        <v>314</v>
      </c>
      <c r="C179" t="s">
        <v>491</v>
      </c>
      <c r="D179" s="34">
        <v>44197</v>
      </c>
      <c r="E179">
        <v>381.81</v>
      </c>
      <c r="F179" s="24">
        <v>88.17</v>
      </c>
      <c r="G179" s="24">
        <f t="shared" si="2"/>
        <v>469.98</v>
      </c>
    </row>
    <row r="180" spans="1:7" x14ac:dyDescent="0.25">
      <c r="A180" t="s">
        <v>311</v>
      </c>
      <c r="B180" t="s">
        <v>314</v>
      </c>
      <c r="C180" t="s">
        <v>492</v>
      </c>
      <c r="D180" s="34">
        <v>44197</v>
      </c>
      <c r="E180">
        <v>381.81</v>
      </c>
      <c r="F180" s="24">
        <v>88.17</v>
      </c>
      <c r="G180" s="24">
        <f t="shared" si="2"/>
        <v>469.98</v>
      </c>
    </row>
    <row r="181" spans="1:7" x14ac:dyDescent="0.25">
      <c r="A181" t="s">
        <v>311</v>
      </c>
      <c r="B181" t="s">
        <v>314</v>
      </c>
      <c r="C181" t="s">
        <v>493</v>
      </c>
      <c r="D181" s="34">
        <v>44197</v>
      </c>
      <c r="E181">
        <v>381.81</v>
      </c>
      <c r="F181" s="24">
        <v>88.17</v>
      </c>
      <c r="G181" s="24">
        <f t="shared" si="2"/>
        <v>469.98</v>
      </c>
    </row>
    <row r="182" spans="1:7" x14ac:dyDescent="0.25">
      <c r="A182" t="s">
        <v>311</v>
      </c>
      <c r="B182" t="s">
        <v>314</v>
      </c>
      <c r="C182" t="s">
        <v>494</v>
      </c>
      <c r="D182" s="34">
        <v>44197</v>
      </c>
      <c r="E182">
        <v>381.81</v>
      </c>
      <c r="F182" s="24">
        <v>88.17</v>
      </c>
      <c r="G182" s="24">
        <f t="shared" si="2"/>
        <v>469.98</v>
      </c>
    </row>
    <row r="183" spans="1:7" x14ac:dyDescent="0.25">
      <c r="A183" t="s">
        <v>311</v>
      </c>
      <c r="B183" t="s">
        <v>314</v>
      </c>
      <c r="C183" t="s">
        <v>495</v>
      </c>
      <c r="D183" s="34">
        <v>44197</v>
      </c>
      <c r="E183">
        <v>381.81</v>
      </c>
      <c r="F183" s="24">
        <v>88.17</v>
      </c>
      <c r="G183" s="24">
        <f t="shared" si="2"/>
        <v>469.98</v>
      </c>
    </row>
    <row r="184" spans="1:7" x14ac:dyDescent="0.25">
      <c r="A184" t="s">
        <v>311</v>
      </c>
      <c r="B184" t="s">
        <v>314</v>
      </c>
      <c r="C184" t="s">
        <v>496</v>
      </c>
      <c r="D184" s="34">
        <v>44197</v>
      </c>
      <c r="E184">
        <v>381.81</v>
      </c>
      <c r="F184" s="24">
        <v>88.17</v>
      </c>
      <c r="G184" s="24">
        <f t="shared" si="2"/>
        <v>469.98</v>
      </c>
    </row>
    <row r="185" spans="1:7" x14ac:dyDescent="0.25">
      <c r="A185" t="s">
        <v>311</v>
      </c>
      <c r="B185" t="s">
        <v>314</v>
      </c>
      <c r="C185" t="s">
        <v>497</v>
      </c>
      <c r="D185" s="34">
        <v>44197</v>
      </c>
      <c r="E185">
        <v>381.81</v>
      </c>
      <c r="F185" s="24">
        <v>88.17</v>
      </c>
      <c r="G185" s="24">
        <f t="shared" si="2"/>
        <v>469.98</v>
      </c>
    </row>
    <row r="186" spans="1:7" x14ac:dyDescent="0.25">
      <c r="A186" t="s">
        <v>311</v>
      </c>
      <c r="B186" t="s">
        <v>314</v>
      </c>
      <c r="C186" t="s">
        <v>498</v>
      </c>
      <c r="D186" s="34">
        <v>44197</v>
      </c>
      <c r="E186">
        <v>381.81</v>
      </c>
      <c r="F186" s="24">
        <v>88.17</v>
      </c>
      <c r="G186" s="24">
        <f t="shared" si="2"/>
        <v>469.98</v>
      </c>
    </row>
    <row r="187" spans="1:7" x14ac:dyDescent="0.25">
      <c r="A187" t="s">
        <v>311</v>
      </c>
      <c r="B187" t="s">
        <v>314</v>
      </c>
      <c r="C187" t="s">
        <v>499</v>
      </c>
      <c r="D187" s="34">
        <v>44197</v>
      </c>
      <c r="E187">
        <v>381.81</v>
      </c>
      <c r="F187" s="24">
        <v>88.17</v>
      </c>
      <c r="G187" s="24">
        <f t="shared" si="2"/>
        <v>469.98</v>
      </c>
    </row>
    <row r="188" spans="1:7" x14ac:dyDescent="0.25">
      <c r="A188" t="s">
        <v>311</v>
      </c>
      <c r="B188" t="s">
        <v>314</v>
      </c>
      <c r="C188" t="s">
        <v>500</v>
      </c>
      <c r="D188" s="34">
        <v>44197</v>
      </c>
      <c r="E188">
        <v>381.81</v>
      </c>
      <c r="F188" s="24">
        <v>88.17</v>
      </c>
      <c r="G188" s="24">
        <f t="shared" si="2"/>
        <v>469.98</v>
      </c>
    </row>
    <row r="189" spans="1:7" x14ac:dyDescent="0.25">
      <c r="A189" t="s">
        <v>311</v>
      </c>
      <c r="B189" t="s">
        <v>314</v>
      </c>
      <c r="C189" t="s">
        <v>501</v>
      </c>
      <c r="D189" s="34">
        <v>44197</v>
      </c>
      <c r="E189">
        <v>381.81</v>
      </c>
      <c r="F189" s="24">
        <v>88.17</v>
      </c>
      <c r="G189" s="24">
        <f t="shared" si="2"/>
        <v>469.98</v>
      </c>
    </row>
    <row r="190" spans="1:7" x14ac:dyDescent="0.25">
      <c r="A190" t="s">
        <v>311</v>
      </c>
      <c r="B190" t="s">
        <v>314</v>
      </c>
      <c r="C190" t="s">
        <v>502</v>
      </c>
      <c r="D190" s="34">
        <v>44197</v>
      </c>
      <c r="E190">
        <v>381.81</v>
      </c>
      <c r="F190" s="24">
        <v>88.17</v>
      </c>
      <c r="G190" s="24">
        <f t="shared" si="2"/>
        <v>469.98</v>
      </c>
    </row>
    <row r="191" spans="1:7" x14ac:dyDescent="0.25">
      <c r="A191" t="s">
        <v>311</v>
      </c>
      <c r="B191" t="s">
        <v>314</v>
      </c>
      <c r="C191" t="s">
        <v>503</v>
      </c>
      <c r="D191" s="34">
        <v>44197</v>
      </c>
      <c r="E191">
        <v>381.81</v>
      </c>
      <c r="F191" s="24">
        <v>88.17</v>
      </c>
      <c r="G191" s="24">
        <f t="shared" si="2"/>
        <v>469.98</v>
      </c>
    </row>
    <row r="192" spans="1:7" x14ac:dyDescent="0.25">
      <c r="A192" t="s">
        <v>311</v>
      </c>
      <c r="B192" t="s">
        <v>314</v>
      </c>
      <c r="C192" t="s">
        <v>504</v>
      </c>
      <c r="D192" s="34">
        <v>44197</v>
      </c>
      <c r="E192">
        <v>381.81</v>
      </c>
      <c r="F192" s="24">
        <v>88.17</v>
      </c>
      <c r="G192" s="24">
        <f t="shared" si="2"/>
        <v>469.98</v>
      </c>
    </row>
    <row r="193" spans="1:7" x14ac:dyDescent="0.25">
      <c r="A193" t="s">
        <v>311</v>
      </c>
      <c r="B193" t="s">
        <v>314</v>
      </c>
      <c r="C193" t="s">
        <v>505</v>
      </c>
      <c r="D193" s="34">
        <v>44197</v>
      </c>
      <c r="E193">
        <v>381.81</v>
      </c>
      <c r="F193" s="24">
        <v>88.17</v>
      </c>
      <c r="G193" s="24">
        <f t="shared" si="2"/>
        <v>469.98</v>
      </c>
    </row>
    <row r="194" spans="1:7" x14ac:dyDescent="0.25">
      <c r="A194" t="s">
        <v>311</v>
      </c>
      <c r="B194" t="s">
        <v>312</v>
      </c>
      <c r="C194" t="s">
        <v>313</v>
      </c>
      <c r="D194" s="34">
        <v>44228</v>
      </c>
      <c r="E194">
        <v>832664.47</v>
      </c>
      <c r="F194" s="24">
        <v>365827.63</v>
      </c>
      <c r="G194" s="24">
        <f t="shared" si="2"/>
        <v>1198492.1000000001</v>
      </c>
    </row>
    <row r="195" spans="1:7" x14ac:dyDescent="0.25">
      <c r="A195" t="s">
        <v>311</v>
      </c>
      <c r="B195" t="s">
        <v>314</v>
      </c>
      <c r="C195" t="s">
        <v>315</v>
      </c>
      <c r="D195" s="34">
        <v>44228</v>
      </c>
      <c r="E195">
        <v>382.98</v>
      </c>
      <c r="F195" s="24">
        <v>87</v>
      </c>
      <c r="G195" s="24">
        <f t="shared" ref="G195:G258" si="3">SUM(E195:F195)</f>
        <v>469.98</v>
      </c>
    </row>
    <row r="196" spans="1:7" x14ac:dyDescent="0.25">
      <c r="A196" t="s">
        <v>311</v>
      </c>
      <c r="B196" t="s">
        <v>314</v>
      </c>
      <c r="C196" t="s">
        <v>316</v>
      </c>
      <c r="D196" s="34">
        <v>44228</v>
      </c>
      <c r="E196">
        <v>384.23</v>
      </c>
      <c r="F196" s="24">
        <v>87.28</v>
      </c>
      <c r="G196" s="24">
        <f t="shared" si="3"/>
        <v>471.51</v>
      </c>
    </row>
    <row r="197" spans="1:7" x14ac:dyDescent="0.25">
      <c r="A197" t="s">
        <v>311</v>
      </c>
      <c r="B197" t="s">
        <v>314</v>
      </c>
      <c r="C197" t="s">
        <v>317</v>
      </c>
      <c r="D197" s="34">
        <v>44228</v>
      </c>
      <c r="E197">
        <v>382.98</v>
      </c>
      <c r="F197" s="24">
        <v>87</v>
      </c>
      <c r="G197" s="24">
        <f t="shared" si="3"/>
        <v>469.98</v>
      </c>
    </row>
    <row r="198" spans="1:7" x14ac:dyDescent="0.25">
      <c r="A198" t="s">
        <v>311</v>
      </c>
      <c r="B198" t="s">
        <v>314</v>
      </c>
      <c r="C198" t="s">
        <v>318</v>
      </c>
      <c r="D198" s="34">
        <v>44228</v>
      </c>
      <c r="E198">
        <v>384.23</v>
      </c>
      <c r="F198" s="24">
        <v>87.28</v>
      </c>
      <c r="G198" s="24">
        <f t="shared" si="3"/>
        <v>471.51</v>
      </c>
    </row>
    <row r="199" spans="1:7" x14ac:dyDescent="0.25">
      <c r="A199" t="s">
        <v>311</v>
      </c>
      <c r="B199" t="s">
        <v>314</v>
      </c>
      <c r="C199" t="s">
        <v>319</v>
      </c>
      <c r="D199" s="34">
        <v>44228</v>
      </c>
      <c r="E199">
        <v>384.23</v>
      </c>
      <c r="F199" s="24">
        <v>87.28</v>
      </c>
      <c r="G199" s="24">
        <f t="shared" si="3"/>
        <v>471.51</v>
      </c>
    </row>
    <row r="200" spans="1:7" x14ac:dyDescent="0.25">
      <c r="A200" t="s">
        <v>311</v>
      </c>
      <c r="B200" t="s">
        <v>314</v>
      </c>
      <c r="C200" t="s">
        <v>320</v>
      </c>
      <c r="D200" s="34">
        <v>44228</v>
      </c>
      <c r="E200">
        <v>384.23</v>
      </c>
      <c r="F200" s="24">
        <v>87.28</v>
      </c>
      <c r="G200" s="24">
        <f t="shared" si="3"/>
        <v>471.51</v>
      </c>
    </row>
    <row r="201" spans="1:7" x14ac:dyDescent="0.25">
      <c r="A201" t="s">
        <v>311</v>
      </c>
      <c r="B201" t="s">
        <v>314</v>
      </c>
      <c r="C201" t="s">
        <v>321</v>
      </c>
      <c r="D201" s="34">
        <v>44228</v>
      </c>
      <c r="E201">
        <v>382.98</v>
      </c>
      <c r="F201" s="24">
        <v>87</v>
      </c>
      <c r="G201" s="24">
        <f t="shared" si="3"/>
        <v>469.98</v>
      </c>
    </row>
    <row r="202" spans="1:7" x14ac:dyDescent="0.25">
      <c r="A202" t="s">
        <v>311</v>
      </c>
      <c r="B202" t="s">
        <v>314</v>
      </c>
      <c r="C202" t="s">
        <v>322</v>
      </c>
      <c r="D202" s="34">
        <v>44228</v>
      </c>
      <c r="E202">
        <v>384.23</v>
      </c>
      <c r="F202" s="24">
        <v>87.28</v>
      </c>
      <c r="G202" s="24">
        <f t="shared" si="3"/>
        <v>471.51</v>
      </c>
    </row>
    <row r="203" spans="1:7" x14ac:dyDescent="0.25">
      <c r="A203" t="s">
        <v>311</v>
      </c>
      <c r="B203" t="s">
        <v>314</v>
      </c>
      <c r="C203" t="s">
        <v>323</v>
      </c>
      <c r="D203" s="34">
        <v>44228</v>
      </c>
      <c r="E203">
        <v>382.98</v>
      </c>
      <c r="F203" s="24">
        <v>87</v>
      </c>
      <c r="G203" s="24">
        <f t="shared" si="3"/>
        <v>469.98</v>
      </c>
    </row>
    <row r="204" spans="1:7" x14ac:dyDescent="0.25">
      <c r="A204" t="s">
        <v>311</v>
      </c>
      <c r="B204" t="s">
        <v>314</v>
      </c>
      <c r="C204" t="s">
        <v>324</v>
      </c>
      <c r="D204" s="34">
        <v>44228</v>
      </c>
      <c r="E204">
        <v>384.23</v>
      </c>
      <c r="F204" s="24">
        <v>87.28</v>
      </c>
      <c r="G204" s="24">
        <f t="shared" si="3"/>
        <v>471.51</v>
      </c>
    </row>
    <row r="205" spans="1:7" x14ac:dyDescent="0.25">
      <c r="A205" t="s">
        <v>311</v>
      </c>
      <c r="B205" t="s">
        <v>314</v>
      </c>
      <c r="C205" t="s">
        <v>325</v>
      </c>
      <c r="D205" s="34">
        <v>44228</v>
      </c>
      <c r="E205">
        <v>382.98</v>
      </c>
      <c r="F205" s="24">
        <v>87</v>
      </c>
      <c r="G205" s="24">
        <f t="shared" si="3"/>
        <v>469.98</v>
      </c>
    </row>
    <row r="206" spans="1:7" x14ac:dyDescent="0.25">
      <c r="A206" t="s">
        <v>311</v>
      </c>
      <c r="B206" t="s">
        <v>314</v>
      </c>
      <c r="C206" t="s">
        <v>326</v>
      </c>
      <c r="D206" s="34">
        <v>44228</v>
      </c>
      <c r="E206">
        <v>384.23</v>
      </c>
      <c r="F206" s="24">
        <v>87.28</v>
      </c>
      <c r="G206" s="24">
        <f t="shared" si="3"/>
        <v>471.51</v>
      </c>
    </row>
    <row r="207" spans="1:7" x14ac:dyDescent="0.25">
      <c r="A207" t="s">
        <v>311</v>
      </c>
      <c r="B207" t="s">
        <v>314</v>
      </c>
      <c r="C207" t="s">
        <v>327</v>
      </c>
      <c r="D207" s="34">
        <v>44228</v>
      </c>
      <c r="E207">
        <v>384.23</v>
      </c>
      <c r="F207" s="24">
        <v>87.28</v>
      </c>
      <c r="G207" s="24">
        <f t="shared" si="3"/>
        <v>471.51</v>
      </c>
    </row>
    <row r="208" spans="1:7" x14ac:dyDescent="0.25">
      <c r="A208" t="s">
        <v>311</v>
      </c>
      <c r="B208" t="s">
        <v>314</v>
      </c>
      <c r="C208" t="s">
        <v>328</v>
      </c>
      <c r="D208" s="34">
        <v>44228</v>
      </c>
      <c r="E208">
        <v>384.23</v>
      </c>
      <c r="F208" s="24">
        <v>87.28</v>
      </c>
      <c r="G208" s="24">
        <f t="shared" si="3"/>
        <v>471.51</v>
      </c>
    </row>
    <row r="209" spans="1:7" x14ac:dyDescent="0.25">
      <c r="A209" t="s">
        <v>311</v>
      </c>
      <c r="B209" t="s">
        <v>314</v>
      </c>
      <c r="C209" t="s">
        <v>329</v>
      </c>
      <c r="D209" s="34">
        <v>44228</v>
      </c>
      <c r="E209">
        <v>384.23</v>
      </c>
      <c r="F209" s="24">
        <v>87.28</v>
      </c>
      <c r="G209" s="24">
        <f t="shared" si="3"/>
        <v>471.51</v>
      </c>
    </row>
    <row r="210" spans="1:7" x14ac:dyDescent="0.25">
      <c r="A210" t="s">
        <v>311</v>
      </c>
      <c r="B210" t="s">
        <v>314</v>
      </c>
      <c r="C210" t="s">
        <v>330</v>
      </c>
      <c r="D210" s="34">
        <v>44228</v>
      </c>
      <c r="E210">
        <v>382.98</v>
      </c>
      <c r="F210" s="24">
        <v>87</v>
      </c>
      <c r="G210" s="24">
        <f t="shared" si="3"/>
        <v>469.98</v>
      </c>
    </row>
    <row r="211" spans="1:7" x14ac:dyDescent="0.25">
      <c r="A211" t="s">
        <v>311</v>
      </c>
      <c r="B211" t="s">
        <v>314</v>
      </c>
      <c r="C211" t="s">
        <v>331</v>
      </c>
      <c r="D211" s="34">
        <v>44228</v>
      </c>
      <c r="E211">
        <v>384.23</v>
      </c>
      <c r="F211" s="24">
        <v>87.28</v>
      </c>
      <c r="G211" s="24">
        <f t="shared" si="3"/>
        <v>471.51</v>
      </c>
    </row>
    <row r="212" spans="1:7" x14ac:dyDescent="0.25">
      <c r="A212" t="s">
        <v>311</v>
      </c>
      <c r="B212" t="s">
        <v>314</v>
      </c>
      <c r="C212" t="s">
        <v>332</v>
      </c>
      <c r="D212" s="34">
        <v>44228</v>
      </c>
      <c r="E212">
        <v>384.23</v>
      </c>
      <c r="F212" s="24">
        <v>87.28</v>
      </c>
      <c r="G212" s="24">
        <f t="shared" si="3"/>
        <v>471.51</v>
      </c>
    </row>
    <row r="213" spans="1:7" x14ac:dyDescent="0.25">
      <c r="A213" t="s">
        <v>311</v>
      </c>
      <c r="B213" t="s">
        <v>314</v>
      </c>
      <c r="C213" t="s">
        <v>333</v>
      </c>
      <c r="D213" s="34">
        <v>44228</v>
      </c>
      <c r="E213">
        <v>384.23</v>
      </c>
      <c r="F213" s="24">
        <v>87.28</v>
      </c>
      <c r="G213" s="24">
        <f t="shared" si="3"/>
        <v>471.51</v>
      </c>
    </row>
    <row r="214" spans="1:7" x14ac:dyDescent="0.25">
      <c r="A214" t="s">
        <v>311</v>
      </c>
      <c r="B214" t="s">
        <v>314</v>
      </c>
      <c r="C214" t="s">
        <v>334</v>
      </c>
      <c r="D214" s="34">
        <v>44228</v>
      </c>
      <c r="E214">
        <v>382.98</v>
      </c>
      <c r="F214" s="24">
        <v>87</v>
      </c>
      <c r="G214" s="24">
        <f t="shared" si="3"/>
        <v>469.98</v>
      </c>
    </row>
    <row r="215" spans="1:7" x14ac:dyDescent="0.25">
      <c r="A215" t="s">
        <v>311</v>
      </c>
      <c r="B215" t="s">
        <v>314</v>
      </c>
      <c r="C215" t="s">
        <v>335</v>
      </c>
      <c r="D215" s="34">
        <v>44228</v>
      </c>
      <c r="E215">
        <v>384.23</v>
      </c>
      <c r="F215" s="24">
        <v>87.28</v>
      </c>
      <c r="G215" s="24">
        <f t="shared" si="3"/>
        <v>471.51</v>
      </c>
    </row>
    <row r="216" spans="1:7" x14ac:dyDescent="0.25">
      <c r="A216" t="s">
        <v>311</v>
      </c>
      <c r="B216" t="s">
        <v>314</v>
      </c>
      <c r="C216" t="s">
        <v>336</v>
      </c>
      <c r="D216" s="34">
        <v>44228</v>
      </c>
      <c r="E216">
        <v>384.23</v>
      </c>
      <c r="F216" s="24">
        <v>87.28</v>
      </c>
      <c r="G216" s="24">
        <f t="shared" si="3"/>
        <v>471.51</v>
      </c>
    </row>
    <row r="217" spans="1:7" x14ac:dyDescent="0.25">
      <c r="A217" t="s">
        <v>311</v>
      </c>
      <c r="B217" t="s">
        <v>314</v>
      </c>
      <c r="C217" t="s">
        <v>337</v>
      </c>
      <c r="D217" s="34">
        <v>44228</v>
      </c>
      <c r="E217">
        <v>382.98</v>
      </c>
      <c r="F217" s="24">
        <v>87</v>
      </c>
      <c r="G217" s="24">
        <f t="shared" si="3"/>
        <v>469.98</v>
      </c>
    </row>
    <row r="218" spans="1:7" x14ac:dyDescent="0.25">
      <c r="A218" t="s">
        <v>311</v>
      </c>
      <c r="B218" t="s">
        <v>314</v>
      </c>
      <c r="C218" t="s">
        <v>338</v>
      </c>
      <c r="D218" s="34">
        <v>44228</v>
      </c>
      <c r="E218">
        <v>382.98</v>
      </c>
      <c r="F218" s="24">
        <v>87</v>
      </c>
      <c r="G218" s="24">
        <f t="shared" si="3"/>
        <v>469.98</v>
      </c>
    </row>
    <row r="219" spans="1:7" x14ac:dyDescent="0.25">
      <c r="A219" t="s">
        <v>311</v>
      </c>
      <c r="B219" t="s">
        <v>314</v>
      </c>
      <c r="C219" t="s">
        <v>339</v>
      </c>
      <c r="D219" s="34">
        <v>44228</v>
      </c>
      <c r="E219">
        <v>382.98</v>
      </c>
      <c r="F219" s="24">
        <v>87</v>
      </c>
      <c r="G219" s="24">
        <f t="shared" si="3"/>
        <v>469.98</v>
      </c>
    </row>
    <row r="220" spans="1:7" x14ac:dyDescent="0.25">
      <c r="A220" t="s">
        <v>311</v>
      </c>
      <c r="B220" t="s">
        <v>314</v>
      </c>
      <c r="C220" t="s">
        <v>340</v>
      </c>
      <c r="D220" s="34">
        <v>44228</v>
      </c>
      <c r="E220">
        <v>382.98</v>
      </c>
      <c r="F220" s="24">
        <v>87</v>
      </c>
      <c r="G220" s="24">
        <f t="shared" si="3"/>
        <v>469.98</v>
      </c>
    </row>
    <row r="221" spans="1:7" x14ac:dyDescent="0.25">
      <c r="A221" t="s">
        <v>311</v>
      </c>
      <c r="B221" t="s">
        <v>314</v>
      </c>
      <c r="C221" t="s">
        <v>341</v>
      </c>
      <c r="D221" s="34">
        <v>44228</v>
      </c>
      <c r="E221">
        <v>382.98</v>
      </c>
      <c r="F221" s="24">
        <v>87</v>
      </c>
      <c r="G221" s="24">
        <f t="shared" si="3"/>
        <v>469.98</v>
      </c>
    </row>
    <row r="222" spans="1:7" x14ac:dyDescent="0.25">
      <c r="A222" t="s">
        <v>311</v>
      </c>
      <c r="B222" t="s">
        <v>314</v>
      </c>
      <c r="C222" t="s">
        <v>342</v>
      </c>
      <c r="D222" s="34">
        <v>44228</v>
      </c>
      <c r="E222">
        <v>382.98</v>
      </c>
      <c r="F222" s="24">
        <v>87</v>
      </c>
      <c r="G222" s="24">
        <f t="shared" si="3"/>
        <v>469.98</v>
      </c>
    </row>
    <row r="223" spans="1:7" x14ac:dyDescent="0.25">
      <c r="A223" t="s">
        <v>311</v>
      </c>
      <c r="B223" t="s">
        <v>314</v>
      </c>
      <c r="C223" t="s">
        <v>343</v>
      </c>
      <c r="D223" s="34">
        <v>44228</v>
      </c>
      <c r="E223">
        <v>382.98</v>
      </c>
      <c r="F223" s="24">
        <v>87</v>
      </c>
      <c r="G223" s="24">
        <f t="shared" si="3"/>
        <v>469.98</v>
      </c>
    </row>
    <row r="224" spans="1:7" x14ac:dyDescent="0.25">
      <c r="A224" t="s">
        <v>311</v>
      </c>
      <c r="B224" t="s">
        <v>314</v>
      </c>
      <c r="C224" t="s">
        <v>344</v>
      </c>
      <c r="D224" s="34">
        <v>44228</v>
      </c>
      <c r="E224">
        <v>382.98</v>
      </c>
      <c r="F224" s="24">
        <v>87</v>
      </c>
      <c r="G224" s="24">
        <f t="shared" si="3"/>
        <v>469.98</v>
      </c>
    </row>
    <row r="225" spans="1:7" x14ac:dyDescent="0.25">
      <c r="A225" t="s">
        <v>311</v>
      </c>
      <c r="B225" t="s">
        <v>314</v>
      </c>
      <c r="C225" t="s">
        <v>345</v>
      </c>
      <c r="D225" s="34">
        <v>44228</v>
      </c>
      <c r="E225">
        <v>382.98</v>
      </c>
      <c r="F225" s="24">
        <v>87</v>
      </c>
      <c r="G225" s="24">
        <f t="shared" si="3"/>
        <v>469.98</v>
      </c>
    </row>
    <row r="226" spans="1:7" x14ac:dyDescent="0.25">
      <c r="A226" t="s">
        <v>311</v>
      </c>
      <c r="B226" t="s">
        <v>314</v>
      </c>
      <c r="C226" t="s">
        <v>346</v>
      </c>
      <c r="D226" s="34">
        <v>44228</v>
      </c>
      <c r="E226">
        <v>382.98</v>
      </c>
      <c r="F226" s="24">
        <v>87</v>
      </c>
      <c r="G226" s="24">
        <f t="shared" si="3"/>
        <v>469.98</v>
      </c>
    </row>
    <row r="227" spans="1:7" x14ac:dyDescent="0.25">
      <c r="A227" t="s">
        <v>311</v>
      </c>
      <c r="B227" t="s">
        <v>314</v>
      </c>
      <c r="C227" t="s">
        <v>347</v>
      </c>
      <c r="D227" s="34">
        <v>44228</v>
      </c>
      <c r="E227">
        <v>382.98</v>
      </c>
      <c r="F227" s="24">
        <v>87</v>
      </c>
      <c r="G227" s="24">
        <f t="shared" si="3"/>
        <v>469.98</v>
      </c>
    </row>
    <row r="228" spans="1:7" x14ac:dyDescent="0.25">
      <c r="A228" t="s">
        <v>311</v>
      </c>
      <c r="B228" t="s">
        <v>314</v>
      </c>
      <c r="C228" t="s">
        <v>348</v>
      </c>
      <c r="D228" s="34">
        <v>44228</v>
      </c>
      <c r="E228">
        <v>382.98</v>
      </c>
      <c r="F228" s="24">
        <v>87</v>
      </c>
      <c r="G228" s="24">
        <f t="shared" si="3"/>
        <v>469.98</v>
      </c>
    </row>
    <row r="229" spans="1:7" x14ac:dyDescent="0.25">
      <c r="A229" t="s">
        <v>311</v>
      </c>
      <c r="B229" t="s">
        <v>314</v>
      </c>
      <c r="C229" t="s">
        <v>349</v>
      </c>
      <c r="D229" s="34">
        <v>44228</v>
      </c>
      <c r="E229">
        <v>384.23</v>
      </c>
      <c r="F229" s="24">
        <v>87.28</v>
      </c>
      <c r="G229" s="24">
        <f t="shared" si="3"/>
        <v>471.51</v>
      </c>
    </row>
    <row r="230" spans="1:7" x14ac:dyDescent="0.25">
      <c r="A230" t="s">
        <v>311</v>
      </c>
      <c r="B230" t="s">
        <v>314</v>
      </c>
      <c r="C230" t="s">
        <v>350</v>
      </c>
      <c r="D230" s="34">
        <v>44228</v>
      </c>
      <c r="E230">
        <v>382.98</v>
      </c>
      <c r="F230" s="24">
        <v>87</v>
      </c>
      <c r="G230" s="24">
        <f t="shared" si="3"/>
        <v>469.98</v>
      </c>
    </row>
    <row r="231" spans="1:7" x14ac:dyDescent="0.25">
      <c r="A231" t="s">
        <v>311</v>
      </c>
      <c r="B231" t="s">
        <v>314</v>
      </c>
      <c r="C231" t="s">
        <v>351</v>
      </c>
      <c r="D231" s="34">
        <v>44228</v>
      </c>
      <c r="E231">
        <v>384.23</v>
      </c>
      <c r="F231" s="24">
        <v>87.28</v>
      </c>
      <c r="G231" s="24">
        <f t="shared" si="3"/>
        <v>471.51</v>
      </c>
    </row>
    <row r="232" spans="1:7" x14ac:dyDescent="0.25">
      <c r="A232" t="s">
        <v>311</v>
      </c>
      <c r="B232" t="s">
        <v>314</v>
      </c>
      <c r="C232" t="s">
        <v>352</v>
      </c>
      <c r="D232" s="34">
        <v>44228</v>
      </c>
      <c r="E232">
        <v>384.23</v>
      </c>
      <c r="F232" s="24">
        <v>87.28</v>
      </c>
      <c r="G232" s="24">
        <f t="shared" si="3"/>
        <v>471.51</v>
      </c>
    </row>
    <row r="233" spans="1:7" x14ac:dyDescent="0.25">
      <c r="A233" t="s">
        <v>311</v>
      </c>
      <c r="B233" t="s">
        <v>314</v>
      </c>
      <c r="C233" t="s">
        <v>353</v>
      </c>
      <c r="D233" s="34">
        <v>44228</v>
      </c>
      <c r="E233">
        <v>382.98</v>
      </c>
      <c r="F233" s="24">
        <v>87</v>
      </c>
      <c r="G233" s="24">
        <f t="shared" si="3"/>
        <v>469.98</v>
      </c>
    </row>
    <row r="234" spans="1:7" x14ac:dyDescent="0.25">
      <c r="A234" t="s">
        <v>311</v>
      </c>
      <c r="B234" t="s">
        <v>314</v>
      </c>
      <c r="C234" t="s">
        <v>354</v>
      </c>
      <c r="D234" s="34">
        <v>44228</v>
      </c>
      <c r="E234">
        <v>384.23</v>
      </c>
      <c r="F234" s="24">
        <v>87.28</v>
      </c>
      <c r="G234" s="24">
        <f t="shared" si="3"/>
        <v>471.51</v>
      </c>
    </row>
    <row r="235" spans="1:7" x14ac:dyDescent="0.25">
      <c r="A235" t="s">
        <v>311</v>
      </c>
      <c r="B235" t="s">
        <v>314</v>
      </c>
      <c r="C235" t="s">
        <v>355</v>
      </c>
      <c r="D235" s="34">
        <v>44228</v>
      </c>
      <c r="E235">
        <v>384.23</v>
      </c>
      <c r="F235" s="24">
        <v>87.28</v>
      </c>
      <c r="G235" s="24">
        <f t="shared" si="3"/>
        <v>471.51</v>
      </c>
    </row>
    <row r="236" spans="1:7" x14ac:dyDescent="0.25">
      <c r="A236" t="s">
        <v>311</v>
      </c>
      <c r="B236" t="s">
        <v>314</v>
      </c>
      <c r="C236" t="s">
        <v>356</v>
      </c>
      <c r="D236" s="34">
        <v>44228</v>
      </c>
      <c r="E236">
        <v>384.23</v>
      </c>
      <c r="F236" s="24">
        <v>87.28</v>
      </c>
      <c r="G236" s="24">
        <f t="shared" si="3"/>
        <v>471.51</v>
      </c>
    </row>
    <row r="237" spans="1:7" x14ac:dyDescent="0.25">
      <c r="A237" t="s">
        <v>311</v>
      </c>
      <c r="B237" t="s">
        <v>314</v>
      </c>
      <c r="C237" t="s">
        <v>357</v>
      </c>
      <c r="D237" s="34">
        <v>44228</v>
      </c>
      <c r="E237">
        <v>384.23</v>
      </c>
      <c r="F237" s="24">
        <v>87.28</v>
      </c>
      <c r="G237" s="24">
        <f t="shared" si="3"/>
        <v>471.51</v>
      </c>
    </row>
    <row r="238" spans="1:7" x14ac:dyDescent="0.25">
      <c r="A238" t="s">
        <v>311</v>
      </c>
      <c r="B238" t="s">
        <v>314</v>
      </c>
      <c r="C238" t="s">
        <v>358</v>
      </c>
      <c r="D238" s="34">
        <v>44228</v>
      </c>
      <c r="E238">
        <v>384.23</v>
      </c>
      <c r="F238" s="24">
        <v>87.28</v>
      </c>
      <c r="G238" s="24">
        <f t="shared" si="3"/>
        <v>471.51</v>
      </c>
    </row>
    <row r="239" spans="1:7" x14ac:dyDescent="0.25">
      <c r="A239" t="s">
        <v>311</v>
      </c>
      <c r="B239" t="s">
        <v>314</v>
      </c>
      <c r="C239" t="s">
        <v>359</v>
      </c>
      <c r="D239" s="34">
        <v>44228</v>
      </c>
      <c r="E239">
        <v>384.23</v>
      </c>
      <c r="F239" s="24">
        <v>87.28</v>
      </c>
      <c r="G239" s="24">
        <f t="shared" si="3"/>
        <v>471.51</v>
      </c>
    </row>
    <row r="240" spans="1:7" x14ac:dyDescent="0.25">
      <c r="A240" t="s">
        <v>311</v>
      </c>
      <c r="B240" t="s">
        <v>314</v>
      </c>
      <c r="C240" t="s">
        <v>360</v>
      </c>
      <c r="D240" s="34">
        <v>44228</v>
      </c>
      <c r="E240">
        <v>384.23</v>
      </c>
      <c r="F240" s="24">
        <v>87.28</v>
      </c>
      <c r="G240" s="24">
        <f t="shared" si="3"/>
        <v>471.51</v>
      </c>
    </row>
    <row r="241" spans="1:7" x14ac:dyDescent="0.25">
      <c r="A241" t="s">
        <v>311</v>
      </c>
      <c r="B241" t="s">
        <v>314</v>
      </c>
      <c r="C241" t="s">
        <v>361</v>
      </c>
      <c r="D241" s="34">
        <v>44228</v>
      </c>
      <c r="E241">
        <v>384.23</v>
      </c>
      <c r="F241" s="24">
        <v>87.28</v>
      </c>
      <c r="G241" s="24">
        <f t="shared" si="3"/>
        <v>471.51</v>
      </c>
    </row>
    <row r="242" spans="1:7" x14ac:dyDescent="0.25">
      <c r="A242" t="s">
        <v>311</v>
      </c>
      <c r="B242" t="s">
        <v>314</v>
      </c>
      <c r="C242" t="s">
        <v>362</v>
      </c>
      <c r="D242" s="34">
        <v>44228</v>
      </c>
      <c r="E242">
        <v>384.23</v>
      </c>
      <c r="F242" s="24">
        <v>87.28</v>
      </c>
      <c r="G242" s="24">
        <f t="shared" si="3"/>
        <v>471.51</v>
      </c>
    </row>
    <row r="243" spans="1:7" x14ac:dyDescent="0.25">
      <c r="A243" t="s">
        <v>311</v>
      </c>
      <c r="B243" t="s">
        <v>314</v>
      </c>
      <c r="C243" t="s">
        <v>363</v>
      </c>
      <c r="D243" s="34">
        <v>44228</v>
      </c>
      <c r="E243">
        <v>384.23</v>
      </c>
      <c r="F243" s="24">
        <v>87.28</v>
      </c>
      <c r="G243" s="24">
        <f t="shared" si="3"/>
        <v>471.51</v>
      </c>
    </row>
    <row r="244" spans="1:7" x14ac:dyDescent="0.25">
      <c r="A244" t="s">
        <v>311</v>
      </c>
      <c r="B244" t="s">
        <v>314</v>
      </c>
      <c r="C244" t="s">
        <v>364</v>
      </c>
      <c r="D244" s="34">
        <v>44228</v>
      </c>
      <c r="E244">
        <v>384.23</v>
      </c>
      <c r="F244" s="24">
        <v>87.28</v>
      </c>
      <c r="G244" s="24">
        <f t="shared" si="3"/>
        <v>471.51</v>
      </c>
    </row>
    <row r="245" spans="1:7" x14ac:dyDescent="0.25">
      <c r="A245" t="s">
        <v>311</v>
      </c>
      <c r="B245" t="s">
        <v>314</v>
      </c>
      <c r="C245" t="s">
        <v>365</v>
      </c>
      <c r="D245" s="34">
        <v>44228</v>
      </c>
      <c r="E245">
        <v>384.23</v>
      </c>
      <c r="F245" s="24">
        <v>87.28</v>
      </c>
      <c r="G245" s="24">
        <f t="shared" si="3"/>
        <v>471.51</v>
      </c>
    </row>
    <row r="246" spans="1:7" x14ac:dyDescent="0.25">
      <c r="A246" t="s">
        <v>311</v>
      </c>
      <c r="B246" t="s">
        <v>314</v>
      </c>
      <c r="C246" t="s">
        <v>366</v>
      </c>
      <c r="D246" s="34">
        <v>44228</v>
      </c>
      <c r="E246">
        <v>384.23</v>
      </c>
      <c r="F246" s="24">
        <v>87.28</v>
      </c>
      <c r="G246" s="24">
        <f t="shared" si="3"/>
        <v>471.51</v>
      </c>
    </row>
    <row r="247" spans="1:7" x14ac:dyDescent="0.25">
      <c r="A247" t="s">
        <v>311</v>
      </c>
      <c r="B247" t="s">
        <v>314</v>
      </c>
      <c r="C247" t="s">
        <v>367</v>
      </c>
      <c r="D247" s="34">
        <v>44228</v>
      </c>
      <c r="E247">
        <v>382.98</v>
      </c>
      <c r="F247" s="24">
        <v>87</v>
      </c>
      <c r="G247" s="24">
        <f t="shared" si="3"/>
        <v>469.98</v>
      </c>
    </row>
    <row r="248" spans="1:7" x14ac:dyDescent="0.25">
      <c r="A248" t="s">
        <v>311</v>
      </c>
      <c r="B248" t="s">
        <v>314</v>
      </c>
      <c r="C248" t="s">
        <v>368</v>
      </c>
      <c r="D248" s="34">
        <v>44228</v>
      </c>
      <c r="E248">
        <v>384.23</v>
      </c>
      <c r="F248" s="24">
        <v>87.28</v>
      </c>
      <c r="G248" s="24">
        <f t="shared" si="3"/>
        <v>471.51</v>
      </c>
    </row>
    <row r="249" spans="1:7" x14ac:dyDescent="0.25">
      <c r="A249" t="s">
        <v>311</v>
      </c>
      <c r="B249" t="s">
        <v>314</v>
      </c>
      <c r="C249" t="s">
        <v>369</v>
      </c>
      <c r="D249" s="34">
        <v>44228</v>
      </c>
      <c r="E249">
        <v>384.23</v>
      </c>
      <c r="F249" s="24">
        <v>87.28</v>
      </c>
      <c r="G249" s="24">
        <f t="shared" si="3"/>
        <v>471.51</v>
      </c>
    </row>
    <row r="250" spans="1:7" x14ac:dyDescent="0.25">
      <c r="A250" t="s">
        <v>311</v>
      </c>
      <c r="B250" t="s">
        <v>314</v>
      </c>
      <c r="C250" t="s">
        <v>370</v>
      </c>
      <c r="D250" s="34">
        <v>44228</v>
      </c>
      <c r="E250">
        <v>384.23</v>
      </c>
      <c r="F250" s="24">
        <v>87.28</v>
      </c>
      <c r="G250" s="24">
        <f t="shared" si="3"/>
        <v>471.51</v>
      </c>
    </row>
    <row r="251" spans="1:7" x14ac:dyDescent="0.25">
      <c r="A251" t="s">
        <v>311</v>
      </c>
      <c r="B251" t="s">
        <v>314</v>
      </c>
      <c r="C251" t="s">
        <v>371</v>
      </c>
      <c r="D251" s="34">
        <v>44228</v>
      </c>
      <c r="E251">
        <v>384.23</v>
      </c>
      <c r="F251" s="24">
        <v>87.28</v>
      </c>
      <c r="G251" s="24">
        <f t="shared" si="3"/>
        <v>471.51</v>
      </c>
    </row>
    <row r="252" spans="1:7" x14ac:dyDescent="0.25">
      <c r="A252" t="s">
        <v>311</v>
      </c>
      <c r="B252" t="s">
        <v>314</v>
      </c>
      <c r="C252" t="s">
        <v>372</v>
      </c>
      <c r="D252" s="34">
        <v>44228</v>
      </c>
      <c r="E252">
        <v>384.23</v>
      </c>
      <c r="F252" s="24">
        <v>87.28</v>
      </c>
      <c r="G252" s="24">
        <f t="shared" si="3"/>
        <v>471.51</v>
      </c>
    </row>
    <row r="253" spans="1:7" x14ac:dyDescent="0.25">
      <c r="A253" t="s">
        <v>311</v>
      </c>
      <c r="B253" t="s">
        <v>314</v>
      </c>
      <c r="C253" t="s">
        <v>373</v>
      </c>
      <c r="D253" s="34">
        <v>44228</v>
      </c>
      <c r="E253">
        <v>384.23</v>
      </c>
      <c r="F253" s="24">
        <v>87.28</v>
      </c>
      <c r="G253" s="24">
        <f t="shared" si="3"/>
        <v>471.51</v>
      </c>
    </row>
    <row r="254" spans="1:7" x14ac:dyDescent="0.25">
      <c r="A254" t="s">
        <v>311</v>
      </c>
      <c r="B254" t="s">
        <v>314</v>
      </c>
      <c r="C254" t="s">
        <v>374</v>
      </c>
      <c r="D254" s="34">
        <v>44228</v>
      </c>
      <c r="E254">
        <v>382.98</v>
      </c>
      <c r="F254" s="24">
        <v>87</v>
      </c>
      <c r="G254" s="24">
        <f t="shared" si="3"/>
        <v>469.98</v>
      </c>
    </row>
    <row r="255" spans="1:7" x14ac:dyDescent="0.25">
      <c r="A255" t="s">
        <v>311</v>
      </c>
      <c r="B255" t="s">
        <v>314</v>
      </c>
      <c r="C255" t="s">
        <v>375</v>
      </c>
      <c r="D255" s="34">
        <v>44228</v>
      </c>
      <c r="E255">
        <v>384.23</v>
      </c>
      <c r="F255" s="24">
        <v>87.28</v>
      </c>
      <c r="G255" s="24">
        <f t="shared" si="3"/>
        <v>471.51</v>
      </c>
    </row>
    <row r="256" spans="1:7" x14ac:dyDescent="0.25">
      <c r="A256" t="s">
        <v>311</v>
      </c>
      <c r="B256" t="s">
        <v>314</v>
      </c>
      <c r="C256" t="s">
        <v>376</v>
      </c>
      <c r="D256" s="34">
        <v>44228</v>
      </c>
      <c r="E256">
        <v>384.23</v>
      </c>
      <c r="F256" s="24">
        <v>87.28</v>
      </c>
      <c r="G256" s="24">
        <f t="shared" si="3"/>
        <v>471.51</v>
      </c>
    </row>
    <row r="257" spans="1:7" x14ac:dyDescent="0.25">
      <c r="A257" t="s">
        <v>311</v>
      </c>
      <c r="B257" t="s">
        <v>314</v>
      </c>
      <c r="C257" t="s">
        <v>377</v>
      </c>
      <c r="D257" s="34">
        <v>44228</v>
      </c>
      <c r="E257">
        <v>384.23</v>
      </c>
      <c r="F257" s="24">
        <v>87.28</v>
      </c>
      <c r="G257" s="24">
        <f t="shared" si="3"/>
        <v>471.51</v>
      </c>
    </row>
    <row r="258" spans="1:7" x14ac:dyDescent="0.25">
      <c r="A258" t="s">
        <v>311</v>
      </c>
      <c r="B258" t="s">
        <v>314</v>
      </c>
      <c r="C258" t="s">
        <v>378</v>
      </c>
      <c r="D258" s="34">
        <v>44228</v>
      </c>
      <c r="E258">
        <v>384.23</v>
      </c>
      <c r="F258" s="24">
        <v>87.28</v>
      </c>
      <c r="G258" s="24">
        <f t="shared" si="3"/>
        <v>471.51</v>
      </c>
    </row>
    <row r="259" spans="1:7" x14ac:dyDescent="0.25">
      <c r="A259" t="s">
        <v>311</v>
      </c>
      <c r="B259" t="s">
        <v>314</v>
      </c>
      <c r="C259" t="s">
        <v>379</v>
      </c>
      <c r="D259" s="34">
        <v>44228</v>
      </c>
      <c r="E259">
        <v>382.98</v>
      </c>
      <c r="F259" s="24">
        <v>87</v>
      </c>
      <c r="G259" s="24">
        <f t="shared" ref="G259:G322" si="4">SUM(E259:F259)</f>
        <v>469.98</v>
      </c>
    </row>
    <row r="260" spans="1:7" x14ac:dyDescent="0.25">
      <c r="A260" t="s">
        <v>311</v>
      </c>
      <c r="B260" t="s">
        <v>314</v>
      </c>
      <c r="C260" t="s">
        <v>380</v>
      </c>
      <c r="D260" s="34">
        <v>44228</v>
      </c>
      <c r="E260">
        <v>382.98</v>
      </c>
      <c r="F260" s="24">
        <v>87</v>
      </c>
      <c r="G260" s="24">
        <f t="shared" si="4"/>
        <v>469.98</v>
      </c>
    </row>
    <row r="261" spans="1:7" x14ac:dyDescent="0.25">
      <c r="A261" t="s">
        <v>311</v>
      </c>
      <c r="B261" t="s">
        <v>314</v>
      </c>
      <c r="C261" t="s">
        <v>381</v>
      </c>
      <c r="D261" s="34">
        <v>44228</v>
      </c>
      <c r="E261">
        <v>382.98</v>
      </c>
      <c r="F261" s="24">
        <v>87</v>
      </c>
      <c r="G261" s="24">
        <f t="shared" si="4"/>
        <v>469.98</v>
      </c>
    </row>
    <row r="262" spans="1:7" x14ac:dyDescent="0.25">
      <c r="A262" t="s">
        <v>311</v>
      </c>
      <c r="B262" t="s">
        <v>314</v>
      </c>
      <c r="C262" t="s">
        <v>382</v>
      </c>
      <c r="D262" s="34">
        <v>44228</v>
      </c>
      <c r="E262">
        <v>382.98</v>
      </c>
      <c r="F262" s="24">
        <v>87</v>
      </c>
      <c r="G262" s="24">
        <f t="shared" si="4"/>
        <v>469.98</v>
      </c>
    </row>
    <row r="263" spans="1:7" x14ac:dyDescent="0.25">
      <c r="A263" t="s">
        <v>311</v>
      </c>
      <c r="B263" t="s">
        <v>314</v>
      </c>
      <c r="C263" t="s">
        <v>383</v>
      </c>
      <c r="D263" s="34">
        <v>44228</v>
      </c>
      <c r="E263">
        <v>382.98</v>
      </c>
      <c r="F263" s="24">
        <v>87</v>
      </c>
      <c r="G263" s="24">
        <f t="shared" si="4"/>
        <v>469.98</v>
      </c>
    </row>
    <row r="264" spans="1:7" x14ac:dyDescent="0.25">
      <c r="A264" t="s">
        <v>311</v>
      </c>
      <c r="B264" t="s">
        <v>314</v>
      </c>
      <c r="C264" t="s">
        <v>384</v>
      </c>
      <c r="D264" s="34">
        <v>44228</v>
      </c>
      <c r="E264">
        <v>382.98</v>
      </c>
      <c r="F264" s="24">
        <v>87</v>
      </c>
      <c r="G264" s="24">
        <f t="shared" si="4"/>
        <v>469.98</v>
      </c>
    </row>
    <row r="265" spans="1:7" x14ac:dyDescent="0.25">
      <c r="A265" t="s">
        <v>311</v>
      </c>
      <c r="B265" t="s">
        <v>314</v>
      </c>
      <c r="C265" t="s">
        <v>385</v>
      </c>
      <c r="D265" s="34">
        <v>44228</v>
      </c>
      <c r="E265">
        <v>382.98</v>
      </c>
      <c r="F265" s="24">
        <v>87</v>
      </c>
      <c r="G265" s="24">
        <f t="shared" si="4"/>
        <v>469.98</v>
      </c>
    </row>
    <row r="266" spans="1:7" x14ac:dyDescent="0.25">
      <c r="A266" t="s">
        <v>311</v>
      </c>
      <c r="B266" t="s">
        <v>314</v>
      </c>
      <c r="C266" t="s">
        <v>386</v>
      </c>
      <c r="D266" s="34">
        <v>44228</v>
      </c>
      <c r="E266">
        <v>382.98</v>
      </c>
      <c r="F266" s="24">
        <v>87</v>
      </c>
      <c r="G266" s="24">
        <f t="shared" si="4"/>
        <v>469.98</v>
      </c>
    </row>
    <row r="267" spans="1:7" x14ac:dyDescent="0.25">
      <c r="A267" t="s">
        <v>311</v>
      </c>
      <c r="B267" t="s">
        <v>314</v>
      </c>
      <c r="C267" t="s">
        <v>387</v>
      </c>
      <c r="D267" s="34">
        <v>44228</v>
      </c>
      <c r="E267">
        <v>382.98</v>
      </c>
      <c r="F267" s="24">
        <v>87</v>
      </c>
      <c r="G267" s="24">
        <f t="shared" si="4"/>
        <v>469.98</v>
      </c>
    </row>
    <row r="268" spans="1:7" x14ac:dyDescent="0.25">
      <c r="A268" t="s">
        <v>311</v>
      </c>
      <c r="B268" t="s">
        <v>314</v>
      </c>
      <c r="C268" t="s">
        <v>388</v>
      </c>
      <c r="D268" s="34">
        <v>44228</v>
      </c>
      <c r="E268">
        <v>382.98</v>
      </c>
      <c r="F268" s="24">
        <v>87</v>
      </c>
      <c r="G268" s="24">
        <f t="shared" si="4"/>
        <v>469.98</v>
      </c>
    </row>
    <row r="269" spans="1:7" x14ac:dyDescent="0.25">
      <c r="A269" t="s">
        <v>311</v>
      </c>
      <c r="B269" t="s">
        <v>314</v>
      </c>
      <c r="C269" t="s">
        <v>389</v>
      </c>
      <c r="D269" s="34">
        <v>44228</v>
      </c>
      <c r="E269">
        <v>382.98</v>
      </c>
      <c r="F269" s="24">
        <v>87</v>
      </c>
      <c r="G269" s="24">
        <f t="shared" si="4"/>
        <v>469.98</v>
      </c>
    </row>
    <row r="270" spans="1:7" x14ac:dyDescent="0.25">
      <c r="A270" t="s">
        <v>311</v>
      </c>
      <c r="B270" t="s">
        <v>314</v>
      </c>
      <c r="C270" t="s">
        <v>390</v>
      </c>
      <c r="D270" s="34">
        <v>44228</v>
      </c>
      <c r="E270">
        <v>382.98</v>
      </c>
      <c r="F270" s="24">
        <v>87</v>
      </c>
      <c r="G270" s="24">
        <f t="shared" si="4"/>
        <v>469.98</v>
      </c>
    </row>
    <row r="271" spans="1:7" x14ac:dyDescent="0.25">
      <c r="A271" t="s">
        <v>311</v>
      </c>
      <c r="B271" t="s">
        <v>314</v>
      </c>
      <c r="C271" t="s">
        <v>391</v>
      </c>
      <c r="D271" s="34">
        <v>44228</v>
      </c>
      <c r="E271">
        <v>382.98</v>
      </c>
      <c r="F271" s="24">
        <v>87</v>
      </c>
      <c r="G271" s="24">
        <f t="shared" si="4"/>
        <v>469.98</v>
      </c>
    </row>
    <row r="272" spans="1:7" x14ac:dyDescent="0.25">
      <c r="A272" t="s">
        <v>311</v>
      </c>
      <c r="B272" t="s">
        <v>314</v>
      </c>
      <c r="C272" t="s">
        <v>392</v>
      </c>
      <c r="D272" s="34">
        <v>44228</v>
      </c>
      <c r="E272">
        <v>382.98</v>
      </c>
      <c r="F272" s="24">
        <v>87</v>
      </c>
      <c r="G272" s="24">
        <f t="shared" si="4"/>
        <v>469.98</v>
      </c>
    </row>
    <row r="273" spans="1:7" x14ac:dyDescent="0.25">
      <c r="A273" t="s">
        <v>311</v>
      </c>
      <c r="B273" t="s">
        <v>314</v>
      </c>
      <c r="C273" t="s">
        <v>393</v>
      </c>
      <c r="D273" s="34">
        <v>44228</v>
      </c>
      <c r="E273">
        <v>382.98</v>
      </c>
      <c r="F273" s="24">
        <v>87</v>
      </c>
      <c r="G273" s="24">
        <f t="shared" si="4"/>
        <v>469.98</v>
      </c>
    </row>
    <row r="274" spans="1:7" x14ac:dyDescent="0.25">
      <c r="A274" t="s">
        <v>311</v>
      </c>
      <c r="B274" t="s">
        <v>314</v>
      </c>
      <c r="C274" t="s">
        <v>394</v>
      </c>
      <c r="D274" s="34">
        <v>44228</v>
      </c>
      <c r="E274">
        <v>382.98</v>
      </c>
      <c r="F274" s="24">
        <v>87</v>
      </c>
      <c r="G274" s="24">
        <f t="shared" si="4"/>
        <v>469.98</v>
      </c>
    </row>
    <row r="275" spans="1:7" x14ac:dyDescent="0.25">
      <c r="A275" t="s">
        <v>311</v>
      </c>
      <c r="B275" t="s">
        <v>314</v>
      </c>
      <c r="C275" t="s">
        <v>395</v>
      </c>
      <c r="D275" s="34">
        <v>44228</v>
      </c>
      <c r="E275">
        <v>382.98</v>
      </c>
      <c r="F275" s="24">
        <v>87</v>
      </c>
      <c r="G275" s="24">
        <f t="shared" si="4"/>
        <v>469.98</v>
      </c>
    </row>
    <row r="276" spans="1:7" x14ac:dyDescent="0.25">
      <c r="A276" t="s">
        <v>311</v>
      </c>
      <c r="B276" t="s">
        <v>314</v>
      </c>
      <c r="C276" t="s">
        <v>396</v>
      </c>
      <c r="D276" s="34">
        <v>44228</v>
      </c>
      <c r="E276">
        <v>382.98</v>
      </c>
      <c r="F276" s="24">
        <v>87</v>
      </c>
      <c r="G276" s="24">
        <f t="shared" si="4"/>
        <v>469.98</v>
      </c>
    </row>
    <row r="277" spans="1:7" x14ac:dyDescent="0.25">
      <c r="A277" t="s">
        <v>311</v>
      </c>
      <c r="B277" t="s">
        <v>314</v>
      </c>
      <c r="C277" t="s">
        <v>397</v>
      </c>
      <c r="D277" s="34">
        <v>44228</v>
      </c>
      <c r="E277">
        <v>382.98</v>
      </c>
      <c r="F277" s="24">
        <v>87</v>
      </c>
      <c r="G277" s="24">
        <f t="shared" si="4"/>
        <v>469.98</v>
      </c>
    </row>
    <row r="278" spans="1:7" x14ac:dyDescent="0.25">
      <c r="A278" t="s">
        <v>311</v>
      </c>
      <c r="B278" t="s">
        <v>314</v>
      </c>
      <c r="C278" t="s">
        <v>398</v>
      </c>
      <c r="D278" s="34">
        <v>44228</v>
      </c>
      <c r="E278">
        <v>382.98</v>
      </c>
      <c r="F278" s="24">
        <v>87</v>
      </c>
      <c r="G278" s="24">
        <f t="shared" si="4"/>
        <v>469.98</v>
      </c>
    </row>
    <row r="279" spans="1:7" x14ac:dyDescent="0.25">
      <c r="A279" t="s">
        <v>311</v>
      </c>
      <c r="B279" t="s">
        <v>314</v>
      </c>
      <c r="C279" t="s">
        <v>399</v>
      </c>
      <c r="D279" s="34">
        <v>44228</v>
      </c>
      <c r="E279">
        <v>382.98</v>
      </c>
      <c r="F279" s="24">
        <v>87</v>
      </c>
      <c r="G279" s="24">
        <f t="shared" si="4"/>
        <v>469.98</v>
      </c>
    </row>
    <row r="280" spans="1:7" x14ac:dyDescent="0.25">
      <c r="A280" t="s">
        <v>311</v>
      </c>
      <c r="B280" t="s">
        <v>314</v>
      </c>
      <c r="C280" t="s">
        <v>400</v>
      </c>
      <c r="D280" s="34">
        <v>44228</v>
      </c>
      <c r="E280">
        <v>382.98</v>
      </c>
      <c r="F280" s="24">
        <v>87</v>
      </c>
      <c r="G280" s="24">
        <f t="shared" si="4"/>
        <v>469.98</v>
      </c>
    </row>
    <row r="281" spans="1:7" x14ac:dyDescent="0.25">
      <c r="A281" t="s">
        <v>311</v>
      </c>
      <c r="B281" t="s">
        <v>314</v>
      </c>
      <c r="C281" t="s">
        <v>401</v>
      </c>
      <c r="D281" s="34">
        <v>44228</v>
      </c>
      <c r="E281">
        <v>382.98</v>
      </c>
      <c r="F281" s="24">
        <v>87</v>
      </c>
      <c r="G281" s="24">
        <f t="shared" si="4"/>
        <v>469.98</v>
      </c>
    </row>
    <row r="282" spans="1:7" x14ac:dyDescent="0.25">
      <c r="A282" t="s">
        <v>311</v>
      </c>
      <c r="B282" t="s">
        <v>314</v>
      </c>
      <c r="C282" t="s">
        <v>402</v>
      </c>
      <c r="D282" s="34">
        <v>44228</v>
      </c>
      <c r="E282">
        <v>382.98</v>
      </c>
      <c r="F282" s="24">
        <v>87</v>
      </c>
      <c r="G282" s="24">
        <f t="shared" si="4"/>
        <v>469.98</v>
      </c>
    </row>
    <row r="283" spans="1:7" x14ac:dyDescent="0.25">
      <c r="A283" t="s">
        <v>311</v>
      </c>
      <c r="B283" t="s">
        <v>314</v>
      </c>
      <c r="C283" t="s">
        <v>403</v>
      </c>
      <c r="D283" s="34">
        <v>44228</v>
      </c>
      <c r="E283">
        <v>382.98</v>
      </c>
      <c r="F283" s="24">
        <v>87</v>
      </c>
      <c r="G283" s="24">
        <f t="shared" si="4"/>
        <v>469.98</v>
      </c>
    </row>
    <row r="284" spans="1:7" x14ac:dyDescent="0.25">
      <c r="A284" t="s">
        <v>311</v>
      </c>
      <c r="B284" t="s">
        <v>314</v>
      </c>
      <c r="C284" t="s">
        <v>404</v>
      </c>
      <c r="D284" s="34">
        <v>44228</v>
      </c>
      <c r="E284">
        <v>382.98</v>
      </c>
      <c r="F284" s="24">
        <v>87</v>
      </c>
      <c r="G284" s="24">
        <f t="shared" si="4"/>
        <v>469.98</v>
      </c>
    </row>
    <row r="285" spans="1:7" x14ac:dyDescent="0.25">
      <c r="A285" t="s">
        <v>311</v>
      </c>
      <c r="B285" t="s">
        <v>314</v>
      </c>
      <c r="C285" t="s">
        <v>405</v>
      </c>
      <c r="D285" s="34">
        <v>44228</v>
      </c>
      <c r="E285">
        <v>382.98</v>
      </c>
      <c r="F285" s="24">
        <v>87</v>
      </c>
      <c r="G285" s="24">
        <f t="shared" si="4"/>
        <v>469.98</v>
      </c>
    </row>
    <row r="286" spans="1:7" x14ac:dyDescent="0.25">
      <c r="A286" t="s">
        <v>311</v>
      </c>
      <c r="B286" t="s">
        <v>314</v>
      </c>
      <c r="C286" t="s">
        <v>406</v>
      </c>
      <c r="D286" s="34">
        <v>44228</v>
      </c>
      <c r="E286">
        <v>382.98</v>
      </c>
      <c r="F286" s="24">
        <v>87</v>
      </c>
      <c r="G286" s="24">
        <f t="shared" si="4"/>
        <v>469.98</v>
      </c>
    </row>
    <row r="287" spans="1:7" x14ac:dyDescent="0.25">
      <c r="A287" t="s">
        <v>311</v>
      </c>
      <c r="B287" t="s">
        <v>314</v>
      </c>
      <c r="C287" t="s">
        <v>407</v>
      </c>
      <c r="D287" s="34">
        <v>44228</v>
      </c>
      <c r="E287">
        <v>382.98</v>
      </c>
      <c r="F287" s="24">
        <v>87</v>
      </c>
      <c r="G287" s="24">
        <f t="shared" si="4"/>
        <v>469.98</v>
      </c>
    </row>
    <row r="288" spans="1:7" x14ac:dyDescent="0.25">
      <c r="A288" t="s">
        <v>311</v>
      </c>
      <c r="B288" t="s">
        <v>314</v>
      </c>
      <c r="C288" t="s">
        <v>408</v>
      </c>
      <c r="D288" s="34">
        <v>44228</v>
      </c>
      <c r="E288">
        <v>382.98</v>
      </c>
      <c r="F288" s="24">
        <v>87</v>
      </c>
      <c r="G288" s="24">
        <f t="shared" si="4"/>
        <v>469.98</v>
      </c>
    </row>
    <row r="289" spans="1:7" x14ac:dyDescent="0.25">
      <c r="A289" t="s">
        <v>311</v>
      </c>
      <c r="B289" t="s">
        <v>314</v>
      </c>
      <c r="C289" t="s">
        <v>409</v>
      </c>
      <c r="D289" s="34">
        <v>44228</v>
      </c>
      <c r="E289">
        <v>382.98</v>
      </c>
      <c r="F289" s="24">
        <v>87</v>
      </c>
      <c r="G289" s="24">
        <f t="shared" si="4"/>
        <v>469.98</v>
      </c>
    </row>
    <row r="290" spans="1:7" x14ac:dyDescent="0.25">
      <c r="A290" t="s">
        <v>311</v>
      </c>
      <c r="B290" t="s">
        <v>314</v>
      </c>
      <c r="C290" t="s">
        <v>410</v>
      </c>
      <c r="D290" s="34">
        <v>44228</v>
      </c>
      <c r="E290">
        <v>382.98</v>
      </c>
      <c r="F290" s="24">
        <v>87</v>
      </c>
      <c r="G290" s="24">
        <f t="shared" si="4"/>
        <v>469.98</v>
      </c>
    </row>
    <row r="291" spans="1:7" x14ac:dyDescent="0.25">
      <c r="A291" t="s">
        <v>311</v>
      </c>
      <c r="B291" t="s">
        <v>314</v>
      </c>
      <c r="C291" t="s">
        <v>411</v>
      </c>
      <c r="D291" s="34">
        <v>44228</v>
      </c>
      <c r="E291">
        <v>382.98</v>
      </c>
      <c r="F291" s="24">
        <v>87</v>
      </c>
      <c r="G291" s="24">
        <f t="shared" si="4"/>
        <v>469.98</v>
      </c>
    </row>
    <row r="292" spans="1:7" x14ac:dyDescent="0.25">
      <c r="A292" t="s">
        <v>311</v>
      </c>
      <c r="B292" t="s">
        <v>314</v>
      </c>
      <c r="C292" t="s">
        <v>412</v>
      </c>
      <c r="D292" s="34">
        <v>44228</v>
      </c>
      <c r="E292">
        <v>382.98</v>
      </c>
      <c r="F292" s="24">
        <v>87</v>
      </c>
      <c r="G292" s="24">
        <f t="shared" si="4"/>
        <v>469.98</v>
      </c>
    </row>
    <row r="293" spans="1:7" x14ac:dyDescent="0.25">
      <c r="A293" t="s">
        <v>311</v>
      </c>
      <c r="B293" t="s">
        <v>314</v>
      </c>
      <c r="C293" t="s">
        <v>413</v>
      </c>
      <c r="D293" s="34">
        <v>44228</v>
      </c>
      <c r="E293">
        <v>382.98</v>
      </c>
      <c r="F293" s="24">
        <v>87</v>
      </c>
      <c r="G293" s="24">
        <f t="shared" si="4"/>
        <v>469.98</v>
      </c>
    </row>
    <row r="294" spans="1:7" x14ac:dyDescent="0.25">
      <c r="A294" t="s">
        <v>311</v>
      </c>
      <c r="B294" t="s">
        <v>314</v>
      </c>
      <c r="C294" t="s">
        <v>414</v>
      </c>
      <c r="D294" s="34">
        <v>44228</v>
      </c>
      <c r="E294">
        <v>382.98</v>
      </c>
      <c r="F294" s="24">
        <v>87</v>
      </c>
      <c r="G294" s="24">
        <f t="shared" si="4"/>
        <v>469.98</v>
      </c>
    </row>
    <row r="295" spans="1:7" x14ac:dyDescent="0.25">
      <c r="A295" t="s">
        <v>311</v>
      </c>
      <c r="B295" t="s">
        <v>314</v>
      </c>
      <c r="C295" t="s">
        <v>415</v>
      </c>
      <c r="D295" s="34">
        <v>44228</v>
      </c>
      <c r="E295">
        <v>382.98</v>
      </c>
      <c r="F295" s="24">
        <v>87</v>
      </c>
      <c r="G295" s="24">
        <f t="shared" si="4"/>
        <v>469.98</v>
      </c>
    </row>
    <row r="296" spans="1:7" x14ac:dyDescent="0.25">
      <c r="A296" t="s">
        <v>311</v>
      </c>
      <c r="B296" t="s">
        <v>314</v>
      </c>
      <c r="C296" t="s">
        <v>416</v>
      </c>
      <c r="D296" s="34">
        <v>44228</v>
      </c>
      <c r="E296">
        <v>382.98</v>
      </c>
      <c r="F296" s="24">
        <v>87</v>
      </c>
      <c r="G296" s="24">
        <f t="shared" si="4"/>
        <v>469.98</v>
      </c>
    </row>
    <row r="297" spans="1:7" x14ac:dyDescent="0.25">
      <c r="A297" t="s">
        <v>311</v>
      </c>
      <c r="B297" t="s">
        <v>314</v>
      </c>
      <c r="C297" t="s">
        <v>417</v>
      </c>
      <c r="D297" s="34">
        <v>44228</v>
      </c>
      <c r="E297">
        <v>382.98</v>
      </c>
      <c r="F297" s="24">
        <v>87</v>
      </c>
      <c r="G297" s="24">
        <f t="shared" si="4"/>
        <v>469.98</v>
      </c>
    </row>
    <row r="298" spans="1:7" x14ac:dyDescent="0.25">
      <c r="A298" t="s">
        <v>311</v>
      </c>
      <c r="B298" t="s">
        <v>314</v>
      </c>
      <c r="C298" t="s">
        <v>418</v>
      </c>
      <c r="D298" s="34">
        <v>44228</v>
      </c>
      <c r="E298">
        <v>382.98</v>
      </c>
      <c r="F298" s="24">
        <v>87</v>
      </c>
      <c r="G298" s="24">
        <f t="shared" si="4"/>
        <v>469.98</v>
      </c>
    </row>
    <row r="299" spans="1:7" x14ac:dyDescent="0.25">
      <c r="A299" t="s">
        <v>311</v>
      </c>
      <c r="B299" t="s">
        <v>314</v>
      </c>
      <c r="C299" t="s">
        <v>419</v>
      </c>
      <c r="D299" s="34">
        <v>44228</v>
      </c>
      <c r="E299">
        <v>382.98</v>
      </c>
      <c r="F299" s="24">
        <v>87</v>
      </c>
      <c r="G299" s="24">
        <f t="shared" si="4"/>
        <v>469.98</v>
      </c>
    </row>
    <row r="300" spans="1:7" x14ac:dyDescent="0.25">
      <c r="A300" t="s">
        <v>311</v>
      </c>
      <c r="B300" t="s">
        <v>314</v>
      </c>
      <c r="C300" t="s">
        <v>420</v>
      </c>
      <c r="D300" s="34">
        <v>44228</v>
      </c>
      <c r="E300">
        <v>382.98</v>
      </c>
      <c r="F300" s="24">
        <v>87</v>
      </c>
      <c r="G300" s="24">
        <f t="shared" si="4"/>
        <v>469.98</v>
      </c>
    </row>
    <row r="301" spans="1:7" x14ac:dyDescent="0.25">
      <c r="A301" t="s">
        <v>311</v>
      </c>
      <c r="B301" t="s">
        <v>314</v>
      </c>
      <c r="C301" t="s">
        <v>421</v>
      </c>
      <c r="D301" s="34">
        <v>44228</v>
      </c>
      <c r="E301">
        <v>382.98</v>
      </c>
      <c r="F301" s="24">
        <v>87</v>
      </c>
      <c r="G301" s="24">
        <f t="shared" si="4"/>
        <v>469.98</v>
      </c>
    </row>
    <row r="302" spans="1:7" x14ac:dyDescent="0.25">
      <c r="A302" t="s">
        <v>311</v>
      </c>
      <c r="B302" t="s">
        <v>314</v>
      </c>
      <c r="C302" t="s">
        <v>422</v>
      </c>
      <c r="D302" s="34">
        <v>44228</v>
      </c>
      <c r="E302">
        <v>382.98</v>
      </c>
      <c r="F302" s="24">
        <v>87</v>
      </c>
      <c r="G302" s="24">
        <f t="shared" si="4"/>
        <v>469.98</v>
      </c>
    </row>
    <row r="303" spans="1:7" x14ac:dyDescent="0.25">
      <c r="A303" t="s">
        <v>311</v>
      </c>
      <c r="B303" t="s">
        <v>314</v>
      </c>
      <c r="C303" t="s">
        <v>423</v>
      </c>
      <c r="D303" s="34">
        <v>44228</v>
      </c>
      <c r="E303">
        <v>382.98</v>
      </c>
      <c r="F303" s="24">
        <v>87</v>
      </c>
      <c r="G303" s="24">
        <f t="shared" si="4"/>
        <v>469.98</v>
      </c>
    </row>
    <row r="304" spans="1:7" x14ac:dyDescent="0.25">
      <c r="A304" t="s">
        <v>311</v>
      </c>
      <c r="B304" t="s">
        <v>314</v>
      </c>
      <c r="C304" t="s">
        <v>424</v>
      </c>
      <c r="D304" s="34">
        <v>44228</v>
      </c>
      <c r="E304">
        <v>382.98</v>
      </c>
      <c r="F304" s="24">
        <v>87</v>
      </c>
      <c r="G304" s="24">
        <f t="shared" si="4"/>
        <v>469.98</v>
      </c>
    </row>
    <row r="305" spans="1:7" x14ac:dyDescent="0.25">
      <c r="A305" t="s">
        <v>311</v>
      </c>
      <c r="B305" t="s">
        <v>314</v>
      </c>
      <c r="C305" t="s">
        <v>425</v>
      </c>
      <c r="D305" s="34">
        <v>44228</v>
      </c>
      <c r="E305">
        <v>382.98</v>
      </c>
      <c r="F305" s="24">
        <v>87</v>
      </c>
      <c r="G305" s="24">
        <f t="shared" si="4"/>
        <v>469.98</v>
      </c>
    </row>
    <row r="306" spans="1:7" x14ac:dyDescent="0.25">
      <c r="A306" t="s">
        <v>311</v>
      </c>
      <c r="B306" t="s">
        <v>314</v>
      </c>
      <c r="C306" t="s">
        <v>426</v>
      </c>
      <c r="D306" s="34">
        <v>44228</v>
      </c>
      <c r="E306">
        <v>384.23</v>
      </c>
      <c r="F306" s="24">
        <v>87.28</v>
      </c>
      <c r="G306" s="24">
        <f t="shared" si="4"/>
        <v>471.51</v>
      </c>
    </row>
    <row r="307" spans="1:7" x14ac:dyDescent="0.25">
      <c r="A307" t="s">
        <v>311</v>
      </c>
      <c r="B307" t="s">
        <v>314</v>
      </c>
      <c r="C307" t="s">
        <v>427</v>
      </c>
      <c r="D307" s="34">
        <v>44228</v>
      </c>
      <c r="E307">
        <v>382.98</v>
      </c>
      <c r="F307" s="24">
        <v>87</v>
      </c>
      <c r="G307" s="24">
        <f t="shared" si="4"/>
        <v>469.98</v>
      </c>
    </row>
    <row r="308" spans="1:7" x14ac:dyDescent="0.25">
      <c r="A308" t="s">
        <v>311</v>
      </c>
      <c r="B308" t="s">
        <v>314</v>
      </c>
      <c r="C308" t="s">
        <v>428</v>
      </c>
      <c r="D308" s="34">
        <v>44228</v>
      </c>
      <c r="E308">
        <v>382.98</v>
      </c>
      <c r="F308" s="24">
        <v>87</v>
      </c>
      <c r="G308" s="24">
        <f t="shared" si="4"/>
        <v>469.98</v>
      </c>
    </row>
    <row r="309" spans="1:7" x14ac:dyDescent="0.25">
      <c r="A309" t="s">
        <v>311</v>
      </c>
      <c r="B309" t="s">
        <v>314</v>
      </c>
      <c r="C309" t="s">
        <v>429</v>
      </c>
      <c r="D309" s="34">
        <v>44228</v>
      </c>
      <c r="E309">
        <v>382.98</v>
      </c>
      <c r="F309" s="24">
        <v>87</v>
      </c>
      <c r="G309" s="24">
        <f t="shared" si="4"/>
        <v>469.98</v>
      </c>
    </row>
    <row r="310" spans="1:7" x14ac:dyDescent="0.25">
      <c r="A310" t="s">
        <v>311</v>
      </c>
      <c r="B310" t="s">
        <v>314</v>
      </c>
      <c r="C310" t="s">
        <v>430</v>
      </c>
      <c r="D310" s="34">
        <v>44228</v>
      </c>
      <c r="E310">
        <v>384.23</v>
      </c>
      <c r="F310" s="24">
        <v>87.28</v>
      </c>
      <c r="G310" s="24">
        <f t="shared" si="4"/>
        <v>471.51</v>
      </c>
    </row>
    <row r="311" spans="1:7" x14ac:dyDescent="0.25">
      <c r="A311" t="s">
        <v>311</v>
      </c>
      <c r="B311" t="s">
        <v>314</v>
      </c>
      <c r="C311" t="s">
        <v>431</v>
      </c>
      <c r="D311" s="34">
        <v>44228</v>
      </c>
      <c r="E311">
        <v>384.23</v>
      </c>
      <c r="F311" s="24">
        <v>87.28</v>
      </c>
      <c r="G311" s="24">
        <f t="shared" si="4"/>
        <v>471.51</v>
      </c>
    </row>
    <row r="312" spans="1:7" x14ac:dyDescent="0.25">
      <c r="A312" t="s">
        <v>311</v>
      </c>
      <c r="B312" t="s">
        <v>314</v>
      </c>
      <c r="C312" t="s">
        <v>432</v>
      </c>
      <c r="D312" s="34">
        <v>44228</v>
      </c>
      <c r="E312">
        <v>384.23</v>
      </c>
      <c r="F312" s="24">
        <v>87.28</v>
      </c>
      <c r="G312" s="24">
        <f t="shared" si="4"/>
        <v>471.51</v>
      </c>
    </row>
    <row r="313" spans="1:7" x14ac:dyDescent="0.25">
      <c r="A313" t="s">
        <v>311</v>
      </c>
      <c r="B313" t="s">
        <v>314</v>
      </c>
      <c r="C313" t="s">
        <v>433</v>
      </c>
      <c r="D313" s="34">
        <v>44228</v>
      </c>
      <c r="E313">
        <v>384.23</v>
      </c>
      <c r="F313" s="24">
        <v>87.28</v>
      </c>
      <c r="G313" s="24">
        <f t="shared" si="4"/>
        <v>471.51</v>
      </c>
    </row>
    <row r="314" spans="1:7" x14ac:dyDescent="0.25">
      <c r="A314" t="s">
        <v>311</v>
      </c>
      <c r="B314" t="s">
        <v>314</v>
      </c>
      <c r="C314" t="s">
        <v>434</v>
      </c>
      <c r="D314" s="34">
        <v>44228</v>
      </c>
      <c r="E314">
        <v>384.23</v>
      </c>
      <c r="F314" s="24">
        <v>87.28</v>
      </c>
      <c r="G314" s="24">
        <f t="shared" si="4"/>
        <v>471.51</v>
      </c>
    </row>
    <row r="315" spans="1:7" x14ac:dyDescent="0.25">
      <c r="A315" t="s">
        <v>311</v>
      </c>
      <c r="B315" t="s">
        <v>314</v>
      </c>
      <c r="C315" t="s">
        <v>435</v>
      </c>
      <c r="D315" s="34">
        <v>44228</v>
      </c>
      <c r="E315">
        <v>384.23</v>
      </c>
      <c r="F315" s="24">
        <v>87.28</v>
      </c>
      <c r="G315" s="24">
        <f t="shared" si="4"/>
        <v>471.51</v>
      </c>
    </row>
    <row r="316" spans="1:7" x14ac:dyDescent="0.25">
      <c r="A316" t="s">
        <v>311</v>
      </c>
      <c r="B316" t="s">
        <v>314</v>
      </c>
      <c r="C316" t="s">
        <v>436</v>
      </c>
      <c r="D316" s="34">
        <v>44228</v>
      </c>
      <c r="E316">
        <v>384.23</v>
      </c>
      <c r="F316" s="24">
        <v>87.28</v>
      </c>
      <c r="G316" s="24">
        <f t="shared" si="4"/>
        <v>471.51</v>
      </c>
    </row>
    <row r="317" spans="1:7" x14ac:dyDescent="0.25">
      <c r="A317" t="s">
        <v>311</v>
      </c>
      <c r="B317" t="s">
        <v>314</v>
      </c>
      <c r="C317" t="s">
        <v>437</v>
      </c>
      <c r="D317" s="34">
        <v>44228</v>
      </c>
      <c r="E317">
        <v>384.23</v>
      </c>
      <c r="F317" s="24">
        <v>87.28</v>
      </c>
      <c r="G317" s="24">
        <f t="shared" si="4"/>
        <v>471.51</v>
      </c>
    </row>
    <row r="318" spans="1:7" x14ac:dyDescent="0.25">
      <c r="A318" t="s">
        <v>311</v>
      </c>
      <c r="B318" t="s">
        <v>314</v>
      </c>
      <c r="C318" t="s">
        <v>438</v>
      </c>
      <c r="D318" s="34">
        <v>44228</v>
      </c>
      <c r="E318">
        <v>384.23</v>
      </c>
      <c r="F318" s="24">
        <v>87.28</v>
      </c>
      <c r="G318" s="24">
        <f t="shared" si="4"/>
        <v>471.51</v>
      </c>
    </row>
    <row r="319" spans="1:7" x14ac:dyDescent="0.25">
      <c r="A319" t="s">
        <v>311</v>
      </c>
      <c r="B319" t="s">
        <v>314</v>
      </c>
      <c r="C319" t="s">
        <v>439</v>
      </c>
      <c r="D319" s="34">
        <v>44228</v>
      </c>
      <c r="E319">
        <v>384.23</v>
      </c>
      <c r="F319" s="24">
        <v>87.28</v>
      </c>
      <c r="G319" s="24">
        <f t="shared" si="4"/>
        <v>471.51</v>
      </c>
    </row>
    <row r="320" spans="1:7" x14ac:dyDescent="0.25">
      <c r="A320" t="s">
        <v>311</v>
      </c>
      <c r="B320" t="s">
        <v>314</v>
      </c>
      <c r="C320" t="s">
        <v>440</v>
      </c>
      <c r="D320" s="34">
        <v>44228</v>
      </c>
      <c r="E320">
        <v>384.23</v>
      </c>
      <c r="F320" s="24">
        <v>87.28</v>
      </c>
      <c r="G320" s="24">
        <f t="shared" si="4"/>
        <v>471.51</v>
      </c>
    </row>
    <row r="321" spans="1:7" x14ac:dyDescent="0.25">
      <c r="A321" t="s">
        <v>311</v>
      </c>
      <c r="B321" t="s">
        <v>314</v>
      </c>
      <c r="C321" t="s">
        <v>441</v>
      </c>
      <c r="D321" s="34">
        <v>44228</v>
      </c>
      <c r="E321">
        <v>384.23</v>
      </c>
      <c r="F321" s="24">
        <v>87.28</v>
      </c>
      <c r="G321" s="24">
        <f t="shared" si="4"/>
        <v>471.51</v>
      </c>
    </row>
    <row r="322" spans="1:7" x14ac:dyDescent="0.25">
      <c r="A322" t="s">
        <v>311</v>
      </c>
      <c r="B322" t="s">
        <v>314</v>
      </c>
      <c r="C322" t="s">
        <v>442</v>
      </c>
      <c r="D322" s="34">
        <v>44228</v>
      </c>
      <c r="E322">
        <v>384.23</v>
      </c>
      <c r="F322" s="24">
        <v>87.28</v>
      </c>
      <c r="G322" s="24">
        <f t="shared" si="4"/>
        <v>471.51</v>
      </c>
    </row>
    <row r="323" spans="1:7" x14ac:dyDescent="0.25">
      <c r="A323" t="s">
        <v>311</v>
      </c>
      <c r="B323" t="s">
        <v>314</v>
      </c>
      <c r="C323" t="s">
        <v>443</v>
      </c>
      <c r="D323" s="34">
        <v>44228</v>
      </c>
      <c r="E323">
        <v>384.23</v>
      </c>
      <c r="F323" s="24">
        <v>87.28</v>
      </c>
      <c r="G323" s="24">
        <f t="shared" ref="G323:G386" si="5">SUM(E323:F323)</f>
        <v>471.51</v>
      </c>
    </row>
    <row r="324" spans="1:7" x14ac:dyDescent="0.25">
      <c r="A324" t="s">
        <v>311</v>
      </c>
      <c r="B324" t="s">
        <v>314</v>
      </c>
      <c r="C324" t="s">
        <v>444</v>
      </c>
      <c r="D324" s="34">
        <v>44228</v>
      </c>
      <c r="E324">
        <v>384.23</v>
      </c>
      <c r="F324" s="24">
        <v>87.28</v>
      </c>
      <c r="G324" s="24">
        <f t="shared" si="5"/>
        <v>471.51</v>
      </c>
    </row>
    <row r="325" spans="1:7" x14ac:dyDescent="0.25">
      <c r="A325" t="s">
        <v>311</v>
      </c>
      <c r="B325" t="s">
        <v>314</v>
      </c>
      <c r="C325" t="s">
        <v>445</v>
      </c>
      <c r="D325" s="34">
        <v>44228</v>
      </c>
      <c r="E325">
        <v>384.23</v>
      </c>
      <c r="F325" s="24">
        <v>87.28</v>
      </c>
      <c r="G325" s="24">
        <f t="shared" si="5"/>
        <v>471.51</v>
      </c>
    </row>
    <row r="326" spans="1:7" x14ac:dyDescent="0.25">
      <c r="A326" t="s">
        <v>311</v>
      </c>
      <c r="B326" t="s">
        <v>314</v>
      </c>
      <c r="C326" t="s">
        <v>446</v>
      </c>
      <c r="D326" s="34">
        <v>44228</v>
      </c>
      <c r="E326">
        <v>384.23</v>
      </c>
      <c r="F326" s="24">
        <v>87.28</v>
      </c>
      <c r="G326" s="24">
        <f t="shared" si="5"/>
        <v>471.51</v>
      </c>
    </row>
    <row r="327" spans="1:7" x14ac:dyDescent="0.25">
      <c r="A327" t="s">
        <v>311</v>
      </c>
      <c r="B327" t="s">
        <v>314</v>
      </c>
      <c r="C327" t="s">
        <v>447</v>
      </c>
      <c r="D327" s="34">
        <v>44228</v>
      </c>
      <c r="E327">
        <v>384.23</v>
      </c>
      <c r="F327" s="24">
        <v>87.28</v>
      </c>
      <c r="G327" s="24">
        <f t="shared" si="5"/>
        <v>471.51</v>
      </c>
    </row>
    <row r="328" spans="1:7" x14ac:dyDescent="0.25">
      <c r="A328" t="s">
        <v>311</v>
      </c>
      <c r="B328" t="s">
        <v>314</v>
      </c>
      <c r="C328" t="s">
        <v>448</v>
      </c>
      <c r="D328" s="34">
        <v>44228</v>
      </c>
      <c r="E328">
        <v>384.23</v>
      </c>
      <c r="F328" s="24">
        <v>87.28</v>
      </c>
      <c r="G328" s="24">
        <f t="shared" si="5"/>
        <v>471.51</v>
      </c>
    </row>
    <row r="329" spans="1:7" x14ac:dyDescent="0.25">
      <c r="A329" t="s">
        <v>311</v>
      </c>
      <c r="B329" t="s">
        <v>314</v>
      </c>
      <c r="C329" t="s">
        <v>449</v>
      </c>
      <c r="D329" s="34">
        <v>44228</v>
      </c>
      <c r="E329">
        <v>384.23</v>
      </c>
      <c r="F329" s="24">
        <v>87.28</v>
      </c>
      <c r="G329" s="24">
        <f t="shared" si="5"/>
        <v>471.51</v>
      </c>
    </row>
    <row r="330" spans="1:7" x14ac:dyDescent="0.25">
      <c r="A330" t="s">
        <v>311</v>
      </c>
      <c r="B330" t="s">
        <v>314</v>
      </c>
      <c r="C330" t="s">
        <v>450</v>
      </c>
      <c r="D330" s="34">
        <v>44228</v>
      </c>
      <c r="E330">
        <v>384.23</v>
      </c>
      <c r="F330" s="24">
        <v>87.28</v>
      </c>
      <c r="G330" s="24">
        <f t="shared" si="5"/>
        <v>471.51</v>
      </c>
    </row>
    <row r="331" spans="1:7" x14ac:dyDescent="0.25">
      <c r="A331" t="s">
        <v>311</v>
      </c>
      <c r="B331" t="s">
        <v>314</v>
      </c>
      <c r="C331" t="s">
        <v>451</v>
      </c>
      <c r="D331" s="34">
        <v>44228</v>
      </c>
      <c r="E331">
        <v>384.23</v>
      </c>
      <c r="F331" s="24">
        <v>87.28</v>
      </c>
      <c r="G331" s="24">
        <f t="shared" si="5"/>
        <v>471.51</v>
      </c>
    </row>
    <row r="332" spans="1:7" x14ac:dyDescent="0.25">
      <c r="A332" t="s">
        <v>311</v>
      </c>
      <c r="B332" t="s">
        <v>314</v>
      </c>
      <c r="C332" t="s">
        <v>452</v>
      </c>
      <c r="D332" s="34">
        <v>44228</v>
      </c>
      <c r="E332">
        <v>384.23</v>
      </c>
      <c r="F332" s="24">
        <v>87.28</v>
      </c>
      <c r="G332" s="24">
        <f t="shared" si="5"/>
        <v>471.51</v>
      </c>
    </row>
    <row r="333" spans="1:7" x14ac:dyDescent="0.25">
      <c r="A333" t="s">
        <v>311</v>
      </c>
      <c r="B333" t="s">
        <v>314</v>
      </c>
      <c r="C333" t="s">
        <v>453</v>
      </c>
      <c r="D333" s="34">
        <v>44228</v>
      </c>
      <c r="E333">
        <v>384.23</v>
      </c>
      <c r="F333" s="24">
        <v>87.28</v>
      </c>
      <c r="G333" s="24">
        <f t="shared" si="5"/>
        <v>471.51</v>
      </c>
    </row>
    <row r="334" spans="1:7" x14ac:dyDescent="0.25">
      <c r="A334" t="s">
        <v>311</v>
      </c>
      <c r="B334" t="s">
        <v>314</v>
      </c>
      <c r="C334" t="s">
        <v>454</v>
      </c>
      <c r="D334" s="34">
        <v>44228</v>
      </c>
      <c r="E334">
        <v>384.23</v>
      </c>
      <c r="F334" s="24">
        <v>87.28</v>
      </c>
      <c r="G334" s="24">
        <f t="shared" si="5"/>
        <v>471.51</v>
      </c>
    </row>
    <row r="335" spans="1:7" x14ac:dyDescent="0.25">
      <c r="A335" t="s">
        <v>311</v>
      </c>
      <c r="B335" t="s">
        <v>314</v>
      </c>
      <c r="C335" t="s">
        <v>455</v>
      </c>
      <c r="D335" s="34">
        <v>44228</v>
      </c>
      <c r="E335">
        <v>384.23</v>
      </c>
      <c r="F335" s="24">
        <v>87.28</v>
      </c>
      <c r="G335" s="24">
        <f t="shared" si="5"/>
        <v>471.51</v>
      </c>
    </row>
    <row r="336" spans="1:7" x14ac:dyDescent="0.25">
      <c r="A336" t="s">
        <v>311</v>
      </c>
      <c r="B336" t="s">
        <v>314</v>
      </c>
      <c r="C336" t="s">
        <v>456</v>
      </c>
      <c r="D336" s="34">
        <v>44228</v>
      </c>
      <c r="E336">
        <v>384.23</v>
      </c>
      <c r="F336" s="24">
        <v>87.28</v>
      </c>
      <c r="G336" s="24">
        <f t="shared" si="5"/>
        <v>471.51</v>
      </c>
    </row>
    <row r="337" spans="1:7" x14ac:dyDescent="0.25">
      <c r="A337" t="s">
        <v>311</v>
      </c>
      <c r="B337" t="s">
        <v>314</v>
      </c>
      <c r="C337" t="s">
        <v>457</v>
      </c>
      <c r="D337" s="34">
        <v>44228</v>
      </c>
      <c r="E337">
        <v>384.23</v>
      </c>
      <c r="F337" s="24">
        <v>87.28</v>
      </c>
      <c r="G337" s="24">
        <f t="shared" si="5"/>
        <v>471.51</v>
      </c>
    </row>
    <row r="338" spans="1:7" x14ac:dyDescent="0.25">
      <c r="A338" t="s">
        <v>311</v>
      </c>
      <c r="B338" t="s">
        <v>314</v>
      </c>
      <c r="C338" t="s">
        <v>458</v>
      </c>
      <c r="D338" s="34">
        <v>44228</v>
      </c>
      <c r="E338">
        <v>384.23</v>
      </c>
      <c r="F338" s="24">
        <v>87.28</v>
      </c>
      <c r="G338" s="24">
        <f t="shared" si="5"/>
        <v>471.51</v>
      </c>
    </row>
    <row r="339" spans="1:7" x14ac:dyDescent="0.25">
      <c r="A339" t="s">
        <v>311</v>
      </c>
      <c r="B339" t="s">
        <v>314</v>
      </c>
      <c r="C339" t="s">
        <v>459</v>
      </c>
      <c r="D339" s="34">
        <v>44228</v>
      </c>
      <c r="E339">
        <v>384.23</v>
      </c>
      <c r="F339" s="24">
        <v>87.28</v>
      </c>
      <c r="G339" s="24">
        <f t="shared" si="5"/>
        <v>471.51</v>
      </c>
    </row>
    <row r="340" spans="1:7" x14ac:dyDescent="0.25">
      <c r="A340" t="s">
        <v>311</v>
      </c>
      <c r="B340" t="s">
        <v>314</v>
      </c>
      <c r="C340" t="s">
        <v>460</v>
      </c>
      <c r="D340" s="34">
        <v>44228</v>
      </c>
      <c r="E340">
        <v>384.23</v>
      </c>
      <c r="F340" s="24">
        <v>87.28</v>
      </c>
      <c r="G340" s="24">
        <f t="shared" si="5"/>
        <v>471.51</v>
      </c>
    </row>
    <row r="341" spans="1:7" x14ac:dyDescent="0.25">
      <c r="A341" t="s">
        <v>311</v>
      </c>
      <c r="B341" t="s">
        <v>314</v>
      </c>
      <c r="C341" t="s">
        <v>461</v>
      </c>
      <c r="D341" s="34">
        <v>44228</v>
      </c>
      <c r="E341">
        <v>384.23</v>
      </c>
      <c r="F341" s="24">
        <v>87.28</v>
      </c>
      <c r="G341" s="24">
        <f t="shared" si="5"/>
        <v>471.51</v>
      </c>
    </row>
    <row r="342" spans="1:7" x14ac:dyDescent="0.25">
      <c r="A342" t="s">
        <v>311</v>
      </c>
      <c r="B342" t="s">
        <v>314</v>
      </c>
      <c r="C342" t="s">
        <v>462</v>
      </c>
      <c r="D342" s="34">
        <v>44228</v>
      </c>
      <c r="E342">
        <v>384.23</v>
      </c>
      <c r="F342" s="24">
        <v>87.28</v>
      </c>
      <c r="G342" s="24">
        <f t="shared" si="5"/>
        <v>471.51</v>
      </c>
    </row>
    <row r="343" spans="1:7" x14ac:dyDescent="0.25">
      <c r="A343" t="s">
        <v>311</v>
      </c>
      <c r="B343" t="s">
        <v>314</v>
      </c>
      <c r="C343" t="s">
        <v>463</v>
      </c>
      <c r="D343" s="34">
        <v>44228</v>
      </c>
      <c r="E343">
        <v>384.23</v>
      </c>
      <c r="F343" s="24">
        <v>87.28</v>
      </c>
      <c r="G343" s="24">
        <f t="shared" si="5"/>
        <v>471.51</v>
      </c>
    </row>
    <row r="344" spans="1:7" x14ac:dyDescent="0.25">
      <c r="A344" t="s">
        <v>311</v>
      </c>
      <c r="B344" t="s">
        <v>314</v>
      </c>
      <c r="C344" t="s">
        <v>464</v>
      </c>
      <c r="D344" s="34">
        <v>44228</v>
      </c>
      <c r="E344">
        <v>384.23</v>
      </c>
      <c r="F344" s="24">
        <v>87.28</v>
      </c>
      <c r="G344" s="24">
        <f t="shared" si="5"/>
        <v>471.51</v>
      </c>
    </row>
    <row r="345" spans="1:7" x14ac:dyDescent="0.25">
      <c r="A345" t="s">
        <v>311</v>
      </c>
      <c r="B345" t="s">
        <v>314</v>
      </c>
      <c r="C345" t="s">
        <v>465</v>
      </c>
      <c r="D345" s="34">
        <v>44228</v>
      </c>
      <c r="E345">
        <v>384.23</v>
      </c>
      <c r="F345" s="24">
        <v>87.28</v>
      </c>
      <c r="G345" s="24">
        <f t="shared" si="5"/>
        <v>471.51</v>
      </c>
    </row>
    <row r="346" spans="1:7" x14ac:dyDescent="0.25">
      <c r="A346" t="s">
        <v>311</v>
      </c>
      <c r="B346" t="s">
        <v>314</v>
      </c>
      <c r="C346" t="s">
        <v>466</v>
      </c>
      <c r="D346" s="34">
        <v>44228</v>
      </c>
      <c r="E346">
        <v>384.23</v>
      </c>
      <c r="F346" s="24">
        <v>87.28</v>
      </c>
      <c r="G346" s="24">
        <f t="shared" si="5"/>
        <v>471.51</v>
      </c>
    </row>
    <row r="347" spans="1:7" x14ac:dyDescent="0.25">
      <c r="A347" t="s">
        <v>311</v>
      </c>
      <c r="B347" t="s">
        <v>314</v>
      </c>
      <c r="C347" t="s">
        <v>467</v>
      </c>
      <c r="D347" s="34">
        <v>44228</v>
      </c>
      <c r="E347">
        <v>384.23</v>
      </c>
      <c r="F347" s="24">
        <v>87.28</v>
      </c>
      <c r="G347" s="24">
        <f t="shared" si="5"/>
        <v>471.51</v>
      </c>
    </row>
    <row r="348" spans="1:7" x14ac:dyDescent="0.25">
      <c r="A348" t="s">
        <v>311</v>
      </c>
      <c r="B348" t="s">
        <v>314</v>
      </c>
      <c r="C348" t="s">
        <v>468</v>
      </c>
      <c r="D348" s="34">
        <v>44228</v>
      </c>
      <c r="E348">
        <v>384.23</v>
      </c>
      <c r="F348" s="24">
        <v>87.28</v>
      </c>
      <c r="G348" s="24">
        <f t="shared" si="5"/>
        <v>471.51</v>
      </c>
    </row>
    <row r="349" spans="1:7" x14ac:dyDescent="0.25">
      <c r="A349" t="s">
        <v>311</v>
      </c>
      <c r="B349" t="s">
        <v>314</v>
      </c>
      <c r="C349" t="s">
        <v>469</v>
      </c>
      <c r="D349" s="34">
        <v>44228</v>
      </c>
      <c r="E349">
        <v>384.23</v>
      </c>
      <c r="F349" s="24">
        <v>87.28</v>
      </c>
      <c r="G349" s="24">
        <f t="shared" si="5"/>
        <v>471.51</v>
      </c>
    </row>
    <row r="350" spans="1:7" x14ac:dyDescent="0.25">
      <c r="A350" t="s">
        <v>311</v>
      </c>
      <c r="B350" t="s">
        <v>314</v>
      </c>
      <c r="C350" t="s">
        <v>470</v>
      </c>
      <c r="D350" s="34">
        <v>44228</v>
      </c>
      <c r="E350">
        <v>384.23</v>
      </c>
      <c r="F350" s="24">
        <v>87.28</v>
      </c>
      <c r="G350" s="24">
        <f t="shared" si="5"/>
        <v>471.51</v>
      </c>
    </row>
    <row r="351" spans="1:7" x14ac:dyDescent="0.25">
      <c r="A351" t="s">
        <v>311</v>
      </c>
      <c r="B351" t="s">
        <v>314</v>
      </c>
      <c r="C351" t="s">
        <v>471</v>
      </c>
      <c r="D351" s="34">
        <v>44228</v>
      </c>
      <c r="E351">
        <v>384.23</v>
      </c>
      <c r="F351" s="24">
        <v>87.28</v>
      </c>
      <c r="G351" s="24">
        <f t="shared" si="5"/>
        <v>471.51</v>
      </c>
    </row>
    <row r="352" spans="1:7" x14ac:dyDescent="0.25">
      <c r="A352" t="s">
        <v>311</v>
      </c>
      <c r="B352" t="s">
        <v>314</v>
      </c>
      <c r="C352" t="s">
        <v>472</v>
      </c>
      <c r="D352" s="34">
        <v>44228</v>
      </c>
      <c r="E352">
        <v>384.23</v>
      </c>
      <c r="F352" s="24">
        <v>87.28</v>
      </c>
      <c r="G352" s="24">
        <f t="shared" si="5"/>
        <v>471.51</v>
      </c>
    </row>
    <row r="353" spans="1:7" x14ac:dyDescent="0.25">
      <c r="A353" t="s">
        <v>311</v>
      </c>
      <c r="B353" t="s">
        <v>314</v>
      </c>
      <c r="C353" t="s">
        <v>473</v>
      </c>
      <c r="D353" s="34">
        <v>44228</v>
      </c>
      <c r="E353">
        <v>384.23</v>
      </c>
      <c r="F353" s="24">
        <v>87.28</v>
      </c>
      <c r="G353" s="24">
        <f t="shared" si="5"/>
        <v>471.51</v>
      </c>
    </row>
    <row r="354" spans="1:7" x14ac:dyDescent="0.25">
      <c r="A354" t="s">
        <v>311</v>
      </c>
      <c r="B354" t="s">
        <v>314</v>
      </c>
      <c r="C354" t="s">
        <v>474</v>
      </c>
      <c r="D354" s="34">
        <v>44228</v>
      </c>
      <c r="E354">
        <v>384.23</v>
      </c>
      <c r="F354" s="24">
        <v>87.28</v>
      </c>
      <c r="G354" s="24">
        <f t="shared" si="5"/>
        <v>471.51</v>
      </c>
    </row>
    <row r="355" spans="1:7" x14ac:dyDescent="0.25">
      <c r="A355" t="s">
        <v>311</v>
      </c>
      <c r="B355" t="s">
        <v>314</v>
      </c>
      <c r="C355" t="s">
        <v>475</v>
      </c>
      <c r="D355" s="34">
        <v>44228</v>
      </c>
      <c r="E355">
        <v>384.23</v>
      </c>
      <c r="F355" s="24">
        <v>87.28</v>
      </c>
      <c r="G355" s="24">
        <f t="shared" si="5"/>
        <v>471.51</v>
      </c>
    </row>
    <row r="356" spans="1:7" x14ac:dyDescent="0.25">
      <c r="A356" t="s">
        <v>311</v>
      </c>
      <c r="B356" t="s">
        <v>314</v>
      </c>
      <c r="C356" t="s">
        <v>476</v>
      </c>
      <c r="D356" s="34">
        <v>44228</v>
      </c>
      <c r="E356">
        <v>382.98</v>
      </c>
      <c r="F356" s="24">
        <v>87</v>
      </c>
      <c r="G356" s="24">
        <f t="shared" si="5"/>
        <v>469.98</v>
      </c>
    </row>
    <row r="357" spans="1:7" x14ac:dyDescent="0.25">
      <c r="A357" t="s">
        <v>311</v>
      </c>
      <c r="B357" t="s">
        <v>314</v>
      </c>
      <c r="C357" t="s">
        <v>477</v>
      </c>
      <c r="D357" s="34">
        <v>44228</v>
      </c>
      <c r="E357">
        <v>384.23</v>
      </c>
      <c r="F357" s="24">
        <v>87.28</v>
      </c>
      <c r="G357" s="24">
        <f t="shared" si="5"/>
        <v>471.51</v>
      </c>
    </row>
    <row r="358" spans="1:7" x14ac:dyDescent="0.25">
      <c r="A358" t="s">
        <v>311</v>
      </c>
      <c r="B358" t="s">
        <v>314</v>
      </c>
      <c r="C358" t="s">
        <v>478</v>
      </c>
      <c r="D358" s="34">
        <v>44228</v>
      </c>
      <c r="E358">
        <v>384.23</v>
      </c>
      <c r="F358" s="24">
        <v>87.28</v>
      </c>
      <c r="G358" s="24">
        <f t="shared" si="5"/>
        <v>471.51</v>
      </c>
    </row>
    <row r="359" spans="1:7" x14ac:dyDescent="0.25">
      <c r="A359" t="s">
        <v>311</v>
      </c>
      <c r="B359" t="s">
        <v>314</v>
      </c>
      <c r="C359" t="s">
        <v>479</v>
      </c>
      <c r="D359" s="34">
        <v>44228</v>
      </c>
      <c r="E359">
        <v>384.23</v>
      </c>
      <c r="F359" s="24">
        <v>87.28</v>
      </c>
      <c r="G359" s="24">
        <f t="shared" si="5"/>
        <v>471.51</v>
      </c>
    </row>
    <row r="360" spans="1:7" x14ac:dyDescent="0.25">
      <c r="A360" t="s">
        <v>311</v>
      </c>
      <c r="B360" t="s">
        <v>314</v>
      </c>
      <c r="C360" t="s">
        <v>480</v>
      </c>
      <c r="D360" s="34">
        <v>44228</v>
      </c>
      <c r="E360">
        <v>384.23</v>
      </c>
      <c r="F360" s="24">
        <v>87.28</v>
      </c>
      <c r="G360" s="24">
        <f t="shared" si="5"/>
        <v>471.51</v>
      </c>
    </row>
    <row r="361" spans="1:7" x14ac:dyDescent="0.25">
      <c r="A361" t="s">
        <v>311</v>
      </c>
      <c r="B361" t="s">
        <v>314</v>
      </c>
      <c r="C361" t="s">
        <v>481</v>
      </c>
      <c r="D361" s="34">
        <v>44228</v>
      </c>
      <c r="E361">
        <v>382.98</v>
      </c>
      <c r="F361" s="24">
        <v>87</v>
      </c>
      <c r="G361" s="24">
        <f t="shared" si="5"/>
        <v>469.98</v>
      </c>
    </row>
    <row r="362" spans="1:7" x14ac:dyDescent="0.25">
      <c r="A362" t="s">
        <v>311</v>
      </c>
      <c r="B362" t="s">
        <v>314</v>
      </c>
      <c r="C362" t="s">
        <v>482</v>
      </c>
      <c r="D362" s="34">
        <v>44228</v>
      </c>
      <c r="E362">
        <v>382.98</v>
      </c>
      <c r="F362" s="24">
        <v>87</v>
      </c>
      <c r="G362" s="24">
        <f t="shared" si="5"/>
        <v>469.98</v>
      </c>
    </row>
    <row r="363" spans="1:7" x14ac:dyDescent="0.25">
      <c r="A363" t="s">
        <v>311</v>
      </c>
      <c r="B363" t="s">
        <v>314</v>
      </c>
      <c r="C363" t="s">
        <v>483</v>
      </c>
      <c r="D363" s="34">
        <v>44228</v>
      </c>
      <c r="E363">
        <v>382.98</v>
      </c>
      <c r="F363" s="24">
        <v>87</v>
      </c>
      <c r="G363" s="24">
        <f t="shared" si="5"/>
        <v>469.98</v>
      </c>
    </row>
    <row r="364" spans="1:7" x14ac:dyDescent="0.25">
      <c r="A364" t="s">
        <v>311</v>
      </c>
      <c r="B364" t="s">
        <v>314</v>
      </c>
      <c r="C364" t="s">
        <v>484</v>
      </c>
      <c r="D364" s="34">
        <v>44228</v>
      </c>
      <c r="E364">
        <v>382.98</v>
      </c>
      <c r="F364" s="24">
        <v>87</v>
      </c>
      <c r="G364" s="24">
        <f t="shared" si="5"/>
        <v>469.98</v>
      </c>
    </row>
    <row r="365" spans="1:7" x14ac:dyDescent="0.25">
      <c r="A365" t="s">
        <v>311</v>
      </c>
      <c r="B365" t="s">
        <v>314</v>
      </c>
      <c r="C365" t="s">
        <v>485</v>
      </c>
      <c r="D365" s="34">
        <v>44228</v>
      </c>
      <c r="E365">
        <v>382.98</v>
      </c>
      <c r="F365" s="24">
        <v>87</v>
      </c>
      <c r="G365" s="24">
        <f t="shared" si="5"/>
        <v>469.98</v>
      </c>
    </row>
    <row r="366" spans="1:7" x14ac:dyDescent="0.25">
      <c r="A366" t="s">
        <v>311</v>
      </c>
      <c r="B366" t="s">
        <v>314</v>
      </c>
      <c r="C366" t="s">
        <v>486</v>
      </c>
      <c r="D366" s="34">
        <v>44228</v>
      </c>
      <c r="E366">
        <v>382.98</v>
      </c>
      <c r="F366" s="24">
        <v>87</v>
      </c>
      <c r="G366" s="24">
        <f t="shared" si="5"/>
        <v>469.98</v>
      </c>
    </row>
    <row r="367" spans="1:7" x14ac:dyDescent="0.25">
      <c r="A367" t="s">
        <v>311</v>
      </c>
      <c r="B367" t="s">
        <v>314</v>
      </c>
      <c r="C367" t="s">
        <v>487</v>
      </c>
      <c r="D367" s="34">
        <v>44228</v>
      </c>
      <c r="E367">
        <v>382.98</v>
      </c>
      <c r="F367" s="24">
        <v>87</v>
      </c>
      <c r="G367" s="24">
        <f t="shared" si="5"/>
        <v>469.98</v>
      </c>
    </row>
    <row r="368" spans="1:7" x14ac:dyDescent="0.25">
      <c r="A368" t="s">
        <v>311</v>
      </c>
      <c r="B368" t="s">
        <v>314</v>
      </c>
      <c r="C368" t="s">
        <v>488</v>
      </c>
      <c r="D368" s="34">
        <v>44228</v>
      </c>
      <c r="E368">
        <v>382.98</v>
      </c>
      <c r="F368" s="24">
        <v>87</v>
      </c>
      <c r="G368" s="24">
        <f t="shared" si="5"/>
        <v>469.98</v>
      </c>
    </row>
    <row r="369" spans="1:7" x14ac:dyDescent="0.25">
      <c r="A369" t="s">
        <v>311</v>
      </c>
      <c r="B369" t="s">
        <v>314</v>
      </c>
      <c r="C369" t="s">
        <v>489</v>
      </c>
      <c r="D369" s="34">
        <v>44228</v>
      </c>
      <c r="E369">
        <v>382.98</v>
      </c>
      <c r="F369" s="24">
        <v>87</v>
      </c>
      <c r="G369" s="24">
        <f t="shared" si="5"/>
        <v>469.98</v>
      </c>
    </row>
    <row r="370" spans="1:7" x14ac:dyDescent="0.25">
      <c r="A370" t="s">
        <v>311</v>
      </c>
      <c r="B370" t="s">
        <v>314</v>
      </c>
      <c r="C370" t="s">
        <v>490</v>
      </c>
      <c r="D370" s="34">
        <v>44228</v>
      </c>
      <c r="E370">
        <v>382.98</v>
      </c>
      <c r="F370" s="24">
        <v>87</v>
      </c>
      <c r="G370" s="24">
        <f t="shared" si="5"/>
        <v>469.98</v>
      </c>
    </row>
    <row r="371" spans="1:7" x14ac:dyDescent="0.25">
      <c r="A371" t="s">
        <v>311</v>
      </c>
      <c r="B371" t="s">
        <v>314</v>
      </c>
      <c r="C371" t="s">
        <v>491</v>
      </c>
      <c r="D371" s="34">
        <v>44228</v>
      </c>
      <c r="E371">
        <v>382.98</v>
      </c>
      <c r="F371" s="24">
        <v>87</v>
      </c>
      <c r="G371" s="24">
        <f t="shared" si="5"/>
        <v>469.98</v>
      </c>
    </row>
    <row r="372" spans="1:7" x14ac:dyDescent="0.25">
      <c r="A372" t="s">
        <v>311</v>
      </c>
      <c r="B372" t="s">
        <v>314</v>
      </c>
      <c r="C372" t="s">
        <v>492</v>
      </c>
      <c r="D372" s="34">
        <v>44228</v>
      </c>
      <c r="E372">
        <v>382.98</v>
      </c>
      <c r="F372" s="24">
        <v>87</v>
      </c>
      <c r="G372" s="24">
        <f t="shared" si="5"/>
        <v>469.98</v>
      </c>
    </row>
    <row r="373" spans="1:7" x14ac:dyDescent="0.25">
      <c r="A373" t="s">
        <v>311</v>
      </c>
      <c r="B373" t="s">
        <v>314</v>
      </c>
      <c r="C373" t="s">
        <v>493</v>
      </c>
      <c r="D373" s="34">
        <v>44228</v>
      </c>
      <c r="E373">
        <v>382.98</v>
      </c>
      <c r="F373" s="24">
        <v>87</v>
      </c>
      <c r="G373" s="24">
        <f t="shared" si="5"/>
        <v>469.98</v>
      </c>
    </row>
    <row r="374" spans="1:7" x14ac:dyDescent="0.25">
      <c r="A374" t="s">
        <v>311</v>
      </c>
      <c r="B374" t="s">
        <v>314</v>
      </c>
      <c r="C374" t="s">
        <v>494</v>
      </c>
      <c r="D374" s="34">
        <v>44228</v>
      </c>
      <c r="E374">
        <v>382.98</v>
      </c>
      <c r="F374" s="24">
        <v>87</v>
      </c>
      <c r="G374" s="24">
        <f t="shared" si="5"/>
        <v>469.98</v>
      </c>
    </row>
    <row r="375" spans="1:7" x14ac:dyDescent="0.25">
      <c r="A375" t="s">
        <v>311</v>
      </c>
      <c r="B375" t="s">
        <v>314</v>
      </c>
      <c r="C375" t="s">
        <v>495</v>
      </c>
      <c r="D375" s="34">
        <v>44228</v>
      </c>
      <c r="E375">
        <v>382.98</v>
      </c>
      <c r="F375" s="24">
        <v>87</v>
      </c>
      <c r="G375" s="24">
        <f t="shared" si="5"/>
        <v>469.98</v>
      </c>
    </row>
    <row r="376" spans="1:7" x14ac:dyDescent="0.25">
      <c r="A376" t="s">
        <v>311</v>
      </c>
      <c r="B376" t="s">
        <v>314</v>
      </c>
      <c r="C376" t="s">
        <v>496</v>
      </c>
      <c r="D376" s="34">
        <v>44228</v>
      </c>
      <c r="E376">
        <v>382.98</v>
      </c>
      <c r="F376" s="24">
        <v>87</v>
      </c>
      <c r="G376" s="24">
        <f t="shared" si="5"/>
        <v>469.98</v>
      </c>
    </row>
    <row r="377" spans="1:7" x14ac:dyDescent="0.25">
      <c r="A377" t="s">
        <v>311</v>
      </c>
      <c r="B377" t="s">
        <v>314</v>
      </c>
      <c r="C377" t="s">
        <v>497</v>
      </c>
      <c r="D377" s="34">
        <v>44228</v>
      </c>
      <c r="E377">
        <v>382.98</v>
      </c>
      <c r="F377" s="24">
        <v>87</v>
      </c>
      <c r="G377" s="24">
        <f t="shared" si="5"/>
        <v>469.98</v>
      </c>
    </row>
    <row r="378" spans="1:7" x14ac:dyDescent="0.25">
      <c r="A378" t="s">
        <v>311</v>
      </c>
      <c r="B378" t="s">
        <v>314</v>
      </c>
      <c r="C378" t="s">
        <v>498</v>
      </c>
      <c r="D378" s="34">
        <v>44228</v>
      </c>
      <c r="E378">
        <v>382.98</v>
      </c>
      <c r="F378" s="24">
        <v>87</v>
      </c>
      <c r="G378" s="24">
        <f t="shared" si="5"/>
        <v>469.98</v>
      </c>
    </row>
    <row r="379" spans="1:7" x14ac:dyDescent="0.25">
      <c r="A379" t="s">
        <v>311</v>
      </c>
      <c r="B379" t="s">
        <v>314</v>
      </c>
      <c r="C379" t="s">
        <v>499</v>
      </c>
      <c r="D379" s="34">
        <v>44228</v>
      </c>
      <c r="E379">
        <v>382.98</v>
      </c>
      <c r="F379" s="24">
        <v>87</v>
      </c>
      <c r="G379" s="24">
        <f t="shared" si="5"/>
        <v>469.98</v>
      </c>
    </row>
    <row r="380" spans="1:7" x14ac:dyDescent="0.25">
      <c r="A380" t="s">
        <v>311</v>
      </c>
      <c r="B380" t="s">
        <v>314</v>
      </c>
      <c r="C380" t="s">
        <v>500</v>
      </c>
      <c r="D380" s="34">
        <v>44228</v>
      </c>
      <c r="E380">
        <v>382.98</v>
      </c>
      <c r="F380" s="24">
        <v>87</v>
      </c>
      <c r="G380" s="24">
        <f t="shared" si="5"/>
        <v>469.98</v>
      </c>
    </row>
    <row r="381" spans="1:7" x14ac:dyDescent="0.25">
      <c r="A381" t="s">
        <v>311</v>
      </c>
      <c r="B381" t="s">
        <v>314</v>
      </c>
      <c r="C381" t="s">
        <v>501</v>
      </c>
      <c r="D381" s="34">
        <v>44228</v>
      </c>
      <c r="E381">
        <v>382.98</v>
      </c>
      <c r="F381" s="24">
        <v>87</v>
      </c>
      <c r="G381" s="24">
        <f t="shared" si="5"/>
        <v>469.98</v>
      </c>
    </row>
    <row r="382" spans="1:7" x14ac:dyDescent="0.25">
      <c r="A382" t="s">
        <v>311</v>
      </c>
      <c r="B382" t="s">
        <v>314</v>
      </c>
      <c r="C382" t="s">
        <v>502</v>
      </c>
      <c r="D382" s="34">
        <v>44228</v>
      </c>
      <c r="E382">
        <v>382.98</v>
      </c>
      <c r="F382" s="24">
        <v>87</v>
      </c>
      <c r="G382" s="24">
        <f t="shared" si="5"/>
        <v>469.98</v>
      </c>
    </row>
    <row r="383" spans="1:7" x14ac:dyDescent="0.25">
      <c r="A383" t="s">
        <v>311</v>
      </c>
      <c r="B383" t="s">
        <v>314</v>
      </c>
      <c r="C383" t="s">
        <v>503</v>
      </c>
      <c r="D383" s="34">
        <v>44228</v>
      </c>
      <c r="E383">
        <v>382.98</v>
      </c>
      <c r="F383" s="24">
        <v>87</v>
      </c>
      <c r="G383" s="24">
        <f t="shared" si="5"/>
        <v>469.98</v>
      </c>
    </row>
    <row r="384" spans="1:7" x14ac:dyDescent="0.25">
      <c r="A384" t="s">
        <v>311</v>
      </c>
      <c r="B384" t="s">
        <v>314</v>
      </c>
      <c r="C384" t="s">
        <v>504</v>
      </c>
      <c r="D384" s="34">
        <v>44228</v>
      </c>
      <c r="E384">
        <v>382.98</v>
      </c>
      <c r="F384" s="24">
        <v>87</v>
      </c>
      <c r="G384" s="24">
        <f t="shared" si="5"/>
        <v>469.98</v>
      </c>
    </row>
    <row r="385" spans="1:7" x14ac:dyDescent="0.25">
      <c r="A385" t="s">
        <v>311</v>
      </c>
      <c r="B385" t="s">
        <v>314</v>
      </c>
      <c r="C385" t="s">
        <v>505</v>
      </c>
      <c r="D385" s="34">
        <v>44228</v>
      </c>
      <c r="E385">
        <v>382.98</v>
      </c>
      <c r="F385" s="24">
        <v>87</v>
      </c>
      <c r="G385" s="24">
        <f t="shared" si="5"/>
        <v>469.98</v>
      </c>
    </row>
    <row r="386" spans="1:7" x14ac:dyDescent="0.25">
      <c r="A386" t="s">
        <v>311</v>
      </c>
      <c r="B386" t="s">
        <v>312</v>
      </c>
      <c r="C386" t="s">
        <v>313</v>
      </c>
      <c r="D386" s="34">
        <v>44256</v>
      </c>
      <c r="E386">
        <v>835352.39</v>
      </c>
      <c r="F386" s="24">
        <v>363139.71</v>
      </c>
      <c r="G386" s="24">
        <f t="shared" si="5"/>
        <v>1198492.1000000001</v>
      </c>
    </row>
    <row r="387" spans="1:7" x14ac:dyDescent="0.25">
      <c r="A387" t="s">
        <v>311</v>
      </c>
      <c r="B387" t="s">
        <v>314</v>
      </c>
      <c r="C387" t="s">
        <v>315</v>
      </c>
      <c r="D387" s="34">
        <v>44256</v>
      </c>
      <c r="E387">
        <v>384.15</v>
      </c>
      <c r="F387" s="24">
        <v>85.83</v>
      </c>
      <c r="G387" s="24">
        <f t="shared" ref="G387:G450" si="6">SUM(E387:F387)</f>
        <v>469.97999999999996</v>
      </c>
    </row>
    <row r="388" spans="1:7" x14ac:dyDescent="0.25">
      <c r="A388" t="s">
        <v>311</v>
      </c>
      <c r="B388" t="s">
        <v>314</v>
      </c>
      <c r="C388" t="s">
        <v>316</v>
      </c>
      <c r="D388" s="34">
        <v>44256</v>
      </c>
      <c r="E388">
        <v>385.4</v>
      </c>
      <c r="F388" s="24">
        <v>86.11</v>
      </c>
      <c r="G388" s="24">
        <f t="shared" si="6"/>
        <v>471.51</v>
      </c>
    </row>
    <row r="389" spans="1:7" x14ac:dyDescent="0.25">
      <c r="A389" t="s">
        <v>311</v>
      </c>
      <c r="B389" t="s">
        <v>314</v>
      </c>
      <c r="C389" t="s">
        <v>317</v>
      </c>
      <c r="D389" s="34">
        <v>44256</v>
      </c>
      <c r="E389">
        <v>384.15</v>
      </c>
      <c r="F389" s="24">
        <v>85.83</v>
      </c>
      <c r="G389" s="24">
        <f t="shared" si="6"/>
        <v>469.97999999999996</v>
      </c>
    </row>
    <row r="390" spans="1:7" x14ac:dyDescent="0.25">
      <c r="A390" t="s">
        <v>311</v>
      </c>
      <c r="B390" t="s">
        <v>314</v>
      </c>
      <c r="C390" t="s">
        <v>318</v>
      </c>
      <c r="D390" s="34">
        <v>44256</v>
      </c>
      <c r="E390">
        <v>385.4</v>
      </c>
      <c r="F390" s="24">
        <v>86.11</v>
      </c>
      <c r="G390" s="24">
        <f t="shared" si="6"/>
        <v>471.51</v>
      </c>
    </row>
    <row r="391" spans="1:7" x14ac:dyDescent="0.25">
      <c r="A391" t="s">
        <v>311</v>
      </c>
      <c r="B391" t="s">
        <v>314</v>
      </c>
      <c r="C391" t="s">
        <v>319</v>
      </c>
      <c r="D391" s="34">
        <v>44256</v>
      </c>
      <c r="E391">
        <v>385.4</v>
      </c>
      <c r="F391" s="24">
        <v>86.11</v>
      </c>
      <c r="G391" s="24">
        <f t="shared" si="6"/>
        <v>471.51</v>
      </c>
    </row>
    <row r="392" spans="1:7" x14ac:dyDescent="0.25">
      <c r="A392" t="s">
        <v>311</v>
      </c>
      <c r="B392" t="s">
        <v>314</v>
      </c>
      <c r="C392" t="s">
        <v>320</v>
      </c>
      <c r="D392" s="34">
        <v>44256</v>
      </c>
      <c r="E392">
        <v>385.4</v>
      </c>
      <c r="F392" s="24">
        <v>86.11</v>
      </c>
      <c r="G392" s="24">
        <f t="shared" si="6"/>
        <v>471.51</v>
      </c>
    </row>
    <row r="393" spans="1:7" x14ac:dyDescent="0.25">
      <c r="A393" t="s">
        <v>311</v>
      </c>
      <c r="B393" t="s">
        <v>314</v>
      </c>
      <c r="C393" t="s">
        <v>321</v>
      </c>
      <c r="D393" s="34">
        <v>44256</v>
      </c>
      <c r="E393">
        <v>384.15</v>
      </c>
      <c r="F393" s="24">
        <v>85.83</v>
      </c>
      <c r="G393" s="24">
        <f t="shared" si="6"/>
        <v>469.97999999999996</v>
      </c>
    </row>
    <row r="394" spans="1:7" x14ac:dyDescent="0.25">
      <c r="A394" t="s">
        <v>311</v>
      </c>
      <c r="B394" t="s">
        <v>314</v>
      </c>
      <c r="C394" t="s">
        <v>322</v>
      </c>
      <c r="D394" s="34">
        <v>44256</v>
      </c>
      <c r="E394">
        <v>385.4</v>
      </c>
      <c r="F394" s="24">
        <v>86.11</v>
      </c>
      <c r="G394" s="24">
        <f t="shared" si="6"/>
        <v>471.51</v>
      </c>
    </row>
    <row r="395" spans="1:7" x14ac:dyDescent="0.25">
      <c r="A395" t="s">
        <v>311</v>
      </c>
      <c r="B395" t="s">
        <v>314</v>
      </c>
      <c r="C395" t="s">
        <v>323</v>
      </c>
      <c r="D395" s="34">
        <v>44256</v>
      </c>
      <c r="E395">
        <v>384.15</v>
      </c>
      <c r="F395" s="24">
        <v>85.83</v>
      </c>
      <c r="G395" s="24">
        <f t="shared" si="6"/>
        <v>469.97999999999996</v>
      </c>
    </row>
    <row r="396" spans="1:7" x14ac:dyDescent="0.25">
      <c r="A396" t="s">
        <v>311</v>
      </c>
      <c r="B396" t="s">
        <v>314</v>
      </c>
      <c r="C396" t="s">
        <v>324</v>
      </c>
      <c r="D396" s="34">
        <v>44256</v>
      </c>
      <c r="E396">
        <v>385.4</v>
      </c>
      <c r="F396" s="24">
        <v>86.11</v>
      </c>
      <c r="G396" s="24">
        <f t="shared" si="6"/>
        <v>471.51</v>
      </c>
    </row>
    <row r="397" spans="1:7" x14ac:dyDescent="0.25">
      <c r="A397" t="s">
        <v>311</v>
      </c>
      <c r="B397" t="s">
        <v>314</v>
      </c>
      <c r="C397" t="s">
        <v>325</v>
      </c>
      <c r="D397" s="34">
        <v>44256</v>
      </c>
      <c r="E397">
        <v>384.15</v>
      </c>
      <c r="F397" s="24">
        <v>85.83</v>
      </c>
      <c r="G397" s="24">
        <f t="shared" si="6"/>
        <v>469.97999999999996</v>
      </c>
    </row>
    <row r="398" spans="1:7" x14ac:dyDescent="0.25">
      <c r="A398" t="s">
        <v>311</v>
      </c>
      <c r="B398" t="s">
        <v>314</v>
      </c>
      <c r="C398" t="s">
        <v>326</v>
      </c>
      <c r="D398" s="34">
        <v>44256</v>
      </c>
      <c r="E398">
        <v>385.4</v>
      </c>
      <c r="F398" s="24">
        <v>86.11</v>
      </c>
      <c r="G398" s="24">
        <f t="shared" si="6"/>
        <v>471.51</v>
      </c>
    </row>
    <row r="399" spans="1:7" x14ac:dyDescent="0.25">
      <c r="A399" t="s">
        <v>311</v>
      </c>
      <c r="B399" t="s">
        <v>314</v>
      </c>
      <c r="C399" t="s">
        <v>327</v>
      </c>
      <c r="D399" s="34">
        <v>44256</v>
      </c>
      <c r="E399">
        <v>385.4</v>
      </c>
      <c r="F399" s="24">
        <v>86.11</v>
      </c>
      <c r="G399" s="24">
        <f t="shared" si="6"/>
        <v>471.51</v>
      </c>
    </row>
    <row r="400" spans="1:7" x14ac:dyDescent="0.25">
      <c r="A400" t="s">
        <v>311</v>
      </c>
      <c r="B400" t="s">
        <v>314</v>
      </c>
      <c r="C400" t="s">
        <v>328</v>
      </c>
      <c r="D400" s="34">
        <v>44256</v>
      </c>
      <c r="E400">
        <v>385.4</v>
      </c>
      <c r="F400" s="24">
        <v>86.11</v>
      </c>
      <c r="G400" s="24">
        <f t="shared" si="6"/>
        <v>471.51</v>
      </c>
    </row>
    <row r="401" spans="1:7" x14ac:dyDescent="0.25">
      <c r="A401" t="s">
        <v>311</v>
      </c>
      <c r="B401" t="s">
        <v>314</v>
      </c>
      <c r="C401" t="s">
        <v>329</v>
      </c>
      <c r="D401" s="34">
        <v>44256</v>
      </c>
      <c r="E401">
        <v>385.4</v>
      </c>
      <c r="F401" s="24">
        <v>86.11</v>
      </c>
      <c r="G401" s="24">
        <f t="shared" si="6"/>
        <v>471.51</v>
      </c>
    </row>
    <row r="402" spans="1:7" x14ac:dyDescent="0.25">
      <c r="A402" t="s">
        <v>311</v>
      </c>
      <c r="B402" t="s">
        <v>314</v>
      </c>
      <c r="C402" t="s">
        <v>330</v>
      </c>
      <c r="D402" s="34">
        <v>44256</v>
      </c>
      <c r="E402">
        <v>384.15</v>
      </c>
      <c r="F402" s="24">
        <v>85.83</v>
      </c>
      <c r="G402" s="24">
        <f t="shared" si="6"/>
        <v>469.97999999999996</v>
      </c>
    </row>
    <row r="403" spans="1:7" x14ac:dyDescent="0.25">
      <c r="A403" t="s">
        <v>311</v>
      </c>
      <c r="B403" t="s">
        <v>314</v>
      </c>
      <c r="C403" t="s">
        <v>331</v>
      </c>
      <c r="D403" s="34">
        <v>44256</v>
      </c>
      <c r="E403">
        <v>385.4</v>
      </c>
      <c r="F403" s="24">
        <v>86.11</v>
      </c>
      <c r="G403" s="24">
        <f t="shared" si="6"/>
        <v>471.51</v>
      </c>
    </row>
    <row r="404" spans="1:7" x14ac:dyDescent="0.25">
      <c r="A404" t="s">
        <v>311</v>
      </c>
      <c r="B404" t="s">
        <v>314</v>
      </c>
      <c r="C404" t="s">
        <v>332</v>
      </c>
      <c r="D404" s="34">
        <v>44256</v>
      </c>
      <c r="E404">
        <v>385.4</v>
      </c>
      <c r="F404" s="24">
        <v>86.11</v>
      </c>
      <c r="G404" s="24">
        <f t="shared" si="6"/>
        <v>471.51</v>
      </c>
    </row>
    <row r="405" spans="1:7" x14ac:dyDescent="0.25">
      <c r="A405" t="s">
        <v>311</v>
      </c>
      <c r="B405" t="s">
        <v>314</v>
      </c>
      <c r="C405" t="s">
        <v>333</v>
      </c>
      <c r="D405" s="34">
        <v>44256</v>
      </c>
      <c r="E405">
        <v>385.4</v>
      </c>
      <c r="F405" s="24">
        <v>86.11</v>
      </c>
      <c r="G405" s="24">
        <f t="shared" si="6"/>
        <v>471.51</v>
      </c>
    </row>
    <row r="406" spans="1:7" x14ac:dyDescent="0.25">
      <c r="A406" t="s">
        <v>311</v>
      </c>
      <c r="B406" t="s">
        <v>314</v>
      </c>
      <c r="C406" t="s">
        <v>334</v>
      </c>
      <c r="D406" s="34">
        <v>44256</v>
      </c>
      <c r="E406">
        <v>384.15</v>
      </c>
      <c r="F406" s="24">
        <v>85.83</v>
      </c>
      <c r="G406" s="24">
        <f t="shared" si="6"/>
        <v>469.97999999999996</v>
      </c>
    </row>
    <row r="407" spans="1:7" x14ac:dyDescent="0.25">
      <c r="A407" t="s">
        <v>311</v>
      </c>
      <c r="B407" t="s">
        <v>314</v>
      </c>
      <c r="C407" t="s">
        <v>335</v>
      </c>
      <c r="D407" s="34">
        <v>44256</v>
      </c>
      <c r="E407">
        <v>385.4</v>
      </c>
      <c r="F407" s="24">
        <v>86.11</v>
      </c>
      <c r="G407" s="24">
        <f t="shared" si="6"/>
        <v>471.51</v>
      </c>
    </row>
    <row r="408" spans="1:7" x14ac:dyDescent="0.25">
      <c r="A408" t="s">
        <v>311</v>
      </c>
      <c r="B408" t="s">
        <v>314</v>
      </c>
      <c r="C408" t="s">
        <v>336</v>
      </c>
      <c r="D408" s="34">
        <v>44256</v>
      </c>
      <c r="E408">
        <v>385.4</v>
      </c>
      <c r="F408" s="24">
        <v>86.11</v>
      </c>
      <c r="G408" s="24">
        <f t="shared" si="6"/>
        <v>471.51</v>
      </c>
    </row>
    <row r="409" spans="1:7" x14ac:dyDescent="0.25">
      <c r="A409" t="s">
        <v>311</v>
      </c>
      <c r="B409" t="s">
        <v>314</v>
      </c>
      <c r="C409" t="s">
        <v>337</v>
      </c>
      <c r="D409" s="34">
        <v>44256</v>
      </c>
      <c r="E409">
        <v>384.15</v>
      </c>
      <c r="F409" s="24">
        <v>85.83</v>
      </c>
      <c r="G409" s="24">
        <f t="shared" si="6"/>
        <v>469.97999999999996</v>
      </c>
    </row>
    <row r="410" spans="1:7" x14ac:dyDescent="0.25">
      <c r="A410" t="s">
        <v>311</v>
      </c>
      <c r="B410" t="s">
        <v>314</v>
      </c>
      <c r="C410" t="s">
        <v>338</v>
      </c>
      <c r="D410" s="34">
        <v>44256</v>
      </c>
      <c r="E410">
        <v>384.15</v>
      </c>
      <c r="F410" s="24">
        <v>85.83</v>
      </c>
      <c r="G410" s="24">
        <f t="shared" si="6"/>
        <v>469.97999999999996</v>
      </c>
    </row>
    <row r="411" spans="1:7" x14ac:dyDescent="0.25">
      <c r="A411" t="s">
        <v>311</v>
      </c>
      <c r="B411" t="s">
        <v>314</v>
      </c>
      <c r="C411" t="s">
        <v>339</v>
      </c>
      <c r="D411" s="34">
        <v>44256</v>
      </c>
      <c r="E411">
        <v>384.15</v>
      </c>
      <c r="F411" s="24">
        <v>85.83</v>
      </c>
      <c r="G411" s="24">
        <f t="shared" si="6"/>
        <v>469.97999999999996</v>
      </c>
    </row>
    <row r="412" spans="1:7" x14ac:dyDescent="0.25">
      <c r="A412" t="s">
        <v>311</v>
      </c>
      <c r="B412" t="s">
        <v>314</v>
      </c>
      <c r="C412" t="s">
        <v>340</v>
      </c>
      <c r="D412" s="34">
        <v>44256</v>
      </c>
      <c r="E412">
        <v>384.15</v>
      </c>
      <c r="F412" s="24">
        <v>85.83</v>
      </c>
      <c r="G412" s="24">
        <f t="shared" si="6"/>
        <v>469.97999999999996</v>
      </c>
    </row>
    <row r="413" spans="1:7" x14ac:dyDescent="0.25">
      <c r="A413" t="s">
        <v>311</v>
      </c>
      <c r="B413" t="s">
        <v>314</v>
      </c>
      <c r="C413" t="s">
        <v>341</v>
      </c>
      <c r="D413" s="34">
        <v>44256</v>
      </c>
      <c r="E413">
        <v>384.15</v>
      </c>
      <c r="F413" s="24">
        <v>85.83</v>
      </c>
      <c r="G413" s="24">
        <f t="shared" si="6"/>
        <v>469.97999999999996</v>
      </c>
    </row>
    <row r="414" spans="1:7" x14ac:dyDescent="0.25">
      <c r="A414" t="s">
        <v>311</v>
      </c>
      <c r="B414" t="s">
        <v>314</v>
      </c>
      <c r="C414" t="s">
        <v>342</v>
      </c>
      <c r="D414" s="34">
        <v>44256</v>
      </c>
      <c r="E414">
        <v>384.15</v>
      </c>
      <c r="F414" s="24">
        <v>85.83</v>
      </c>
      <c r="G414" s="24">
        <f t="shared" si="6"/>
        <v>469.97999999999996</v>
      </c>
    </row>
    <row r="415" spans="1:7" x14ac:dyDescent="0.25">
      <c r="A415" t="s">
        <v>311</v>
      </c>
      <c r="B415" t="s">
        <v>314</v>
      </c>
      <c r="C415" t="s">
        <v>343</v>
      </c>
      <c r="D415" s="34">
        <v>44256</v>
      </c>
      <c r="E415">
        <v>384.15</v>
      </c>
      <c r="F415" s="24">
        <v>85.83</v>
      </c>
      <c r="G415" s="24">
        <f t="shared" si="6"/>
        <v>469.97999999999996</v>
      </c>
    </row>
    <row r="416" spans="1:7" x14ac:dyDescent="0.25">
      <c r="A416" t="s">
        <v>311</v>
      </c>
      <c r="B416" t="s">
        <v>314</v>
      </c>
      <c r="C416" t="s">
        <v>344</v>
      </c>
      <c r="D416" s="34">
        <v>44256</v>
      </c>
      <c r="E416">
        <v>384.15</v>
      </c>
      <c r="F416" s="24">
        <v>85.83</v>
      </c>
      <c r="G416" s="24">
        <f t="shared" si="6"/>
        <v>469.97999999999996</v>
      </c>
    </row>
    <row r="417" spans="1:7" x14ac:dyDescent="0.25">
      <c r="A417" t="s">
        <v>311</v>
      </c>
      <c r="B417" t="s">
        <v>314</v>
      </c>
      <c r="C417" t="s">
        <v>345</v>
      </c>
      <c r="D417" s="34">
        <v>44256</v>
      </c>
      <c r="E417">
        <v>384.15</v>
      </c>
      <c r="F417" s="24">
        <v>85.83</v>
      </c>
      <c r="G417" s="24">
        <f t="shared" si="6"/>
        <v>469.97999999999996</v>
      </c>
    </row>
    <row r="418" spans="1:7" x14ac:dyDescent="0.25">
      <c r="A418" t="s">
        <v>311</v>
      </c>
      <c r="B418" t="s">
        <v>314</v>
      </c>
      <c r="C418" t="s">
        <v>346</v>
      </c>
      <c r="D418" s="34">
        <v>44256</v>
      </c>
      <c r="E418">
        <v>384.15</v>
      </c>
      <c r="F418" s="24">
        <v>85.83</v>
      </c>
      <c r="G418" s="24">
        <f t="shared" si="6"/>
        <v>469.97999999999996</v>
      </c>
    </row>
    <row r="419" spans="1:7" x14ac:dyDescent="0.25">
      <c r="A419" t="s">
        <v>311</v>
      </c>
      <c r="B419" t="s">
        <v>314</v>
      </c>
      <c r="C419" t="s">
        <v>347</v>
      </c>
      <c r="D419" s="34">
        <v>44256</v>
      </c>
      <c r="E419">
        <v>384.15</v>
      </c>
      <c r="F419" s="24">
        <v>85.83</v>
      </c>
      <c r="G419" s="24">
        <f t="shared" si="6"/>
        <v>469.97999999999996</v>
      </c>
    </row>
    <row r="420" spans="1:7" x14ac:dyDescent="0.25">
      <c r="A420" t="s">
        <v>311</v>
      </c>
      <c r="B420" t="s">
        <v>314</v>
      </c>
      <c r="C420" t="s">
        <v>348</v>
      </c>
      <c r="D420" s="34">
        <v>44256</v>
      </c>
      <c r="E420">
        <v>384.15</v>
      </c>
      <c r="F420" s="24">
        <v>85.83</v>
      </c>
      <c r="G420" s="24">
        <f t="shared" si="6"/>
        <v>469.97999999999996</v>
      </c>
    </row>
    <row r="421" spans="1:7" x14ac:dyDescent="0.25">
      <c r="A421" t="s">
        <v>311</v>
      </c>
      <c r="B421" t="s">
        <v>314</v>
      </c>
      <c r="C421" t="s">
        <v>349</v>
      </c>
      <c r="D421" s="34">
        <v>44256</v>
      </c>
      <c r="E421">
        <v>385.4</v>
      </c>
      <c r="F421" s="24">
        <v>86.11</v>
      </c>
      <c r="G421" s="24">
        <f t="shared" si="6"/>
        <v>471.51</v>
      </c>
    </row>
    <row r="422" spans="1:7" x14ac:dyDescent="0.25">
      <c r="A422" t="s">
        <v>311</v>
      </c>
      <c r="B422" t="s">
        <v>314</v>
      </c>
      <c r="C422" t="s">
        <v>350</v>
      </c>
      <c r="D422" s="34">
        <v>44256</v>
      </c>
      <c r="E422">
        <v>384.15</v>
      </c>
      <c r="F422" s="24">
        <v>85.83</v>
      </c>
      <c r="G422" s="24">
        <f t="shared" si="6"/>
        <v>469.97999999999996</v>
      </c>
    </row>
    <row r="423" spans="1:7" x14ac:dyDescent="0.25">
      <c r="A423" t="s">
        <v>311</v>
      </c>
      <c r="B423" t="s">
        <v>314</v>
      </c>
      <c r="C423" t="s">
        <v>351</v>
      </c>
      <c r="D423" s="34">
        <v>44256</v>
      </c>
      <c r="E423">
        <v>385.4</v>
      </c>
      <c r="F423" s="24">
        <v>86.11</v>
      </c>
      <c r="G423" s="24">
        <f t="shared" si="6"/>
        <v>471.51</v>
      </c>
    </row>
    <row r="424" spans="1:7" x14ac:dyDescent="0.25">
      <c r="A424" t="s">
        <v>311</v>
      </c>
      <c r="B424" t="s">
        <v>314</v>
      </c>
      <c r="C424" t="s">
        <v>352</v>
      </c>
      <c r="D424" s="34">
        <v>44256</v>
      </c>
      <c r="E424">
        <v>385.4</v>
      </c>
      <c r="F424" s="24">
        <v>86.11</v>
      </c>
      <c r="G424" s="24">
        <f t="shared" si="6"/>
        <v>471.51</v>
      </c>
    </row>
    <row r="425" spans="1:7" x14ac:dyDescent="0.25">
      <c r="A425" t="s">
        <v>311</v>
      </c>
      <c r="B425" t="s">
        <v>314</v>
      </c>
      <c r="C425" t="s">
        <v>353</v>
      </c>
      <c r="D425" s="34">
        <v>44256</v>
      </c>
      <c r="E425">
        <v>384.15</v>
      </c>
      <c r="F425" s="24">
        <v>85.83</v>
      </c>
      <c r="G425" s="24">
        <f t="shared" si="6"/>
        <v>469.97999999999996</v>
      </c>
    </row>
    <row r="426" spans="1:7" x14ac:dyDescent="0.25">
      <c r="A426" t="s">
        <v>311</v>
      </c>
      <c r="B426" t="s">
        <v>314</v>
      </c>
      <c r="C426" t="s">
        <v>354</v>
      </c>
      <c r="D426" s="34">
        <v>44256</v>
      </c>
      <c r="E426">
        <v>385.4</v>
      </c>
      <c r="F426" s="24">
        <v>86.11</v>
      </c>
      <c r="G426" s="24">
        <f t="shared" si="6"/>
        <v>471.51</v>
      </c>
    </row>
    <row r="427" spans="1:7" x14ac:dyDescent="0.25">
      <c r="A427" t="s">
        <v>311</v>
      </c>
      <c r="B427" t="s">
        <v>314</v>
      </c>
      <c r="C427" t="s">
        <v>355</v>
      </c>
      <c r="D427" s="34">
        <v>44256</v>
      </c>
      <c r="E427">
        <v>385.4</v>
      </c>
      <c r="F427" s="24">
        <v>86.11</v>
      </c>
      <c r="G427" s="24">
        <f t="shared" si="6"/>
        <v>471.51</v>
      </c>
    </row>
    <row r="428" spans="1:7" x14ac:dyDescent="0.25">
      <c r="A428" t="s">
        <v>311</v>
      </c>
      <c r="B428" t="s">
        <v>314</v>
      </c>
      <c r="C428" t="s">
        <v>356</v>
      </c>
      <c r="D428" s="34">
        <v>44256</v>
      </c>
      <c r="E428">
        <v>385.4</v>
      </c>
      <c r="F428" s="24">
        <v>86.11</v>
      </c>
      <c r="G428" s="24">
        <f t="shared" si="6"/>
        <v>471.51</v>
      </c>
    </row>
    <row r="429" spans="1:7" x14ac:dyDescent="0.25">
      <c r="A429" t="s">
        <v>311</v>
      </c>
      <c r="B429" t="s">
        <v>314</v>
      </c>
      <c r="C429" t="s">
        <v>357</v>
      </c>
      <c r="D429" s="34">
        <v>44256</v>
      </c>
      <c r="E429">
        <v>385.4</v>
      </c>
      <c r="F429" s="24">
        <v>86.11</v>
      </c>
      <c r="G429" s="24">
        <f t="shared" si="6"/>
        <v>471.51</v>
      </c>
    </row>
    <row r="430" spans="1:7" x14ac:dyDescent="0.25">
      <c r="A430" t="s">
        <v>311</v>
      </c>
      <c r="B430" t="s">
        <v>314</v>
      </c>
      <c r="C430" t="s">
        <v>358</v>
      </c>
      <c r="D430" s="34">
        <v>44256</v>
      </c>
      <c r="E430">
        <v>385.4</v>
      </c>
      <c r="F430" s="24">
        <v>86.11</v>
      </c>
      <c r="G430" s="24">
        <f t="shared" si="6"/>
        <v>471.51</v>
      </c>
    </row>
    <row r="431" spans="1:7" x14ac:dyDescent="0.25">
      <c r="A431" t="s">
        <v>311</v>
      </c>
      <c r="B431" t="s">
        <v>314</v>
      </c>
      <c r="C431" t="s">
        <v>359</v>
      </c>
      <c r="D431" s="34">
        <v>44256</v>
      </c>
      <c r="E431">
        <v>385.4</v>
      </c>
      <c r="F431" s="24">
        <v>86.11</v>
      </c>
      <c r="G431" s="24">
        <f t="shared" si="6"/>
        <v>471.51</v>
      </c>
    </row>
    <row r="432" spans="1:7" x14ac:dyDescent="0.25">
      <c r="A432" t="s">
        <v>311</v>
      </c>
      <c r="B432" t="s">
        <v>314</v>
      </c>
      <c r="C432" t="s">
        <v>360</v>
      </c>
      <c r="D432" s="34">
        <v>44256</v>
      </c>
      <c r="E432">
        <v>385.4</v>
      </c>
      <c r="F432" s="24">
        <v>86.11</v>
      </c>
      <c r="G432" s="24">
        <f t="shared" si="6"/>
        <v>471.51</v>
      </c>
    </row>
    <row r="433" spans="1:7" x14ac:dyDescent="0.25">
      <c r="A433" t="s">
        <v>311</v>
      </c>
      <c r="B433" t="s">
        <v>314</v>
      </c>
      <c r="C433" t="s">
        <v>361</v>
      </c>
      <c r="D433" s="34">
        <v>44256</v>
      </c>
      <c r="E433">
        <v>385.4</v>
      </c>
      <c r="F433" s="24">
        <v>86.11</v>
      </c>
      <c r="G433" s="24">
        <f t="shared" si="6"/>
        <v>471.51</v>
      </c>
    </row>
    <row r="434" spans="1:7" x14ac:dyDescent="0.25">
      <c r="A434" t="s">
        <v>311</v>
      </c>
      <c r="B434" t="s">
        <v>314</v>
      </c>
      <c r="C434" t="s">
        <v>362</v>
      </c>
      <c r="D434" s="34">
        <v>44256</v>
      </c>
      <c r="E434">
        <v>385.4</v>
      </c>
      <c r="F434" s="24">
        <v>86.11</v>
      </c>
      <c r="G434" s="24">
        <f t="shared" si="6"/>
        <v>471.51</v>
      </c>
    </row>
    <row r="435" spans="1:7" x14ac:dyDescent="0.25">
      <c r="A435" t="s">
        <v>311</v>
      </c>
      <c r="B435" t="s">
        <v>314</v>
      </c>
      <c r="C435" t="s">
        <v>363</v>
      </c>
      <c r="D435" s="34">
        <v>44256</v>
      </c>
      <c r="E435">
        <v>385.4</v>
      </c>
      <c r="F435" s="24">
        <v>86.11</v>
      </c>
      <c r="G435" s="24">
        <f t="shared" si="6"/>
        <v>471.51</v>
      </c>
    </row>
    <row r="436" spans="1:7" x14ac:dyDescent="0.25">
      <c r="A436" t="s">
        <v>311</v>
      </c>
      <c r="B436" t="s">
        <v>314</v>
      </c>
      <c r="C436" t="s">
        <v>364</v>
      </c>
      <c r="D436" s="34">
        <v>44256</v>
      </c>
      <c r="E436">
        <v>385.4</v>
      </c>
      <c r="F436" s="24">
        <v>86.11</v>
      </c>
      <c r="G436" s="24">
        <f t="shared" si="6"/>
        <v>471.51</v>
      </c>
    </row>
    <row r="437" spans="1:7" x14ac:dyDescent="0.25">
      <c r="A437" t="s">
        <v>311</v>
      </c>
      <c r="B437" t="s">
        <v>314</v>
      </c>
      <c r="C437" t="s">
        <v>365</v>
      </c>
      <c r="D437" s="34">
        <v>44256</v>
      </c>
      <c r="E437">
        <v>385.4</v>
      </c>
      <c r="F437" s="24">
        <v>86.11</v>
      </c>
      <c r="G437" s="24">
        <f t="shared" si="6"/>
        <v>471.51</v>
      </c>
    </row>
    <row r="438" spans="1:7" x14ac:dyDescent="0.25">
      <c r="A438" t="s">
        <v>311</v>
      </c>
      <c r="B438" t="s">
        <v>314</v>
      </c>
      <c r="C438" t="s">
        <v>366</v>
      </c>
      <c r="D438" s="34">
        <v>44256</v>
      </c>
      <c r="E438">
        <v>385.4</v>
      </c>
      <c r="F438" s="24">
        <v>86.11</v>
      </c>
      <c r="G438" s="24">
        <f t="shared" si="6"/>
        <v>471.51</v>
      </c>
    </row>
    <row r="439" spans="1:7" x14ac:dyDescent="0.25">
      <c r="A439" t="s">
        <v>311</v>
      </c>
      <c r="B439" t="s">
        <v>314</v>
      </c>
      <c r="C439" t="s">
        <v>367</v>
      </c>
      <c r="D439" s="34">
        <v>44256</v>
      </c>
      <c r="E439">
        <v>384.15</v>
      </c>
      <c r="F439" s="24">
        <v>85.83</v>
      </c>
      <c r="G439" s="24">
        <f t="shared" si="6"/>
        <v>469.97999999999996</v>
      </c>
    </row>
    <row r="440" spans="1:7" x14ac:dyDescent="0.25">
      <c r="A440" t="s">
        <v>311</v>
      </c>
      <c r="B440" t="s">
        <v>314</v>
      </c>
      <c r="C440" t="s">
        <v>368</v>
      </c>
      <c r="D440" s="34">
        <v>44256</v>
      </c>
      <c r="E440">
        <v>385.4</v>
      </c>
      <c r="F440" s="24">
        <v>86.11</v>
      </c>
      <c r="G440" s="24">
        <f t="shared" si="6"/>
        <v>471.51</v>
      </c>
    </row>
    <row r="441" spans="1:7" x14ac:dyDescent="0.25">
      <c r="A441" t="s">
        <v>311</v>
      </c>
      <c r="B441" t="s">
        <v>314</v>
      </c>
      <c r="C441" t="s">
        <v>369</v>
      </c>
      <c r="D441" s="34">
        <v>44256</v>
      </c>
      <c r="E441">
        <v>385.4</v>
      </c>
      <c r="F441" s="24">
        <v>86.11</v>
      </c>
      <c r="G441" s="24">
        <f t="shared" si="6"/>
        <v>471.51</v>
      </c>
    </row>
    <row r="442" spans="1:7" x14ac:dyDescent="0.25">
      <c r="A442" t="s">
        <v>311</v>
      </c>
      <c r="B442" t="s">
        <v>314</v>
      </c>
      <c r="C442" t="s">
        <v>370</v>
      </c>
      <c r="D442" s="34">
        <v>44256</v>
      </c>
      <c r="E442">
        <v>385.4</v>
      </c>
      <c r="F442" s="24">
        <v>86.11</v>
      </c>
      <c r="G442" s="24">
        <f t="shared" si="6"/>
        <v>471.51</v>
      </c>
    </row>
    <row r="443" spans="1:7" x14ac:dyDescent="0.25">
      <c r="A443" t="s">
        <v>311</v>
      </c>
      <c r="B443" t="s">
        <v>314</v>
      </c>
      <c r="C443" t="s">
        <v>371</v>
      </c>
      <c r="D443" s="34">
        <v>44256</v>
      </c>
      <c r="E443">
        <v>385.4</v>
      </c>
      <c r="F443" s="24">
        <v>86.11</v>
      </c>
      <c r="G443" s="24">
        <f t="shared" si="6"/>
        <v>471.51</v>
      </c>
    </row>
    <row r="444" spans="1:7" x14ac:dyDescent="0.25">
      <c r="A444" t="s">
        <v>311</v>
      </c>
      <c r="B444" t="s">
        <v>314</v>
      </c>
      <c r="C444" t="s">
        <v>372</v>
      </c>
      <c r="D444" s="34">
        <v>44256</v>
      </c>
      <c r="E444">
        <v>385.4</v>
      </c>
      <c r="F444" s="24">
        <v>86.11</v>
      </c>
      <c r="G444" s="24">
        <f t="shared" si="6"/>
        <v>471.51</v>
      </c>
    </row>
    <row r="445" spans="1:7" x14ac:dyDescent="0.25">
      <c r="A445" t="s">
        <v>311</v>
      </c>
      <c r="B445" t="s">
        <v>314</v>
      </c>
      <c r="C445" t="s">
        <v>373</v>
      </c>
      <c r="D445" s="34">
        <v>44256</v>
      </c>
      <c r="E445">
        <v>385.4</v>
      </c>
      <c r="F445" s="24">
        <v>86.11</v>
      </c>
      <c r="G445" s="24">
        <f t="shared" si="6"/>
        <v>471.51</v>
      </c>
    </row>
    <row r="446" spans="1:7" x14ac:dyDescent="0.25">
      <c r="A446" t="s">
        <v>311</v>
      </c>
      <c r="B446" t="s">
        <v>314</v>
      </c>
      <c r="C446" t="s">
        <v>374</v>
      </c>
      <c r="D446" s="34">
        <v>44256</v>
      </c>
      <c r="E446">
        <v>384.15</v>
      </c>
      <c r="F446" s="24">
        <v>85.83</v>
      </c>
      <c r="G446" s="24">
        <f t="shared" si="6"/>
        <v>469.97999999999996</v>
      </c>
    </row>
    <row r="447" spans="1:7" x14ac:dyDescent="0.25">
      <c r="A447" t="s">
        <v>311</v>
      </c>
      <c r="B447" t="s">
        <v>314</v>
      </c>
      <c r="C447" t="s">
        <v>375</v>
      </c>
      <c r="D447" s="34">
        <v>44256</v>
      </c>
      <c r="E447">
        <v>385.4</v>
      </c>
      <c r="F447" s="24">
        <v>86.11</v>
      </c>
      <c r="G447" s="24">
        <f t="shared" si="6"/>
        <v>471.51</v>
      </c>
    </row>
    <row r="448" spans="1:7" x14ac:dyDescent="0.25">
      <c r="A448" t="s">
        <v>311</v>
      </c>
      <c r="B448" t="s">
        <v>314</v>
      </c>
      <c r="C448" t="s">
        <v>376</v>
      </c>
      <c r="D448" s="34">
        <v>44256</v>
      </c>
      <c r="E448">
        <v>385.4</v>
      </c>
      <c r="F448" s="24">
        <v>86.11</v>
      </c>
      <c r="G448" s="24">
        <f t="shared" si="6"/>
        <v>471.51</v>
      </c>
    </row>
    <row r="449" spans="1:7" x14ac:dyDescent="0.25">
      <c r="A449" t="s">
        <v>311</v>
      </c>
      <c r="B449" t="s">
        <v>314</v>
      </c>
      <c r="C449" t="s">
        <v>377</v>
      </c>
      <c r="D449" s="34">
        <v>44256</v>
      </c>
      <c r="E449">
        <v>385.4</v>
      </c>
      <c r="F449" s="24">
        <v>86.11</v>
      </c>
      <c r="G449" s="24">
        <f t="shared" si="6"/>
        <v>471.51</v>
      </c>
    </row>
    <row r="450" spans="1:7" x14ac:dyDescent="0.25">
      <c r="A450" t="s">
        <v>311</v>
      </c>
      <c r="B450" t="s">
        <v>314</v>
      </c>
      <c r="C450" t="s">
        <v>378</v>
      </c>
      <c r="D450" s="34">
        <v>44256</v>
      </c>
      <c r="E450">
        <v>385.4</v>
      </c>
      <c r="F450" s="24">
        <v>86.11</v>
      </c>
      <c r="G450" s="24">
        <f t="shared" si="6"/>
        <v>471.51</v>
      </c>
    </row>
    <row r="451" spans="1:7" x14ac:dyDescent="0.25">
      <c r="A451" t="s">
        <v>311</v>
      </c>
      <c r="B451" t="s">
        <v>314</v>
      </c>
      <c r="C451" t="s">
        <v>379</v>
      </c>
      <c r="D451" s="34">
        <v>44256</v>
      </c>
      <c r="E451">
        <v>384.15</v>
      </c>
      <c r="F451" s="24">
        <v>85.83</v>
      </c>
      <c r="G451" s="24">
        <f t="shared" ref="G451:G514" si="7">SUM(E451:F451)</f>
        <v>469.97999999999996</v>
      </c>
    </row>
    <row r="452" spans="1:7" x14ac:dyDescent="0.25">
      <c r="A452" t="s">
        <v>311</v>
      </c>
      <c r="B452" t="s">
        <v>314</v>
      </c>
      <c r="C452" t="s">
        <v>380</v>
      </c>
      <c r="D452" s="34">
        <v>44256</v>
      </c>
      <c r="E452">
        <v>384.15</v>
      </c>
      <c r="F452" s="24">
        <v>85.83</v>
      </c>
      <c r="G452" s="24">
        <f t="shared" si="7"/>
        <v>469.97999999999996</v>
      </c>
    </row>
    <row r="453" spans="1:7" x14ac:dyDescent="0.25">
      <c r="A453" t="s">
        <v>311</v>
      </c>
      <c r="B453" t="s">
        <v>314</v>
      </c>
      <c r="C453" t="s">
        <v>381</v>
      </c>
      <c r="D453" s="34">
        <v>44256</v>
      </c>
      <c r="E453">
        <v>384.15</v>
      </c>
      <c r="F453" s="24">
        <v>85.83</v>
      </c>
      <c r="G453" s="24">
        <f t="shared" si="7"/>
        <v>469.97999999999996</v>
      </c>
    </row>
    <row r="454" spans="1:7" x14ac:dyDescent="0.25">
      <c r="A454" t="s">
        <v>311</v>
      </c>
      <c r="B454" t="s">
        <v>314</v>
      </c>
      <c r="C454" t="s">
        <v>382</v>
      </c>
      <c r="D454" s="34">
        <v>44256</v>
      </c>
      <c r="E454">
        <v>384.15</v>
      </c>
      <c r="F454" s="24">
        <v>85.83</v>
      </c>
      <c r="G454" s="24">
        <f t="shared" si="7"/>
        <v>469.97999999999996</v>
      </c>
    </row>
    <row r="455" spans="1:7" x14ac:dyDescent="0.25">
      <c r="A455" t="s">
        <v>311</v>
      </c>
      <c r="B455" t="s">
        <v>314</v>
      </c>
      <c r="C455" t="s">
        <v>383</v>
      </c>
      <c r="D455" s="34">
        <v>44256</v>
      </c>
      <c r="E455">
        <v>384.15</v>
      </c>
      <c r="F455" s="24">
        <v>85.83</v>
      </c>
      <c r="G455" s="24">
        <f t="shared" si="7"/>
        <v>469.97999999999996</v>
      </c>
    </row>
    <row r="456" spans="1:7" x14ac:dyDescent="0.25">
      <c r="A456" t="s">
        <v>311</v>
      </c>
      <c r="B456" t="s">
        <v>314</v>
      </c>
      <c r="C456" t="s">
        <v>384</v>
      </c>
      <c r="D456" s="34">
        <v>44256</v>
      </c>
      <c r="E456">
        <v>384.15</v>
      </c>
      <c r="F456" s="24">
        <v>85.83</v>
      </c>
      <c r="G456" s="24">
        <f t="shared" si="7"/>
        <v>469.97999999999996</v>
      </c>
    </row>
    <row r="457" spans="1:7" x14ac:dyDescent="0.25">
      <c r="A457" t="s">
        <v>311</v>
      </c>
      <c r="B457" t="s">
        <v>314</v>
      </c>
      <c r="C457" t="s">
        <v>385</v>
      </c>
      <c r="D457" s="34">
        <v>44256</v>
      </c>
      <c r="E457">
        <v>384.15</v>
      </c>
      <c r="F457" s="24">
        <v>85.83</v>
      </c>
      <c r="G457" s="24">
        <f t="shared" si="7"/>
        <v>469.97999999999996</v>
      </c>
    </row>
    <row r="458" spans="1:7" x14ac:dyDescent="0.25">
      <c r="A458" t="s">
        <v>311</v>
      </c>
      <c r="B458" t="s">
        <v>314</v>
      </c>
      <c r="C458" t="s">
        <v>386</v>
      </c>
      <c r="D458" s="34">
        <v>44256</v>
      </c>
      <c r="E458">
        <v>384.15</v>
      </c>
      <c r="F458" s="24">
        <v>85.83</v>
      </c>
      <c r="G458" s="24">
        <f t="shared" si="7"/>
        <v>469.97999999999996</v>
      </c>
    </row>
    <row r="459" spans="1:7" x14ac:dyDescent="0.25">
      <c r="A459" t="s">
        <v>311</v>
      </c>
      <c r="B459" t="s">
        <v>314</v>
      </c>
      <c r="C459" t="s">
        <v>387</v>
      </c>
      <c r="D459" s="34">
        <v>44256</v>
      </c>
      <c r="E459">
        <v>384.15</v>
      </c>
      <c r="F459" s="24">
        <v>85.83</v>
      </c>
      <c r="G459" s="24">
        <f t="shared" si="7"/>
        <v>469.97999999999996</v>
      </c>
    </row>
    <row r="460" spans="1:7" x14ac:dyDescent="0.25">
      <c r="A460" t="s">
        <v>311</v>
      </c>
      <c r="B460" t="s">
        <v>314</v>
      </c>
      <c r="C460" t="s">
        <v>388</v>
      </c>
      <c r="D460" s="34">
        <v>44256</v>
      </c>
      <c r="E460">
        <v>384.15</v>
      </c>
      <c r="F460" s="24">
        <v>85.83</v>
      </c>
      <c r="G460" s="24">
        <f t="shared" si="7"/>
        <v>469.97999999999996</v>
      </c>
    </row>
    <row r="461" spans="1:7" x14ac:dyDescent="0.25">
      <c r="A461" t="s">
        <v>311</v>
      </c>
      <c r="B461" t="s">
        <v>314</v>
      </c>
      <c r="C461" t="s">
        <v>389</v>
      </c>
      <c r="D461" s="34">
        <v>44256</v>
      </c>
      <c r="E461">
        <v>384.15</v>
      </c>
      <c r="F461" s="24">
        <v>85.83</v>
      </c>
      <c r="G461" s="24">
        <f t="shared" si="7"/>
        <v>469.97999999999996</v>
      </c>
    </row>
    <row r="462" spans="1:7" x14ac:dyDescent="0.25">
      <c r="A462" t="s">
        <v>311</v>
      </c>
      <c r="B462" t="s">
        <v>314</v>
      </c>
      <c r="C462" t="s">
        <v>390</v>
      </c>
      <c r="D462" s="34">
        <v>44256</v>
      </c>
      <c r="E462">
        <v>384.15</v>
      </c>
      <c r="F462" s="24">
        <v>85.83</v>
      </c>
      <c r="G462" s="24">
        <f t="shared" si="7"/>
        <v>469.97999999999996</v>
      </c>
    </row>
    <row r="463" spans="1:7" x14ac:dyDescent="0.25">
      <c r="A463" t="s">
        <v>311</v>
      </c>
      <c r="B463" t="s">
        <v>314</v>
      </c>
      <c r="C463" t="s">
        <v>391</v>
      </c>
      <c r="D463" s="34">
        <v>44256</v>
      </c>
      <c r="E463">
        <v>384.15</v>
      </c>
      <c r="F463" s="24">
        <v>85.83</v>
      </c>
      <c r="G463" s="24">
        <f t="shared" si="7"/>
        <v>469.97999999999996</v>
      </c>
    </row>
    <row r="464" spans="1:7" x14ac:dyDescent="0.25">
      <c r="A464" t="s">
        <v>311</v>
      </c>
      <c r="B464" t="s">
        <v>314</v>
      </c>
      <c r="C464" t="s">
        <v>392</v>
      </c>
      <c r="D464" s="34">
        <v>44256</v>
      </c>
      <c r="E464">
        <v>384.15</v>
      </c>
      <c r="F464" s="24">
        <v>85.83</v>
      </c>
      <c r="G464" s="24">
        <f t="shared" si="7"/>
        <v>469.97999999999996</v>
      </c>
    </row>
    <row r="465" spans="1:7" x14ac:dyDescent="0.25">
      <c r="A465" t="s">
        <v>311</v>
      </c>
      <c r="B465" t="s">
        <v>314</v>
      </c>
      <c r="C465" t="s">
        <v>393</v>
      </c>
      <c r="D465" s="34">
        <v>44256</v>
      </c>
      <c r="E465">
        <v>384.15</v>
      </c>
      <c r="F465" s="24">
        <v>85.83</v>
      </c>
      <c r="G465" s="24">
        <f t="shared" si="7"/>
        <v>469.97999999999996</v>
      </c>
    </row>
    <row r="466" spans="1:7" x14ac:dyDescent="0.25">
      <c r="A466" t="s">
        <v>311</v>
      </c>
      <c r="B466" t="s">
        <v>314</v>
      </c>
      <c r="C466" t="s">
        <v>394</v>
      </c>
      <c r="D466" s="34">
        <v>44256</v>
      </c>
      <c r="E466">
        <v>384.15</v>
      </c>
      <c r="F466" s="24">
        <v>85.83</v>
      </c>
      <c r="G466" s="24">
        <f t="shared" si="7"/>
        <v>469.97999999999996</v>
      </c>
    </row>
    <row r="467" spans="1:7" x14ac:dyDescent="0.25">
      <c r="A467" t="s">
        <v>311</v>
      </c>
      <c r="B467" t="s">
        <v>314</v>
      </c>
      <c r="C467" t="s">
        <v>395</v>
      </c>
      <c r="D467" s="34">
        <v>44256</v>
      </c>
      <c r="E467">
        <v>384.15</v>
      </c>
      <c r="F467" s="24">
        <v>85.83</v>
      </c>
      <c r="G467" s="24">
        <f t="shared" si="7"/>
        <v>469.97999999999996</v>
      </c>
    </row>
    <row r="468" spans="1:7" x14ac:dyDescent="0.25">
      <c r="A468" t="s">
        <v>311</v>
      </c>
      <c r="B468" t="s">
        <v>314</v>
      </c>
      <c r="C468" t="s">
        <v>396</v>
      </c>
      <c r="D468" s="34">
        <v>44256</v>
      </c>
      <c r="E468">
        <v>384.15</v>
      </c>
      <c r="F468" s="24">
        <v>85.83</v>
      </c>
      <c r="G468" s="24">
        <f t="shared" si="7"/>
        <v>469.97999999999996</v>
      </c>
    </row>
    <row r="469" spans="1:7" x14ac:dyDescent="0.25">
      <c r="A469" t="s">
        <v>311</v>
      </c>
      <c r="B469" t="s">
        <v>314</v>
      </c>
      <c r="C469" t="s">
        <v>397</v>
      </c>
      <c r="D469" s="34">
        <v>44256</v>
      </c>
      <c r="E469">
        <v>384.15</v>
      </c>
      <c r="F469" s="24">
        <v>85.83</v>
      </c>
      <c r="G469" s="24">
        <f t="shared" si="7"/>
        <v>469.97999999999996</v>
      </c>
    </row>
    <row r="470" spans="1:7" x14ac:dyDescent="0.25">
      <c r="A470" t="s">
        <v>311</v>
      </c>
      <c r="B470" t="s">
        <v>314</v>
      </c>
      <c r="C470" t="s">
        <v>398</v>
      </c>
      <c r="D470" s="34">
        <v>44256</v>
      </c>
      <c r="E470">
        <v>384.15</v>
      </c>
      <c r="F470" s="24">
        <v>85.83</v>
      </c>
      <c r="G470" s="24">
        <f t="shared" si="7"/>
        <v>469.97999999999996</v>
      </c>
    </row>
    <row r="471" spans="1:7" x14ac:dyDescent="0.25">
      <c r="A471" t="s">
        <v>311</v>
      </c>
      <c r="B471" t="s">
        <v>314</v>
      </c>
      <c r="C471" t="s">
        <v>399</v>
      </c>
      <c r="D471" s="34">
        <v>44256</v>
      </c>
      <c r="E471">
        <v>384.15</v>
      </c>
      <c r="F471" s="24">
        <v>85.83</v>
      </c>
      <c r="G471" s="24">
        <f t="shared" si="7"/>
        <v>469.97999999999996</v>
      </c>
    </row>
    <row r="472" spans="1:7" x14ac:dyDescent="0.25">
      <c r="A472" t="s">
        <v>311</v>
      </c>
      <c r="B472" t="s">
        <v>314</v>
      </c>
      <c r="C472" t="s">
        <v>400</v>
      </c>
      <c r="D472" s="34">
        <v>44256</v>
      </c>
      <c r="E472">
        <v>384.15</v>
      </c>
      <c r="F472" s="24">
        <v>85.83</v>
      </c>
      <c r="G472" s="24">
        <f t="shared" si="7"/>
        <v>469.97999999999996</v>
      </c>
    </row>
    <row r="473" spans="1:7" x14ac:dyDescent="0.25">
      <c r="A473" t="s">
        <v>311</v>
      </c>
      <c r="B473" t="s">
        <v>314</v>
      </c>
      <c r="C473" t="s">
        <v>401</v>
      </c>
      <c r="D473" s="34">
        <v>44256</v>
      </c>
      <c r="E473">
        <v>384.15</v>
      </c>
      <c r="F473" s="24">
        <v>85.83</v>
      </c>
      <c r="G473" s="24">
        <f t="shared" si="7"/>
        <v>469.97999999999996</v>
      </c>
    </row>
    <row r="474" spans="1:7" x14ac:dyDescent="0.25">
      <c r="A474" t="s">
        <v>311</v>
      </c>
      <c r="B474" t="s">
        <v>314</v>
      </c>
      <c r="C474" t="s">
        <v>402</v>
      </c>
      <c r="D474" s="34">
        <v>44256</v>
      </c>
      <c r="E474">
        <v>384.15</v>
      </c>
      <c r="F474" s="24">
        <v>85.83</v>
      </c>
      <c r="G474" s="24">
        <f t="shared" si="7"/>
        <v>469.97999999999996</v>
      </c>
    </row>
    <row r="475" spans="1:7" x14ac:dyDescent="0.25">
      <c r="A475" t="s">
        <v>311</v>
      </c>
      <c r="B475" t="s">
        <v>314</v>
      </c>
      <c r="C475" t="s">
        <v>403</v>
      </c>
      <c r="D475" s="34">
        <v>44256</v>
      </c>
      <c r="E475">
        <v>384.15</v>
      </c>
      <c r="F475" s="24">
        <v>85.83</v>
      </c>
      <c r="G475" s="24">
        <f t="shared" si="7"/>
        <v>469.97999999999996</v>
      </c>
    </row>
    <row r="476" spans="1:7" x14ac:dyDescent="0.25">
      <c r="A476" t="s">
        <v>311</v>
      </c>
      <c r="B476" t="s">
        <v>314</v>
      </c>
      <c r="C476" t="s">
        <v>404</v>
      </c>
      <c r="D476" s="34">
        <v>44256</v>
      </c>
      <c r="E476">
        <v>384.15</v>
      </c>
      <c r="F476" s="24">
        <v>85.83</v>
      </c>
      <c r="G476" s="24">
        <f t="shared" si="7"/>
        <v>469.97999999999996</v>
      </c>
    </row>
    <row r="477" spans="1:7" x14ac:dyDescent="0.25">
      <c r="A477" t="s">
        <v>311</v>
      </c>
      <c r="B477" t="s">
        <v>314</v>
      </c>
      <c r="C477" t="s">
        <v>405</v>
      </c>
      <c r="D477" s="34">
        <v>44256</v>
      </c>
      <c r="E477">
        <v>384.15</v>
      </c>
      <c r="F477" s="24">
        <v>85.83</v>
      </c>
      <c r="G477" s="24">
        <f t="shared" si="7"/>
        <v>469.97999999999996</v>
      </c>
    </row>
    <row r="478" spans="1:7" x14ac:dyDescent="0.25">
      <c r="A478" t="s">
        <v>311</v>
      </c>
      <c r="B478" t="s">
        <v>314</v>
      </c>
      <c r="C478" t="s">
        <v>406</v>
      </c>
      <c r="D478" s="34">
        <v>44256</v>
      </c>
      <c r="E478">
        <v>384.15</v>
      </c>
      <c r="F478" s="24">
        <v>85.83</v>
      </c>
      <c r="G478" s="24">
        <f t="shared" si="7"/>
        <v>469.97999999999996</v>
      </c>
    </row>
    <row r="479" spans="1:7" x14ac:dyDescent="0.25">
      <c r="A479" t="s">
        <v>311</v>
      </c>
      <c r="B479" t="s">
        <v>314</v>
      </c>
      <c r="C479" t="s">
        <v>407</v>
      </c>
      <c r="D479" s="34">
        <v>44256</v>
      </c>
      <c r="E479">
        <v>384.15</v>
      </c>
      <c r="F479" s="24">
        <v>85.83</v>
      </c>
      <c r="G479" s="24">
        <f t="shared" si="7"/>
        <v>469.97999999999996</v>
      </c>
    </row>
    <row r="480" spans="1:7" x14ac:dyDescent="0.25">
      <c r="A480" t="s">
        <v>311</v>
      </c>
      <c r="B480" t="s">
        <v>314</v>
      </c>
      <c r="C480" t="s">
        <v>408</v>
      </c>
      <c r="D480" s="34">
        <v>44256</v>
      </c>
      <c r="E480">
        <v>384.15</v>
      </c>
      <c r="F480" s="24">
        <v>85.83</v>
      </c>
      <c r="G480" s="24">
        <f t="shared" si="7"/>
        <v>469.97999999999996</v>
      </c>
    </row>
    <row r="481" spans="1:7" x14ac:dyDescent="0.25">
      <c r="A481" t="s">
        <v>311</v>
      </c>
      <c r="B481" t="s">
        <v>314</v>
      </c>
      <c r="C481" t="s">
        <v>409</v>
      </c>
      <c r="D481" s="34">
        <v>44256</v>
      </c>
      <c r="E481">
        <v>384.15</v>
      </c>
      <c r="F481" s="24">
        <v>85.83</v>
      </c>
      <c r="G481" s="24">
        <f t="shared" si="7"/>
        <v>469.97999999999996</v>
      </c>
    </row>
    <row r="482" spans="1:7" x14ac:dyDescent="0.25">
      <c r="A482" t="s">
        <v>311</v>
      </c>
      <c r="B482" t="s">
        <v>314</v>
      </c>
      <c r="C482" t="s">
        <v>410</v>
      </c>
      <c r="D482" s="34">
        <v>44256</v>
      </c>
      <c r="E482">
        <v>384.15</v>
      </c>
      <c r="F482" s="24">
        <v>85.83</v>
      </c>
      <c r="G482" s="24">
        <f t="shared" si="7"/>
        <v>469.97999999999996</v>
      </c>
    </row>
    <row r="483" spans="1:7" x14ac:dyDescent="0.25">
      <c r="A483" t="s">
        <v>311</v>
      </c>
      <c r="B483" t="s">
        <v>314</v>
      </c>
      <c r="C483" t="s">
        <v>411</v>
      </c>
      <c r="D483" s="34">
        <v>44256</v>
      </c>
      <c r="E483">
        <v>384.15</v>
      </c>
      <c r="F483" s="24">
        <v>85.83</v>
      </c>
      <c r="G483" s="24">
        <f t="shared" si="7"/>
        <v>469.97999999999996</v>
      </c>
    </row>
    <row r="484" spans="1:7" x14ac:dyDescent="0.25">
      <c r="A484" t="s">
        <v>311</v>
      </c>
      <c r="B484" t="s">
        <v>314</v>
      </c>
      <c r="C484" t="s">
        <v>412</v>
      </c>
      <c r="D484" s="34">
        <v>44256</v>
      </c>
      <c r="E484">
        <v>384.15</v>
      </c>
      <c r="F484" s="24">
        <v>85.83</v>
      </c>
      <c r="G484" s="24">
        <f t="shared" si="7"/>
        <v>469.97999999999996</v>
      </c>
    </row>
    <row r="485" spans="1:7" x14ac:dyDescent="0.25">
      <c r="A485" t="s">
        <v>311</v>
      </c>
      <c r="B485" t="s">
        <v>314</v>
      </c>
      <c r="C485" t="s">
        <v>413</v>
      </c>
      <c r="D485" s="34">
        <v>44256</v>
      </c>
      <c r="E485">
        <v>384.15</v>
      </c>
      <c r="F485" s="24">
        <v>85.83</v>
      </c>
      <c r="G485" s="24">
        <f t="shared" si="7"/>
        <v>469.97999999999996</v>
      </c>
    </row>
    <row r="486" spans="1:7" x14ac:dyDescent="0.25">
      <c r="A486" t="s">
        <v>311</v>
      </c>
      <c r="B486" t="s">
        <v>314</v>
      </c>
      <c r="C486" t="s">
        <v>414</v>
      </c>
      <c r="D486" s="34">
        <v>44256</v>
      </c>
      <c r="E486">
        <v>384.15</v>
      </c>
      <c r="F486" s="24">
        <v>85.83</v>
      </c>
      <c r="G486" s="24">
        <f t="shared" si="7"/>
        <v>469.97999999999996</v>
      </c>
    </row>
    <row r="487" spans="1:7" x14ac:dyDescent="0.25">
      <c r="A487" t="s">
        <v>311</v>
      </c>
      <c r="B487" t="s">
        <v>314</v>
      </c>
      <c r="C487" t="s">
        <v>415</v>
      </c>
      <c r="D487" s="34">
        <v>44256</v>
      </c>
      <c r="E487">
        <v>384.15</v>
      </c>
      <c r="F487" s="24">
        <v>85.83</v>
      </c>
      <c r="G487" s="24">
        <f t="shared" si="7"/>
        <v>469.97999999999996</v>
      </c>
    </row>
    <row r="488" spans="1:7" x14ac:dyDescent="0.25">
      <c r="A488" t="s">
        <v>311</v>
      </c>
      <c r="B488" t="s">
        <v>314</v>
      </c>
      <c r="C488" t="s">
        <v>416</v>
      </c>
      <c r="D488" s="34">
        <v>44256</v>
      </c>
      <c r="E488">
        <v>384.15</v>
      </c>
      <c r="F488" s="24">
        <v>85.83</v>
      </c>
      <c r="G488" s="24">
        <f t="shared" si="7"/>
        <v>469.97999999999996</v>
      </c>
    </row>
    <row r="489" spans="1:7" x14ac:dyDescent="0.25">
      <c r="A489" t="s">
        <v>311</v>
      </c>
      <c r="B489" t="s">
        <v>314</v>
      </c>
      <c r="C489" t="s">
        <v>417</v>
      </c>
      <c r="D489" s="34">
        <v>44256</v>
      </c>
      <c r="E489">
        <v>384.15</v>
      </c>
      <c r="F489" s="24">
        <v>85.83</v>
      </c>
      <c r="G489" s="24">
        <f t="shared" si="7"/>
        <v>469.97999999999996</v>
      </c>
    </row>
    <row r="490" spans="1:7" x14ac:dyDescent="0.25">
      <c r="A490" t="s">
        <v>311</v>
      </c>
      <c r="B490" t="s">
        <v>314</v>
      </c>
      <c r="C490" t="s">
        <v>418</v>
      </c>
      <c r="D490" s="34">
        <v>44256</v>
      </c>
      <c r="E490">
        <v>384.15</v>
      </c>
      <c r="F490" s="24">
        <v>85.83</v>
      </c>
      <c r="G490" s="24">
        <f t="shared" si="7"/>
        <v>469.97999999999996</v>
      </c>
    </row>
    <row r="491" spans="1:7" x14ac:dyDescent="0.25">
      <c r="A491" t="s">
        <v>311</v>
      </c>
      <c r="B491" t="s">
        <v>314</v>
      </c>
      <c r="C491" t="s">
        <v>419</v>
      </c>
      <c r="D491" s="34">
        <v>44256</v>
      </c>
      <c r="E491">
        <v>384.15</v>
      </c>
      <c r="F491" s="24">
        <v>85.83</v>
      </c>
      <c r="G491" s="24">
        <f t="shared" si="7"/>
        <v>469.97999999999996</v>
      </c>
    </row>
    <row r="492" spans="1:7" x14ac:dyDescent="0.25">
      <c r="A492" t="s">
        <v>311</v>
      </c>
      <c r="B492" t="s">
        <v>314</v>
      </c>
      <c r="C492" t="s">
        <v>420</v>
      </c>
      <c r="D492" s="34">
        <v>44256</v>
      </c>
      <c r="E492">
        <v>384.15</v>
      </c>
      <c r="F492" s="24">
        <v>85.83</v>
      </c>
      <c r="G492" s="24">
        <f t="shared" si="7"/>
        <v>469.97999999999996</v>
      </c>
    </row>
    <row r="493" spans="1:7" x14ac:dyDescent="0.25">
      <c r="A493" t="s">
        <v>311</v>
      </c>
      <c r="B493" t="s">
        <v>314</v>
      </c>
      <c r="C493" t="s">
        <v>421</v>
      </c>
      <c r="D493" s="34">
        <v>44256</v>
      </c>
      <c r="E493">
        <v>384.15</v>
      </c>
      <c r="F493" s="24">
        <v>85.83</v>
      </c>
      <c r="G493" s="24">
        <f t="shared" si="7"/>
        <v>469.97999999999996</v>
      </c>
    </row>
    <row r="494" spans="1:7" x14ac:dyDescent="0.25">
      <c r="A494" t="s">
        <v>311</v>
      </c>
      <c r="B494" t="s">
        <v>314</v>
      </c>
      <c r="C494" t="s">
        <v>422</v>
      </c>
      <c r="D494" s="34">
        <v>44256</v>
      </c>
      <c r="E494">
        <v>384.15</v>
      </c>
      <c r="F494" s="24">
        <v>85.83</v>
      </c>
      <c r="G494" s="24">
        <f t="shared" si="7"/>
        <v>469.97999999999996</v>
      </c>
    </row>
    <row r="495" spans="1:7" x14ac:dyDescent="0.25">
      <c r="A495" t="s">
        <v>311</v>
      </c>
      <c r="B495" t="s">
        <v>314</v>
      </c>
      <c r="C495" t="s">
        <v>423</v>
      </c>
      <c r="D495" s="34">
        <v>44256</v>
      </c>
      <c r="E495">
        <v>384.15</v>
      </c>
      <c r="F495" s="24">
        <v>85.83</v>
      </c>
      <c r="G495" s="24">
        <f t="shared" si="7"/>
        <v>469.97999999999996</v>
      </c>
    </row>
    <row r="496" spans="1:7" x14ac:dyDescent="0.25">
      <c r="A496" t="s">
        <v>311</v>
      </c>
      <c r="B496" t="s">
        <v>314</v>
      </c>
      <c r="C496" t="s">
        <v>424</v>
      </c>
      <c r="D496" s="34">
        <v>44256</v>
      </c>
      <c r="E496">
        <v>384.15</v>
      </c>
      <c r="F496" s="24">
        <v>85.83</v>
      </c>
      <c r="G496" s="24">
        <f t="shared" si="7"/>
        <v>469.97999999999996</v>
      </c>
    </row>
    <row r="497" spans="1:7" x14ac:dyDescent="0.25">
      <c r="A497" t="s">
        <v>311</v>
      </c>
      <c r="B497" t="s">
        <v>314</v>
      </c>
      <c r="C497" t="s">
        <v>425</v>
      </c>
      <c r="D497" s="34">
        <v>44256</v>
      </c>
      <c r="E497">
        <v>384.15</v>
      </c>
      <c r="F497" s="24">
        <v>85.83</v>
      </c>
      <c r="G497" s="24">
        <f t="shared" si="7"/>
        <v>469.97999999999996</v>
      </c>
    </row>
    <row r="498" spans="1:7" x14ac:dyDescent="0.25">
      <c r="A498" t="s">
        <v>311</v>
      </c>
      <c r="B498" t="s">
        <v>314</v>
      </c>
      <c r="C498" t="s">
        <v>426</v>
      </c>
      <c r="D498" s="34">
        <v>44256</v>
      </c>
      <c r="E498">
        <v>385.4</v>
      </c>
      <c r="F498" s="24">
        <v>86.11</v>
      </c>
      <c r="G498" s="24">
        <f t="shared" si="7"/>
        <v>471.51</v>
      </c>
    </row>
    <row r="499" spans="1:7" x14ac:dyDescent="0.25">
      <c r="A499" t="s">
        <v>311</v>
      </c>
      <c r="B499" t="s">
        <v>314</v>
      </c>
      <c r="C499" t="s">
        <v>427</v>
      </c>
      <c r="D499" s="34">
        <v>44256</v>
      </c>
      <c r="E499">
        <v>384.15</v>
      </c>
      <c r="F499" s="24">
        <v>85.83</v>
      </c>
      <c r="G499" s="24">
        <f t="shared" si="7"/>
        <v>469.97999999999996</v>
      </c>
    </row>
    <row r="500" spans="1:7" x14ac:dyDescent="0.25">
      <c r="A500" t="s">
        <v>311</v>
      </c>
      <c r="B500" t="s">
        <v>314</v>
      </c>
      <c r="C500" t="s">
        <v>428</v>
      </c>
      <c r="D500" s="34">
        <v>44256</v>
      </c>
      <c r="E500">
        <v>384.15</v>
      </c>
      <c r="F500" s="24">
        <v>85.83</v>
      </c>
      <c r="G500" s="24">
        <f t="shared" si="7"/>
        <v>469.97999999999996</v>
      </c>
    </row>
    <row r="501" spans="1:7" x14ac:dyDescent="0.25">
      <c r="A501" t="s">
        <v>311</v>
      </c>
      <c r="B501" t="s">
        <v>314</v>
      </c>
      <c r="C501" t="s">
        <v>429</v>
      </c>
      <c r="D501" s="34">
        <v>44256</v>
      </c>
      <c r="E501">
        <v>384.15</v>
      </c>
      <c r="F501" s="24">
        <v>85.83</v>
      </c>
      <c r="G501" s="24">
        <f t="shared" si="7"/>
        <v>469.97999999999996</v>
      </c>
    </row>
    <row r="502" spans="1:7" x14ac:dyDescent="0.25">
      <c r="A502" t="s">
        <v>311</v>
      </c>
      <c r="B502" t="s">
        <v>314</v>
      </c>
      <c r="C502" t="s">
        <v>430</v>
      </c>
      <c r="D502" s="34">
        <v>44256</v>
      </c>
      <c r="E502">
        <v>385.4</v>
      </c>
      <c r="F502" s="24">
        <v>86.11</v>
      </c>
      <c r="G502" s="24">
        <f t="shared" si="7"/>
        <v>471.51</v>
      </c>
    </row>
    <row r="503" spans="1:7" x14ac:dyDescent="0.25">
      <c r="A503" t="s">
        <v>311</v>
      </c>
      <c r="B503" t="s">
        <v>314</v>
      </c>
      <c r="C503" t="s">
        <v>431</v>
      </c>
      <c r="D503" s="34">
        <v>44256</v>
      </c>
      <c r="E503">
        <v>385.4</v>
      </c>
      <c r="F503" s="24">
        <v>86.11</v>
      </c>
      <c r="G503" s="24">
        <f t="shared" si="7"/>
        <v>471.51</v>
      </c>
    </row>
    <row r="504" spans="1:7" x14ac:dyDescent="0.25">
      <c r="A504" t="s">
        <v>311</v>
      </c>
      <c r="B504" t="s">
        <v>314</v>
      </c>
      <c r="C504" t="s">
        <v>432</v>
      </c>
      <c r="D504" s="34">
        <v>44256</v>
      </c>
      <c r="E504">
        <v>385.4</v>
      </c>
      <c r="F504" s="24">
        <v>86.11</v>
      </c>
      <c r="G504" s="24">
        <f t="shared" si="7"/>
        <v>471.51</v>
      </c>
    </row>
    <row r="505" spans="1:7" x14ac:dyDescent="0.25">
      <c r="A505" t="s">
        <v>311</v>
      </c>
      <c r="B505" t="s">
        <v>314</v>
      </c>
      <c r="C505" t="s">
        <v>433</v>
      </c>
      <c r="D505" s="34">
        <v>44256</v>
      </c>
      <c r="E505">
        <v>385.4</v>
      </c>
      <c r="F505" s="24">
        <v>86.11</v>
      </c>
      <c r="G505" s="24">
        <f t="shared" si="7"/>
        <v>471.51</v>
      </c>
    </row>
    <row r="506" spans="1:7" x14ac:dyDescent="0.25">
      <c r="A506" t="s">
        <v>311</v>
      </c>
      <c r="B506" t="s">
        <v>314</v>
      </c>
      <c r="C506" t="s">
        <v>434</v>
      </c>
      <c r="D506" s="34">
        <v>44256</v>
      </c>
      <c r="E506">
        <v>385.4</v>
      </c>
      <c r="F506" s="24">
        <v>86.11</v>
      </c>
      <c r="G506" s="24">
        <f t="shared" si="7"/>
        <v>471.51</v>
      </c>
    </row>
    <row r="507" spans="1:7" x14ac:dyDescent="0.25">
      <c r="A507" t="s">
        <v>311</v>
      </c>
      <c r="B507" t="s">
        <v>314</v>
      </c>
      <c r="C507" t="s">
        <v>435</v>
      </c>
      <c r="D507" s="34">
        <v>44256</v>
      </c>
      <c r="E507">
        <v>385.4</v>
      </c>
      <c r="F507" s="24">
        <v>86.11</v>
      </c>
      <c r="G507" s="24">
        <f t="shared" si="7"/>
        <v>471.51</v>
      </c>
    </row>
    <row r="508" spans="1:7" x14ac:dyDescent="0.25">
      <c r="A508" t="s">
        <v>311</v>
      </c>
      <c r="B508" t="s">
        <v>314</v>
      </c>
      <c r="C508" t="s">
        <v>436</v>
      </c>
      <c r="D508" s="34">
        <v>44256</v>
      </c>
      <c r="E508">
        <v>385.4</v>
      </c>
      <c r="F508" s="24">
        <v>86.11</v>
      </c>
      <c r="G508" s="24">
        <f t="shared" si="7"/>
        <v>471.51</v>
      </c>
    </row>
    <row r="509" spans="1:7" x14ac:dyDescent="0.25">
      <c r="A509" t="s">
        <v>311</v>
      </c>
      <c r="B509" t="s">
        <v>314</v>
      </c>
      <c r="C509" t="s">
        <v>437</v>
      </c>
      <c r="D509" s="34">
        <v>44256</v>
      </c>
      <c r="E509">
        <v>385.4</v>
      </c>
      <c r="F509" s="24">
        <v>86.11</v>
      </c>
      <c r="G509" s="24">
        <f t="shared" si="7"/>
        <v>471.51</v>
      </c>
    </row>
    <row r="510" spans="1:7" x14ac:dyDescent="0.25">
      <c r="A510" t="s">
        <v>311</v>
      </c>
      <c r="B510" t="s">
        <v>314</v>
      </c>
      <c r="C510" t="s">
        <v>438</v>
      </c>
      <c r="D510" s="34">
        <v>44256</v>
      </c>
      <c r="E510">
        <v>385.4</v>
      </c>
      <c r="F510" s="24">
        <v>86.11</v>
      </c>
      <c r="G510" s="24">
        <f t="shared" si="7"/>
        <v>471.51</v>
      </c>
    </row>
    <row r="511" spans="1:7" x14ac:dyDescent="0.25">
      <c r="A511" t="s">
        <v>311</v>
      </c>
      <c r="B511" t="s">
        <v>314</v>
      </c>
      <c r="C511" t="s">
        <v>439</v>
      </c>
      <c r="D511" s="34">
        <v>44256</v>
      </c>
      <c r="E511">
        <v>385.4</v>
      </c>
      <c r="F511" s="24">
        <v>86.11</v>
      </c>
      <c r="G511" s="24">
        <f t="shared" si="7"/>
        <v>471.51</v>
      </c>
    </row>
    <row r="512" spans="1:7" x14ac:dyDescent="0.25">
      <c r="A512" t="s">
        <v>311</v>
      </c>
      <c r="B512" t="s">
        <v>314</v>
      </c>
      <c r="C512" t="s">
        <v>440</v>
      </c>
      <c r="D512" s="34">
        <v>44256</v>
      </c>
      <c r="E512">
        <v>385.4</v>
      </c>
      <c r="F512" s="24">
        <v>86.11</v>
      </c>
      <c r="G512" s="24">
        <f t="shared" si="7"/>
        <v>471.51</v>
      </c>
    </row>
    <row r="513" spans="1:7" x14ac:dyDescent="0.25">
      <c r="A513" t="s">
        <v>311</v>
      </c>
      <c r="B513" t="s">
        <v>314</v>
      </c>
      <c r="C513" t="s">
        <v>441</v>
      </c>
      <c r="D513" s="34">
        <v>44256</v>
      </c>
      <c r="E513">
        <v>385.4</v>
      </c>
      <c r="F513" s="24">
        <v>86.11</v>
      </c>
      <c r="G513" s="24">
        <f t="shared" si="7"/>
        <v>471.51</v>
      </c>
    </row>
    <row r="514" spans="1:7" x14ac:dyDescent="0.25">
      <c r="A514" t="s">
        <v>311</v>
      </c>
      <c r="B514" t="s">
        <v>314</v>
      </c>
      <c r="C514" t="s">
        <v>442</v>
      </c>
      <c r="D514" s="34">
        <v>44256</v>
      </c>
      <c r="E514">
        <v>385.4</v>
      </c>
      <c r="F514" s="24">
        <v>86.11</v>
      </c>
      <c r="G514" s="24">
        <f t="shared" si="7"/>
        <v>471.51</v>
      </c>
    </row>
    <row r="515" spans="1:7" x14ac:dyDescent="0.25">
      <c r="A515" t="s">
        <v>311</v>
      </c>
      <c r="B515" t="s">
        <v>314</v>
      </c>
      <c r="C515" t="s">
        <v>443</v>
      </c>
      <c r="D515" s="34">
        <v>44256</v>
      </c>
      <c r="E515">
        <v>385.4</v>
      </c>
      <c r="F515" s="24">
        <v>86.11</v>
      </c>
      <c r="G515" s="24">
        <f t="shared" ref="G515:G578" si="8">SUM(E515:F515)</f>
        <v>471.51</v>
      </c>
    </row>
    <row r="516" spans="1:7" x14ac:dyDescent="0.25">
      <c r="A516" t="s">
        <v>311</v>
      </c>
      <c r="B516" t="s">
        <v>314</v>
      </c>
      <c r="C516" t="s">
        <v>444</v>
      </c>
      <c r="D516" s="34">
        <v>44256</v>
      </c>
      <c r="E516">
        <v>385.4</v>
      </c>
      <c r="F516" s="24">
        <v>86.11</v>
      </c>
      <c r="G516" s="24">
        <f t="shared" si="8"/>
        <v>471.51</v>
      </c>
    </row>
    <row r="517" spans="1:7" x14ac:dyDescent="0.25">
      <c r="A517" t="s">
        <v>311</v>
      </c>
      <c r="B517" t="s">
        <v>314</v>
      </c>
      <c r="C517" t="s">
        <v>445</v>
      </c>
      <c r="D517" s="34">
        <v>44256</v>
      </c>
      <c r="E517">
        <v>385.4</v>
      </c>
      <c r="F517" s="24">
        <v>86.11</v>
      </c>
      <c r="G517" s="24">
        <f t="shared" si="8"/>
        <v>471.51</v>
      </c>
    </row>
    <row r="518" spans="1:7" x14ac:dyDescent="0.25">
      <c r="A518" t="s">
        <v>311</v>
      </c>
      <c r="B518" t="s">
        <v>314</v>
      </c>
      <c r="C518" t="s">
        <v>446</v>
      </c>
      <c r="D518" s="34">
        <v>44256</v>
      </c>
      <c r="E518">
        <v>385.4</v>
      </c>
      <c r="F518" s="24">
        <v>86.11</v>
      </c>
      <c r="G518" s="24">
        <f t="shared" si="8"/>
        <v>471.51</v>
      </c>
    </row>
    <row r="519" spans="1:7" x14ac:dyDescent="0.25">
      <c r="A519" t="s">
        <v>311</v>
      </c>
      <c r="B519" t="s">
        <v>314</v>
      </c>
      <c r="C519" t="s">
        <v>447</v>
      </c>
      <c r="D519" s="34">
        <v>44256</v>
      </c>
      <c r="E519">
        <v>385.4</v>
      </c>
      <c r="F519" s="24">
        <v>86.11</v>
      </c>
      <c r="G519" s="24">
        <f t="shared" si="8"/>
        <v>471.51</v>
      </c>
    </row>
    <row r="520" spans="1:7" x14ac:dyDescent="0.25">
      <c r="A520" t="s">
        <v>311</v>
      </c>
      <c r="B520" t="s">
        <v>314</v>
      </c>
      <c r="C520" t="s">
        <v>448</v>
      </c>
      <c r="D520" s="34">
        <v>44256</v>
      </c>
      <c r="E520">
        <v>385.4</v>
      </c>
      <c r="F520" s="24">
        <v>86.11</v>
      </c>
      <c r="G520" s="24">
        <f t="shared" si="8"/>
        <v>471.51</v>
      </c>
    </row>
    <row r="521" spans="1:7" x14ac:dyDescent="0.25">
      <c r="A521" t="s">
        <v>311</v>
      </c>
      <c r="B521" t="s">
        <v>314</v>
      </c>
      <c r="C521" t="s">
        <v>449</v>
      </c>
      <c r="D521" s="34">
        <v>44256</v>
      </c>
      <c r="E521">
        <v>385.4</v>
      </c>
      <c r="F521" s="24">
        <v>86.11</v>
      </c>
      <c r="G521" s="24">
        <f t="shared" si="8"/>
        <v>471.51</v>
      </c>
    </row>
    <row r="522" spans="1:7" x14ac:dyDescent="0.25">
      <c r="A522" t="s">
        <v>311</v>
      </c>
      <c r="B522" t="s">
        <v>314</v>
      </c>
      <c r="C522" t="s">
        <v>450</v>
      </c>
      <c r="D522" s="34">
        <v>44256</v>
      </c>
      <c r="E522">
        <v>385.4</v>
      </c>
      <c r="F522" s="24">
        <v>86.11</v>
      </c>
      <c r="G522" s="24">
        <f t="shared" si="8"/>
        <v>471.51</v>
      </c>
    </row>
    <row r="523" spans="1:7" x14ac:dyDescent="0.25">
      <c r="A523" t="s">
        <v>311</v>
      </c>
      <c r="B523" t="s">
        <v>314</v>
      </c>
      <c r="C523" t="s">
        <v>451</v>
      </c>
      <c r="D523" s="34">
        <v>44256</v>
      </c>
      <c r="E523">
        <v>385.4</v>
      </c>
      <c r="F523" s="24">
        <v>86.11</v>
      </c>
      <c r="G523" s="24">
        <f t="shared" si="8"/>
        <v>471.51</v>
      </c>
    </row>
    <row r="524" spans="1:7" x14ac:dyDescent="0.25">
      <c r="A524" t="s">
        <v>311</v>
      </c>
      <c r="B524" t="s">
        <v>314</v>
      </c>
      <c r="C524" t="s">
        <v>452</v>
      </c>
      <c r="D524" s="34">
        <v>44256</v>
      </c>
      <c r="E524">
        <v>385.4</v>
      </c>
      <c r="F524" s="24">
        <v>86.11</v>
      </c>
      <c r="G524" s="24">
        <f t="shared" si="8"/>
        <v>471.51</v>
      </c>
    </row>
    <row r="525" spans="1:7" x14ac:dyDescent="0.25">
      <c r="A525" t="s">
        <v>311</v>
      </c>
      <c r="B525" t="s">
        <v>314</v>
      </c>
      <c r="C525" t="s">
        <v>453</v>
      </c>
      <c r="D525" s="34">
        <v>44256</v>
      </c>
      <c r="E525">
        <v>385.4</v>
      </c>
      <c r="F525" s="24">
        <v>86.11</v>
      </c>
      <c r="G525" s="24">
        <f t="shared" si="8"/>
        <v>471.51</v>
      </c>
    </row>
    <row r="526" spans="1:7" x14ac:dyDescent="0.25">
      <c r="A526" t="s">
        <v>311</v>
      </c>
      <c r="B526" t="s">
        <v>314</v>
      </c>
      <c r="C526" t="s">
        <v>454</v>
      </c>
      <c r="D526" s="34">
        <v>44256</v>
      </c>
      <c r="E526">
        <v>385.4</v>
      </c>
      <c r="F526" s="24">
        <v>86.11</v>
      </c>
      <c r="G526" s="24">
        <f t="shared" si="8"/>
        <v>471.51</v>
      </c>
    </row>
    <row r="527" spans="1:7" x14ac:dyDescent="0.25">
      <c r="A527" t="s">
        <v>311</v>
      </c>
      <c r="B527" t="s">
        <v>314</v>
      </c>
      <c r="C527" t="s">
        <v>455</v>
      </c>
      <c r="D527" s="34">
        <v>44256</v>
      </c>
      <c r="E527">
        <v>385.4</v>
      </c>
      <c r="F527" s="24">
        <v>86.11</v>
      </c>
      <c r="G527" s="24">
        <f t="shared" si="8"/>
        <v>471.51</v>
      </c>
    </row>
    <row r="528" spans="1:7" x14ac:dyDescent="0.25">
      <c r="A528" t="s">
        <v>311</v>
      </c>
      <c r="B528" t="s">
        <v>314</v>
      </c>
      <c r="C528" t="s">
        <v>456</v>
      </c>
      <c r="D528" s="34">
        <v>44256</v>
      </c>
      <c r="E528">
        <v>385.4</v>
      </c>
      <c r="F528" s="24">
        <v>86.11</v>
      </c>
      <c r="G528" s="24">
        <f t="shared" si="8"/>
        <v>471.51</v>
      </c>
    </row>
    <row r="529" spans="1:7" x14ac:dyDescent="0.25">
      <c r="A529" t="s">
        <v>311</v>
      </c>
      <c r="B529" t="s">
        <v>314</v>
      </c>
      <c r="C529" t="s">
        <v>457</v>
      </c>
      <c r="D529" s="34">
        <v>44256</v>
      </c>
      <c r="E529">
        <v>385.4</v>
      </c>
      <c r="F529" s="24">
        <v>86.11</v>
      </c>
      <c r="G529" s="24">
        <f t="shared" si="8"/>
        <v>471.51</v>
      </c>
    </row>
    <row r="530" spans="1:7" x14ac:dyDescent="0.25">
      <c r="A530" t="s">
        <v>311</v>
      </c>
      <c r="B530" t="s">
        <v>314</v>
      </c>
      <c r="C530" t="s">
        <v>458</v>
      </c>
      <c r="D530" s="34">
        <v>44256</v>
      </c>
      <c r="E530">
        <v>385.4</v>
      </c>
      <c r="F530" s="24">
        <v>86.11</v>
      </c>
      <c r="G530" s="24">
        <f t="shared" si="8"/>
        <v>471.51</v>
      </c>
    </row>
    <row r="531" spans="1:7" x14ac:dyDescent="0.25">
      <c r="A531" t="s">
        <v>311</v>
      </c>
      <c r="B531" t="s">
        <v>314</v>
      </c>
      <c r="C531" t="s">
        <v>459</v>
      </c>
      <c r="D531" s="34">
        <v>44256</v>
      </c>
      <c r="E531">
        <v>385.4</v>
      </c>
      <c r="F531" s="24">
        <v>86.11</v>
      </c>
      <c r="G531" s="24">
        <f t="shared" si="8"/>
        <v>471.51</v>
      </c>
    </row>
    <row r="532" spans="1:7" x14ac:dyDescent="0.25">
      <c r="A532" t="s">
        <v>311</v>
      </c>
      <c r="B532" t="s">
        <v>314</v>
      </c>
      <c r="C532" t="s">
        <v>460</v>
      </c>
      <c r="D532" s="34">
        <v>44256</v>
      </c>
      <c r="E532">
        <v>385.4</v>
      </c>
      <c r="F532" s="24">
        <v>86.11</v>
      </c>
      <c r="G532" s="24">
        <f t="shared" si="8"/>
        <v>471.51</v>
      </c>
    </row>
    <row r="533" spans="1:7" x14ac:dyDescent="0.25">
      <c r="A533" t="s">
        <v>311</v>
      </c>
      <c r="B533" t="s">
        <v>314</v>
      </c>
      <c r="C533" t="s">
        <v>461</v>
      </c>
      <c r="D533" s="34">
        <v>44256</v>
      </c>
      <c r="E533">
        <v>385.4</v>
      </c>
      <c r="F533" s="24">
        <v>86.11</v>
      </c>
      <c r="G533" s="24">
        <f t="shared" si="8"/>
        <v>471.51</v>
      </c>
    </row>
    <row r="534" spans="1:7" x14ac:dyDescent="0.25">
      <c r="A534" t="s">
        <v>311</v>
      </c>
      <c r="B534" t="s">
        <v>314</v>
      </c>
      <c r="C534" t="s">
        <v>462</v>
      </c>
      <c r="D534" s="34">
        <v>44256</v>
      </c>
      <c r="E534">
        <v>385.4</v>
      </c>
      <c r="F534" s="24">
        <v>86.11</v>
      </c>
      <c r="G534" s="24">
        <f t="shared" si="8"/>
        <v>471.51</v>
      </c>
    </row>
    <row r="535" spans="1:7" x14ac:dyDescent="0.25">
      <c r="A535" t="s">
        <v>311</v>
      </c>
      <c r="B535" t="s">
        <v>314</v>
      </c>
      <c r="C535" t="s">
        <v>463</v>
      </c>
      <c r="D535" s="34">
        <v>44256</v>
      </c>
      <c r="E535">
        <v>385.4</v>
      </c>
      <c r="F535" s="24">
        <v>86.11</v>
      </c>
      <c r="G535" s="24">
        <f t="shared" si="8"/>
        <v>471.51</v>
      </c>
    </row>
    <row r="536" spans="1:7" x14ac:dyDescent="0.25">
      <c r="A536" t="s">
        <v>311</v>
      </c>
      <c r="B536" t="s">
        <v>314</v>
      </c>
      <c r="C536" t="s">
        <v>464</v>
      </c>
      <c r="D536" s="34">
        <v>44256</v>
      </c>
      <c r="E536">
        <v>385.4</v>
      </c>
      <c r="F536" s="24">
        <v>86.11</v>
      </c>
      <c r="G536" s="24">
        <f t="shared" si="8"/>
        <v>471.51</v>
      </c>
    </row>
    <row r="537" spans="1:7" x14ac:dyDescent="0.25">
      <c r="A537" t="s">
        <v>311</v>
      </c>
      <c r="B537" t="s">
        <v>314</v>
      </c>
      <c r="C537" t="s">
        <v>465</v>
      </c>
      <c r="D537" s="34">
        <v>44256</v>
      </c>
      <c r="E537">
        <v>385.4</v>
      </c>
      <c r="F537" s="24">
        <v>86.11</v>
      </c>
      <c r="G537" s="24">
        <f t="shared" si="8"/>
        <v>471.51</v>
      </c>
    </row>
    <row r="538" spans="1:7" x14ac:dyDescent="0.25">
      <c r="A538" t="s">
        <v>311</v>
      </c>
      <c r="B538" t="s">
        <v>314</v>
      </c>
      <c r="C538" t="s">
        <v>466</v>
      </c>
      <c r="D538" s="34">
        <v>44256</v>
      </c>
      <c r="E538">
        <v>385.4</v>
      </c>
      <c r="F538" s="24">
        <v>86.11</v>
      </c>
      <c r="G538" s="24">
        <f t="shared" si="8"/>
        <v>471.51</v>
      </c>
    </row>
    <row r="539" spans="1:7" x14ac:dyDescent="0.25">
      <c r="A539" t="s">
        <v>311</v>
      </c>
      <c r="B539" t="s">
        <v>314</v>
      </c>
      <c r="C539" t="s">
        <v>467</v>
      </c>
      <c r="D539" s="34">
        <v>44256</v>
      </c>
      <c r="E539">
        <v>385.4</v>
      </c>
      <c r="F539" s="24">
        <v>86.11</v>
      </c>
      <c r="G539" s="24">
        <f t="shared" si="8"/>
        <v>471.51</v>
      </c>
    </row>
    <row r="540" spans="1:7" x14ac:dyDescent="0.25">
      <c r="A540" t="s">
        <v>311</v>
      </c>
      <c r="B540" t="s">
        <v>314</v>
      </c>
      <c r="C540" t="s">
        <v>468</v>
      </c>
      <c r="D540" s="34">
        <v>44256</v>
      </c>
      <c r="E540">
        <v>385.4</v>
      </c>
      <c r="F540" s="24">
        <v>86.11</v>
      </c>
      <c r="G540" s="24">
        <f t="shared" si="8"/>
        <v>471.51</v>
      </c>
    </row>
    <row r="541" spans="1:7" x14ac:dyDescent="0.25">
      <c r="A541" t="s">
        <v>311</v>
      </c>
      <c r="B541" t="s">
        <v>314</v>
      </c>
      <c r="C541" t="s">
        <v>469</v>
      </c>
      <c r="D541" s="34">
        <v>44256</v>
      </c>
      <c r="E541">
        <v>385.4</v>
      </c>
      <c r="F541" s="24">
        <v>86.11</v>
      </c>
      <c r="G541" s="24">
        <f t="shared" si="8"/>
        <v>471.51</v>
      </c>
    </row>
    <row r="542" spans="1:7" x14ac:dyDescent="0.25">
      <c r="A542" t="s">
        <v>311</v>
      </c>
      <c r="B542" t="s">
        <v>314</v>
      </c>
      <c r="C542" t="s">
        <v>470</v>
      </c>
      <c r="D542" s="34">
        <v>44256</v>
      </c>
      <c r="E542">
        <v>385.4</v>
      </c>
      <c r="F542" s="24">
        <v>86.11</v>
      </c>
      <c r="G542" s="24">
        <f t="shared" si="8"/>
        <v>471.51</v>
      </c>
    </row>
    <row r="543" spans="1:7" x14ac:dyDescent="0.25">
      <c r="A543" t="s">
        <v>311</v>
      </c>
      <c r="B543" t="s">
        <v>314</v>
      </c>
      <c r="C543" t="s">
        <v>471</v>
      </c>
      <c r="D543" s="34">
        <v>44256</v>
      </c>
      <c r="E543">
        <v>385.4</v>
      </c>
      <c r="F543" s="24">
        <v>86.11</v>
      </c>
      <c r="G543" s="24">
        <f t="shared" si="8"/>
        <v>471.51</v>
      </c>
    </row>
    <row r="544" spans="1:7" x14ac:dyDescent="0.25">
      <c r="A544" t="s">
        <v>311</v>
      </c>
      <c r="B544" t="s">
        <v>314</v>
      </c>
      <c r="C544" t="s">
        <v>472</v>
      </c>
      <c r="D544" s="34">
        <v>44256</v>
      </c>
      <c r="E544">
        <v>385.4</v>
      </c>
      <c r="F544" s="24">
        <v>86.11</v>
      </c>
      <c r="G544" s="24">
        <f t="shared" si="8"/>
        <v>471.51</v>
      </c>
    </row>
    <row r="545" spans="1:7" x14ac:dyDescent="0.25">
      <c r="A545" t="s">
        <v>311</v>
      </c>
      <c r="B545" t="s">
        <v>314</v>
      </c>
      <c r="C545" t="s">
        <v>473</v>
      </c>
      <c r="D545" s="34">
        <v>44256</v>
      </c>
      <c r="E545">
        <v>385.4</v>
      </c>
      <c r="F545" s="24">
        <v>86.11</v>
      </c>
      <c r="G545" s="24">
        <f t="shared" si="8"/>
        <v>471.51</v>
      </c>
    </row>
    <row r="546" spans="1:7" x14ac:dyDescent="0.25">
      <c r="A546" t="s">
        <v>311</v>
      </c>
      <c r="B546" t="s">
        <v>314</v>
      </c>
      <c r="C546" t="s">
        <v>474</v>
      </c>
      <c r="D546" s="34">
        <v>44256</v>
      </c>
      <c r="E546">
        <v>385.4</v>
      </c>
      <c r="F546" s="24">
        <v>86.11</v>
      </c>
      <c r="G546" s="24">
        <f t="shared" si="8"/>
        <v>471.51</v>
      </c>
    </row>
    <row r="547" spans="1:7" x14ac:dyDescent="0.25">
      <c r="A547" t="s">
        <v>311</v>
      </c>
      <c r="B547" t="s">
        <v>314</v>
      </c>
      <c r="C547" t="s">
        <v>475</v>
      </c>
      <c r="D547" s="34">
        <v>44256</v>
      </c>
      <c r="E547">
        <v>385.4</v>
      </c>
      <c r="F547" s="24">
        <v>86.11</v>
      </c>
      <c r="G547" s="24">
        <f t="shared" si="8"/>
        <v>471.51</v>
      </c>
    </row>
    <row r="548" spans="1:7" x14ac:dyDescent="0.25">
      <c r="A548" t="s">
        <v>311</v>
      </c>
      <c r="B548" t="s">
        <v>314</v>
      </c>
      <c r="C548" t="s">
        <v>476</v>
      </c>
      <c r="D548" s="34">
        <v>44256</v>
      </c>
      <c r="E548">
        <v>384.15</v>
      </c>
      <c r="F548" s="24">
        <v>85.83</v>
      </c>
      <c r="G548" s="24">
        <f t="shared" si="8"/>
        <v>469.97999999999996</v>
      </c>
    </row>
    <row r="549" spans="1:7" x14ac:dyDescent="0.25">
      <c r="A549" t="s">
        <v>311</v>
      </c>
      <c r="B549" t="s">
        <v>314</v>
      </c>
      <c r="C549" t="s">
        <v>477</v>
      </c>
      <c r="D549" s="34">
        <v>44256</v>
      </c>
      <c r="E549">
        <v>385.4</v>
      </c>
      <c r="F549" s="24">
        <v>86.11</v>
      </c>
      <c r="G549" s="24">
        <f t="shared" si="8"/>
        <v>471.51</v>
      </c>
    </row>
    <row r="550" spans="1:7" x14ac:dyDescent="0.25">
      <c r="A550" t="s">
        <v>311</v>
      </c>
      <c r="B550" t="s">
        <v>314</v>
      </c>
      <c r="C550" t="s">
        <v>478</v>
      </c>
      <c r="D550" s="34">
        <v>44256</v>
      </c>
      <c r="E550">
        <v>385.4</v>
      </c>
      <c r="F550" s="24">
        <v>86.11</v>
      </c>
      <c r="G550" s="24">
        <f t="shared" si="8"/>
        <v>471.51</v>
      </c>
    </row>
    <row r="551" spans="1:7" x14ac:dyDescent="0.25">
      <c r="A551" t="s">
        <v>311</v>
      </c>
      <c r="B551" t="s">
        <v>314</v>
      </c>
      <c r="C551" t="s">
        <v>479</v>
      </c>
      <c r="D551" s="34">
        <v>44256</v>
      </c>
      <c r="E551">
        <v>385.4</v>
      </c>
      <c r="F551" s="24">
        <v>86.11</v>
      </c>
      <c r="G551" s="24">
        <f t="shared" si="8"/>
        <v>471.51</v>
      </c>
    </row>
    <row r="552" spans="1:7" x14ac:dyDescent="0.25">
      <c r="A552" t="s">
        <v>311</v>
      </c>
      <c r="B552" t="s">
        <v>314</v>
      </c>
      <c r="C552" t="s">
        <v>480</v>
      </c>
      <c r="D552" s="34">
        <v>44256</v>
      </c>
      <c r="E552">
        <v>385.4</v>
      </c>
      <c r="F552" s="24">
        <v>86.11</v>
      </c>
      <c r="G552" s="24">
        <f t="shared" si="8"/>
        <v>471.51</v>
      </c>
    </row>
    <row r="553" spans="1:7" x14ac:dyDescent="0.25">
      <c r="A553" t="s">
        <v>311</v>
      </c>
      <c r="B553" t="s">
        <v>314</v>
      </c>
      <c r="C553" t="s">
        <v>481</v>
      </c>
      <c r="D553" s="34">
        <v>44256</v>
      </c>
      <c r="E553">
        <v>384.15</v>
      </c>
      <c r="F553" s="24">
        <v>85.83</v>
      </c>
      <c r="G553" s="24">
        <f t="shared" si="8"/>
        <v>469.97999999999996</v>
      </c>
    </row>
    <row r="554" spans="1:7" x14ac:dyDescent="0.25">
      <c r="A554" t="s">
        <v>311</v>
      </c>
      <c r="B554" t="s">
        <v>314</v>
      </c>
      <c r="C554" t="s">
        <v>482</v>
      </c>
      <c r="D554" s="34">
        <v>44256</v>
      </c>
      <c r="E554">
        <v>384.15</v>
      </c>
      <c r="F554" s="24">
        <v>85.83</v>
      </c>
      <c r="G554" s="24">
        <f t="shared" si="8"/>
        <v>469.97999999999996</v>
      </c>
    </row>
    <row r="555" spans="1:7" x14ac:dyDescent="0.25">
      <c r="A555" t="s">
        <v>311</v>
      </c>
      <c r="B555" t="s">
        <v>314</v>
      </c>
      <c r="C555" t="s">
        <v>483</v>
      </c>
      <c r="D555" s="34">
        <v>44256</v>
      </c>
      <c r="E555">
        <v>384.15</v>
      </c>
      <c r="F555" s="24">
        <v>85.83</v>
      </c>
      <c r="G555" s="24">
        <f t="shared" si="8"/>
        <v>469.97999999999996</v>
      </c>
    </row>
    <row r="556" spans="1:7" x14ac:dyDescent="0.25">
      <c r="A556" t="s">
        <v>311</v>
      </c>
      <c r="B556" t="s">
        <v>314</v>
      </c>
      <c r="C556" t="s">
        <v>484</v>
      </c>
      <c r="D556" s="34">
        <v>44256</v>
      </c>
      <c r="E556">
        <v>384.15</v>
      </c>
      <c r="F556" s="24">
        <v>85.83</v>
      </c>
      <c r="G556" s="24">
        <f t="shared" si="8"/>
        <v>469.97999999999996</v>
      </c>
    </row>
    <row r="557" spans="1:7" x14ac:dyDescent="0.25">
      <c r="A557" t="s">
        <v>311</v>
      </c>
      <c r="B557" t="s">
        <v>314</v>
      </c>
      <c r="C557" t="s">
        <v>485</v>
      </c>
      <c r="D557" s="34">
        <v>44256</v>
      </c>
      <c r="E557">
        <v>384.15</v>
      </c>
      <c r="F557" s="24">
        <v>85.83</v>
      </c>
      <c r="G557" s="24">
        <f t="shared" si="8"/>
        <v>469.97999999999996</v>
      </c>
    </row>
    <row r="558" spans="1:7" x14ac:dyDescent="0.25">
      <c r="A558" t="s">
        <v>311</v>
      </c>
      <c r="B558" t="s">
        <v>314</v>
      </c>
      <c r="C558" t="s">
        <v>486</v>
      </c>
      <c r="D558" s="34">
        <v>44256</v>
      </c>
      <c r="E558">
        <v>384.15</v>
      </c>
      <c r="F558" s="24">
        <v>85.83</v>
      </c>
      <c r="G558" s="24">
        <f t="shared" si="8"/>
        <v>469.97999999999996</v>
      </c>
    </row>
    <row r="559" spans="1:7" x14ac:dyDescent="0.25">
      <c r="A559" t="s">
        <v>311</v>
      </c>
      <c r="B559" t="s">
        <v>314</v>
      </c>
      <c r="C559" t="s">
        <v>487</v>
      </c>
      <c r="D559" s="34">
        <v>44256</v>
      </c>
      <c r="E559">
        <v>384.15</v>
      </c>
      <c r="F559" s="24">
        <v>85.83</v>
      </c>
      <c r="G559" s="24">
        <f t="shared" si="8"/>
        <v>469.97999999999996</v>
      </c>
    </row>
    <row r="560" spans="1:7" x14ac:dyDescent="0.25">
      <c r="A560" t="s">
        <v>311</v>
      </c>
      <c r="B560" t="s">
        <v>314</v>
      </c>
      <c r="C560" t="s">
        <v>488</v>
      </c>
      <c r="D560" s="34">
        <v>44256</v>
      </c>
      <c r="E560">
        <v>384.15</v>
      </c>
      <c r="F560" s="24">
        <v>85.83</v>
      </c>
      <c r="G560" s="24">
        <f t="shared" si="8"/>
        <v>469.97999999999996</v>
      </c>
    </row>
    <row r="561" spans="1:7" x14ac:dyDescent="0.25">
      <c r="A561" t="s">
        <v>311</v>
      </c>
      <c r="B561" t="s">
        <v>314</v>
      </c>
      <c r="C561" t="s">
        <v>489</v>
      </c>
      <c r="D561" s="34">
        <v>44256</v>
      </c>
      <c r="E561">
        <v>384.15</v>
      </c>
      <c r="F561" s="24">
        <v>85.83</v>
      </c>
      <c r="G561" s="24">
        <f t="shared" si="8"/>
        <v>469.97999999999996</v>
      </c>
    </row>
    <row r="562" spans="1:7" x14ac:dyDescent="0.25">
      <c r="A562" t="s">
        <v>311</v>
      </c>
      <c r="B562" t="s">
        <v>314</v>
      </c>
      <c r="C562" t="s">
        <v>490</v>
      </c>
      <c r="D562" s="34">
        <v>44256</v>
      </c>
      <c r="E562">
        <v>384.15</v>
      </c>
      <c r="F562" s="24">
        <v>85.83</v>
      </c>
      <c r="G562" s="24">
        <f t="shared" si="8"/>
        <v>469.97999999999996</v>
      </c>
    </row>
    <row r="563" spans="1:7" x14ac:dyDescent="0.25">
      <c r="A563" t="s">
        <v>311</v>
      </c>
      <c r="B563" t="s">
        <v>314</v>
      </c>
      <c r="C563" t="s">
        <v>491</v>
      </c>
      <c r="D563" s="34">
        <v>44256</v>
      </c>
      <c r="E563">
        <v>384.15</v>
      </c>
      <c r="F563" s="24">
        <v>85.83</v>
      </c>
      <c r="G563" s="24">
        <f t="shared" si="8"/>
        <v>469.97999999999996</v>
      </c>
    </row>
    <row r="564" spans="1:7" x14ac:dyDescent="0.25">
      <c r="A564" t="s">
        <v>311</v>
      </c>
      <c r="B564" t="s">
        <v>314</v>
      </c>
      <c r="C564" t="s">
        <v>492</v>
      </c>
      <c r="D564" s="34">
        <v>44256</v>
      </c>
      <c r="E564">
        <v>384.15</v>
      </c>
      <c r="F564" s="24">
        <v>85.83</v>
      </c>
      <c r="G564" s="24">
        <f t="shared" si="8"/>
        <v>469.97999999999996</v>
      </c>
    </row>
    <row r="565" spans="1:7" x14ac:dyDescent="0.25">
      <c r="A565" t="s">
        <v>311</v>
      </c>
      <c r="B565" t="s">
        <v>314</v>
      </c>
      <c r="C565" t="s">
        <v>493</v>
      </c>
      <c r="D565" s="34">
        <v>44256</v>
      </c>
      <c r="E565">
        <v>384.15</v>
      </c>
      <c r="F565" s="24">
        <v>85.83</v>
      </c>
      <c r="G565" s="24">
        <f t="shared" si="8"/>
        <v>469.97999999999996</v>
      </c>
    </row>
    <row r="566" spans="1:7" x14ac:dyDescent="0.25">
      <c r="A566" t="s">
        <v>311</v>
      </c>
      <c r="B566" t="s">
        <v>314</v>
      </c>
      <c r="C566" t="s">
        <v>494</v>
      </c>
      <c r="D566" s="34">
        <v>44256</v>
      </c>
      <c r="E566">
        <v>384.15</v>
      </c>
      <c r="F566" s="24">
        <v>85.83</v>
      </c>
      <c r="G566" s="24">
        <f t="shared" si="8"/>
        <v>469.97999999999996</v>
      </c>
    </row>
    <row r="567" spans="1:7" x14ac:dyDescent="0.25">
      <c r="A567" t="s">
        <v>311</v>
      </c>
      <c r="B567" t="s">
        <v>314</v>
      </c>
      <c r="C567" t="s">
        <v>495</v>
      </c>
      <c r="D567" s="34">
        <v>44256</v>
      </c>
      <c r="E567">
        <v>384.15</v>
      </c>
      <c r="F567" s="24">
        <v>85.83</v>
      </c>
      <c r="G567" s="24">
        <f t="shared" si="8"/>
        <v>469.97999999999996</v>
      </c>
    </row>
    <row r="568" spans="1:7" x14ac:dyDescent="0.25">
      <c r="A568" t="s">
        <v>311</v>
      </c>
      <c r="B568" t="s">
        <v>314</v>
      </c>
      <c r="C568" t="s">
        <v>496</v>
      </c>
      <c r="D568" s="34">
        <v>44256</v>
      </c>
      <c r="E568">
        <v>384.15</v>
      </c>
      <c r="F568" s="24">
        <v>85.83</v>
      </c>
      <c r="G568" s="24">
        <f t="shared" si="8"/>
        <v>469.97999999999996</v>
      </c>
    </row>
    <row r="569" spans="1:7" x14ac:dyDescent="0.25">
      <c r="A569" t="s">
        <v>311</v>
      </c>
      <c r="B569" t="s">
        <v>314</v>
      </c>
      <c r="C569" t="s">
        <v>497</v>
      </c>
      <c r="D569" s="34">
        <v>44256</v>
      </c>
      <c r="E569">
        <v>384.15</v>
      </c>
      <c r="F569" s="24">
        <v>85.83</v>
      </c>
      <c r="G569" s="24">
        <f t="shared" si="8"/>
        <v>469.97999999999996</v>
      </c>
    </row>
    <row r="570" spans="1:7" x14ac:dyDescent="0.25">
      <c r="A570" t="s">
        <v>311</v>
      </c>
      <c r="B570" t="s">
        <v>314</v>
      </c>
      <c r="C570" t="s">
        <v>498</v>
      </c>
      <c r="D570" s="34">
        <v>44256</v>
      </c>
      <c r="E570">
        <v>384.15</v>
      </c>
      <c r="F570" s="24">
        <v>85.83</v>
      </c>
      <c r="G570" s="24">
        <f t="shared" si="8"/>
        <v>469.97999999999996</v>
      </c>
    </row>
    <row r="571" spans="1:7" x14ac:dyDescent="0.25">
      <c r="A571" t="s">
        <v>311</v>
      </c>
      <c r="B571" t="s">
        <v>314</v>
      </c>
      <c r="C571" t="s">
        <v>499</v>
      </c>
      <c r="D571" s="34">
        <v>44256</v>
      </c>
      <c r="E571">
        <v>384.15</v>
      </c>
      <c r="F571" s="24">
        <v>85.83</v>
      </c>
      <c r="G571" s="24">
        <f t="shared" si="8"/>
        <v>469.97999999999996</v>
      </c>
    </row>
    <row r="572" spans="1:7" x14ac:dyDescent="0.25">
      <c r="A572" t="s">
        <v>311</v>
      </c>
      <c r="B572" t="s">
        <v>314</v>
      </c>
      <c r="C572" t="s">
        <v>500</v>
      </c>
      <c r="D572" s="34">
        <v>44256</v>
      </c>
      <c r="E572">
        <v>384.15</v>
      </c>
      <c r="F572" s="24">
        <v>85.83</v>
      </c>
      <c r="G572" s="24">
        <f t="shared" si="8"/>
        <v>469.97999999999996</v>
      </c>
    </row>
    <row r="573" spans="1:7" x14ac:dyDescent="0.25">
      <c r="A573" t="s">
        <v>311</v>
      </c>
      <c r="B573" t="s">
        <v>314</v>
      </c>
      <c r="C573" t="s">
        <v>501</v>
      </c>
      <c r="D573" s="34">
        <v>44256</v>
      </c>
      <c r="E573">
        <v>384.15</v>
      </c>
      <c r="F573" s="24">
        <v>85.83</v>
      </c>
      <c r="G573" s="24">
        <f t="shared" si="8"/>
        <v>469.97999999999996</v>
      </c>
    </row>
    <row r="574" spans="1:7" x14ac:dyDescent="0.25">
      <c r="A574" t="s">
        <v>311</v>
      </c>
      <c r="B574" t="s">
        <v>314</v>
      </c>
      <c r="C574" t="s">
        <v>502</v>
      </c>
      <c r="D574" s="34">
        <v>44256</v>
      </c>
      <c r="E574">
        <v>384.15</v>
      </c>
      <c r="F574" s="24">
        <v>85.83</v>
      </c>
      <c r="G574" s="24">
        <f t="shared" si="8"/>
        <v>469.97999999999996</v>
      </c>
    </row>
    <row r="575" spans="1:7" x14ac:dyDescent="0.25">
      <c r="A575" t="s">
        <v>311</v>
      </c>
      <c r="B575" t="s">
        <v>314</v>
      </c>
      <c r="C575" t="s">
        <v>503</v>
      </c>
      <c r="D575" s="34">
        <v>44256</v>
      </c>
      <c r="E575">
        <v>384.15</v>
      </c>
      <c r="F575" s="24">
        <v>85.83</v>
      </c>
      <c r="G575" s="24">
        <f t="shared" si="8"/>
        <v>469.97999999999996</v>
      </c>
    </row>
    <row r="576" spans="1:7" x14ac:dyDescent="0.25">
      <c r="A576" t="s">
        <v>311</v>
      </c>
      <c r="B576" t="s">
        <v>314</v>
      </c>
      <c r="C576" t="s">
        <v>504</v>
      </c>
      <c r="D576" s="34">
        <v>44256</v>
      </c>
      <c r="E576">
        <v>384.15</v>
      </c>
      <c r="F576" s="24">
        <v>85.83</v>
      </c>
      <c r="G576" s="24">
        <f t="shared" si="8"/>
        <v>469.97999999999996</v>
      </c>
    </row>
    <row r="577" spans="1:7" x14ac:dyDescent="0.25">
      <c r="A577" t="s">
        <v>311</v>
      </c>
      <c r="B577" t="s">
        <v>314</v>
      </c>
      <c r="C577" t="s">
        <v>505</v>
      </c>
      <c r="D577" s="34">
        <v>44256</v>
      </c>
      <c r="E577">
        <v>384.15</v>
      </c>
      <c r="F577" s="24">
        <v>85.83</v>
      </c>
      <c r="G577" s="24">
        <f t="shared" si="8"/>
        <v>469.97999999999996</v>
      </c>
    </row>
    <row r="578" spans="1:7" x14ac:dyDescent="0.25">
      <c r="A578" t="s">
        <v>311</v>
      </c>
      <c r="B578" t="s">
        <v>312</v>
      </c>
      <c r="C578" t="s">
        <v>313</v>
      </c>
      <c r="D578" s="34">
        <v>44287</v>
      </c>
      <c r="E578">
        <v>838049.01</v>
      </c>
      <c r="F578" s="24">
        <v>360443.09</v>
      </c>
      <c r="G578" s="24">
        <f t="shared" si="8"/>
        <v>1198492.1000000001</v>
      </c>
    </row>
    <row r="579" spans="1:7" x14ac:dyDescent="0.25">
      <c r="A579" t="s">
        <v>311</v>
      </c>
      <c r="B579" t="s">
        <v>314</v>
      </c>
      <c r="C579" t="s">
        <v>315</v>
      </c>
      <c r="D579" s="34">
        <v>44287</v>
      </c>
      <c r="E579">
        <v>385.33</v>
      </c>
      <c r="F579" s="24">
        <v>84.65</v>
      </c>
      <c r="G579" s="24">
        <f t="shared" ref="G579:G642" si="9">SUM(E579:F579)</f>
        <v>469.98</v>
      </c>
    </row>
    <row r="580" spans="1:7" x14ac:dyDescent="0.25">
      <c r="A580" t="s">
        <v>311</v>
      </c>
      <c r="B580" t="s">
        <v>314</v>
      </c>
      <c r="C580" t="s">
        <v>316</v>
      </c>
      <c r="D580" s="34">
        <v>44287</v>
      </c>
      <c r="E580">
        <v>386.58</v>
      </c>
      <c r="F580" s="24">
        <v>84.93</v>
      </c>
      <c r="G580" s="24">
        <f t="shared" si="9"/>
        <v>471.51</v>
      </c>
    </row>
    <row r="581" spans="1:7" x14ac:dyDescent="0.25">
      <c r="A581" t="s">
        <v>311</v>
      </c>
      <c r="B581" t="s">
        <v>314</v>
      </c>
      <c r="C581" t="s">
        <v>317</v>
      </c>
      <c r="D581" s="34">
        <v>44287</v>
      </c>
      <c r="E581">
        <v>385.33</v>
      </c>
      <c r="F581" s="24">
        <v>84.65</v>
      </c>
      <c r="G581" s="24">
        <f t="shared" si="9"/>
        <v>469.98</v>
      </c>
    </row>
    <row r="582" spans="1:7" x14ac:dyDescent="0.25">
      <c r="A582" t="s">
        <v>311</v>
      </c>
      <c r="B582" t="s">
        <v>314</v>
      </c>
      <c r="C582" t="s">
        <v>318</v>
      </c>
      <c r="D582" s="34">
        <v>44287</v>
      </c>
      <c r="E582">
        <v>386.58</v>
      </c>
      <c r="F582" s="24">
        <v>84.93</v>
      </c>
      <c r="G582" s="24">
        <f t="shared" si="9"/>
        <v>471.51</v>
      </c>
    </row>
    <row r="583" spans="1:7" x14ac:dyDescent="0.25">
      <c r="A583" t="s">
        <v>311</v>
      </c>
      <c r="B583" t="s">
        <v>314</v>
      </c>
      <c r="C583" t="s">
        <v>319</v>
      </c>
      <c r="D583" s="34">
        <v>44287</v>
      </c>
      <c r="E583">
        <v>386.58</v>
      </c>
      <c r="F583" s="24">
        <v>84.93</v>
      </c>
      <c r="G583" s="24">
        <f t="shared" si="9"/>
        <v>471.51</v>
      </c>
    </row>
    <row r="584" spans="1:7" x14ac:dyDescent="0.25">
      <c r="A584" t="s">
        <v>311</v>
      </c>
      <c r="B584" t="s">
        <v>314</v>
      </c>
      <c r="C584" t="s">
        <v>320</v>
      </c>
      <c r="D584" s="34">
        <v>44287</v>
      </c>
      <c r="E584">
        <v>386.58</v>
      </c>
      <c r="F584" s="24">
        <v>84.93</v>
      </c>
      <c r="G584" s="24">
        <f t="shared" si="9"/>
        <v>471.51</v>
      </c>
    </row>
    <row r="585" spans="1:7" x14ac:dyDescent="0.25">
      <c r="A585" t="s">
        <v>311</v>
      </c>
      <c r="B585" t="s">
        <v>314</v>
      </c>
      <c r="C585" t="s">
        <v>321</v>
      </c>
      <c r="D585" s="34">
        <v>44287</v>
      </c>
      <c r="E585">
        <v>385.33</v>
      </c>
      <c r="F585" s="24">
        <v>84.65</v>
      </c>
      <c r="G585" s="24">
        <f t="shared" si="9"/>
        <v>469.98</v>
      </c>
    </row>
    <row r="586" spans="1:7" x14ac:dyDescent="0.25">
      <c r="A586" t="s">
        <v>311</v>
      </c>
      <c r="B586" t="s">
        <v>314</v>
      </c>
      <c r="C586" t="s">
        <v>322</v>
      </c>
      <c r="D586" s="34">
        <v>44287</v>
      </c>
      <c r="E586">
        <v>386.58</v>
      </c>
      <c r="F586" s="24">
        <v>84.93</v>
      </c>
      <c r="G586" s="24">
        <f t="shared" si="9"/>
        <v>471.51</v>
      </c>
    </row>
    <row r="587" spans="1:7" x14ac:dyDescent="0.25">
      <c r="A587" t="s">
        <v>311</v>
      </c>
      <c r="B587" t="s">
        <v>314</v>
      </c>
      <c r="C587" t="s">
        <v>323</v>
      </c>
      <c r="D587" s="34">
        <v>44287</v>
      </c>
      <c r="E587">
        <v>385.33</v>
      </c>
      <c r="F587" s="24">
        <v>84.65</v>
      </c>
      <c r="G587" s="24">
        <f t="shared" si="9"/>
        <v>469.98</v>
      </c>
    </row>
    <row r="588" spans="1:7" x14ac:dyDescent="0.25">
      <c r="A588" t="s">
        <v>311</v>
      </c>
      <c r="B588" t="s">
        <v>314</v>
      </c>
      <c r="C588" t="s">
        <v>324</v>
      </c>
      <c r="D588" s="34">
        <v>44287</v>
      </c>
      <c r="E588">
        <v>386.58</v>
      </c>
      <c r="F588" s="24">
        <v>84.93</v>
      </c>
      <c r="G588" s="24">
        <f t="shared" si="9"/>
        <v>471.51</v>
      </c>
    </row>
    <row r="589" spans="1:7" x14ac:dyDescent="0.25">
      <c r="A589" t="s">
        <v>311</v>
      </c>
      <c r="B589" t="s">
        <v>314</v>
      </c>
      <c r="C589" t="s">
        <v>325</v>
      </c>
      <c r="D589" s="34">
        <v>44287</v>
      </c>
      <c r="E589">
        <v>385.33</v>
      </c>
      <c r="F589" s="24">
        <v>84.65</v>
      </c>
      <c r="G589" s="24">
        <f t="shared" si="9"/>
        <v>469.98</v>
      </c>
    </row>
    <row r="590" spans="1:7" x14ac:dyDescent="0.25">
      <c r="A590" t="s">
        <v>311</v>
      </c>
      <c r="B590" t="s">
        <v>314</v>
      </c>
      <c r="C590" t="s">
        <v>326</v>
      </c>
      <c r="D590" s="34">
        <v>44287</v>
      </c>
      <c r="E590">
        <v>386.58</v>
      </c>
      <c r="F590" s="24">
        <v>84.93</v>
      </c>
      <c r="G590" s="24">
        <f t="shared" si="9"/>
        <v>471.51</v>
      </c>
    </row>
    <row r="591" spans="1:7" x14ac:dyDescent="0.25">
      <c r="A591" t="s">
        <v>311</v>
      </c>
      <c r="B591" t="s">
        <v>314</v>
      </c>
      <c r="C591" t="s">
        <v>327</v>
      </c>
      <c r="D591" s="34">
        <v>44287</v>
      </c>
      <c r="E591">
        <v>386.58</v>
      </c>
      <c r="F591" s="24">
        <v>84.93</v>
      </c>
      <c r="G591" s="24">
        <f t="shared" si="9"/>
        <v>471.51</v>
      </c>
    </row>
    <row r="592" spans="1:7" x14ac:dyDescent="0.25">
      <c r="A592" t="s">
        <v>311</v>
      </c>
      <c r="B592" t="s">
        <v>314</v>
      </c>
      <c r="C592" t="s">
        <v>328</v>
      </c>
      <c r="D592" s="34">
        <v>44287</v>
      </c>
      <c r="E592">
        <v>386.58</v>
      </c>
      <c r="F592" s="24">
        <v>84.93</v>
      </c>
      <c r="G592" s="24">
        <f t="shared" si="9"/>
        <v>471.51</v>
      </c>
    </row>
    <row r="593" spans="1:7" x14ac:dyDescent="0.25">
      <c r="A593" t="s">
        <v>311</v>
      </c>
      <c r="B593" t="s">
        <v>314</v>
      </c>
      <c r="C593" t="s">
        <v>329</v>
      </c>
      <c r="D593" s="34">
        <v>44287</v>
      </c>
      <c r="E593">
        <v>386.58</v>
      </c>
      <c r="F593" s="24">
        <v>84.93</v>
      </c>
      <c r="G593" s="24">
        <f t="shared" si="9"/>
        <v>471.51</v>
      </c>
    </row>
    <row r="594" spans="1:7" x14ac:dyDescent="0.25">
      <c r="A594" t="s">
        <v>311</v>
      </c>
      <c r="B594" t="s">
        <v>314</v>
      </c>
      <c r="C594" t="s">
        <v>330</v>
      </c>
      <c r="D594" s="34">
        <v>44287</v>
      </c>
      <c r="E594">
        <v>385.33</v>
      </c>
      <c r="F594" s="24">
        <v>84.65</v>
      </c>
      <c r="G594" s="24">
        <f t="shared" si="9"/>
        <v>469.98</v>
      </c>
    </row>
    <row r="595" spans="1:7" x14ac:dyDescent="0.25">
      <c r="A595" t="s">
        <v>311</v>
      </c>
      <c r="B595" t="s">
        <v>314</v>
      </c>
      <c r="C595" t="s">
        <v>331</v>
      </c>
      <c r="D595" s="34">
        <v>44287</v>
      </c>
      <c r="E595">
        <v>386.58</v>
      </c>
      <c r="F595" s="24">
        <v>84.93</v>
      </c>
      <c r="G595" s="24">
        <f t="shared" si="9"/>
        <v>471.51</v>
      </c>
    </row>
    <row r="596" spans="1:7" x14ac:dyDescent="0.25">
      <c r="A596" t="s">
        <v>311</v>
      </c>
      <c r="B596" t="s">
        <v>314</v>
      </c>
      <c r="C596" t="s">
        <v>332</v>
      </c>
      <c r="D596" s="34">
        <v>44287</v>
      </c>
      <c r="E596">
        <v>386.58</v>
      </c>
      <c r="F596" s="24">
        <v>84.93</v>
      </c>
      <c r="G596" s="24">
        <f t="shared" si="9"/>
        <v>471.51</v>
      </c>
    </row>
    <row r="597" spans="1:7" x14ac:dyDescent="0.25">
      <c r="A597" t="s">
        <v>311</v>
      </c>
      <c r="B597" t="s">
        <v>314</v>
      </c>
      <c r="C597" t="s">
        <v>333</v>
      </c>
      <c r="D597" s="34">
        <v>44287</v>
      </c>
      <c r="E597">
        <v>386.58</v>
      </c>
      <c r="F597" s="24">
        <v>84.93</v>
      </c>
      <c r="G597" s="24">
        <f t="shared" si="9"/>
        <v>471.51</v>
      </c>
    </row>
    <row r="598" spans="1:7" x14ac:dyDescent="0.25">
      <c r="A598" t="s">
        <v>311</v>
      </c>
      <c r="B598" t="s">
        <v>314</v>
      </c>
      <c r="C598" t="s">
        <v>334</v>
      </c>
      <c r="D598" s="34">
        <v>44287</v>
      </c>
      <c r="E598">
        <v>385.33</v>
      </c>
      <c r="F598" s="24">
        <v>84.65</v>
      </c>
      <c r="G598" s="24">
        <f t="shared" si="9"/>
        <v>469.98</v>
      </c>
    </row>
    <row r="599" spans="1:7" x14ac:dyDescent="0.25">
      <c r="A599" t="s">
        <v>311</v>
      </c>
      <c r="B599" t="s">
        <v>314</v>
      </c>
      <c r="C599" t="s">
        <v>335</v>
      </c>
      <c r="D599" s="34">
        <v>44287</v>
      </c>
      <c r="E599">
        <v>386.58</v>
      </c>
      <c r="F599" s="24">
        <v>84.93</v>
      </c>
      <c r="G599" s="24">
        <f t="shared" si="9"/>
        <v>471.51</v>
      </c>
    </row>
    <row r="600" spans="1:7" x14ac:dyDescent="0.25">
      <c r="A600" t="s">
        <v>311</v>
      </c>
      <c r="B600" t="s">
        <v>314</v>
      </c>
      <c r="C600" t="s">
        <v>336</v>
      </c>
      <c r="D600" s="34">
        <v>44287</v>
      </c>
      <c r="E600">
        <v>386.58</v>
      </c>
      <c r="F600" s="24">
        <v>84.93</v>
      </c>
      <c r="G600" s="24">
        <f t="shared" si="9"/>
        <v>471.51</v>
      </c>
    </row>
    <row r="601" spans="1:7" x14ac:dyDescent="0.25">
      <c r="A601" t="s">
        <v>311</v>
      </c>
      <c r="B601" t="s">
        <v>314</v>
      </c>
      <c r="C601" t="s">
        <v>337</v>
      </c>
      <c r="D601" s="34">
        <v>44287</v>
      </c>
      <c r="E601">
        <v>385.33</v>
      </c>
      <c r="F601" s="24">
        <v>84.65</v>
      </c>
      <c r="G601" s="24">
        <f t="shared" si="9"/>
        <v>469.98</v>
      </c>
    </row>
    <row r="602" spans="1:7" x14ac:dyDescent="0.25">
      <c r="A602" t="s">
        <v>311</v>
      </c>
      <c r="B602" t="s">
        <v>314</v>
      </c>
      <c r="C602" t="s">
        <v>338</v>
      </c>
      <c r="D602" s="34">
        <v>44287</v>
      </c>
      <c r="E602">
        <v>385.33</v>
      </c>
      <c r="F602" s="24">
        <v>84.65</v>
      </c>
      <c r="G602" s="24">
        <f t="shared" si="9"/>
        <v>469.98</v>
      </c>
    </row>
    <row r="603" spans="1:7" x14ac:dyDescent="0.25">
      <c r="A603" t="s">
        <v>311</v>
      </c>
      <c r="B603" t="s">
        <v>314</v>
      </c>
      <c r="C603" t="s">
        <v>339</v>
      </c>
      <c r="D603" s="34">
        <v>44287</v>
      </c>
      <c r="E603">
        <v>385.33</v>
      </c>
      <c r="F603" s="24">
        <v>84.65</v>
      </c>
      <c r="G603" s="24">
        <f t="shared" si="9"/>
        <v>469.98</v>
      </c>
    </row>
    <row r="604" spans="1:7" x14ac:dyDescent="0.25">
      <c r="A604" t="s">
        <v>311</v>
      </c>
      <c r="B604" t="s">
        <v>314</v>
      </c>
      <c r="C604" t="s">
        <v>340</v>
      </c>
      <c r="D604" s="34">
        <v>44287</v>
      </c>
      <c r="E604">
        <v>385.33</v>
      </c>
      <c r="F604" s="24">
        <v>84.65</v>
      </c>
      <c r="G604" s="24">
        <f t="shared" si="9"/>
        <v>469.98</v>
      </c>
    </row>
    <row r="605" spans="1:7" x14ac:dyDescent="0.25">
      <c r="A605" t="s">
        <v>311</v>
      </c>
      <c r="B605" t="s">
        <v>314</v>
      </c>
      <c r="C605" t="s">
        <v>341</v>
      </c>
      <c r="D605" s="34">
        <v>44287</v>
      </c>
      <c r="E605">
        <v>385.33</v>
      </c>
      <c r="F605" s="24">
        <v>84.65</v>
      </c>
      <c r="G605" s="24">
        <f t="shared" si="9"/>
        <v>469.98</v>
      </c>
    </row>
    <row r="606" spans="1:7" x14ac:dyDescent="0.25">
      <c r="A606" t="s">
        <v>311</v>
      </c>
      <c r="B606" t="s">
        <v>314</v>
      </c>
      <c r="C606" t="s">
        <v>342</v>
      </c>
      <c r="D606" s="34">
        <v>44287</v>
      </c>
      <c r="E606">
        <v>385.33</v>
      </c>
      <c r="F606" s="24">
        <v>84.65</v>
      </c>
      <c r="G606" s="24">
        <f t="shared" si="9"/>
        <v>469.98</v>
      </c>
    </row>
    <row r="607" spans="1:7" x14ac:dyDescent="0.25">
      <c r="A607" t="s">
        <v>311</v>
      </c>
      <c r="B607" t="s">
        <v>314</v>
      </c>
      <c r="C607" t="s">
        <v>343</v>
      </c>
      <c r="D607" s="34">
        <v>44287</v>
      </c>
      <c r="E607">
        <v>385.33</v>
      </c>
      <c r="F607" s="24">
        <v>84.65</v>
      </c>
      <c r="G607" s="24">
        <f t="shared" si="9"/>
        <v>469.98</v>
      </c>
    </row>
    <row r="608" spans="1:7" x14ac:dyDescent="0.25">
      <c r="A608" t="s">
        <v>311</v>
      </c>
      <c r="B608" t="s">
        <v>314</v>
      </c>
      <c r="C608" t="s">
        <v>344</v>
      </c>
      <c r="D608" s="34">
        <v>44287</v>
      </c>
      <c r="E608">
        <v>385.33</v>
      </c>
      <c r="F608" s="24">
        <v>84.65</v>
      </c>
      <c r="G608" s="24">
        <f t="shared" si="9"/>
        <v>469.98</v>
      </c>
    </row>
    <row r="609" spans="1:7" x14ac:dyDescent="0.25">
      <c r="A609" t="s">
        <v>311</v>
      </c>
      <c r="B609" t="s">
        <v>314</v>
      </c>
      <c r="C609" t="s">
        <v>345</v>
      </c>
      <c r="D609" s="34">
        <v>44287</v>
      </c>
      <c r="E609">
        <v>385.33</v>
      </c>
      <c r="F609" s="24">
        <v>84.65</v>
      </c>
      <c r="G609" s="24">
        <f t="shared" si="9"/>
        <v>469.98</v>
      </c>
    </row>
    <row r="610" spans="1:7" x14ac:dyDescent="0.25">
      <c r="A610" t="s">
        <v>311</v>
      </c>
      <c r="B610" t="s">
        <v>314</v>
      </c>
      <c r="C610" t="s">
        <v>346</v>
      </c>
      <c r="D610" s="34">
        <v>44287</v>
      </c>
      <c r="E610">
        <v>385.33</v>
      </c>
      <c r="F610" s="24">
        <v>84.65</v>
      </c>
      <c r="G610" s="24">
        <f t="shared" si="9"/>
        <v>469.98</v>
      </c>
    </row>
    <row r="611" spans="1:7" x14ac:dyDescent="0.25">
      <c r="A611" t="s">
        <v>311</v>
      </c>
      <c r="B611" t="s">
        <v>314</v>
      </c>
      <c r="C611" t="s">
        <v>347</v>
      </c>
      <c r="D611" s="34">
        <v>44287</v>
      </c>
      <c r="E611">
        <v>385.33</v>
      </c>
      <c r="F611" s="24">
        <v>84.65</v>
      </c>
      <c r="G611" s="24">
        <f t="shared" si="9"/>
        <v>469.98</v>
      </c>
    </row>
    <row r="612" spans="1:7" x14ac:dyDescent="0.25">
      <c r="A612" t="s">
        <v>311</v>
      </c>
      <c r="B612" t="s">
        <v>314</v>
      </c>
      <c r="C612" t="s">
        <v>348</v>
      </c>
      <c r="D612" s="34">
        <v>44287</v>
      </c>
      <c r="E612">
        <v>385.33</v>
      </c>
      <c r="F612" s="24">
        <v>84.65</v>
      </c>
      <c r="G612" s="24">
        <f t="shared" si="9"/>
        <v>469.98</v>
      </c>
    </row>
    <row r="613" spans="1:7" x14ac:dyDescent="0.25">
      <c r="A613" t="s">
        <v>311</v>
      </c>
      <c r="B613" t="s">
        <v>314</v>
      </c>
      <c r="C613" t="s">
        <v>349</v>
      </c>
      <c r="D613" s="34">
        <v>44287</v>
      </c>
      <c r="E613">
        <v>386.58</v>
      </c>
      <c r="F613" s="24">
        <v>84.93</v>
      </c>
      <c r="G613" s="24">
        <f t="shared" si="9"/>
        <v>471.51</v>
      </c>
    </row>
    <row r="614" spans="1:7" x14ac:dyDescent="0.25">
      <c r="A614" t="s">
        <v>311</v>
      </c>
      <c r="B614" t="s">
        <v>314</v>
      </c>
      <c r="C614" t="s">
        <v>350</v>
      </c>
      <c r="D614" s="34">
        <v>44287</v>
      </c>
      <c r="E614">
        <v>385.33</v>
      </c>
      <c r="F614" s="24">
        <v>84.65</v>
      </c>
      <c r="G614" s="24">
        <f t="shared" si="9"/>
        <v>469.98</v>
      </c>
    </row>
    <row r="615" spans="1:7" x14ac:dyDescent="0.25">
      <c r="A615" t="s">
        <v>311</v>
      </c>
      <c r="B615" t="s">
        <v>314</v>
      </c>
      <c r="C615" t="s">
        <v>351</v>
      </c>
      <c r="D615" s="34">
        <v>44287</v>
      </c>
      <c r="E615">
        <v>386.58</v>
      </c>
      <c r="F615" s="24">
        <v>84.93</v>
      </c>
      <c r="G615" s="24">
        <f t="shared" si="9"/>
        <v>471.51</v>
      </c>
    </row>
    <row r="616" spans="1:7" x14ac:dyDescent="0.25">
      <c r="A616" t="s">
        <v>311</v>
      </c>
      <c r="B616" t="s">
        <v>314</v>
      </c>
      <c r="C616" t="s">
        <v>352</v>
      </c>
      <c r="D616" s="34">
        <v>44287</v>
      </c>
      <c r="E616">
        <v>386.58</v>
      </c>
      <c r="F616" s="24">
        <v>84.93</v>
      </c>
      <c r="G616" s="24">
        <f t="shared" si="9"/>
        <v>471.51</v>
      </c>
    </row>
    <row r="617" spans="1:7" x14ac:dyDescent="0.25">
      <c r="A617" t="s">
        <v>311</v>
      </c>
      <c r="B617" t="s">
        <v>314</v>
      </c>
      <c r="C617" t="s">
        <v>353</v>
      </c>
      <c r="D617" s="34">
        <v>44287</v>
      </c>
      <c r="E617">
        <v>385.33</v>
      </c>
      <c r="F617" s="24">
        <v>84.65</v>
      </c>
      <c r="G617" s="24">
        <f t="shared" si="9"/>
        <v>469.98</v>
      </c>
    </row>
    <row r="618" spans="1:7" x14ac:dyDescent="0.25">
      <c r="A618" t="s">
        <v>311</v>
      </c>
      <c r="B618" t="s">
        <v>314</v>
      </c>
      <c r="C618" t="s">
        <v>354</v>
      </c>
      <c r="D618" s="34">
        <v>44287</v>
      </c>
      <c r="E618">
        <v>386.58</v>
      </c>
      <c r="F618" s="24">
        <v>84.93</v>
      </c>
      <c r="G618" s="24">
        <f t="shared" si="9"/>
        <v>471.51</v>
      </c>
    </row>
    <row r="619" spans="1:7" x14ac:dyDescent="0.25">
      <c r="A619" t="s">
        <v>311</v>
      </c>
      <c r="B619" t="s">
        <v>314</v>
      </c>
      <c r="C619" t="s">
        <v>355</v>
      </c>
      <c r="D619" s="34">
        <v>44287</v>
      </c>
      <c r="E619">
        <v>386.58</v>
      </c>
      <c r="F619" s="24">
        <v>84.93</v>
      </c>
      <c r="G619" s="24">
        <f t="shared" si="9"/>
        <v>471.51</v>
      </c>
    </row>
    <row r="620" spans="1:7" x14ac:dyDescent="0.25">
      <c r="A620" t="s">
        <v>311</v>
      </c>
      <c r="B620" t="s">
        <v>314</v>
      </c>
      <c r="C620" t="s">
        <v>356</v>
      </c>
      <c r="D620" s="34">
        <v>44287</v>
      </c>
      <c r="E620">
        <v>386.58</v>
      </c>
      <c r="F620" s="24">
        <v>84.93</v>
      </c>
      <c r="G620" s="24">
        <f t="shared" si="9"/>
        <v>471.51</v>
      </c>
    </row>
    <row r="621" spans="1:7" x14ac:dyDescent="0.25">
      <c r="A621" t="s">
        <v>311</v>
      </c>
      <c r="B621" t="s">
        <v>314</v>
      </c>
      <c r="C621" t="s">
        <v>357</v>
      </c>
      <c r="D621" s="34">
        <v>44287</v>
      </c>
      <c r="E621">
        <v>386.58</v>
      </c>
      <c r="F621" s="24">
        <v>84.93</v>
      </c>
      <c r="G621" s="24">
        <f t="shared" si="9"/>
        <v>471.51</v>
      </c>
    </row>
    <row r="622" spans="1:7" x14ac:dyDescent="0.25">
      <c r="A622" t="s">
        <v>311</v>
      </c>
      <c r="B622" t="s">
        <v>314</v>
      </c>
      <c r="C622" t="s">
        <v>358</v>
      </c>
      <c r="D622" s="34">
        <v>44287</v>
      </c>
      <c r="E622">
        <v>386.58</v>
      </c>
      <c r="F622" s="24">
        <v>84.93</v>
      </c>
      <c r="G622" s="24">
        <f t="shared" si="9"/>
        <v>471.51</v>
      </c>
    </row>
    <row r="623" spans="1:7" x14ac:dyDescent="0.25">
      <c r="A623" t="s">
        <v>311</v>
      </c>
      <c r="B623" t="s">
        <v>314</v>
      </c>
      <c r="C623" t="s">
        <v>359</v>
      </c>
      <c r="D623" s="34">
        <v>44287</v>
      </c>
      <c r="E623">
        <v>386.58</v>
      </c>
      <c r="F623" s="24">
        <v>84.93</v>
      </c>
      <c r="G623" s="24">
        <f t="shared" si="9"/>
        <v>471.51</v>
      </c>
    </row>
    <row r="624" spans="1:7" x14ac:dyDescent="0.25">
      <c r="A624" t="s">
        <v>311</v>
      </c>
      <c r="B624" t="s">
        <v>314</v>
      </c>
      <c r="C624" t="s">
        <v>360</v>
      </c>
      <c r="D624" s="34">
        <v>44287</v>
      </c>
      <c r="E624">
        <v>386.58</v>
      </c>
      <c r="F624" s="24">
        <v>84.93</v>
      </c>
      <c r="G624" s="24">
        <f t="shared" si="9"/>
        <v>471.51</v>
      </c>
    </row>
    <row r="625" spans="1:7" x14ac:dyDescent="0.25">
      <c r="A625" t="s">
        <v>311</v>
      </c>
      <c r="B625" t="s">
        <v>314</v>
      </c>
      <c r="C625" t="s">
        <v>361</v>
      </c>
      <c r="D625" s="34">
        <v>44287</v>
      </c>
      <c r="E625">
        <v>386.58</v>
      </c>
      <c r="F625" s="24">
        <v>84.93</v>
      </c>
      <c r="G625" s="24">
        <f t="shared" si="9"/>
        <v>471.51</v>
      </c>
    </row>
    <row r="626" spans="1:7" x14ac:dyDescent="0.25">
      <c r="A626" t="s">
        <v>311</v>
      </c>
      <c r="B626" t="s">
        <v>314</v>
      </c>
      <c r="C626" t="s">
        <v>362</v>
      </c>
      <c r="D626" s="34">
        <v>44287</v>
      </c>
      <c r="E626">
        <v>386.58</v>
      </c>
      <c r="F626" s="24">
        <v>84.93</v>
      </c>
      <c r="G626" s="24">
        <f t="shared" si="9"/>
        <v>471.51</v>
      </c>
    </row>
    <row r="627" spans="1:7" x14ac:dyDescent="0.25">
      <c r="A627" t="s">
        <v>311</v>
      </c>
      <c r="B627" t="s">
        <v>314</v>
      </c>
      <c r="C627" t="s">
        <v>363</v>
      </c>
      <c r="D627" s="34">
        <v>44287</v>
      </c>
      <c r="E627">
        <v>386.58</v>
      </c>
      <c r="F627" s="24">
        <v>84.93</v>
      </c>
      <c r="G627" s="24">
        <f t="shared" si="9"/>
        <v>471.51</v>
      </c>
    </row>
    <row r="628" spans="1:7" x14ac:dyDescent="0.25">
      <c r="A628" t="s">
        <v>311</v>
      </c>
      <c r="B628" t="s">
        <v>314</v>
      </c>
      <c r="C628" t="s">
        <v>364</v>
      </c>
      <c r="D628" s="34">
        <v>44287</v>
      </c>
      <c r="E628">
        <v>386.58</v>
      </c>
      <c r="F628" s="24">
        <v>84.93</v>
      </c>
      <c r="G628" s="24">
        <f t="shared" si="9"/>
        <v>471.51</v>
      </c>
    </row>
    <row r="629" spans="1:7" x14ac:dyDescent="0.25">
      <c r="A629" t="s">
        <v>311</v>
      </c>
      <c r="B629" t="s">
        <v>314</v>
      </c>
      <c r="C629" t="s">
        <v>365</v>
      </c>
      <c r="D629" s="34">
        <v>44287</v>
      </c>
      <c r="E629">
        <v>386.58</v>
      </c>
      <c r="F629" s="24">
        <v>84.93</v>
      </c>
      <c r="G629" s="24">
        <f t="shared" si="9"/>
        <v>471.51</v>
      </c>
    </row>
    <row r="630" spans="1:7" x14ac:dyDescent="0.25">
      <c r="A630" t="s">
        <v>311</v>
      </c>
      <c r="B630" t="s">
        <v>314</v>
      </c>
      <c r="C630" t="s">
        <v>366</v>
      </c>
      <c r="D630" s="34">
        <v>44287</v>
      </c>
      <c r="E630">
        <v>386.58</v>
      </c>
      <c r="F630" s="24">
        <v>84.93</v>
      </c>
      <c r="G630" s="24">
        <f t="shared" si="9"/>
        <v>471.51</v>
      </c>
    </row>
    <row r="631" spans="1:7" x14ac:dyDescent="0.25">
      <c r="A631" t="s">
        <v>311</v>
      </c>
      <c r="B631" t="s">
        <v>314</v>
      </c>
      <c r="C631" t="s">
        <v>367</v>
      </c>
      <c r="D631" s="34">
        <v>44287</v>
      </c>
      <c r="E631">
        <v>385.33</v>
      </c>
      <c r="F631" s="24">
        <v>84.65</v>
      </c>
      <c r="G631" s="24">
        <f t="shared" si="9"/>
        <v>469.98</v>
      </c>
    </row>
    <row r="632" spans="1:7" x14ac:dyDescent="0.25">
      <c r="A632" t="s">
        <v>311</v>
      </c>
      <c r="B632" t="s">
        <v>314</v>
      </c>
      <c r="C632" t="s">
        <v>368</v>
      </c>
      <c r="D632" s="34">
        <v>44287</v>
      </c>
      <c r="E632">
        <v>386.58</v>
      </c>
      <c r="F632" s="24">
        <v>84.93</v>
      </c>
      <c r="G632" s="24">
        <f t="shared" si="9"/>
        <v>471.51</v>
      </c>
    </row>
    <row r="633" spans="1:7" x14ac:dyDescent="0.25">
      <c r="A633" t="s">
        <v>311</v>
      </c>
      <c r="B633" t="s">
        <v>314</v>
      </c>
      <c r="C633" t="s">
        <v>369</v>
      </c>
      <c r="D633" s="34">
        <v>44287</v>
      </c>
      <c r="E633">
        <v>386.58</v>
      </c>
      <c r="F633" s="24">
        <v>84.93</v>
      </c>
      <c r="G633" s="24">
        <f t="shared" si="9"/>
        <v>471.51</v>
      </c>
    </row>
    <row r="634" spans="1:7" x14ac:dyDescent="0.25">
      <c r="A634" t="s">
        <v>311</v>
      </c>
      <c r="B634" t="s">
        <v>314</v>
      </c>
      <c r="C634" t="s">
        <v>370</v>
      </c>
      <c r="D634" s="34">
        <v>44287</v>
      </c>
      <c r="E634">
        <v>386.58</v>
      </c>
      <c r="F634" s="24">
        <v>84.93</v>
      </c>
      <c r="G634" s="24">
        <f t="shared" si="9"/>
        <v>471.51</v>
      </c>
    </row>
    <row r="635" spans="1:7" x14ac:dyDescent="0.25">
      <c r="A635" t="s">
        <v>311</v>
      </c>
      <c r="B635" t="s">
        <v>314</v>
      </c>
      <c r="C635" t="s">
        <v>371</v>
      </c>
      <c r="D635" s="34">
        <v>44287</v>
      </c>
      <c r="E635">
        <v>386.58</v>
      </c>
      <c r="F635" s="24">
        <v>84.93</v>
      </c>
      <c r="G635" s="24">
        <f t="shared" si="9"/>
        <v>471.51</v>
      </c>
    </row>
    <row r="636" spans="1:7" x14ac:dyDescent="0.25">
      <c r="A636" t="s">
        <v>311</v>
      </c>
      <c r="B636" t="s">
        <v>314</v>
      </c>
      <c r="C636" t="s">
        <v>372</v>
      </c>
      <c r="D636" s="34">
        <v>44287</v>
      </c>
      <c r="E636">
        <v>386.58</v>
      </c>
      <c r="F636" s="24">
        <v>84.93</v>
      </c>
      <c r="G636" s="24">
        <f t="shared" si="9"/>
        <v>471.51</v>
      </c>
    </row>
    <row r="637" spans="1:7" x14ac:dyDescent="0.25">
      <c r="A637" t="s">
        <v>311</v>
      </c>
      <c r="B637" t="s">
        <v>314</v>
      </c>
      <c r="C637" t="s">
        <v>373</v>
      </c>
      <c r="D637" s="34">
        <v>44287</v>
      </c>
      <c r="E637">
        <v>386.58</v>
      </c>
      <c r="F637" s="24">
        <v>84.93</v>
      </c>
      <c r="G637" s="24">
        <f t="shared" si="9"/>
        <v>471.51</v>
      </c>
    </row>
    <row r="638" spans="1:7" x14ac:dyDescent="0.25">
      <c r="A638" t="s">
        <v>311</v>
      </c>
      <c r="B638" t="s">
        <v>314</v>
      </c>
      <c r="C638" t="s">
        <v>374</v>
      </c>
      <c r="D638" s="34">
        <v>44287</v>
      </c>
      <c r="E638">
        <v>385.33</v>
      </c>
      <c r="F638" s="24">
        <v>84.65</v>
      </c>
      <c r="G638" s="24">
        <f t="shared" si="9"/>
        <v>469.98</v>
      </c>
    </row>
    <row r="639" spans="1:7" x14ac:dyDescent="0.25">
      <c r="A639" t="s">
        <v>311</v>
      </c>
      <c r="B639" t="s">
        <v>314</v>
      </c>
      <c r="C639" t="s">
        <v>375</v>
      </c>
      <c r="D639" s="34">
        <v>44287</v>
      </c>
      <c r="E639">
        <v>386.58</v>
      </c>
      <c r="F639" s="24">
        <v>84.93</v>
      </c>
      <c r="G639" s="24">
        <f t="shared" si="9"/>
        <v>471.51</v>
      </c>
    </row>
    <row r="640" spans="1:7" x14ac:dyDescent="0.25">
      <c r="A640" t="s">
        <v>311</v>
      </c>
      <c r="B640" t="s">
        <v>314</v>
      </c>
      <c r="C640" t="s">
        <v>376</v>
      </c>
      <c r="D640" s="34">
        <v>44287</v>
      </c>
      <c r="E640">
        <v>386.58</v>
      </c>
      <c r="F640" s="24">
        <v>84.93</v>
      </c>
      <c r="G640" s="24">
        <f t="shared" si="9"/>
        <v>471.51</v>
      </c>
    </row>
    <row r="641" spans="1:7" x14ac:dyDescent="0.25">
      <c r="A641" t="s">
        <v>311</v>
      </c>
      <c r="B641" t="s">
        <v>314</v>
      </c>
      <c r="C641" t="s">
        <v>377</v>
      </c>
      <c r="D641" s="34">
        <v>44287</v>
      </c>
      <c r="E641">
        <v>386.58</v>
      </c>
      <c r="F641" s="24">
        <v>84.93</v>
      </c>
      <c r="G641" s="24">
        <f t="shared" si="9"/>
        <v>471.51</v>
      </c>
    </row>
    <row r="642" spans="1:7" x14ac:dyDescent="0.25">
      <c r="A642" t="s">
        <v>311</v>
      </c>
      <c r="B642" t="s">
        <v>314</v>
      </c>
      <c r="C642" t="s">
        <v>378</v>
      </c>
      <c r="D642" s="34">
        <v>44287</v>
      </c>
      <c r="E642">
        <v>386.58</v>
      </c>
      <c r="F642" s="24">
        <v>84.93</v>
      </c>
      <c r="G642" s="24">
        <f t="shared" si="9"/>
        <v>471.51</v>
      </c>
    </row>
    <row r="643" spans="1:7" x14ac:dyDescent="0.25">
      <c r="A643" t="s">
        <v>311</v>
      </c>
      <c r="B643" t="s">
        <v>314</v>
      </c>
      <c r="C643" t="s">
        <v>379</v>
      </c>
      <c r="D643" s="34">
        <v>44287</v>
      </c>
      <c r="E643">
        <v>385.33</v>
      </c>
      <c r="F643" s="24">
        <v>84.65</v>
      </c>
      <c r="G643" s="24">
        <f t="shared" ref="G643:G706" si="10">SUM(E643:F643)</f>
        <v>469.98</v>
      </c>
    </row>
    <row r="644" spans="1:7" x14ac:dyDescent="0.25">
      <c r="A644" t="s">
        <v>311</v>
      </c>
      <c r="B644" t="s">
        <v>314</v>
      </c>
      <c r="C644" t="s">
        <v>380</v>
      </c>
      <c r="D644" s="34">
        <v>44287</v>
      </c>
      <c r="E644">
        <v>385.33</v>
      </c>
      <c r="F644" s="24">
        <v>84.65</v>
      </c>
      <c r="G644" s="24">
        <f t="shared" si="10"/>
        <v>469.98</v>
      </c>
    </row>
    <row r="645" spans="1:7" x14ac:dyDescent="0.25">
      <c r="A645" t="s">
        <v>311</v>
      </c>
      <c r="B645" t="s">
        <v>314</v>
      </c>
      <c r="C645" t="s">
        <v>381</v>
      </c>
      <c r="D645" s="34">
        <v>44287</v>
      </c>
      <c r="E645">
        <v>385.33</v>
      </c>
      <c r="F645" s="24">
        <v>84.65</v>
      </c>
      <c r="G645" s="24">
        <f t="shared" si="10"/>
        <v>469.98</v>
      </c>
    </row>
    <row r="646" spans="1:7" x14ac:dyDescent="0.25">
      <c r="A646" t="s">
        <v>311</v>
      </c>
      <c r="B646" t="s">
        <v>314</v>
      </c>
      <c r="C646" t="s">
        <v>382</v>
      </c>
      <c r="D646" s="34">
        <v>44287</v>
      </c>
      <c r="E646">
        <v>385.33</v>
      </c>
      <c r="F646" s="24">
        <v>84.65</v>
      </c>
      <c r="G646" s="24">
        <f t="shared" si="10"/>
        <v>469.98</v>
      </c>
    </row>
    <row r="647" spans="1:7" x14ac:dyDescent="0.25">
      <c r="A647" t="s">
        <v>311</v>
      </c>
      <c r="B647" t="s">
        <v>314</v>
      </c>
      <c r="C647" t="s">
        <v>383</v>
      </c>
      <c r="D647" s="34">
        <v>44287</v>
      </c>
      <c r="E647">
        <v>385.33</v>
      </c>
      <c r="F647" s="24">
        <v>84.65</v>
      </c>
      <c r="G647" s="24">
        <f t="shared" si="10"/>
        <v>469.98</v>
      </c>
    </row>
    <row r="648" spans="1:7" x14ac:dyDescent="0.25">
      <c r="A648" t="s">
        <v>311</v>
      </c>
      <c r="B648" t="s">
        <v>314</v>
      </c>
      <c r="C648" t="s">
        <v>384</v>
      </c>
      <c r="D648" s="34">
        <v>44287</v>
      </c>
      <c r="E648">
        <v>385.33</v>
      </c>
      <c r="F648" s="24">
        <v>84.65</v>
      </c>
      <c r="G648" s="24">
        <f t="shared" si="10"/>
        <v>469.98</v>
      </c>
    </row>
    <row r="649" spans="1:7" x14ac:dyDescent="0.25">
      <c r="A649" t="s">
        <v>311</v>
      </c>
      <c r="B649" t="s">
        <v>314</v>
      </c>
      <c r="C649" t="s">
        <v>385</v>
      </c>
      <c r="D649" s="34">
        <v>44287</v>
      </c>
      <c r="E649">
        <v>385.33</v>
      </c>
      <c r="F649" s="24">
        <v>84.65</v>
      </c>
      <c r="G649" s="24">
        <f t="shared" si="10"/>
        <v>469.98</v>
      </c>
    </row>
    <row r="650" spans="1:7" x14ac:dyDescent="0.25">
      <c r="A650" t="s">
        <v>311</v>
      </c>
      <c r="B650" t="s">
        <v>314</v>
      </c>
      <c r="C650" t="s">
        <v>386</v>
      </c>
      <c r="D650" s="34">
        <v>44287</v>
      </c>
      <c r="E650">
        <v>385.33</v>
      </c>
      <c r="F650" s="24">
        <v>84.65</v>
      </c>
      <c r="G650" s="24">
        <f t="shared" si="10"/>
        <v>469.98</v>
      </c>
    </row>
    <row r="651" spans="1:7" x14ac:dyDescent="0.25">
      <c r="A651" t="s">
        <v>311</v>
      </c>
      <c r="B651" t="s">
        <v>314</v>
      </c>
      <c r="C651" t="s">
        <v>387</v>
      </c>
      <c r="D651" s="34">
        <v>44287</v>
      </c>
      <c r="E651">
        <v>385.33</v>
      </c>
      <c r="F651" s="24">
        <v>84.65</v>
      </c>
      <c r="G651" s="24">
        <f t="shared" si="10"/>
        <v>469.98</v>
      </c>
    </row>
    <row r="652" spans="1:7" x14ac:dyDescent="0.25">
      <c r="A652" t="s">
        <v>311</v>
      </c>
      <c r="B652" t="s">
        <v>314</v>
      </c>
      <c r="C652" t="s">
        <v>388</v>
      </c>
      <c r="D652" s="34">
        <v>44287</v>
      </c>
      <c r="E652">
        <v>385.33</v>
      </c>
      <c r="F652" s="24">
        <v>84.65</v>
      </c>
      <c r="G652" s="24">
        <f t="shared" si="10"/>
        <v>469.98</v>
      </c>
    </row>
    <row r="653" spans="1:7" x14ac:dyDescent="0.25">
      <c r="A653" t="s">
        <v>311</v>
      </c>
      <c r="B653" t="s">
        <v>314</v>
      </c>
      <c r="C653" t="s">
        <v>389</v>
      </c>
      <c r="D653" s="34">
        <v>44287</v>
      </c>
      <c r="E653">
        <v>385.33</v>
      </c>
      <c r="F653" s="24">
        <v>84.65</v>
      </c>
      <c r="G653" s="24">
        <f t="shared" si="10"/>
        <v>469.98</v>
      </c>
    </row>
    <row r="654" spans="1:7" x14ac:dyDescent="0.25">
      <c r="A654" t="s">
        <v>311</v>
      </c>
      <c r="B654" t="s">
        <v>314</v>
      </c>
      <c r="C654" t="s">
        <v>390</v>
      </c>
      <c r="D654" s="34">
        <v>44287</v>
      </c>
      <c r="E654">
        <v>385.33</v>
      </c>
      <c r="F654" s="24">
        <v>84.65</v>
      </c>
      <c r="G654" s="24">
        <f t="shared" si="10"/>
        <v>469.98</v>
      </c>
    </row>
    <row r="655" spans="1:7" x14ac:dyDescent="0.25">
      <c r="A655" t="s">
        <v>311</v>
      </c>
      <c r="B655" t="s">
        <v>314</v>
      </c>
      <c r="C655" t="s">
        <v>391</v>
      </c>
      <c r="D655" s="34">
        <v>44287</v>
      </c>
      <c r="E655">
        <v>385.33</v>
      </c>
      <c r="F655" s="24">
        <v>84.65</v>
      </c>
      <c r="G655" s="24">
        <f t="shared" si="10"/>
        <v>469.98</v>
      </c>
    </row>
    <row r="656" spans="1:7" x14ac:dyDescent="0.25">
      <c r="A656" t="s">
        <v>311</v>
      </c>
      <c r="B656" t="s">
        <v>314</v>
      </c>
      <c r="C656" t="s">
        <v>392</v>
      </c>
      <c r="D656" s="34">
        <v>44287</v>
      </c>
      <c r="E656">
        <v>385.33</v>
      </c>
      <c r="F656" s="24">
        <v>84.65</v>
      </c>
      <c r="G656" s="24">
        <f t="shared" si="10"/>
        <v>469.98</v>
      </c>
    </row>
    <row r="657" spans="1:7" x14ac:dyDescent="0.25">
      <c r="A657" t="s">
        <v>311</v>
      </c>
      <c r="B657" t="s">
        <v>314</v>
      </c>
      <c r="C657" t="s">
        <v>393</v>
      </c>
      <c r="D657" s="34">
        <v>44287</v>
      </c>
      <c r="E657">
        <v>385.33</v>
      </c>
      <c r="F657" s="24">
        <v>84.65</v>
      </c>
      <c r="G657" s="24">
        <f t="shared" si="10"/>
        <v>469.98</v>
      </c>
    </row>
    <row r="658" spans="1:7" x14ac:dyDescent="0.25">
      <c r="A658" t="s">
        <v>311</v>
      </c>
      <c r="B658" t="s">
        <v>314</v>
      </c>
      <c r="C658" t="s">
        <v>394</v>
      </c>
      <c r="D658" s="34">
        <v>44287</v>
      </c>
      <c r="E658">
        <v>385.33</v>
      </c>
      <c r="F658" s="24">
        <v>84.65</v>
      </c>
      <c r="G658" s="24">
        <f t="shared" si="10"/>
        <v>469.98</v>
      </c>
    </row>
    <row r="659" spans="1:7" x14ac:dyDescent="0.25">
      <c r="A659" t="s">
        <v>311</v>
      </c>
      <c r="B659" t="s">
        <v>314</v>
      </c>
      <c r="C659" t="s">
        <v>395</v>
      </c>
      <c r="D659" s="34">
        <v>44287</v>
      </c>
      <c r="E659">
        <v>385.33</v>
      </c>
      <c r="F659" s="24">
        <v>84.65</v>
      </c>
      <c r="G659" s="24">
        <f t="shared" si="10"/>
        <v>469.98</v>
      </c>
    </row>
    <row r="660" spans="1:7" x14ac:dyDescent="0.25">
      <c r="A660" t="s">
        <v>311</v>
      </c>
      <c r="B660" t="s">
        <v>314</v>
      </c>
      <c r="C660" t="s">
        <v>396</v>
      </c>
      <c r="D660" s="34">
        <v>44287</v>
      </c>
      <c r="E660">
        <v>385.33</v>
      </c>
      <c r="F660" s="24">
        <v>84.65</v>
      </c>
      <c r="G660" s="24">
        <f t="shared" si="10"/>
        <v>469.98</v>
      </c>
    </row>
    <row r="661" spans="1:7" x14ac:dyDescent="0.25">
      <c r="A661" t="s">
        <v>311</v>
      </c>
      <c r="B661" t="s">
        <v>314</v>
      </c>
      <c r="C661" t="s">
        <v>397</v>
      </c>
      <c r="D661" s="34">
        <v>44287</v>
      </c>
      <c r="E661">
        <v>385.33</v>
      </c>
      <c r="F661" s="24">
        <v>84.65</v>
      </c>
      <c r="G661" s="24">
        <f t="shared" si="10"/>
        <v>469.98</v>
      </c>
    </row>
    <row r="662" spans="1:7" x14ac:dyDescent="0.25">
      <c r="A662" t="s">
        <v>311</v>
      </c>
      <c r="B662" t="s">
        <v>314</v>
      </c>
      <c r="C662" t="s">
        <v>398</v>
      </c>
      <c r="D662" s="34">
        <v>44287</v>
      </c>
      <c r="E662">
        <v>385.33</v>
      </c>
      <c r="F662" s="24">
        <v>84.65</v>
      </c>
      <c r="G662" s="24">
        <f t="shared" si="10"/>
        <v>469.98</v>
      </c>
    </row>
    <row r="663" spans="1:7" x14ac:dyDescent="0.25">
      <c r="A663" t="s">
        <v>311</v>
      </c>
      <c r="B663" t="s">
        <v>314</v>
      </c>
      <c r="C663" t="s">
        <v>399</v>
      </c>
      <c r="D663" s="34">
        <v>44287</v>
      </c>
      <c r="E663">
        <v>385.33</v>
      </c>
      <c r="F663" s="24">
        <v>84.65</v>
      </c>
      <c r="G663" s="24">
        <f t="shared" si="10"/>
        <v>469.98</v>
      </c>
    </row>
    <row r="664" spans="1:7" x14ac:dyDescent="0.25">
      <c r="A664" t="s">
        <v>311</v>
      </c>
      <c r="B664" t="s">
        <v>314</v>
      </c>
      <c r="C664" t="s">
        <v>400</v>
      </c>
      <c r="D664" s="34">
        <v>44287</v>
      </c>
      <c r="E664">
        <v>385.33</v>
      </c>
      <c r="F664" s="24">
        <v>84.65</v>
      </c>
      <c r="G664" s="24">
        <f t="shared" si="10"/>
        <v>469.98</v>
      </c>
    </row>
    <row r="665" spans="1:7" x14ac:dyDescent="0.25">
      <c r="A665" t="s">
        <v>311</v>
      </c>
      <c r="B665" t="s">
        <v>314</v>
      </c>
      <c r="C665" t="s">
        <v>401</v>
      </c>
      <c r="D665" s="34">
        <v>44287</v>
      </c>
      <c r="E665">
        <v>385.33</v>
      </c>
      <c r="F665" s="24">
        <v>84.65</v>
      </c>
      <c r="G665" s="24">
        <f t="shared" si="10"/>
        <v>469.98</v>
      </c>
    </row>
    <row r="666" spans="1:7" x14ac:dyDescent="0.25">
      <c r="A666" t="s">
        <v>311</v>
      </c>
      <c r="B666" t="s">
        <v>314</v>
      </c>
      <c r="C666" t="s">
        <v>402</v>
      </c>
      <c r="D666" s="34">
        <v>44287</v>
      </c>
      <c r="E666">
        <v>385.33</v>
      </c>
      <c r="F666" s="24">
        <v>84.65</v>
      </c>
      <c r="G666" s="24">
        <f t="shared" si="10"/>
        <v>469.98</v>
      </c>
    </row>
    <row r="667" spans="1:7" x14ac:dyDescent="0.25">
      <c r="A667" t="s">
        <v>311</v>
      </c>
      <c r="B667" t="s">
        <v>314</v>
      </c>
      <c r="C667" t="s">
        <v>403</v>
      </c>
      <c r="D667" s="34">
        <v>44287</v>
      </c>
      <c r="E667">
        <v>385.33</v>
      </c>
      <c r="F667" s="24">
        <v>84.65</v>
      </c>
      <c r="G667" s="24">
        <f t="shared" si="10"/>
        <v>469.98</v>
      </c>
    </row>
    <row r="668" spans="1:7" x14ac:dyDescent="0.25">
      <c r="A668" t="s">
        <v>311</v>
      </c>
      <c r="B668" t="s">
        <v>314</v>
      </c>
      <c r="C668" t="s">
        <v>404</v>
      </c>
      <c r="D668" s="34">
        <v>44287</v>
      </c>
      <c r="E668">
        <v>385.33</v>
      </c>
      <c r="F668" s="24">
        <v>84.65</v>
      </c>
      <c r="G668" s="24">
        <f t="shared" si="10"/>
        <v>469.98</v>
      </c>
    </row>
    <row r="669" spans="1:7" x14ac:dyDescent="0.25">
      <c r="A669" t="s">
        <v>311</v>
      </c>
      <c r="B669" t="s">
        <v>314</v>
      </c>
      <c r="C669" t="s">
        <v>405</v>
      </c>
      <c r="D669" s="34">
        <v>44287</v>
      </c>
      <c r="E669">
        <v>385.33</v>
      </c>
      <c r="F669" s="24">
        <v>84.65</v>
      </c>
      <c r="G669" s="24">
        <f t="shared" si="10"/>
        <v>469.98</v>
      </c>
    </row>
    <row r="670" spans="1:7" x14ac:dyDescent="0.25">
      <c r="A670" t="s">
        <v>311</v>
      </c>
      <c r="B670" t="s">
        <v>314</v>
      </c>
      <c r="C670" t="s">
        <v>406</v>
      </c>
      <c r="D670" s="34">
        <v>44287</v>
      </c>
      <c r="E670">
        <v>385.33</v>
      </c>
      <c r="F670" s="24">
        <v>84.65</v>
      </c>
      <c r="G670" s="24">
        <f t="shared" si="10"/>
        <v>469.98</v>
      </c>
    </row>
    <row r="671" spans="1:7" x14ac:dyDescent="0.25">
      <c r="A671" t="s">
        <v>311</v>
      </c>
      <c r="B671" t="s">
        <v>314</v>
      </c>
      <c r="C671" t="s">
        <v>407</v>
      </c>
      <c r="D671" s="34">
        <v>44287</v>
      </c>
      <c r="E671">
        <v>385.33</v>
      </c>
      <c r="F671" s="24">
        <v>84.65</v>
      </c>
      <c r="G671" s="24">
        <f t="shared" si="10"/>
        <v>469.98</v>
      </c>
    </row>
    <row r="672" spans="1:7" x14ac:dyDescent="0.25">
      <c r="A672" t="s">
        <v>311</v>
      </c>
      <c r="B672" t="s">
        <v>314</v>
      </c>
      <c r="C672" t="s">
        <v>408</v>
      </c>
      <c r="D672" s="34">
        <v>44287</v>
      </c>
      <c r="E672">
        <v>385.33</v>
      </c>
      <c r="F672" s="24">
        <v>84.65</v>
      </c>
      <c r="G672" s="24">
        <f t="shared" si="10"/>
        <v>469.98</v>
      </c>
    </row>
    <row r="673" spans="1:7" x14ac:dyDescent="0.25">
      <c r="A673" t="s">
        <v>311</v>
      </c>
      <c r="B673" t="s">
        <v>314</v>
      </c>
      <c r="C673" t="s">
        <v>409</v>
      </c>
      <c r="D673" s="34">
        <v>44287</v>
      </c>
      <c r="E673">
        <v>385.33</v>
      </c>
      <c r="F673" s="24">
        <v>84.65</v>
      </c>
      <c r="G673" s="24">
        <f t="shared" si="10"/>
        <v>469.98</v>
      </c>
    </row>
    <row r="674" spans="1:7" x14ac:dyDescent="0.25">
      <c r="A674" t="s">
        <v>311</v>
      </c>
      <c r="B674" t="s">
        <v>314</v>
      </c>
      <c r="C674" t="s">
        <v>410</v>
      </c>
      <c r="D674" s="34">
        <v>44287</v>
      </c>
      <c r="E674">
        <v>385.33</v>
      </c>
      <c r="F674" s="24">
        <v>84.65</v>
      </c>
      <c r="G674" s="24">
        <f t="shared" si="10"/>
        <v>469.98</v>
      </c>
    </row>
    <row r="675" spans="1:7" x14ac:dyDescent="0.25">
      <c r="A675" t="s">
        <v>311</v>
      </c>
      <c r="B675" t="s">
        <v>314</v>
      </c>
      <c r="C675" t="s">
        <v>411</v>
      </c>
      <c r="D675" s="34">
        <v>44287</v>
      </c>
      <c r="E675">
        <v>385.33</v>
      </c>
      <c r="F675" s="24">
        <v>84.65</v>
      </c>
      <c r="G675" s="24">
        <f t="shared" si="10"/>
        <v>469.98</v>
      </c>
    </row>
    <row r="676" spans="1:7" x14ac:dyDescent="0.25">
      <c r="A676" t="s">
        <v>311</v>
      </c>
      <c r="B676" t="s">
        <v>314</v>
      </c>
      <c r="C676" t="s">
        <v>412</v>
      </c>
      <c r="D676" s="34">
        <v>44287</v>
      </c>
      <c r="E676">
        <v>385.33</v>
      </c>
      <c r="F676" s="24">
        <v>84.65</v>
      </c>
      <c r="G676" s="24">
        <f t="shared" si="10"/>
        <v>469.98</v>
      </c>
    </row>
    <row r="677" spans="1:7" x14ac:dyDescent="0.25">
      <c r="A677" t="s">
        <v>311</v>
      </c>
      <c r="B677" t="s">
        <v>314</v>
      </c>
      <c r="C677" t="s">
        <v>413</v>
      </c>
      <c r="D677" s="34">
        <v>44287</v>
      </c>
      <c r="E677">
        <v>385.33</v>
      </c>
      <c r="F677" s="24">
        <v>84.65</v>
      </c>
      <c r="G677" s="24">
        <f t="shared" si="10"/>
        <v>469.98</v>
      </c>
    </row>
    <row r="678" spans="1:7" x14ac:dyDescent="0.25">
      <c r="A678" t="s">
        <v>311</v>
      </c>
      <c r="B678" t="s">
        <v>314</v>
      </c>
      <c r="C678" t="s">
        <v>414</v>
      </c>
      <c r="D678" s="34">
        <v>44287</v>
      </c>
      <c r="E678">
        <v>385.33</v>
      </c>
      <c r="F678" s="24">
        <v>84.65</v>
      </c>
      <c r="G678" s="24">
        <f t="shared" si="10"/>
        <v>469.98</v>
      </c>
    </row>
    <row r="679" spans="1:7" x14ac:dyDescent="0.25">
      <c r="A679" t="s">
        <v>311</v>
      </c>
      <c r="B679" t="s">
        <v>314</v>
      </c>
      <c r="C679" t="s">
        <v>415</v>
      </c>
      <c r="D679" s="34">
        <v>44287</v>
      </c>
      <c r="E679">
        <v>385.33</v>
      </c>
      <c r="F679" s="24">
        <v>84.65</v>
      </c>
      <c r="G679" s="24">
        <f t="shared" si="10"/>
        <v>469.98</v>
      </c>
    </row>
    <row r="680" spans="1:7" x14ac:dyDescent="0.25">
      <c r="A680" t="s">
        <v>311</v>
      </c>
      <c r="B680" t="s">
        <v>314</v>
      </c>
      <c r="C680" t="s">
        <v>416</v>
      </c>
      <c r="D680" s="34">
        <v>44287</v>
      </c>
      <c r="E680">
        <v>385.33</v>
      </c>
      <c r="F680" s="24">
        <v>84.65</v>
      </c>
      <c r="G680" s="24">
        <f t="shared" si="10"/>
        <v>469.98</v>
      </c>
    </row>
    <row r="681" spans="1:7" x14ac:dyDescent="0.25">
      <c r="A681" t="s">
        <v>311</v>
      </c>
      <c r="B681" t="s">
        <v>314</v>
      </c>
      <c r="C681" t="s">
        <v>417</v>
      </c>
      <c r="D681" s="34">
        <v>44287</v>
      </c>
      <c r="E681">
        <v>385.33</v>
      </c>
      <c r="F681" s="24">
        <v>84.65</v>
      </c>
      <c r="G681" s="24">
        <f t="shared" si="10"/>
        <v>469.98</v>
      </c>
    </row>
    <row r="682" spans="1:7" x14ac:dyDescent="0.25">
      <c r="A682" t="s">
        <v>311</v>
      </c>
      <c r="B682" t="s">
        <v>314</v>
      </c>
      <c r="C682" t="s">
        <v>418</v>
      </c>
      <c r="D682" s="34">
        <v>44287</v>
      </c>
      <c r="E682">
        <v>385.33</v>
      </c>
      <c r="F682" s="24">
        <v>84.65</v>
      </c>
      <c r="G682" s="24">
        <f t="shared" si="10"/>
        <v>469.98</v>
      </c>
    </row>
    <row r="683" spans="1:7" x14ac:dyDescent="0.25">
      <c r="A683" t="s">
        <v>311</v>
      </c>
      <c r="B683" t="s">
        <v>314</v>
      </c>
      <c r="C683" t="s">
        <v>419</v>
      </c>
      <c r="D683" s="34">
        <v>44287</v>
      </c>
      <c r="E683">
        <v>385.33</v>
      </c>
      <c r="F683" s="24">
        <v>84.65</v>
      </c>
      <c r="G683" s="24">
        <f t="shared" si="10"/>
        <v>469.98</v>
      </c>
    </row>
    <row r="684" spans="1:7" x14ac:dyDescent="0.25">
      <c r="A684" t="s">
        <v>311</v>
      </c>
      <c r="B684" t="s">
        <v>314</v>
      </c>
      <c r="C684" t="s">
        <v>420</v>
      </c>
      <c r="D684" s="34">
        <v>44287</v>
      </c>
      <c r="E684">
        <v>385.33</v>
      </c>
      <c r="F684" s="24">
        <v>84.65</v>
      </c>
      <c r="G684" s="24">
        <f t="shared" si="10"/>
        <v>469.98</v>
      </c>
    </row>
    <row r="685" spans="1:7" x14ac:dyDescent="0.25">
      <c r="A685" t="s">
        <v>311</v>
      </c>
      <c r="B685" t="s">
        <v>314</v>
      </c>
      <c r="C685" t="s">
        <v>421</v>
      </c>
      <c r="D685" s="34">
        <v>44287</v>
      </c>
      <c r="E685">
        <v>385.33</v>
      </c>
      <c r="F685" s="24">
        <v>84.65</v>
      </c>
      <c r="G685" s="24">
        <f t="shared" si="10"/>
        <v>469.98</v>
      </c>
    </row>
    <row r="686" spans="1:7" x14ac:dyDescent="0.25">
      <c r="A686" t="s">
        <v>311</v>
      </c>
      <c r="B686" t="s">
        <v>314</v>
      </c>
      <c r="C686" t="s">
        <v>422</v>
      </c>
      <c r="D686" s="34">
        <v>44287</v>
      </c>
      <c r="E686">
        <v>385.33</v>
      </c>
      <c r="F686" s="24">
        <v>84.65</v>
      </c>
      <c r="G686" s="24">
        <f t="shared" si="10"/>
        <v>469.98</v>
      </c>
    </row>
    <row r="687" spans="1:7" x14ac:dyDescent="0.25">
      <c r="A687" t="s">
        <v>311</v>
      </c>
      <c r="B687" t="s">
        <v>314</v>
      </c>
      <c r="C687" t="s">
        <v>423</v>
      </c>
      <c r="D687" s="34">
        <v>44287</v>
      </c>
      <c r="E687">
        <v>385.33</v>
      </c>
      <c r="F687" s="24">
        <v>84.65</v>
      </c>
      <c r="G687" s="24">
        <f t="shared" si="10"/>
        <v>469.98</v>
      </c>
    </row>
    <row r="688" spans="1:7" x14ac:dyDescent="0.25">
      <c r="A688" t="s">
        <v>311</v>
      </c>
      <c r="B688" t="s">
        <v>314</v>
      </c>
      <c r="C688" t="s">
        <v>424</v>
      </c>
      <c r="D688" s="34">
        <v>44287</v>
      </c>
      <c r="E688">
        <v>385.33</v>
      </c>
      <c r="F688" s="24">
        <v>84.65</v>
      </c>
      <c r="G688" s="24">
        <f t="shared" si="10"/>
        <v>469.98</v>
      </c>
    </row>
    <row r="689" spans="1:7" x14ac:dyDescent="0.25">
      <c r="A689" t="s">
        <v>311</v>
      </c>
      <c r="B689" t="s">
        <v>314</v>
      </c>
      <c r="C689" t="s">
        <v>425</v>
      </c>
      <c r="D689" s="34">
        <v>44287</v>
      </c>
      <c r="E689">
        <v>385.33</v>
      </c>
      <c r="F689" s="24">
        <v>84.65</v>
      </c>
      <c r="G689" s="24">
        <f t="shared" si="10"/>
        <v>469.98</v>
      </c>
    </row>
    <row r="690" spans="1:7" x14ac:dyDescent="0.25">
      <c r="A690" t="s">
        <v>311</v>
      </c>
      <c r="B690" t="s">
        <v>314</v>
      </c>
      <c r="C690" t="s">
        <v>426</v>
      </c>
      <c r="D690" s="34">
        <v>44287</v>
      </c>
      <c r="E690">
        <v>386.58</v>
      </c>
      <c r="F690" s="24">
        <v>84.93</v>
      </c>
      <c r="G690" s="24">
        <f t="shared" si="10"/>
        <v>471.51</v>
      </c>
    </row>
    <row r="691" spans="1:7" x14ac:dyDescent="0.25">
      <c r="A691" t="s">
        <v>311</v>
      </c>
      <c r="B691" t="s">
        <v>314</v>
      </c>
      <c r="C691" t="s">
        <v>427</v>
      </c>
      <c r="D691" s="34">
        <v>44287</v>
      </c>
      <c r="E691">
        <v>385.33</v>
      </c>
      <c r="F691" s="24">
        <v>84.65</v>
      </c>
      <c r="G691" s="24">
        <f t="shared" si="10"/>
        <v>469.98</v>
      </c>
    </row>
    <row r="692" spans="1:7" x14ac:dyDescent="0.25">
      <c r="A692" t="s">
        <v>311</v>
      </c>
      <c r="B692" t="s">
        <v>314</v>
      </c>
      <c r="C692" t="s">
        <v>428</v>
      </c>
      <c r="D692" s="34">
        <v>44287</v>
      </c>
      <c r="E692">
        <v>385.33</v>
      </c>
      <c r="F692" s="24">
        <v>84.65</v>
      </c>
      <c r="G692" s="24">
        <f t="shared" si="10"/>
        <v>469.98</v>
      </c>
    </row>
    <row r="693" spans="1:7" x14ac:dyDescent="0.25">
      <c r="A693" t="s">
        <v>311</v>
      </c>
      <c r="B693" t="s">
        <v>314</v>
      </c>
      <c r="C693" t="s">
        <v>429</v>
      </c>
      <c r="D693" s="34">
        <v>44287</v>
      </c>
      <c r="E693">
        <v>385.33</v>
      </c>
      <c r="F693" s="24">
        <v>84.65</v>
      </c>
      <c r="G693" s="24">
        <f t="shared" si="10"/>
        <v>469.98</v>
      </c>
    </row>
    <row r="694" spans="1:7" x14ac:dyDescent="0.25">
      <c r="A694" t="s">
        <v>311</v>
      </c>
      <c r="B694" t="s">
        <v>314</v>
      </c>
      <c r="C694" t="s">
        <v>430</v>
      </c>
      <c r="D694" s="34">
        <v>44287</v>
      </c>
      <c r="E694">
        <v>386.58</v>
      </c>
      <c r="F694" s="24">
        <v>84.93</v>
      </c>
      <c r="G694" s="24">
        <f t="shared" si="10"/>
        <v>471.51</v>
      </c>
    </row>
    <row r="695" spans="1:7" x14ac:dyDescent="0.25">
      <c r="A695" t="s">
        <v>311</v>
      </c>
      <c r="B695" t="s">
        <v>314</v>
      </c>
      <c r="C695" t="s">
        <v>431</v>
      </c>
      <c r="D695" s="34">
        <v>44287</v>
      </c>
      <c r="E695">
        <v>386.58</v>
      </c>
      <c r="F695" s="24">
        <v>84.93</v>
      </c>
      <c r="G695" s="24">
        <f t="shared" si="10"/>
        <v>471.51</v>
      </c>
    </row>
    <row r="696" spans="1:7" x14ac:dyDescent="0.25">
      <c r="A696" t="s">
        <v>311</v>
      </c>
      <c r="B696" t="s">
        <v>314</v>
      </c>
      <c r="C696" t="s">
        <v>432</v>
      </c>
      <c r="D696" s="34">
        <v>44287</v>
      </c>
      <c r="E696">
        <v>386.58</v>
      </c>
      <c r="F696" s="24">
        <v>84.93</v>
      </c>
      <c r="G696" s="24">
        <f t="shared" si="10"/>
        <v>471.51</v>
      </c>
    </row>
    <row r="697" spans="1:7" x14ac:dyDescent="0.25">
      <c r="A697" t="s">
        <v>311</v>
      </c>
      <c r="B697" t="s">
        <v>314</v>
      </c>
      <c r="C697" t="s">
        <v>433</v>
      </c>
      <c r="D697" s="34">
        <v>44287</v>
      </c>
      <c r="E697">
        <v>386.58</v>
      </c>
      <c r="F697" s="24">
        <v>84.93</v>
      </c>
      <c r="G697" s="24">
        <f t="shared" si="10"/>
        <v>471.51</v>
      </c>
    </row>
    <row r="698" spans="1:7" x14ac:dyDescent="0.25">
      <c r="A698" t="s">
        <v>311</v>
      </c>
      <c r="B698" t="s">
        <v>314</v>
      </c>
      <c r="C698" t="s">
        <v>434</v>
      </c>
      <c r="D698" s="34">
        <v>44287</v>
      </c>
      <c r="E698">
        <v>386.58</v>
      </c>
      <c r="F698" s="24">
        <v>84.93</v>
      </c>
      <c r="G698" s="24">
        <f t="shared" si="10"/>
        <v>471.51</v>
      </c>
    </row>
    <row r="699" spans="1:7" x14ac:dyDescent="0.25">
      <c r="A699" t="s">
        <v>311</v>
      </c>
      <c r="B699" t="s">
        <v>314</v>
      </c>
      <c r="C699" t="s">
        <v>435</v>
      </c>
      <c r="D699" s="34">
        <v>44287</v>
      </c>
      <c r="E699">
        <v>386.58</v>
      </c>
      <c r="F699" s="24">
        <v>84.93</v>
      </c>
      <c r="G699" s="24">
        <f t="shared" si="10"/>
        <v>471.51</v>
      </c>
    </row>
    <row r="700" spans="1:7" x14ac:dyDescent="0.25">
      <c r="A700" t="s">
        <v>311</v>
      </c>
      <c r="B700" t="s">
        <v>314</v>
      </c>
      <c r="C700" t="s">
        <v>436</v>
      </c>
      <c r="D700" s="34">
        <v>44287</v>
      </c>
      <c r="E700">
        <v>386.58</v>
      </c>
      <c r="F700" s="24">
        <v>84.93</v>
      </c>
      <c r="G700" s="24">
        <f t="shared" si="10"/>
        <v>471.51</v>
      </c>
    </row>
    <row r="701" spans="1:7" x14ac:dyDescent="0.25">
      <c r="A701" t="s">
        <v>311</v>
      </c>
      <c r="B701" t="s">
        <v>314</v>
      </c>
      <c r="C701" t="s">
        <v>437</v>
      </c>
      <c r="D701" s="34">
        <v>44287</v>
      </c>
      <c r="E701">
        <v>386.58</v>
      </c>
      <c r="F701" s="24">
        <v>84.93</v>
      </c>
      <c r="G701" s="24">
        <f t="shared" si="10"/>
        <v>471.51</v>
      </c>
    </row>
    <row r="702" spans="1:7" x14ac:dyDescent="0.25">
      <c r="A702" t="s">
        <v>311</v>
      </c>
      <c r="B702" t="s">
        <v>314</v>
      </c>
      <c r="C702" t="s">
        <v>438</v>
      </c>
      <c r="D702" s="34">
        <v>44287</v>
      </c>
      <c r="E702">
        <v>386.58</v>
      </c>
      <c r="F702" s="24">
        <v>84.93</v>
      </c>
      <c r="G702" s="24">
        <f t="shared" si="10"/>
        <v>471.51</v>
      </c>
    </row>
    <row r="703" spans="1:7" x14ac:dyDescent="0.25">
      <c r="A703" t="s">
        <v>311</v>
      </c>
      <c r="B703" t="s">
        <v>314</v>
      </c>
      <c r="C703" t="s">
        <v>439</v>
      </c>
      <c r="D703" s="34">
        <v>44287</v>
      </c>
      <c r="E703">
        <v>386.58</v>
      </c>
      <c r="F703" s="24">
        <v>84.93</v>
      </c>
      <c r="G703" s="24">
        <f t="shared" si="10"/>
        <v>471.51</v>
      </c>
    </row>
    <row r="704" spans="1:7" x14ac:dyDescent="0.25">
      <c r="A704" t="s">
        <v>311</v>
      </c>
      <c r="B704" t="s">
        <v>314</v>
      </c>
      <c r="C704" t="s">
        <v>440</v>
      </c>
      <c r="D704" s="34">
        <v>44287</v>
      </c>
      <c r="E704">
        <v>386.58</v>
      </c>
      <c r="F704" s="24">
        <v>84.93</v>
      </c>
      <c r="G704" s="24">
        <f t="shared" si="10"/>
        <v>471.51</v>
      </c>
    </row>
    <row r="705" spans="1:7" x14ac:dyDescent="0.25">
      <c r="A705" t="s">
        <v>311</v>
      </c>
      <c r="B705" t="s">
        <v>314</v>
      </c>
      <c r="C705" t="s">
        <v>441</v>
      </c>
      <c r="D705" s="34">
        <v>44287</v>
      </c>
      <c r="E705">
        <v>386.58</v>
      </c>
      <c r="F705" s="24">
        <v>84.93</v>
      </c>
      <c r="G705" s="24">
        <f t="shared" si="10"/>
        <v>471.51</v>
      </c>
    </row>
    <row r="706" spans="1:7" x14ac:dyDescent="0.25">
      <c r="A706" t="s">
        <v>311</v>
      </c>
      <c r="B706" t="s">
        <v>314</v>
      </c>
      <c r="C706" t="s">
        <v>442</v>
      </c>
      <c r="D706" s="34">
        <v>44287</v>
      </c>
      <c r="E706">
        <v>386.58</v>
      </c>
      <c r="F706" s="24">
        <v>84.93</v>
      </c>
      <c r="G706" s="24">
        <f t="shared" si="10"/>
        <v>471.51</v>
      </c>
    </row>
    <row r="707" spans="1:7" x14ac:dyDescent="0.25">
      <c r="A707" t="s">
        <v>311</v>
      </c>
      <c r="B707" t="s">
        <v>314</v>
      </c>
      <c r="C707" t="s">
        <v>443</v>
      </c>
      <c r="D707" s="34">
        <v>44287</v>
      </c>
      <c r="E707">
        <v>386.58</v>
      </c>
      <c r="F707" s="24">
        <v>84.93</v>
      </c>
      <c r="G707" s="24">
        <f t="shared" ref="G707:G770" si="11">SUM(E707:F707)</f>
        <v>471.51</v>
      </c>
    </row>
    <row r="708" spans="1:7" x14ac:dyDescent="0.25">
      <c r="A708" t="s">
        <v>311</v>
      </c>
      <c r="B708" t="s">
        <v>314</v>
      </c>
      <c r="C708" t="s">
        <v>444</v>
      </c>
      <c r="D708" s="34">
        <v>44287</v>
      </c>
      <c r="E708">
        <v>386.58</v>
      </c>
      <c r="F708" s="24">
        <v>84.93</v>
      </c>
      <c r="G708" s="24">
        <f t="shared" si="11"/>
        <v>471.51</v>
      </c>
    </row>
    <row r="709" spans="1:7" x14ac:dyDescent="0.25">
      <c r="A709" t="s">
        <v>311</v>
      </c>
      <c r="B709" t="s">
        <v>314</v>
      </c>
      <c r="C709" t="s">
        <v>445</v>
      </c>
      <c r="D709" s="34">
        <v>44287</v>
      </c>
      <c r="E709">
        <v>386.58</v>
      </c>
      <c r="F709" s="24">
        <v>84.93</v>
      </c>
      <c r="G709" s="24">
        <f t="shared" si="11"/>
        <v>471.51</v>
      </c>
    </row>
    <row r="710" spans="1:7" x14ac:dyDescent="0.25">
      <c r="A710" t="s">
        <v>311</v>
      </c>
      <c r="B710" t="s">
        <v>314</v>
      </c>
      <c r="C710" t="s">
        <v>446</v>
      </c>
      <c r="D710" s="34">
        <v>44287</v>
      </c>
      <c r="E710">
        <v>386.58</v>
      </c>
      <c r="F710" s="24">
        <v>84.93</v>
      </c>
      <c r="G710" s="24">
        <f t="shared" si="11"/>
        <v>471.51</v>
      </c>
    </row>
    <row r="711" spans="1:7" x14ac:dyDescent="0.25">
      <c r="A711" t="s">
        <v>311</v>
      </c>
      <c r="B711" t="s">
        <v>314</v>
      </c>
      <c r="C711" t="s">
        <v>447</v>
      </c>
      <c r="D711" s="34">
        <v>44287</v>
      </c>
      <c r="E711">
        <v>386.58</v>
      </c>
      <c r="F711" s="24">
        <v>84.93</v>
      </c>
      <c r="G711" s="24">
        <f t="shared" si="11"/>
        <v>471.51</v>
      </c>
    </row>
    <row r="712" spans="1:7" x14ac:dyDescent="0.25">
      <c r="A712" t="s">
        <v>311</v>
      </c>
      <c r="B712" t="s">
        <v>314</v>
      </c>
      <c r="C712" t="s">
        <v>448</v>
      </c>
      <c r="D712" s="34">
        <v>44287</v>
      </c>
      <c r="E712">
        <v>386.58</v>
      </c>
      <c r="F712" s="24">
        <v>84.93</v>
      </c>
      <c r="G712" s="24">
        <f t="shared" si="11"/>
        <v>471.51</v>
      </c>
    </row>
    <row r="713" spans="1:7" x14ac:dyDescent="0.25">
      <c r="A713" t="s">
        <v>311</v>
      </c>
      <c r="B713" t="s">
        <v>314</v>
      </c>
      <c r="C713" t="s">
        <v>449</v>
      </c>
      <c r="D713" s="34">
        <v>44287</v>
      </c>
      <c r="E713">
        <v>386.58</v>
      </c>
      <c r="F713" s="24">
        <v>84.93</v>
      </c>
      <c r="G713" s="24">
        <f t="shared" si="11"/>
        <v>471.51</v>
      </c>
    </row>
    <row r="714" spans="1:7" x14ac:dyDescent="0.25">
      <c r="A714" t="s">
        <v>311</v>
      </c>
      <c r="B714" t="s">
        <v>314</v>
      </c>
      <c r="C714" t="s">
        <v>450</v>
      </c>
      <c r="D714" s="34">
        <v>44287</v>
      </c>
      <c r="E714">
        <v>386.58</v>
      </c>
      <c r="F714" s="24">
        <v>84.93</v>
      </c>
      <c r="G714" s="24">
        <f t="shared" si="11"/>
        <v>471.51</v>
      </c>
    </row>
    <row r="715" spans="1:7" x14ac:dyDescent="0.25">
      <c r="A715" t="s">
        <v>311</v>
      </c>
      <c r="B715" t="s">
        <v>314</v>
      </c>
      <c r="C715" t="s">
        <v>451</v>
      </c>
      <c r="D715" s="34">
        <v>44287</v>
      </c>
      <c r="E715">
        <v>386.58</v>
      </c>
      <c r="F715" s="24">
        <v>84.93</v>
      </c>
      <c r="G715" s="24">
        <f t="shared" si="11"/>
        <v>471.51</v>
      </c>
    </row>
    <row r="716" spans="1:7" x14ac:dyDescent="0.25">
      <c r="A716" t="s">
        <v>311</v>
      </c>
      <c r="B716" t="s">
        <v>314</v>
      </c>
      <c r="C716" t="s">
        <v>452</v>
      </c>
      <c r="D716" s="34">
        <v>44287</v>
      </c>
      <c r="E716">
        <v>386.58</v>
      </c>
      <c r="F716" s="24">
        <v>84.93</v>
      </c>
      <c r="G716" s="24">
        <f t="shared" si="11"/>
        <v>471.51</v>
      </c>
    </row>
    <row r="717" spans="1:7" x14ac:dyDescent="0.25">
      <c r="A717" t="s">
        <v>311</v>
      </c>
      <c r="B717" t="s">
        <v>314</v>
      </c>
      <c r="C717" t="s">
        <v>453</v>
      </c>
      <c r="D717" s="34">
        <v>44287</v>
      </c>
      <c r="E717">
        <v>386.58</v>
      </c>
      <c r="F717" s="24">
        <v>84.93</v>
      </c>
      <c r="G717" s="24">
        <f t="shared" si="11"/>
        <v>471.51</v>
      </c>
    </row>
    <row r="718" spans="1:7" x14ac:dyDescent="0.25">
      <c r="A718" t="s">
        <v>311</v>
      </c>
      <c r="B718" t="s">
        <v>314</v>
      </c>
      <c r="C718" t="s">
        <v>454</v>
      </c>
      <c r="D718" s="34">
        <v>44287</v>
      </c>
      <c r="E718">
        <v>386.58</v>
      </c>
      <c r="F718" s="24">
        <v>84.93</v>
      </c>
      <c r="G718" s="24">
        <f t="shared" si="11"/>
        <v>471.51</v>
      </c>
    </row>
    <row r="719" spans="1:7" x14ac:dyDescent="0.25">
      <c r="A719" t="s">
        <v>311</v>
      </c>
      <c r="B719" t="s">
        <v>314</v>
      </c>
      <c r="C719" t="s">
        <v>455</v>
      </c>
      <c r="D719" s="34">
        <v>44287</v>
      </c>
      <c r="E719">
        <v>386.58</v>
      </c>
      <c r="F719" s="24">
        <v>84.93</v>
      </c>
      <c r="G719" s="24">
        <f t="shared" si="11"/>
        <v>471.51</v>
      </c>
    </row>
    <row r="720" spans="1:7" x14ac:dyDescent="0.25">
      <c r="A720" t="s">
        <v>311</v>
      </c>
      <c r="B720" t="s">
        <v>314</v>
      </c>
      <c r="C720" t="s">
        <v>456</v>
      </c>
      <c r="D720" s="34">
        <v>44287</v>
      </c>
      <c r="E720">
        <v>386.58</v>
      </c>
      <c r="F720" s="24">
        <v>84.93</v>
      </c>
      <c r="G720" s="24">
        <f t="shared" si="11"/>
        <v>471.51</v>
      </c>
    </row>
    <row r="721" spans="1:7" x14ac:dyDescent="0.25">
      <c r="A721" t="s">
        <v>311</v>
      </c>
      <c r="B721" t="s">
        <v>314</v>
      </c>
      <c r="C721" t="s">
        <v>457</v>
      </c>
      <c r="D721" s="34">
        <v>44287</v>
      </c>
      <c r="E721">
        <v>386.58</v>
      </c>
      <c r="F721" s="24">
        <v>84.93</v>
      </c>
      <c r="G721" s="24">
        <f t="shared" si="11"/>
        <v>471.51</v>
      </c>
    </row>
    <row r="722" spans="1:7" x14ac:dyDescent="0.25">
      <c r="A722" t="s">
        <v>311</v>
      </c>
      <c r="B722" t="s">
        <v>314</v>
      </c>
      <c r="C722" t="s">
        <v>458</v>
      </c>
      <c r="D722" s="34">
        <v>44287</v>
      </c>
      <c r="E722">
        <v>386.58</v>
      </c>
      <c r="F722" s="24">
        <v>84.93</v>
      </c>
      <c r="G722" s="24">
        <f t="shared" si="11"/>
        <v>471.51</v>
      </c>
    </row>
    <row r="723" spans="1:7" x14ac:dyDescent="0.25">
      <c r="A723" t="s">
        <v>311</v>
      </c>
      <c r="B723" t="s">
        <v>314</v>
      </c>
      <c r="C723" t="s">
        <v>459</v>
      </c>
      <c r="D723" s="34">
        <v>44287</v>
      </c>
      <c r="E723">
        <v>386.58</v>
      </c>
      <c r="F723" s="24">
        <v>84.93</v>
      </c>
      <c r="G723" s="24">
        <f t="shared" si="11"/>
        <v>471.51</v>
      </c>
    </row>
    <row r="724" spans="1:7" x14ac:dyDescent="0.25">
      <c r="A724" t="s">
        <v>311</v>
      </c>
      <c r="B724" t="s">
        <v>314</v>
      </c>
      <c r="C724" t="s">
        <v>460</v>
      </c>
      <c r="D724" s="34">
        <v>44287</v>
      </c>
      <c r="E724">
        <v>386.58</v>
      </c>
      <c r="F724" s="24">
        <v>84.93</v>
      </c>
      <c r="G724" s="24">
        <f t="shared" si="11"/>
        <v>471.51</v>
      </c>
    </row>
    <row r="725" spans="1:7" x14ac:dyDescent="0.25">
      <c r="A725" t="s">
        <v>311</v>
      </c>
      <c r="B725" t="s">
        <v>314</v>
      </c>
      <c r="C725" t="s">
        <v>461</v>
      </c>
      <c r="D725" s="34">
        <v>44287</v>
      </c>
      <c r="E725">
        <v>386.58</v>
      </c>
      <c r="F725" s="24">
        <v>84.93</v>
      </c>
      <c r="G725" s="24">
        <f t="shared" si="11"/>
        <v>471.51</v>
      </c>
    </row>
    <row r="726" spans="1:7" x14ac:dyDescent="0.25">
      <c r="A726" t="s">
        <v>311</v>
      </c>
      <c r="B726" t="s">
        <v>314</v>
      </c>
      <c r="C726" t="s">
        <v>462</v>
      </c>
      <c r="D726" s="34">
        <v>44287</v>
      </c>
      <c r="E726">
        <v>386.58</v>
      </c>
      <c r="F726" s="24">
        <v>84.93</v>
      </c>
      <c r="G726" s="24">
        <f t="shared" si="11"/>
        <v>471.51</v>
      </c>
    </row>
    <row r="727" spans="1:7" x14ac:dyDescent="0.25">
      <c r="A727" t="s">
        <v>311</v>
      </c>
      <c r="B727" t="s">
        <v>314</v>
      </c>
      <c r="C727" t="s">
        <v>463</v>
      </c>
      <c r="D727" s="34">
        <v>44287</v>
      </c>
      <c r="E727">
        <v>386.58</v>
      </c>
      <c r="F727" s="24">
        <v>84.93</v>
      </c>
      <c r="G727" s="24">
        <f t="shared" si="11"/>
        <v>471.51</v>
      </c>
    </row>
    <row r="728" spans="1:7" x14ac:dyDescent="0.25">
      <c r="A728" t="s">
        <v>311</v>
      </c>
      <c r="B728" t="s">
        <v>314</v>
      </c>
      <c r="C728" t="s">
        <v>464</v>
      </c>
      <c r="D728" s="34">
        <v>44287</v>
      </c>
      <c r="E728">
        <v>386.58</v>
      </c>
      <c r="F728" s="24">
        <v>84.93</v>
      </c>
      <c r="G728" s="24">
        <f t="shared" si="11"/>
        <v>471.51</v>
      </c>
    </row>
    <row r="729" spans="1:7" x14ac:dyDescent="0.25">
      <c r="A729" t="s">
        <v>311</v>
      </c>
      <c r="B729" t="s">
        <v>314</v>
      </c>
      <c r="C729" t="s">
        <v>465</v>
      </c>
      <c r="D729" s="34">
        <v>44287</v>
      </c>
      <c r="E729">
        <v>386.58</v>
      </c>
      <c r="F729" s="24">
        <v>84.93</v>
      </c>
      <c r="G729" s="24">
        <f t="shared" si="11"/>
        <v>471.51</v>
      </c>
    </row>
    <row r="730" spans="1:7" x14ac:dyDescent="0.25">
      <c r="A730" t="s">
        <v>311</v>
      </c>
      <c r="B730" t="s">
        <v>314</v>
      </c>
      <c r="C730" t="s">
        <v>466</v>
      </c>
      <c r="D730" s="34">
        <v>44287</v>
      </c>
      <c r="E730">
        <v>386.58</v>
      </c>
      <c r="F730" s="24">
        <v>84.93</v>
      </c>
      <c r="G730" s="24">
        <f t="shared" si="11"/>
        <v>471.51</v>
      </c>
    </row>
    <row r="731" spans="1:7" x14ac:dyDescent="0.25">
      <c r="A731" t="s">
        <v>311</v>
      </c>
      <c r="B731" t="s">
        <v>314</v>
      </c>
      <c r="C731" t="s">
        <v>467</v>
      </c>
      <c r="D731" s="34">
        <v>44287</v>
      </c>
      <c r="E731">
        <v>386.58</v>
      </c>
      <c r="F731" s="24">
        <v>84.93</v>
      </c>
      <c r="G731" s="24">
        <f t="shared" si="11"/>
        <v>471.51</v>
      </c>
    </row>
    <row r="732" spans="1:7" x14ac:dyDescent="0.25">
      <c r="A732" t="s">
        <v>311</v>
      </c>
      <c r="B732" t="s">
        <v>314</v>
      </c>
      <c r="C732" t="s">
        <v>468</v>
      </c>
      <c r="D732" s="34">
        <v>44287</v>
      </c>
      <c r="E732">
        <v>386.58</v>
      </c>
      <c r="F732" s="24">
        <v>84.93</v>
      </c>
      <c r="G732" s="24">
        <f t="shared" si="11"/>
        <v>471.51</v>
      </c>
    </row>
    <row r="733" spans="1:7" x14ac:dyDescent="0.25">
      <c r="A733" t="s">
        <v>311</v>
      </c>
      <c r="B733" t="s">
        <v>314</v>
      </c>
      <c r="C733" t="s">
        <v>469</v>
      </c>
      <c r="D733" s="34">
        <v>44287</v>
      </c>
      <c r="E733">
        <v>386.58</v>
      </c>
      <c r="F733" s="24">
        <v>84.93</v>
      </c>
      <c r="G733" s="24">
        <f t="shared" si="11"/>
        <v>471.51</v>
      </c>
    </row>
    <row r="734" spans="1:7" x14ac:dyDescent="0.25">
      <c r="A734" t="s">
        <v>311</v>
      </c>
      <c r="B734" t="s">
        <v>314</v>
      </c>
      <c r="C734" t="s">
        <v>470</v>
      </c>
      <c r="D734" s="34">
        <v>44287</v>
      </c>
      <c r="E734">
        <v>386.58</v>
      </c>
      <c r="F734" s="24">
        <v>84.93</v>
      </c>
      <c r="G734" s="24">
        <f t="shared" si="11"/>
        <v>471.51</v>
      </c>
    </row>
    <row r="735" spans="1:7" x14ac:dyDescent="0.25">
      <c r="A735" t="s">
        <v>311</v>
      </c>
      <c r="B735" t="s">
        <v>314</v>
      </c>
      <c r="C735" t="s">
        <v>471</v>
      </c>
      <c r="D735" s="34">
        <v>44287</v>
      </c>
      <c r="E735">
        <v>386.58</v>
      </c>
      <c r="F735" s="24">
        <v>84.93</v>
      </c>
      <c r="G735" s="24">
        <f t="shared" si="11"/>
        <v>471.51</v>
      </c>
    </row>
    <row r="736" spans="1:7" x14ac:dyDescent="0.25">
      <c r="A736" t="s">
        <v>311</v>
      </c>
      <c r="B736" t="s">
        <v>314</v>
      </c>
      <c r="C736" t="s">
        <v>472</v>
      </c>
      <c r="D736" s="34">
        <v>44287</v>
      </c>
      <c r="E736">
        <v>386.58</v>
      </c>
      <c r="F736" s="24">
        <v>84.93</v>
      </c>
      <c r="G736" s="24">
        <f t="shared" si="11"/>
        <v>471.51</v>
      </c>
    </row>
    <row r="737" spans="1:7" x14ac:dyDescent="0.25">
      <c r="A737" t="s">
        <v>311</v>
      </c>
      <c r="B737" t="s">
        <v>314</v>
      </c>
      <c r="C737" t="s">
        <v>473</v>
      </c>
      <c r="D737" s="34">
        <v>44287</v>
      </c>
      <c r="E737">
        <v>386.58</v>
      </c>
      <c r="F737" s="24">
        <v>84.93</v>
      </c>
      <c r="G737" s="24">
        <f t="shared" si="11"/>
        <v>471.51</v>
      </c>
    </row>
    <row r="738" spans="1:7" x14ac:dyDescent="0.25">
      <c r="A738" t="s">
        <v>311</v>
      </c>
      <c r="B738" t="s">
        <v>314</v>
      </c>
      <c r="C738" t="s">
        <v>474</v>
      </c>
      <c r="D738" s="34">
        <v>44287</v>
      </c>
      <c r="E738">
        <v>386.58</v>
      </c>
      <c r="F738" s="24">
        <v>84.93</v>
      </c>
      <c r="G738" s="24">
        <f t="shared" si="11"/>
        <v>471.51</v>
      </c>
    </row>
    <row r="739" spans="1:7" x14ac:dyDescent="0.25">
      <c r="A739" t="s">
        <v>311</v>
      </c>
      <c r="B739" t="s">
        <v>314</v>
      </c>
      <c r="C739" t="s">
        <v>475</v>
      </c>
      <c r="D739" s="34">
        <v>44287</v>
      </c>
      <c r="E739">
        <v>386.58</v>
      </c>
      <c r="F739" s="24">
        <v>84.93</v>
      </c>
      <c r="G739" s="24">
        <f t="shared" si="11"/>
        <v>471.51</v>
      </c>
    </row>
    <row r="740" spans="1:7" x14ac:dyDescent="0.25">
      <c r="A740" t="s">
        <v>311</v>
      </c>
      <c r="B740" t="s">
        <v>314</v>
      </c>
      <c r="C740" t="s">
        <v>476</v>
      </c>
      <c r="D740" s="34">
        <v>44287</v>
      </c>
      <c r="E740">
        <v>385.33</v>
      </c>
      <c r="F740" s="24">
        <v>84.65</v>
      </c>
      <c r="G740" s="24">
        <f t="shared" si="11"/>
        <v>469.98</v>
      </c>
    </row>
    <row r="741" spans="1:7" x14ac:dyDescent="0.25">
      <c r="A741" t="s">
        <v>311</v>
      </c>
      <c r="B741" t="s">
        <v>314</v>
      </c>
      <c r="C741" t="s">
        <v>477</v>
      </c>
      <c r="D741" s="34">
        <v>44287</v>
      </c>
      <c r="E741">
        <v>386.58</v>
      </c>
      <c r="F741" s="24">
        <v>84.93</v>
      </c>
      <c r="G741" s="24">
        <f t="shared" si="11"/>
        <v>471.51</v>
      </c>
    </row>
    <row r="742" spans="1:7" x14ac:dyDescent="0.25">
      <c r="A742" t="s">
        <v>311</v>
      </c>
      <c r="B742" t="s">
        <v>314</v>
      </c>
      <c r="C742" t="s">
        <v>478</v>
      </c>
      <c r="D742" s="34">
        <v>44287</v>
      </c>
      <c r="E742">
        <v>386.58</v>
      </c>
      <c r="F742" s="24">
        <v>84.93</v>
      </c>
      <c r="G742" s="24">
        <f t="shared" si="11"/>
        <v>471.51</v>
      </c>
    </row>
    <row r="743" spans="1:7" x14ac:dyDescent="0.25">
      <c r="A743" t="s">
        <v>311</v>
      </c>
      <c r="B743" t="s">
        <v>314</v>
      </c>
      <c r="C743" t="s">
        <v>479</v>
      </c>
      <c r="D743" s="34">
        <v>44287</v>
      </c>
      <c r="E743">
        <v>386.58</v>
      </c>
      <c r="F743" s="24">
        <v>84.93</v>
      </c>
      <c r="G743" s="24">
        <f t="shared" si="11"/>
        <v>471.51</v>
      </c>
    </row>
    <row r="744" spans="1:7" x14ac:dyDescent="0.25">
      <c r="A744" t="s">
        <v>311</v>
      </c>
      <c r="B744" t="s">
        <v>314</v>
      </c>
      <c r="C744" t="s">
        <v>480</v>
      </c>
      <c r="D744" s="34">
        <v>44287</v>
      </c>
      <c r="E744">
        <v>386.58</v>
      </c>
      <c r="F744" s="24">
        <v>84.93</v>
      </c>
      <c r="G744" s="24">
        <f t="shared" si="11"/>
        <v>471.51</v>
      </c>
    </row>
    <row r="745" spans="1:7" x14ac:dyDescent="0.25">
      <c r="A745" t="s">
        <v>311</v>
      </c>
      <c r="B745" t="s">
        <v>314</v>
      </c>
      <c r="C745" t="s">
        <v>481</v>
      </c>
      <c r="D745" s="34">
        <v>44287</v>
      </c>
      <c r="E745">
        <v>385.33</v>
      </c>
      <c r="F745" s="24">
        <v>84.65</v>
      </c>
      <c r="G745" s="24">
        <f t="shared" si="11"/>
        <v>469.98</v>
      </c>
    </row>
    <row r="746" spans="1:7" x14ac:dyDescent="0.25">
      <c r="A746" t="s">
        <v>311</v>
      </c>
      <c r="B746" t="s">
        <v>314</v>
      </c>
      <c r="C746" t="s">
        <v>482</v>
      </c>
      <c r="D746" s="34">
        <v>44287</v>
      </c>
      <c r="E746">
        <v>385.33</v>
      </c>
      <c r="F746" s="24">
        <v>84.65</v>
      </c>
      <c r="G746" s="24">
        <f t="shared" si="11"/>
        <v>469.98</v>
      </c>
    </row>
    <row r="747" spans="1:7" x14ac:dyDescent="0.25">
      <c r="A747" t="s">
        <v>311</v>
      </c>
      <c r="B747" t="s">
        <v>314</v>
      </c>
      <c r="C747" t="s">
        <v>483</v>
      </c>
      <c r="D747" s="34">
        <v>44287</v>
      </c>
      <c r="E747">
        <v>385.33</v>
      </c>
      <c r="F747" s="24">
        <v>84.65</v>
      </c>
      <c r="G747" s="24">
        <f t="shared" si="11"/>
        <v>469.98</v>
      </c>
    </row>
    <row r="748" spans="1:7" x14ac:dyDescent="0.25">
      <c r="A748" t="s">
        <v>311</v>
      </c>
      <c r="B748" t="s">
        <v>314</v>
      </c>
      <c r="C748" t="s">
        <v>484</v>
      </c>
      <c r="D748" s="34">
        <v>44287</v>
      </c>
      <c r="E748">
        <v>385.33</v>
      </c>
      <c r="F748" s="24">
        <v>84.65</v>
      </c>
      <c r="G748" s="24">
        <f t="shared" si="11"/>
        <v>469.98</v>
      </c>
    </row>
    <row r="749" spans="1:7" x14ac:dyDescent="0.25">
      <c r="A749" t="s">
        <v>311</v>
      </c>
      <c r="B749" t="s">
        <v>314</v>
      </c>
      <c r="C749" t="s">
        <v>485</v>
      </c>
      <c r="D749" s="34">
        <v>44287</v>
      </c>
      <c r="E749">
        <v>385.33</v>
      </c>
      <c r="F749" s="24">
        <v>84.65</v>
      </c>
      <c r="G749" s="24">
        <f t="shared" si="11"/>
        <v>469.98</v>
      </c>
    </row>
    <row r="750" spans="1:7" x14ac:dyDescent="0.25">
      <c r="A750" t="s">
        <v>311</v>
      </c>
      <c r="B750" t="s">
        <v>314</v>
      </c>
      <c r="C750" t="s">
        <v>486</v>
      </c>
      <c r="D750" s="34">
        <v>44287</v>
      </c>
      <c r="E750">
        <v>385.33</v>
      </c>
      <c r="F750" s="24">
        <v>84.65</v>
      </c>
      <c r="G750" s="24">
        <f t="shared" si="11"/>
        <v>469.98</v>
      </c>
    </row>
    <row r="751" spans="1:7" x14ac:dyDescent="0.25">
      <c r="A751" t="s">
        <v>311</v>
      </c>
      <c r="B751" t="s">
        <v>314</v>
      </c>
      <c r="C751" t="s">
        <v>487</v>
      </c>
      <c r="D751" s="34">
        <v>44287</v>
      </c>
      <c r="E751">
        <v>385.33</v>
      </c>
      <c r="F751" s="24">
        <v>84.65</v>
      </c>
      <c r="G751" s="24">
        <f t="shared" si="11"/>
        <v>469.98</v>
      </c>
    </row>
    <row r="752" spans="1:7" x14ac:dyDescent="0.25">
      <c r="A752" t="s">
        <v>311</v>
      </c>
      <c r="B752" t="s">
        <v>314</v>
      </c>
      <c r="C752" t="s">
        <v>488</v>
      </c>
      <c r="D752" s="34">
        <v>44287</v>
      </c>
      <c r="E752">
        <v>385.33</v>
      </c>
      <c r="F752" s="24">
        <v>84.65</v>
      </c>
      <c r="G752" s="24">
        <f t="shared" si="11"/>
        <v>469.98</v>
      </c>
    </row>
    <row r="753" spans="1:7" x14ac:dyDescent="0.25">
      <c r="A753" t="s">
        <v>311</v>
      </c>
      <c r="B753" t="s">
        <v>314</v>
      </c>
      <c r="C753" t="s">
        <v>489</v>
      </c>
      <c r="D753" s="34">
        <v>44287</v>
      </c>
      <c r="E753">
        <v>385.33</v>
      </c>
      <c r="F753" s="24">
        <v>84.65</v>
      </c>
      <c r="G753" s="24">
        <f t="shared" si="11"/>
        <v>469.98</v>
      </c>
    </row>
    <row r="754" spans="1:7" x14ac:dyDescent="0.25">
      <c r="A754" t="s">
        <v>311</v>
      </c>
      <c r="B754" t="s">
        <v>314</v>
      </c>
      <c r="C754" t="s">
        <v>490</v>
      </c>
      <c r="D754" s="34">
        <v>44287</v>
      </c>
      <c r="E754">
        <v>385.33</v>
      </c>
      <c r="F754" s="24">
        <v>84.65</v>
      </c>
      <c r="G754" s="24">
        <f t="shared" si="11"/>
        <v>469.98</v>
      </c>
    </row>
    <row r="755" spans="1:7" x14ac:dyDescent="0.25">
      <c r="A755" t="s">
        <v>311</v>
      </c>
      <c r="B755" t="s">
        <v>314</v>
      </c>
      <c r="C755" t="s">
        <v>491</v>
      </c>
      <c r="D755" s="34">
        <v>44287</v>
      </c>
      <c r="E755">
        <v>385.33</v>
      </c>
      <c r="F755" s="24">
        <v>84.65</v>
      </c>
      <c r="G755" s="24">
        <f t="shared" si="11"/>
        <v>469.98</v>
      </c>
    </row>
    <row r="756" spans="1:7" x14ac:dyDescent="0.25">
      <c r="A756" t="s">
        <v>311</v>
      </c>
      <c r="B756" t="s">
        <v>314</v>
      </c>
      <c r="C756" t="s">
        <v>492</v>
      </c>
      <c r="D756" s="34">
        <v>44287</v>
      </c>
      <c r="E756">
        <v>385.33</v>
      </c>
      <c r="F756" s="24">
        <v>84.65</v>
      </c>
      <c r="G756" s="24">
        <f t="shared" si="11"/>
        <v>469.98</v>
      </c>
    </row>
    <row r="757" spans="1:7" x14ac:dyDescent="0.25">
      <c r="A757" t="s">
        <v>311</v>
      </c>
      <c r="B757" t="s">
        <v>314</v>
      </c>
      <c r="C757" t="s">
        <v>493</v>
      </c>
      <c r="D757" s="34">
        <v>44287</v>
      </c>
      <c r="E757">
        <v>385.33</v>
      </c>
      <c r="F757" s="24">
        <v>84.65</v>
      </c>
      <c r="G757" s="24">
        <f t="shared" si="11"/>
        <v>469.98</v>
      </c>
    </row>
    <row r="758" spans="1:7" x14ac:dyDescent="0.25">
      <c r="A758" t="s">
        <v>311</v>
      </c>
      <c r="B758" t="s">
        <v>314</v>
      </c>
      <c r="C758" t="s">
        <v>494</v>
      </c>
      <c r="D758" s="34">
        <v>44287</v>
      </c>
      <c r="E758">
        <v>385.33</v>
      </c>
      <c r="F758" s="24">
        <v>84.65</v>
      </c>
      <c r="G758" s="24">
        <f t="shared" si="11"/>
        <v>469.98</v>
      </c>
    </row>
    <row r="759" spans="1:7" x14ac:dyDescent="0.25">
      <c r="A759" t="s">
        <v>311</v>
      </c>
      <c r="B759" t="s">
        <v>314</v>
      </c>
      <c r="C759" t="s">
        <v>495</v>
      </c>
      <c r="D759" s="34">
        <v>44287</v>
      </c>
      <c r="E759">
        <v>385.33</v>
      </c>
      <c r="F759" s="24">
        <v>84.65</v>
      </c>
      <c r="G759" s="24">
        <f t="shared" si="11"/>
        <v>469.98</v>
      </c>
    </row>
    <row r="760" spans="1:7" x14ac:dyDescent="0.25">
      <c r="A760" t="s">
        <v>311</v>
      </c>
      <c r="B760" t="s">
        <v>314</v>
      </c>
      <c r="C760" t="s">
        <v>496</v>
      </c>
      <c r="D760" s="34">
        <v>44287</v>
      </c>
      <c r="E760">
        <v>385.33</v>
      </c>
      <c r="F760" s="24">
        <v>84.65</v>
      </c>
      <c r="G760" s="24">
        <f t="shared" si="11"/>
        <v>469.98</v>
      </c>
    </row>
    <row r="761" spans="1:7" x14ac:dyDescent="0.25">
      <c r="A761" t="s">
        <v>311</v>
      </c>
      <c r="B761" t="s">
        <v>314</v>
      </c>
      <c r="C761" t="s">
        <v>497</v>
      </c>
      <c r="D761" s="34">
        <v>44287</v>
      </c>
      <c r="E761">
        <v>385.33</v>
      </c>
      <c r="F761" s="24">
        <v>84.65</v>
      </c>
      <c r="G761" s="24">
        <f t="shared" si="11"/>
        <v>469.98</v>
      </c>
    </row>
    <row r="762" spans="1:7" x14ac:dyDescent="0.25">
      <c r="A762" t="s">
        <v>311</v>
      </c>
      <c r="B762" t="s">
        <v>314</v>
      </c>
      <c r="C762" t="s">
        <v>498</v>
      </c>
      <c r="D762" s="34">
        <v>44287</v>
      </c>
      <c r="E762">
        <v>385.33</v>
      </c>
      <c r="F762" s="24">
        <v>84.65</v>
      </c>
      <c r="G762" s="24">
        <f t="shared" si="11"/>
        <v>469.98</v>
      </c>
    </row>
    <row r="763" spans="1:7" x14ac:dyDescent="0.25">
      <c r="A763" t="s">
        <v>311</v>
      </c>
      <c r="B763" t="s">
        <v>314</v>
      </c>
      <c r="C763" t="s">
        <v>499</v>
      </c>
      <c r="D763" s="34">
        <v>44287</v>
      </c>
      <c r="E763">
        <v>385.33</v>
      </c>
      <c r="F763" s="24">
        <v>84.65</v>
      </c>
      <c r="G763" s="24">
        <f t="shared" si="11"/>
        <v>469.98</v>
      </c>
    </row>
    <row r="764" spans="1:7" x14ac:dyDescent="0.25">
      <c r="A764" t="s">
        <v>311</v>
      </c>
      <c r="B764" t="s">
        <v>314</v>
      </c>
      <c r="C764" t="s">
        <v>500</v>
      </c>
      <c r="D764" s="34">
        <v>44287</v>
      </c>
      <c r="E764">
        <v>385.33</v>
      </c>
      <c r="F764" s="24">
        <v>84.65</v>
      </c>
      <c r="G764" s="24">
        <f t="shared" si="11"/>
        <v>469.98</v>
      </c>
    </row>
    <row r="765" spans="1:7" x14ac:dyDescent="0.25">
      <c r="A765" t="s">
        <v>311</v>
      </c>
      <c r="B765" t="s">
        <v>314</v>
      </c>
      <c r="C765" t="s">
        <v>501</v>
      </c>
      <c r="D765" s="34">
        <v>44287</v>
      </c>
      <c r="E765">
        <v>385.33</v>
      </c>
      <c r="F765" s="24">
        <v>84.65</v>
      </c>
      <c r="G765" s="24">
        <f t="shared" si="11"/>
        <v>469.98</v>
      </c>
    </row>
    <row r="766" spans="1:7" x14ac:dyDescent="0.25">
      <c r="A766" t="s">
        <v>311</v>
      </c>
      <c r="B766" t="s">
        <v>314</v>
      </c>
      <c r="C766" t="s">
        <v>502</v>
      </c>
      <c r="D766" s="34">
        <v>44287</v>
      </c>
      <c r="E766">
        <v>385.33</v>
      </c>
      <c r="F766" s="24">
        <v>84.65</v>
      </c>
      <c r="G766" s="24">
        <f t="shared" si="11"/>
        <v>469.98</v>
      </c>
    </row>
    <row r="767" spans="1:7" x14ac:dyDescent="0.25">
      <c r="A767" t="s">
        <v>311</v>
      </c>
      <c r="B767" t="s">
        <v>314</v>
      </c>
      <c r="C767" t="s">
        <v>503</v>
      </c>
      <c r="D767" s="34">
        <v>44287</v>
      </c>
      <c r="E767">
        <v>385.33</v>
      </c>
      <c r="F767" s="24">
        <v>84.65</v>
      </c>
      <c r="G767" s="24">
        <f t="shared" si="11"/>
        <v>469.98</v>
      </c>
    </row>
    <row r="768" spans="1:7" x14ac:dyDescent="0.25">
      <c r="A768" t="s">
        <v>311</v>
      </c>
      <c r="B768" t="s">
        <v>314</v>
      </c>
      <c r="C768" t="s">
        <v>504</v>
      </c>
      <c r="D768" s="34">
        <v>44287</v>
      </c>
      <c r="E768">
        <v>385.33</v>
      </c>
      <c r="F768" s="24">
        <v>84.65</v>
      </c>
      <c r="G768" s="24">
        <f t="shared" si="11"/>
        <v>469.98</v>
      </c>
    </row>
    <row r="769" spans="1:7" x14ac:dyDescent="0.25">
      <c r="A769" t="s">
        <v>311</v>
      </c>
      <c r="B769" t="s">
        <v>314</v>
      </c>
      <c r="C769" t="s">
        <v>505</v>
      </c>
      <c r="D769" s="34">
        <v>44287</v>
      </c>
      <c r="E769">
        <v>385.33</v>
      </c>
      <c r="F769" s="24">
        <v>84.65</v>
      </c>
      <c r="G769" s="24">
        <f t="shared" si="11"/>
        <v>469.98</v>
      </c>
    </row>
    <row r="770" spans="1:7" x14ac:dyDescent="0.25">
      <c r="A770" t="s">
        <v>311</v>
      </c>
      <c r="B770" t="s">
        <v>312</v>
      </c>
      <c r="C770" t="s">
        <v>313</v>
      </c>
      <c r="D770" s="34">
        <v>44317</v>
      </c>
      <c r="E770">
        <v>840754.31</v>
      </c>
      <c r="F770" s="24">
        <v>357737.79</v>
      </c>
      <c r="G770" s="24">
        <f t="shared" si="11"/>
        <v>1198492.1000000001</v>
      </c>
    </row>
    <row r="771" spans="1:7" x14ac:dyDescent="0.25">
      <c r="A771" t="s">
        <v>311</v>
      </c>
      <c r="B771" t="s">
        <v>314</v>
      </c>
      <c r="C771" t="s">
        <v>315</v>
      </c>
      <c r="D771" s="34">
        <v>44317</v>
      </c>
      <c r="E771">
        <v>386.5</v>
      </c>
      <c r="F771" s="24">
        <v>83.48</v>
      </c>
      <c r="G771" s="24">
        <f t="shared" ref="G771:G834" si="12">SUM(E771:F771)</f>
        <v>469.98</v>
      </c>
    </row>
    <row r="772" spans="1:7" x14ac:dyDescent="0.25">
      <c r="A772" t="s">
        <v>311</v>
      </c>
      <c r="B772" t="s">
        <v>314</v>
      </c>
      <c r="C772" t="s">
        <v>316</v>
      </c>
      <c r="D772" s="34">
        <v>44317</v>
      </c>
      <c r="E772">
        <v>387.76</v>
      </c>
      <c r="F772" s="24">
        <v>83.75</v>
      </c>
      <c r="G772" s="24">
        <f t="shared" si="12"/>
        <v>471.51</v>
      </c>
    </row>
    <row r="773" spans="1:7" x14ac:dyDescent="0.25">
      <c r="A773" t="s">
        <v>311</v>
      </c>
      <c r="B773" t="s">
        <v>314</v>
      </c>
      <c r="C773" t="s">
        <v>317</v>
      </c>
      <c r="D773" s="34">
        <v>44317</v>
      </c>
      <c r="E773">
        <v>386.5</v>
      </c>
      <c r="F773" s="24">
        <v>83.48</v>
      </c>
      <c r="G773" s="24">
        <f t="shared" si="12"/>
        <v>469.98</v>
      </c>
    </row>
    <row r="774" spans="1:7" x14ac:dyDescent="0.25">
      <c r="A774" t="s">
        <v>311</v>
      </c>
      <c r="B774" t="s">
        <v>314</v>
      </c>
      <c r="C774" t="s">
        <v>318</v>
      </c>
      <c r="D774" s="34">
        <v>44317</v>
      </c>
      <c r="E774">
        <v>387.76</v>
      </c>
      <c r="F774" s="24">
        <v>83.75</v>
      </c>
      <c r="G774" s="24">
        <f t="shared" si="12"/>
        <v>471.51</v>
      </c>
    </row>
    <row r="775" spans="1:7" x14ac:dyDescent="0.25">
      <c r="A775" t="s">
        <v>311</v>
      </c>
      <c r="B775" t="s">
        <v>314</v>
      </c>
      <c r="C775" t="s">
        <v>319</v>
      </c>
      <c r="D775" s="34">
        <v>44317</v>
      </c>
      <c r="E775">
        <v>387.76</v>
      </c>
      <c r="F775" s="24">
        <v>83.75</v>
      </c>
      <c r="G775" s="24">
        <f t="shared" si="12"/>
        <v>471.51</v>
      </c>
    </row>
    <row r="776" spans="1:7" x14ac:dyDescent="0.25">
      <c r="A776" t="s">
        <v>311</v>
      </c>
      <c r="B776" t="s">
        <v>314</v>
      </c>
      <c r="C776" t="s">
        <v>320</v>
      </c>
      <c r="D776" s="34">
        <v>44317</v>
      </c>
      <c r="E776">
        <v>387.76</v>
      </c>
      <c r="F776" s="24">
        <v>83.75</v>
      </c>
      <c r="G776" s="24">
        <f t="shared" si="12"/>
        <v>471.51</v>
      </c>
    </row>
    <row r="777" spans="1:7" x14ac:dyDescent="0.25">
      <c r="A777" t="s">
        <v>311</v>
      </c>
      <c r="B777" t="s">
        <v>314</v>
      </c>
      <c r="C777" t="s">
        <v>321</v>
      </c>
      <c r="D777" s="34">
        <v>44317</v>
      </c>
      <c r="E777">
        <v>386.5</v>
      </c>
      <c r="F777" s="24">
        <v>83.48</v>
      </c>
      <c r="G777" s="24">
        <f t="shared" si="12"/>
        <v>469.98</v>
      </c>
    </row>
    <row r="778" spans="1:7" x14ac:dyDescent="0.25">
      <c r="A778" t="s">
        <v>311</v>
      </c>
      <c r="B778" t="s">
        <v>314</v>
      </c>
      <c r="C778" t="s">
        <v>322</v>
      </c>
      <c r="D778" s="34">
        <v>44317</v>
      </c>
      <c r="E778">
        <v>387.76</v>
      </c>
      <c r="F778" s="24">
        <v>83.75</v>
      </c>
      <c r="G778" s="24">
        <f t="shared" si="12"/>
        <v>471.51</v>
      </c>
    </row>
    <row r="779" spans="1:7" x14ac:dyDescent="0.25">
      <c r="A779" t="s">
        <v>311</v>
      </c>
      <c r="B779" t="s">
        <v>314</v>
      </c>
      <c r="C779" t="s">
        <v>323</v>
      </c>
      <c r="D779" s="34">
        <v>44317</v>
      </c>
      <c r="E779">
        <v>386.5</v>
      </c>
      <c r="F779" s="24">
        <v>83.48</v>
      </c>
      <c r="G779" s="24">
        <f t="shared" si="12"/>
        <v>469.98</v>
      </c>
    </row>
    <row r="780" spans="1:7" x14ac:dyDescent="0.25">
      <c r="A780" t="s">
        <v>311</v>
      </c>
      <c r="B780" t="s">
        <v>314</v>
      </c>
      <c r="C780" t="s">
        <v>324</v>
      </c>
      <c r="D780" s="34">
        <v>44317</v>
      </c>
      <c r="E780">
        <v>387.76</v>
      </c>
      <c r="F780" s="24">
        <v>83.75</v>
      </c>
      <c r="G780" s="24">
        <f t="shared" si="12"/>
        <v>471.51</v>
      </c>
    </row>
    <row r="781" spans="1:7" x14ac:dyDescent="0.25">
      <c r="A781" t="s">
        <v>311</v>
      </c>
      <c r="B781" t="s">
        <v>314</v>
      </c>
      <c r="C781" t="s">
        <v>325</v>
      </c>
      <c r="D781" s="34">
        <v>44317</v>
      </c>
      <c r="E781">
        <v>386.5</v>
      </c>
      <c r="F781" s="24">
        <v>83.48</v>
      </c>
      <c r="G781" s="24">
        <f t="shared" si="12"/>
        <v>469.98</v>
      </c>
    </row>
    <row r="782" spans="1:7" x14ac:dyDescent="0.25">
      <c r="A782" t="s">
        <v>311</v>
      </c>
      <c r="B782" t="s">
        <v>314</v>
      </c>
      <c r="C782" t="s">
        <v>326</v>
      </c>
      <c r="D782" s="34">
        <v>44317</v>
      </c>
      <c r="E782">
        <v>387.76</v>
      </c>
      <c r="F782" s="24">
        <v>83.75</v>
      </c>
      <c r="G782" s="24">
        <f t="shared" si="12"/>
        <v>471.51</v>
      </c>
    </row>
    <row r="783" spans="1:7" x14ac:dyDescent="0.25">
      <c r="A783" t="s">
        <v>311</v>
      </c>
      <c r="B783" t="s">
        <v>314</v>
      </c>
      <c r="C783" t="s">
        <v>327</v>
      </c>
      <c r="D783" s="34">
        <v>44317</v>
      </c>
      <c r="E783">
        <v>387.76</v>
      </c>
      <c r="F783" s="24">
        <v>83.75</v>
      </c>
      <c r="G783" s="24">
        <f t="shared" si="12"/>
        <v>471.51</v>
      </c>
    </row>
    <row r="784" spans="1:7" x14ac:dyDescent="0.25">
      <c r="A784" t="s">
        <v>311</v>
      </c>
      <c r="B784" t="s">
        <v>314</v>
      </c>
      <c r="C784" t="s">
        <v>328</v>
      </c>
      <c r="D784" s="34">
        <v>44317</v>
      </c>
      <c r="E784">
        <v>387.76</v>
      </c>
      <c r="F784" s="24">
        <v>83.75</v>
      </c>
      <c r="G784" s="24">
        <f t="shared" si="12"/>
        <v>471.51</v>
      </c>
    </row>
    <row r="785" spans="1:7" x14ac:dyDescent="0.25">
      <c r="A785" t="s">
        <v>311</v>
      </c>
      <c r="B785" t="s">
        <v>314</v>
      </c>
      <c r="C785" t="s">
        <v>329</v>
      </c>
      <c r="D785" s="34">
        <v>44317</v>
      </c>
      <c r="E785">
        <v>387.76</v>
      </c>
      <c r="F785" s="24">
        <v>83.75</v>
      </c>
      <c r="G785" s="24">
        <f t="shared" si="12"/>
        <v>471.51</v>
      </c>
    </row>
    <row r="786" spans="1:7" x14ac:dyDescent="0.25">
      <c r="A786" t="s">
        <v>311</v>
      </c>
      <c r="B786" t="s">
        <v>314</v>
      </c>
      <c r="C786" t="s">
        <v>330</v>
      </c>
      <c r="D786" s="34">
        <v>44317</v>
      </c>
      <c r="E786">
        <v>386.5</v>
      </c>
      <c r="F786" s="24">
        <v>83.48</v>
      </c>
      <c r="G786" s="24">
        <f t="shared" si="12"/>
        <v>469.98</v>
      </c>
    </row>
    <row r="787" spans="1:7" x14ac:dyDescent="0.25">
      <c r="A787" t="s">
        <v>311</v>
      </c>
      <c r="B787" t="s">
        <v>314</v>
      </c>
      <c r="C787" t="s">
        <v>331</v>
      </c>
      <c r="D787" s="34">
        <v>44317</v>
      </c>
      <c r="E787">
        <v>387.76</v>
      </c>
      <c r="F787" s="24">
        <v>83.75</v>
      </c>
      <c r="G787" s="24">
        <f t="shared" si="12"/>
        <v>471.51</v>
      </c>
    </row>
    <row r="788" spans="1:7" x14ac:dyDescent="0.25">
      <c r="A788" t="s">
        <v>311</v>
      </c>
      <c r="B788" t="s">
        <v>314</v>
      </c>
      <c r="C788" t="s">
        <v>332</v>
      </c>
      <c r="D788" s="34">
        <v>44317</v>
      </c>
      <c r="E788">
        <v>387.76</v>
      </c>
      <c r="F788" s="24">
        <v>83.75</v>
      </c>
      <c r="G788" s="24">
        <f t="shared" si="12"/>
        <v>471.51</v>
      </c>
    </row>
    <row r="789" spans="1:7" x14ac:dyDescent="0.25">
      <c r="A789" t="s">
        <v>311</v>
      </c>
      <c r="B789" t="s">
        <v>314</v>
      </c>
      <c r="C789" t="s">
        <v>333</v>
      </c>
      <c r="D789" s="34">
        <v>44317</v>
      </c>
      <c r="E789">
        <v>387.76</v>
      </c>
      <c r="F789" s="24">
        <v>83.75</v>
      </c>
      <c r="G789" s="24">
        <f t="shared" si="12"/>
        <v>471.51</v>
      </c>
    </row>
    <row r="790" spans="1:7" x14ac:dyDescent="0.25">
      <c r="A790" t="s">
        <v>311</v>
      </c>
      <c r="B790" t="s">
        <v>314</v>
      </c>
      <c r="C790" t="s">
        <v>334</v>
      </c>
      <c r="D790" s="34">
        <v>44317</v>
      </c>
      <c r="E790">
        <v>386.5</v>
      </c>
      <c r="F790" s="24">
        <v>83.48</v>
      </c>
      <c r="G790" s="24">
        <f t="shared" si="12"/>
        <v>469.98</v>
      </c>
    </row>
    <row r="791" spans="1:7" x14ac:dyDescent="0.25">
      <c r="A791" t="s">
        <v>311</v>
      </c>
      <c r="B791" t="s">
        <v>314</v>
      </c>
      <c r="C791" t="s">
        <v>335</v>
      </c>
      <c r="D791" s="34">
        <v>44317</v>
      </c>
      <c r="E791">
        <v>387.76</v>
      </c>
      <c r="F791" s="24">
        <v>83.75</v>
      </c>
      <c r="G791" s="24">
        <f t="shared" si="12"/>
        <v>471.51</v>
      </c>
    </row>
    <row r="792" spans="1:7" x14ac:dyDescent="0.25">
      <c r="A792" t="s">
        <v>311</v>
      </c>
      <c r="B792" t="s">
        <v>314</v>
      </c>
      <c r="C792" t="s">
        <v>336</v>
      </c>
      <c r="D792" s="34">
        <v>44317</v>
      </c>
      <c r="E792">
        <v>387.76</v>
      </c>
      <c r="F792" s="24">
        <v>83.75</v>
      </c>
      <c r="G792" s="24">
        <f t="shared" si="12"/>
        <v>471.51</v>
      </c>
    </row>
    <row r="793" spans="1:7" x14ac:dyDescent="0.25">
      <c r="A793" t="s">
        <v>311</v>
      </c>
      <c r="B793" t="s">
        <v>314</v>
      </c>
      <c r="C793" t="s">
        <v>337</v>
      </c>
      <c r="D793" s="34">
        <v>44317</v>
      </c>
      <c r="E793">
        <v>386.5</v>
      </c>
      <c r="F793" s="24">
        <v>83.48</v>
      </c>
      <c r="G793" s="24">
        <f t="shared" si="12"/>
        <v>469.98</v>
      </c>
    </row>
    <row r="794" spans="1:7" x14ac:dyDescent="0.25">
      <c r="A794" t="s">
        <v>311</v>
      </c>
      <c r="B794" t="s">
        <v>314</v>
      </c>
      <c r="C794" t="s">
        <v>338</v>
      </c>
      <c r="D794" s="34">
        <v>44317</v>
      </c>
      <c r="E794">
        <v>386.5</v>
      </c>
      <c r="F794" s="24">
        <v>83.48</v>
      </c>
      <c r="G794" s="24">
        <f t="shared" si="12"/>
        <v>469.98</v>
      </c>
    </row>
    <row r="795" spans="1:7" x14ac:dyDescent="0.25">
      <c r="A795" t="s">
        <v>311</v>
      </c>
      <c r="B795" t="s">
        <v>314</v>
      </c>
      <c r="C795" t="s">
        <v>339</v>
      </c>
      <c r="D795" s="34">
        <v>44317</v>
      </c>
      <c r="E795">
        <v>386.5</v>
      </c>
      <c r="F795" s="24">
        <v>83.48</v>
      </c>
      <c r="G795" s="24">
        <f t="shared" si="12"/>
        <v>469.98</v>
      </c>
    </row>
    <row r="796" spans="1:7" x14ac:dyDescent="0.25">
      <c r="A796" t="s">
        <v>311</v>
      </c>
      <c r="B796" t="s">
        <v>314</v>
      </c>
      <c r="C796" t="s">
        <v>340</v>
      </c>
      <c r="D796" s="34">
        <v>44317</v>
      </c>
      <c r="E796">
        <v>386.5</v>
      </c>
      <c r="F796" s="24">
        <v>83.48</v>
      </c>
      <c r="G796" s="24">
        <f t="shared" si="12"/>
        <v>469.98</v>
      </c>
    </row>
    <row r="797" spans="1:7" x14ac:dyDescent="0.25">
      <c r="A797" t="s">
        <v>311</v>
      </c>
      <c r="B797" t="s">
        <v>314</v>
      </c>
      <c r="C797" t="s">
        <v>341</v>
      </c>
      <c r="D797" s="34">
        <v>44317</v>
      </c>
      <c r="E797">
        <v>386.5</v>
      </c>
      <c r="F797" s="24">
        <v>83.48</v>
      </c>
      <c r="G797" s="24">
        <f t="shared" si="12"/>
        <v>469.98</v>
      </c>
    </row>
    <row r="798" spans="1:7" x14ac:dyDescent="0.25">
      <c r="A798" t="s">
        <v>311</v>
      </c>
      <c r="B798" t="s">
        <v>314</v>
      </c>
      <c r="C798" t="s">
        <v>342</v>
      </c>
      <c r="D798" s="34">
        <v>44317</v>
      </c>
      <c r="E798">
        <v>386.5</v>
      </c>
      <c r="F798" s="24">
        <v>83.48</v>
      </c>
      <c r="G798" s="24">
        <f t="shared" si="12"/>
        <v>469.98</v>
      </c>
    </row>
    <row r="799" spans="1:7" x14ac:dyDescent="0.25">
      <c r="A799" t="s">
        <v>311</v>
      </c>
      <c r="B799" t="s">
        <v>314</v>
      </c>
      <c r="C799" t="s">
        <v>343</v>
      </c>
      <c r="D799" s="34">
        <v>44317</v>
      </c>
      <c r="E799">
        <v>386.5</v>
      </c>
      <c r="F799" s="24">
        <v>83.48</v>
      </c>
      <c r="G799" s="24">
        <f t="shared" si="12"/>
        <v>469.98</v>
      </c>
    </row>
    <row r="800" spans="1:7" x14ac:dyDescent="0.25">
      <c r="A800" t="s">
        <v>311</v>
      </c>
      <c r="B800" t="s">
        <v>314</v>
      </c>
      <c r="C800" t="s">
        <v>344</v>
      </c>
      <c r="D800" s="34">
        <v>44317</v>
      </c>
      <c r="E800">
        <v>386.5</v>
      </c>
      <c r="F800" s="24">
        <v>83.48</v>
      </c>
      <c r="G800" s="24">
        <f t="shared" si="12"/>
        <v>469.98</v>
      </c>
    </row>
    <row r="801" spans="1:7" x14ac:dyDescent="0.25">
      <c r="A801" t="s">
        <v>311</v>
      </c>
      <c r="B801" t="s">
        <v>314</v>
      </c>
      <c r="C801" t="s">
        <v>345</v>
      </c>
      <c r="D801" s="34">
        <v>44317</v>
      </c>
      <c r="E801">
        <v>386.5</v>
      </c>
      <c r="F801" s="24">
        <v>83.48</v>
      </c>
      <c r="G801" s="24">
        <f t="shared" si="12"/>
        <v>469.98</v>
      </c>
    </row>
    <row r="802" spans="1:7" x14ac:dyDescent="0.25">
      <c r="A802" t="s">
        <v>311</v>
      </c>
      <c r="B802" t="s">
        <v>314</v>
      </c>
      <c r="C802" t="s">
        <v>346</v>
      </c>
      <c r="D802" s="34">
        <v>44317</v>
      </c>
      <c r="E802">
        <v>386.5</v>
      </c>
      <c r="F802" s="24">
        <v>83.48</v>
      </c>
      <c r="G802" s="24">
        <f t="shared" si="12"/>
        <v>469.98</v>
      </c>
    </row>
    <row r="803" spans="1:7" x14ac:dyDescent="0.25">
      <c r="A803" t="s">
        <v>311</v>
      </c>
      <c r="B803" t="s">
        <v>314</v>
      </c>
      <c r="C803" t="s">
        <v>347</v>
      </c>
      <c r="D803" s="34">
        <v>44317</v>
      </c>
      <c r="E803">
        <v>386.5</v>
      </c>
      <c r="F803" s="24">
        <v>83.48</v>
      </c>
      <c r="G803" s="24">
        <f t="shared" si="12"/>
        <v>469.98</v>
      </c>
    </row>
    <row r="804" spans="1:7" x14ac:dyDescent="0.25">
      <c r="A804" t="s">
        <v>311</v>
      </c>
      <c r="B804" t="s">
        <v>314</v>
      </c>
      <c r="C804" t="s">
        <v>348</v>
      </c>
      <c r="D804" s="34">
        <v>44317</v>
      </c>
      <c r="E804">
        <v>386.5</v>
      </c>
      <c r="F804" s="24">
        <v>83.48</v>
      </c>
      <c r="G804" s="24">
        <f t="shared" si="12"/>
        <v>469.98</v>
      </c>
    </row>
    <row r="805" spans="1:7" x14ac:dyDescent="0.25">
      <c r="A805" t="s">
        <v>311</v>
      </c>
      <c r="B805" t="s">
        <v>314</v>
      </c>
      <c r="C805" t="s">
        <v>349</v>
      </c>
      <c r="D805" s="34">
        <v>44317</v>
      </c>
      <c r="E805">
        <v>387.76</v>
      </c>
      <c r="F805" s="24">
        <v>83.75</v>
      </c>
      <c r="G805" s="24">
        <f t="shared" si="12"/>
        <v>471.51</v>
      </c>
    </row>
    <row r="806" spans="1:7" x14ac:dyDescent="0.25">
      <c r="A806" t="s">
        <v>311</v>
      </c>
      <c r="B806" t="s">
        <v>314</v>
      </c>
      <c r="C806" t="s">
        <v>350</v>
      </c>
      <c r="D806" s="34">
        <v>44317</v>
      </c>
      <c r="E806">
        <v>386.5</v>
      </c>
      <c r="F806" s="24">
        <v>83.48</v>
      </c>
      <c r="G806" s="24">
        <f t="shared" si="12"/>
        <v>469.98</v>
      </c>
    </row>
    <row r="807" spans="1:7" x14ac:dyDescent="0.25">
      <c r="A807" t="s">
        <v>311</v>
      </c>
      <c r="B807" t="s">
        <v>314</v>
      </c>
      <c r="C807" t="s">
        <v>351</v>
      </c>
      <c r="D807" s="34">
        <v>44317</v>
      </c>
      <c r="E807">
        <v>387.76</v>
      </c>
      <c r="F807" s="24">
        <v>83.75</v>
      </c>
      <c r="G807" s="24">
        <f t="shared" si="12"/>
        <v>471.51</v>
      </c>
    </row>
    <row r="808" spans="1:7" x14ac:dyDescent="0.25">
      <c r="A808" t="s">
        <v>311</v>
      </c>
      <c r="B808" t="s">
        <v>314</v>
      </c>
      <c r="C808" t="s">
        <v>352</v>
      </c>
      <c r="D808" s="34">
        <v>44317</v>
      </c>
      <c r="E808">
        <v>387.76</v>
      </c>
      <c r="F808" s="24">
        <v>83.75</v>
      </c>
      <c r="G808" s="24">
        <f t="shared" si="12"/>
        <v>471.51</v>
      </c>
    </row>
    <row r="809" spans="1:7" x14ac:dyDescent="0.25">
      <c r="A809" t="s">
        <v>311</v>
      </c>
      <c r="B809" t="s">
        <v>314</v>
      </c>
      <c r="C809" t="s">
        <v>353</v>
      </c>
      <c r="D809" s="34">
        <v>44317</v>
      </c>
      <c r="E809">
        <v>386.5</v>
      </c>
      <c r="F809" s="24">
        <v>83.48</v>
      </c>
      <c r="G809" s="24">
        <f t="shared" si="12"/>
        <v>469.98</v>
      </c>
    </row>
    <row r="810" spans="1:7" x14ac:dyDescent="0.25">
      <c r="A810" t="s">
        <v>311</v>
      </c>
      <c r="B810" t="s">
        <v>314</v>
      </c>
      <c r="C810" t="s">
        <v>354</v>
      </c>
      <c r="D810" s="34">
        <v>44317</v>
      </c>
      <c r="E810">
        <v>387.76</v>
      </c>
      <c r="F810" s="24">
        <v>83.75</v>
      </c>
      <c r="G810" s="24">
        <f t="shared" si="12"/>
        <v>471.51</v>
      </c>
    </row>
    <row r="811" spans="1:7" x14ac:dyDescent="0.25">
      <c r="A811" t="s">
        <v>311</v>
      </c>
      <c r="B811" t="s">
        <v>314</v>
      </c>
      <c r="C811" t="s">
        <v>355</v>
      </c>
      <c r="D811" s="34">
        <v>44317</v>
      </c>
      <c r="E811">
        <v>387.76</v>
      </c>
      <c r="F811" s="24">
        <v>83.75</v>
      </c>
      <c r="G811" s="24">
        <f t="shared" si="12"/>
        <v>471.51</v>
      </c>
    </row>
    <row r="812" spans="1:7" x14ac:dyDescent="0.25">
      <c r="A812" t="s">
        <v>311</v>
      </c>
      <c r="B812" t="s">
        <v>314</v>
      </c>
      <c r="C812" t="s">
        <v>356</v>
      </c>
      <c r="D812" s="34">
        <v>44317</v>
      </c>
      <c r="E812">
        <v>387.76</v>
      </c>
      <c r="F812" s="24">
        <v>83.75</v>
      </c>
      <c r="G812" s="24">
        <f t="shared" si="12"/>
        <v>471.51</v>
      </c>
    </row>
    <row r="813" spans="1:7" x14ac:dyDescent="0.25">
      <c r="A813" t="s">
        <v>311</v>
      </c>
      <c r="B813" t="s">
        <v>314</v>
      </c>
      <c r="C813" t="s">
        <v>357</v>
      </c>
      <c r="D813" s="34">
        <v>44317</v>
      </c>
      <c r="E813">
        <v>387.76</v>
      </c>
      <c r="F813" s="24">
        <v>83.75</v>
      </c>
      <c r="G813" s="24">
        <f t="shared" si="12"/>
        <v>471.51</v>
      </c>
    </row>
    <row r="814" spans="1:7" x14ac:dyDescent="0.25">
      <c r="A814" t="s">
        <v>311</v>
      </c>
      <c r="B814" t="s">
        <v>314</v>
      </c>
      <c r="C814" t="s">
        <v>358</v>
      </c>
      <c r="D814" s="34">
        <v>44317</v>
      </c>
      <c r="E814">
        <v>387.76</v>
      </c>
      <c r="F814" s="24">
        <v>83.75</v>
      </c>
      <c r="G814" s="24">
        <f t="shared" si="12"/>
        <v>471.51</v>
      </c>
    </row>
    <row r="815" spans="1:7" x14ac:dyDescent="0.25">
      <c r="A815" t="s">
        <v>311</v>
      </c>
      <c r="B815" t="s">
        <v>314</v>
      </c>
      <c r="C815" t="s">
        <v>359</v>
      </c>
      <c r="D815" s="34">
        <v>44317</v>
      </c>
      <c r="E815">
        <v>387.76</v>
      </c>
      <c r="F815" s="24">
        <v>83.75</v>
      </c>
      <c r="G815" s="24">
        <f t="shared" si="12"/>
        <v>471.51</v>
      </c>
    </row>
    <row r="816" spans="1:7" x14ac:dyDescent="0.25">
      <c r="A816" t="s">
        <v>311</v>
      </c>
      <c r="B816" t="s">
        <v>314</v>
      </c>
      <c r="C816" t="s">
        <v>360</v>
      </c>
      <c r="D816" s="34">
        <v>44317</v>
      </c>
      <c r="E816">
        <v>387.76</v>
      </c>
      <c r="F816" s="24">
        <v>83.75</v>
      </c>
      <c r="G816" s="24">
        <f t="shared" si="12"/>
        <v>471.51</v>
      </c>
    </row>
    <row r="817" spans="1:7" x14ac:dyDescent="0.25">
      <c r="A817" t="s">
        <v>311</v>
      </c>
      <c r="B817" t="s">
        <v>314</v>
      </c>
      <c r="C817" t="s">
        <v>361</v>
      </c>
      <c r="D817" s="34">
        <v>44317</v>
      </c>
      <c r="E817">
        <v>387.76</v>
      </c>
      <c r="F817" s="24">
        <v>83.75</v>
      </c>
      <c r="G817" s="24">
        <f t="shared" si="12"/>
        <v>471.51</v>
      </c>
    </row>
    <row r="818" spans="1:7" x14ac:dyDescent="0.25">
      <c r="A818" t="s">
        <v>311</v>
      </c>
      <c r="B818" t="s">
        <v>314</v>
      </c>
      <c r="C818" t="s">
        <v>362</v>
      </c>
      <c r="D818" s="34">
        <v>44317</v>
      </c>
      <c r="E818">
        <v>387.76</v>
      </c>
      <c r="F818" s="24">
        <v>83.75</v>
      </c>
      <c r="G818" s="24">
        <f t="shared" si="12"/>
        <v>471.51</v>
      </c>
    </row>
    <row r="819" spans="1:7" x14ac:dyDescent="0.25">
      <c r="A819" t="s">
        <v>311</v>
      </c>
      <c r="B819" t="s">
        <v>314</v>
      </c>
      <c r="C819" t="s">
        <v>363</v>
      </c>
      <c r="D819" s="34">
        <v>44317</v>
      </c>
      <c r="E819">
        <v>387.76</v>
      </c>
      <c r="F819" s="24">
        <v>83.75</v>
      </c>
      <c r="G819" s="24">
        <f t="shared" si="12"/>
        <v>471.51</v>
      </c>
    </row>
    <row r="820" spans="1:7" x14ac:dyDescent="0.25">
      <c r="A820" t="s">
        <v>311</v>
      </c>
      <c r="B820" t="s">
        <v>314</v>
      </c>
      <c r="C820" t="s">
        <v>364</v>
      </c>
      <c r="D820" s="34">
        <v>44317</v>
      </c>
      <c r="E820">
        <v>387.76</v>
      </c>
      <c r="F820" s="24">
        <v>83.75</v>
      </c>
      <c r="G820" s="24">
        <f t="shared" si="12"/>
        <v>471.51</v>
      </c>
    </row>
    <row r="821" spans="1:7" x14ac:dyDescent="0.25">
      <c r="A821" t="s">
        <v>311</v>
      </c>
      <c r="B821" t="s">
        <v>314</v>
      </c>
      <c r="C821" t="s">
        <v>365</v>
      </c>
      <c r="D821" s="34">
        <v>44317</v>
      </c>
      <c r="E821">
        <v>387.76</v>
      </c>
      <c r="F821" s="24">
        <v>83.75</v>
      </c>
      <c r="G821" s="24">
        <f t="shared" si="12"/>
        <v>471.51</v>
      </c>
    </row>
    <row r="822" spans="1:7" x14ac:dyDescent="0.25">
      <c r="A822" t="s">
        <v>311</v>
      </c>
      <c r="B822" t="s">
        <v>314</v>
      </c>
      <c r="C822" t="s">
        <v>366</v>
      </c>
      <c r="D822" s="34">
        <v>44317</v>
      </c>
      <c r="E822">
        <v>387.76</v>
      </c>
      <c r="F822" s="24">
        <v>83.75</v>
      </c>
      <c r="G822" s="24">
        <f t="shared" si="12"/>
        <v>471.51</v>
      </c>
    </row>
    <row r="823" spans="1:7" x14ac:dyDescent="0.25">
      <c r="A823" t="s">
        <v>311</v>
      </c>
      <c r="B823" t="s">
        <v>314</v>
      </c>
      <c r="C823" t="s">
        <v>367</v>
      </c>
      <c r="D823" s="34">
        <v>44317</v>
      </c>
      <c r="E823">
        <v>386.5</v>
      </c>
      <c r="F823" s="24">
        <v>83.48</v>
      </c>
      <c r="G823" s="24">
        <f t="shared" si="12"/>
        <v>469.98</v>
      </c>
    </row>
    <row r="824" spans="1:7" x14ac:dyDescent="0.25">
      <c r="A824" t="s">
        <v>311</v>
      </c>
      <c r="B824" t="s">
        <v>314</v>
      </c>
      <c r="C824" t="s">
        <v>368</v>
      </c>
      <c r="D824" s="34">
        <v>44317</v>
      </c>
      <c r="E824">
        <v>387.76</v>
      </c>
      <c r="F824" s="24">
        <v>83.75</v>
      </c>
      <c r="G824" s="24">
        <f t="shared" si="12"/>
        <v>471.51</v>
      </c>
    </row>
    <row r="825" spans="1:7" x14ac:dyDescent="0.25">
      <c r="A825" t="s">
        <v>311</v>
      </c>
      <c r="B825" t="s">
        <v>314</v>
      </c>
      <c r="C825" t="s">
        <v>369</v>
      </c>
      <c r="D825" s="34">
        <v>44317</v>
      </c>
      <c r="E825">
        <v>387.76</v>
      </c>
      <c r="F825" s="24">
        <v>83.75</v>
      </c>
      <c r="G825" s="24">
        <f t="shared" si="12"/>
        <v>471.51</v>
      </c>
    </row>
    <row r="826" spans="1:7" x14ac:dyDescent="0.25">
      <c r="A826" t="s">
        <v>311</v>
      </c>
      <c r="B826" t="s">
        <v>314</v>
      </c>
      <c r="C826" t="s">
        <v>370</v>
      </c>
      <c r="D826" s="34">
        <v>44317</v>
      </c>
      <c r="E826">
        <v>387.76</v>
      </c>
      <c r="F826" s="24">
        <v>83.75</v>
      </c>
      <c r="G826" s="24">
        <f t="shared" si="12"/>
        <v>471.51</v>
      </c>
    </row>
    <row r="827" spans="1:7" x14ac:dyDescent="0.25">
      <c r="A827" t="s">
        <v>311</v>
      </c>
      <c r="B827" t="s">
        <v>314</v>
      </c>
      <c r="C827" t="s">
        <v>371</v>
      </c>
      <c r="D827" s="34">
        <v>44317</v>
      </c>
      <c r="E827">
        <v>387.76</v>
      </c>
      <c r="F827" s="24">
        <v>83.75</v>
      </c>
      <c r="G827" s="24">
        <f t="shared" si="12"/>
        <v>471.51</v>
      </c>
    </row>
    <row r="828" spans="1:7" x14ac:dyDescent="0.25">
      <c r="A828" t="s">
        <v>311</v>
      </c>
      <c r="B828" t="s">
        <v>314</v>
      </c>
      <c r="C828" t="s">
        <v>372</v>
      </c>
      <c r="D828" s="34">
        <v>44317</v>
      </c>
      <c r="E828">
        <v>387.76</v>
      </c>
      <c r="F828" s="24">
        <v>83.75</v>
      </c>
      <c r="G828" s="24">
        <f t="shared" si="12"/>
        <v>471.51</v>
      </c>
    </row>
    <row r="829" spans="1:7" x14ac:dyDescent="0.25">
      <c r="A829" t="s">
        <v>311</v>
      </c>
      <c r="B829" t="s">
        <v>314</v>
      </c>
      <c r="C829" t="s">
        <v>373</v>
      </c>
      <c r="D829" s="34">
        <v>44317</v>
      </c>
      <c r="E829">
        <v>387.76</v>
      </c>
      <c r="F829" s="24">
        <v>83.75</v>
      </c>
      <c r="G829" s="24">
        <f t="shared" si="12"/>
        <v>471.51</v>
      </c>
    </row>
    <row r="830" spans="1:7" x14ac:dyDescent="0.25">
      <c r="A830" t="s">
        <v>311</v>
      </c>
      <c r="B830" t="s">
        <v>314</v>
      </c>
      <c r="C830" t="s">
        <v>374</v>
      </c>
      <c r="D830" s="34">
        <v>44317</v>
      </c>
      <c r="E830">
        <v>386.5</v>
      </c>
      <c r="F830" s="24">
        <v>83.48</v>
      </c>
      <c r="G830" s="24">
        <f t="shared" si="12"/>
        <v>469.98</v>
      </c>
    </row>
    <row r="831" spans="1:7" x14ac:dyDescent="0.25">
      <c r="A831" t="s">
        <v>311</v>
      </c>
      <c r="B831" t="s">
        <v>314</v>
      </c>
      <c r="C831" t="s">
        <v>375</v>
      </c>
      <c r="D831" s="34">
        <v>44317</v>
      </c>
      <c r="E831">
        <v>387.76</v>
      </c>
      <c r="F831" s="24">
        <v>83.75</v>
      </c>
      <c r="G831" s="24">
        <f t="shared" si="12"/>
        <v>471.51</v>
      </c>
    </row>
    <row r="832" spans="1:7" x14ac:dyDescent="0.25">
      <c r="A832" t="s">
        <v>311</v>
      </c>
      <c r="B832" t="s">
        <v>314</v>
      </c>
      <c r="C832" t="s">
        <v>376</v>
      </c>
      <c r="D832" s="34">
        <v>44317</v>
      </c>
      <c r="E832">
        <v>387.76</v>
      </c>
      <c r="F832" s="24">
        <v>83.75</v>
      </c>
      <c r="G832" s="24">
        <f t="shared" si="12"/>
        <v>471.51</v>
      </c>
    </row>
    <row r="833" spans="1:7" x14ac:dyDescent="0.25">
      <c r="A833" t="s">
        <v>311</v>
      </c>
      <c r="B833" t="s">
        <v>314</v>
      </c>
      <c r="C833" t="s">
        <v>377</v>
      </c>
      <c r="D833" s="34">
        <v>44317</v>
      </c>
      <c r="E833">
        <v>387.76</v>
      </c>
      <c r="F833" s="24">
        <v>83.75</v>
      </c>
      <c r="G833" s="24">
        <f t="shared" si="12"/>
        <v>471.51</v>
      </c>
    </row>
    <row r="834" spans="1:7" x14ac:dyDescent="0.25">
      <c r="A834" t="s">
        <v>311</v>
      </c>
      <c r="B834" t="s">
        <v>314</v>
      </c>
      <c r="C834" t="s">
        <v>378</v>
      </c>
      <c r="D834" s="34">
        <v>44317</v>
      </c>
      <c r="E834">
        <v>387.76</v>
      </c>
      <c r="F834" s="24">
        <v>83.75</v>
      </c>
      <c r="G834" s="24">
        <f t="shared" si="12"/>
        <v>471.51</v>
      </c>
    </row>
    <row r="835" spans="1:7" x14ac:dyDescent="0.25">
      <c r="A835" t="s">
        <v>311</v>
      </c>
      <c r="B835" t="s">
        <v>314</v>
      </c>
      <c r="C835" t="s">
        <v>379</v>
      </c>
      <c r="D835" s="34">
        <v>44317</v>
      </c>
      <c r="E835">
        <v>386.5</v>
      </c>
      <c r="F835" s="24">
        <v>83.48</v>
      </c>
      <c r="G835" s="24">
        <f t="shared" ref="G835:G898" si="13">SUM(E835:F835)</f>
        <v>469.98</v>
      </c>
    </row>
    <row r="836" spans="1:7" x14ac:dyDescent="0.25">
      <c r="A836" t="s">
        <v>311</v>
      </c>
      <c r="B836" t="s">
        <v>314</v>
      </c>
      <c r="C836" t="s">
        <v>380</v>
      </c>
      <c r="D836" s="34">
        <v>44317</v>
      </c>
      <c r="E836">
        <v>386.5</v>
      </c>
      <c r="F836" s="24">
        <v>83.48</v>
      </c>
      <c r="G836" s="24">
        <f t="shared" si="13"/>
        <v>469.98</v>
      </c>
    </row>
    <row r="837" spans="1:7" x14ac:dyDescent="0.25">
      <c r="A837" t="s">
        <v>311</v>
      </c>
      <c r="B837" t="s">
        <v>314</v>
      </c>
      <c r="C837" t="s">
        <v>381</v>
      </c>
      <c r="D837" s="34">
        <v>44317</v>
      </c>
      <c r="E837">
        <v>386.5</v>
      </c>
      <c r="F837" s="24">
        <v>83.48</v>
      </c>
      <c r="G837" s="24">
        <f t="shared" si="13"/>
        <v>469.98</v>
      </c>
    </row>
    <row r="838" spans="1:7" x14ac:dyDescent="0.25">
      <c r="A838" t="s">
        <v>311</v>
      </c>
      <c r="B838" t="s">
        <v>314</v>
      </c>
      <c r="C838" t="s">
        <v>382</v>
      </c>
      <c r="D838" s="34">
        <v>44317</v>
      </c>
      <c r="E838">
        <v>386.5</v>
      </c>
      <c r="F838" s="24">
        <v>83.48</v>
      </c>
      <c r="G838" s="24">
        <f t="shared" si="13"/>
        <v>469.98</v>
      </c>
    </row>
    <row r="839" spans="1:7" x14ac:dyDescent="0.25">
      <c r="A839" t="s">
        <v>311</v>
      </c>
      <c r="B839" t="s">
        <v>314</v>
      </c>
      <c r="C839" t="s">
        <v>383</v>
      </c>
      <c r="D839" s="34">
        <v>44317</v>
      </c>
      <c r="E839">
        <v>386.5</v>
      </c>
      <c r="F839" s="24">
        <v>83.48</v>
      </c>
      <c r="G839" s="24">
        <f t="shared" si="13"/>
        <v>469.98</v>
      </c>
    </row>
    <row r="840" spans="1:7" x14ac:dyDescent="0.25">
      <c r="A840" t="s">
        <v>311</v>
      </c>
      <c r="B840" t="s">
        <v>314</v>
      </c>
      <c r="C840" t="s">
        <v>384</v>
      </c>
      <c r="D840" s="34">
        <v>44317</v>
      </c>
      <c r="E840">
        <v>386.5</v>
      </c>
      <c r="F840" s="24">
        <v>83.48</v>
      </c>
      <c r="G840" s="24">
        <f t="shared" si="13"/>
        <v>469.98</v>
      </c>
    </row>
    <row r="841" spans="1:7" x14ac:dyDescent="0.25">
      <c r="A841" t="s">
        <v>311</v>
      </c>
      <c r="B841" t="s">
        <v>314</v>
      </c>
      <c r="C841" t="s">
        <v>385</v>
      </c>
      <c r="D841" s="34">
        <v>44317</v>
      </c>
      <c r="E841">
        <v>386.5</v>
      </c>
      <c r="F841" s="24">
        <v>83.48</v>
      </c>
      <c r="G841" s="24">
        <f t="shared" si="13"/>
        <v>469.98</v>
      </c>
    </row>
    <row r="842" spans="1:7" x14ac:dyDescent="0.25">
      <c r="A842" t="s">
        <v>311</v>
      </c>
      <c r="B842" t="s">
        <v>314</v>
      </c>
      <c r="C842" t="s">
        <v>386</v>
      </c>
      <c r="D842" s="34">
        <v>44317</v>
      </c>
      <c r="E842">
        <v>386.5</v>
      </c>
      <c r="F842" s="24">
        <v>83.48</v>
      </c>
      <c r="G842" s="24">
        <f t="shared" si="13"/>
        <v>469.98</v>
      </c>
    </row>
    <row r="843" spans="1:7" x14ac:dyDescent="0.25">
      <c r="A843" t="s">
        <v>311</v>
      </c>
      <c r="B843" t="s">
        <v>314</v>
      </c>
      <c r="C843" t="s">
        <v>387</v>
      </c>
      <c r="D843" s="34">
        <v>44317</v>
      </c>
      <c r="E843">
        <v>386.5</v>
      </c>
      <c r="F843" s="24">
        <v>83.48</v>
      </c>
      <c r="G843" s="24">
        <f t="shared" si="13"/>
        <v>469.98</v>
      </c>
    </row>
    <row r="844" spans="1:7" x14ac:dyDescent="0.25">
      <c r="A844" t="s">
        <v>311</v>
      </c>
      <c r="B844" t="s">
        <v>314</v>
      </c>
      <c r="C844" t="s">
        <v>388</v>
      </c>
      <c r="D844" s="34">
        <v>44317</v>
      </c>
      <c r="E844">
        <v>386.5</v>
      </c>
      <c r="F844" s="24">
        <v>83.48</v>
      </c>
      <c r="G844" s="24">
        <f t="shared" si="13"/>
        <v>469.98</v>
      </c>
    </row>
    <row r="845" spans="1:7" x14ac:dyDescent="0.25">
      <c r="A845" t="s">
        <v>311</v>
      </c>
      <c r="B845" t="s">
        <v>314</v>
      </c>
      <c r="C845" t="s">
        <v>389</v>
      </c>
      <c r="D845" s="34">
        <v>44317</v>
      </c>
      <c r="E845">
        <v>386.5</v>
      </c>
      <c r="F845" s="24">
        <v>83.48</v>
      </c>
      <c r="G845" s="24">
        <f t="shared" si="13"/>
        <v>469.98</v>
      </c>
    </row>
    <row r="846" spans="1:7" x14ac:dyDescent="0.25">
      <c r="A846" t="s">
        <v>311</v>
      </c>
      <c r="B846" t="s">
        <v>314</v>
      </c>
      <c r="C846" t="s">
        <v>390</v>
      </c>
      <c r="D846" s="34">
        <v>44317</v>
      </c>
      <c r="E846">
        <v>386.5</v>
      </c>
      <c r="F846" s="24">
        <v>83.48</v>
      </c>
      <c r="G846" s="24">
        <f t="shared" si="13"/>
        <v>469.98</v>
      </c>
    </row>
    <row r="847" spans="1:7" x14ac:dyDescent="0.25">
      <c r="A847" t="s">
        <v>311</v>
      </c>
      <c r="B847" t="s">
        <v>314</v>
      </c>
      <c r="C847" t="s">
        <v>391</v>
      </c>
      <c r="D847" s="34">
        <v>44317</v>
      </c>
      <c r="E847">
        <v>386.5</v>
      </c>
      <c r="F847" s="24">
        <v>83.48</v>
      </c>
      <c r="G847" s="24">
        <f t="shared" si="13"/>
        <v>469.98</v>
      </c>
    </row>
    <row r="848" spans="1:7" x14ac:dyDescent="0.25">
      <c r="A848" t="s">
        <v>311</v>
      </c>
      <c r="B848" t="s">
        <v>314</v>
      </c>
      <c r="C848" t="s">
        <v>392</v>
      </c>
      <c r="D848" s="34">
        <v>44317</v>
      </c>
      <c r="E848">
        <v>386.5</v>
      </c>
      <c r="F848" s="24">
        <v>83.48</v>
      </c>
      <c r="G848" s="24">
        <f t="shared" si="13"/>
        <v>469.98</v>
      </c>
    </row>
    <row r="849" spans="1:7" x14ac:dyDescent="0.25">
      <c r="A849" t="s">
        <v>311</v>
      </c>
      <c r="B849" t="s">
        <v>314</v>
      </c>
      <c r="C849" t="s">
        <v>393</v>
      </c>
      <c r="D849" s="34">
        <v>44317</v>
      </c>
      <c r="E849">
        <v>386.5</v>
      </c>
      <c r="F849" s="24">
        <v>83.48</v>
      </c>
      <c r="G849" s="24">
        <f t="shared" si="13"/>
        <v>469.98</v>
      </c>
    </row>
    <row r="850" spans="1:7" x14ac:dyDescent="0.25">
      <c r="A850" t="s">
        <v>311</v>
      </c>
      <c r="B850" t="s">
        <v>314</v>
      </c>
      <c r="C850" t="s">
        <v>394</v>
      </c>
      <c r="D850" s="34">
        <v>44317</v>
      </c>
      <c r="E850">
        <v>386.5</v>
      </c>
      <c r="F850" s="24">
        <v>83.48</v>
      </c>
      <c r="G850" s="24">
        <f t="shared" si="13"/>
        <v>469.98</v>
      </c>
    </row>
    <row r="851" spans="1:7" x14ac:dyDescent="0.25">
      <c r="A851" t="s">
        <v>311</v>
      </c>
      <c r="B851" t="s">
        <v>314</v>
      </c>
      <c r="C851" t="s">
        <v>395</v>
      </c>
      <c r="D851" s="34">
        <v>44317</v>
      </c>
      <c r="E851">
        <v>386.5</v>
      </c>
      <c r="F851" s="24">
        <v>83.48</v>
      </c>
      <c r="G851" s="24">
        <f t="shared" si="13"/>
        <v>469.98</v>
      </c>
    </row>
    <row r="852" spans="1:7" x14ac:dyDescent="0.25">
      <c r="A852" t="s">
        <v>311</v>
      </c>
      <c r="B852" t="s">
        <v>314</v>
      </c>
      <c r="C852" t="s">
        <v>396</v>
      </c>
      <c r="D852" s="34">
        <v>44317</v>
      </c>
      <c r="E852">
        <v>386.5</v>
      </c>
      <c r="F852" s="24">
        <v>83.48</v>
      </c>
      <c r="G852" s="24">
        <f t="shared" si="13"/>
        <v>469.98</v>
      </c>
    </row>
    <row r="853" spans="1:7" x14ac:dyDescent="0.25">
      <c r="A853" t="s">
        <v>311</v>
      </c>
      <c r="B853" t="s">
        <v>314</v>
      </c>
      <c r="C853" t="s">
        <v>397</v>
      </c>
      <c r="D853" s="34">
        <v>44317</v>
      </c>
      <c r="E853">
        <v>386.5</v>
      </c>
      <c r="F853" s="24">
        <v>83.48</v>
      </c>
      <c r="G853" s="24">
        <f t="shared" si="13"/>
        <v>469.98</v>
      </c>
    </row>
    <row r="854" spans="1:7" x14ac:dyDescent="0.25">
      <c r="A854" t="s">
        <v>311</v>
      </c>
      <c r="B854" t="s">
        <v>314</v>
      </c>
      <c r="C854" t="s">
        <v>398</v>
      </c>
      <c r="D854" s="34">
        <v>44317</v>
      </c>
      <c r="E854">
        <v>386.5</v>
      </c>
      <c r="F854" s="24">
        <v>83.48</v>
      </c>
      <c r="G854" s="24">
        <f t="shared" si="13"/>
        <v>469.98</v>
      </c>
    </row>
    <row r="855" spans="1:7" x14ac:dyDescent="0.25">
      <c r="A855" t="s">
        <v>311</v>
      </c>
      <c r="B855" t="s">
        <v>314</v>
      </c>
      <c r="C855" t="s">
        <v>399</v>
      </c>
      <c r="D855" s="34">
        <v>44317</v>
      </c>
      <c r="E855">
        <v>386.5</v>
      </c>
      <c r="F855" s="24">
        <v>83.48</v>
      </c>
      <c r="G855" s="24">
        <f t="shared" si="13"/>
        <v>469.98</v>
      </c>
    </row>
    <row r="856" spans="1:7" x14ac:dyDescent="0.25">
      <c r="A856" t="s">
        <v>311</v>
      </c>
      <c r="B856" t="s">
        <v>314</v>
      </c>
      <c r="C856" t="s">
        <v>400</v>
      </c>
      <c r="D856" s="34">
        <v>44317</v>
      </c>
      <c r="E856">
        <v>386.5</v>
      </c>
      <c r="F856" s="24">
        <v>83.48</v>
      </c>
      <c r="G856" s="24">
        <f t="shared" si="13"/>
        <v>469.98</v>
      </c>
    </row>
    <row r="857" spans="1:7" x14ac:dyDescent="0.25">
      <c r="A857" t="s">
        <v>311</v>
      </c>
      <c r="B857" t="s">
        <v>314</v>
      </c>
      <c r="C857" t="s">
        <v>401</v>
      </c>
      <c r="D857" s="34">
        <v>44317</v>
      </c>
      <c r="E857">
        <v>386.5</v>
      </c>
      <c r="F857" s="24">
        <v>83.48</v>
      </c>
      <c r="G857" s="24">
        <f t="shared" si="13"/>
        <v>469.98</v>
      </c>
    </row>
    <row r="858" spans="1:7" x14ac:dyDescent="0.25">
      <c r="A858" t="s">
        <v>311</v>
      </c>
      <c r="B858" t="s">
        <v>314</v>
      </c>
      <c r="C858" t="s">
        <v>402</v>
      </c>
      <c r="D858" s="34">
        <v>44317</v>
      </c>
      <c r="E858">
        <v>386.5</v>
      </c>
      <c r="F858" s="24">
        <v>83.48</v>
      </c>
      <c r="G858" s="24">
        <f t="shared" si="13"/>
        <v>469.98</v>
      </c>
    </row>
    <row r="859" spans="1:7" x14ac:dyDescent="0.25">
      <c r="A859" t="s">
        <v>311</v>
      </c>
      <c r="B859" t="s">
        <v>314</v>
      </c>
      <c r="C859" t="s">
        <v>403</v>
      </c>
      <c r="D859" s="34">
        <v>44317</v>
      </c>
      <c r="E859">
        <v>386.5</v>
      </c>
      <c r="F859" s="24">
        <v>83.48</v>
      </c>
      <c r="G859" s="24">
        <f t="shared" si="13"/>
        <v>469.98</v>
      </c>
    </row>
    <row r="860" spans="1:7" x14ac:dyDescent="0.25">
      <c r="A860" t="s">
        <v>311</v>
      </c>
      <c r="B860" t="s">
        <v>314</v>
      </c>
      <c r="C860" t="s">
        <v>404</v>
      </c>
      <c r="D860" s="34">
        <v>44317</v>
      </c>
      <c r="E860">
        <v>386.5</v>
      </c>
      <c r="F860" s="24">
        <v>83.48</v>
      </c>
      <c r="G860" s="24">
        <f t="shared" si="13"/>
        <v>469.98</v>
      </c>
    </row>
    <row r="861" spans="1:7" x14ac:dyDescent="0.25">
      <c r="A861" t="s">
        <v>311</v>
      </c>
      <c r="B861" t="s">
        <v>314</v>
      </c>
      <c r="C861" t="s">
        <v>405</v>
      </c>
      <c r="D861" s="34">
        <v>44317</v>
      </c>
      <c r="E861">
        <v>386.5</v>
      </c>
      <c r="F861" s="24">
        <v>83.48</v>
      </c>
      <c r="G861" s="24">
        <f t="shared" si="13"/>
        <v>469.98</v>
      </c>
    </row>
    <row r="862" spans="1:7" x14ac:dyDescent="0.25">
      <c r="A862" t="s">
        <v>311</v>
      </c>
      <c r="B862" t="s">
        <v>314</v>
      </c>
      <c r="C862" t="s">
        <v>406</v>
      </c>
      <c r="D862" s="34">
        <v>44317</v>
      </c>
      <c r="E862">
        <v>386.5</v>
      </c>
      <c r="F862" s="24">
        <v>83.48</v>
      </c>
      <c r="G862" s="24">
        <f t="shared" si="13"/>
        <v>469.98</v>
      </c>
    </row>
    <row r="863" spans="1:7" x14ac:dyDescent="0.25">
      <c r="A863" t="s">
        <v>311</v>
      </c>
      <c r="B863" t="s">
        <v>314</v>
      </c>
      <c r="C863" t="s">
        <v>407</v>
      </c>
      <c r="D863" s="34">
        <v>44317</v>
      </c>
      <c r="E863">
        <v>386.5</v>
      </c>
      <c r="F863" s="24">
        <v>83.48</v>
      </c>
      <c r="G863" s="24">
        <f t="shared" si="13"/>
        <v>469.98</v>
      </c>
    </row>
    <row r="864" spans="1:7" x14ac:dyDescent="0.25">
      <c r="A864" t="s">
        <v>311</v>
      </c>
      <c r="B864" t="s">
        <v>314</v>
      </c>
      <c r="C864" t="s">
        <v>408</v>
      </c>
      <c r="D864" s="34">
        <v>44317</v>
      </c>
      <c r="E864">
        <v>386.5</v>
      </c>
      <c r="F864" s="24">
        <v>83.48</v>
      </c>
      <c r="G864" s="24">
        <f t="shared" si="13"/>
        <v>469.98</v>
      </c>
    </row>
    <row r="865" spans="1:7" x14ac:dyDescent="0.25">
      <c r="A865" t="s">
        <v>311</v>
      </c>
      <c r="B865" t="s">
        <v>314</v>
      </c>
      <c r="C865" t="s">
        <v>409</v>
      </c>
      <c r="D865" s="34">
        <v>44317</v>
      </c>
      <c r="E865">
        <v>386.5</v>
      </c>
      <c r="F865" s="24">
        <v>83.48</v>
      </c>
      <c r="G865" s="24">
        <f t="shared" si="13"/>
        <v>469.98</v>
      </c>
    </row>
    <row r="866" spans="1:7" x14ac:dyDescent="0.25">
      <c r="A866" t="s">
        <v>311</v>
      </c>
      <c r="B866" t="s">
        <v>314</v>
      </c>
      <c r="C866" t="s">
        <v>410</v>
      </c>
      <c r="D866" s="34">
        <v>44317</v>
      </c>
      <c r="E866">
        <v>386.5</v>
      </c>
      <c r="F866" s="24">
        <v>83.48</v>
      </c>
      <c r="G866" s="24">
        <f t="shared" si="13"/>
        <v>469.98</v>
      </c>
    </row>
    <row r="867" spans="1:7" x14ac:dyDescent="0.25">
      <c r="A867" t="s">
        <v>311</v>
      </c>
      <c r="B867" t="s">
        <v>314</v>
      </c>
      <c r="C867" t="s">
        <v>411</v>
      </c>
      <c r="D867" s="34">
        <v>44317</v>
      </c>
      <c r="E867">
        <v>386.5</v>
      </c>
      <c r="F867" s="24">
        <v>83.48</v>
      </c>
      <c r="G867" s="24">
        <f t="shared" si="13"/>
        <v>469.98</v>
      </c>
    </row>
    <row r="868" spans="1:7" x14ac:dyDescent="0.25">
      <c r="A868" t="s">
        <v>311</v>
      </c>
      <c r="B868" t="s">
        <v>314</v>
      </c>
      <c r="C868" t="s">
        <v>412</v>
      </c>
      <c r="D868" s="34">
        <v>44317</v>
      </c>
      <c r="E868">
        <v>386.5</v>
      </c>
      <c r="F868" s="24">
        <v>83.48</v>
      </c>
      <c r="G868" s="24">
        <f t="shared" si="13"/>
        <v>469.98</v>
      </c>
    </row>
    <row r="869" spans="1:7" x14ac:dyDescent="0.25">
      <c r="A869" t="s">
        <v>311</v>
      </c>
      <c r="B869" t="s">
        <v>314</v>
      </c>
      <c r="C869" t="s">
        <v>413</v>
      </c>
      <c r="D869" s="34">
        <v>44317</v>
      </c>
      <c r="E869">
        <v>386.5</v>
      </c>
      <c r="F869" s="24">
        <v>83.48</v>
      </c>
      <c r="G869" s="24">
        <f t="shared" si="13"/>
        <v>469.98</v>
      </c>
    </row>
    <row r="870" spans="1:7" x14ac:dyDescent="0.25">
      <c r="A870" t="s">
        <v>311</v>
      </c>
      <c r="B870" t="s">
        <v>314</v>
      </c>
      <c r="C870" t="s">
        <v>414</v>
      </c>
      <c r="D870" s="34">
        <v>44317</v>
      </c>
      <c r="E870">
        <v>386.5</v>
      </c>
      <c r="F870" s="24">
        <v>83.48</v>
      </c>
      <c r="G870" s="24">
        <f t="shared" si="13"/>
        <v>469.98</v>
      </c>
    </row>
    <row r="871" spans="1:7" x14ac:dyDescent="0.25">
      <c r="A871" t="s">
        <v>311</v>
      </c>
      <c r="B871" t="s">
        <v>314</v>
      </c>
      <c r="C871" t="s">
        <v>415</v>
      </c>
      <c r="D871" s="34">
        <v>44317</v>
      </c>
      <c r="E871">
        <v>386.5</v>
      </c>
      <c r="F871" s="24">
        <v>83.48</v>
      </c>
      <c r="G871" s="24">
        <f t="shared" si="13"/>
        <v>469.98</v>
      </c>
    </row>
    <row r="872" spans="1:7" x14ac:dyDescent="0.25">
      <c r="A872" t="s">
        <v>311</v>
      </c>
      <c r="B872" t="s">
        <v>314</v>
      </c>
      <c r="C872" t="s">
        <v>416</v>
      </c>
      <c r="D872" s="34">
        <v>44317</v>
      </c>
      <c r="E872">
        <v>386.5</v>
      </c>
      <c r="F872" s="24">
        <v>83.48</v>
      </c>
      <c r="G872" s="24">
        <f t="shared" si="13"/>
        <v>469.98</v>
      </c>
    </row>
    <row r="873" spans="1:7" x14ac:dyDescent="0.25">
      <c r="A873" t="s">
        <v>311</v>
      </c>
      <c r="B873" t="s">
        <v>314</v>
      </c>
      <c r="C873" t="s">
        <v>417</v>
      </c>
      <c r="D873" s="34">
        <v>44317</v>
      </c>
      <c r="E873">
        <v>386.5</v>
      </c>
      <c r="F873" s="24">
        <v>83.48</v>
      </c>
      <c r="G873" s="24">
        <f t="shared" si="13"/>
        <v>469.98</v>
      </c>
    </row>
    <row r="874" spans="1:7" x14ac:dyDescent="0.25">
      <c r="A874" t="s">
        <v>311</v>
      </c>
      <c r="B874" t="s">
        <v>314</v>
      </c>
      <c r="C874" t="s">
        <v>418</v>
      </c>
      <c r="D874" s="34">
        <v>44317</v>
      </c>
      <c r="E874">
        <v>386.5</v>
      </c>
      <c r="F874" s="24">
        <v>83.48</v>
      </c>
      <c r="G874" s="24">
        <f t="shared" si="13"/>
        <v>469.98</v>
      </c>
    </row>
    <row r="875" spans="1:7" x14ac:dyDescent="0.25">
      <c r="A875" t="s">
        <v>311</v>
      </c>
      <c r="B875" t="s">
        <v>314</v>
      </c>
      <c r="C875" t="s">
        <v>419</v>
      </c>
      <c r="D875" s="34">
        <v>44317</v>
      </c>
      <c r="E875">
        <v>386.5</v>
      </c>
      <c r="F875" s="24">
        <v>83.48</v>
      </c>
      <c r="G875" s="24">
        <f t="shared" si="13"/>
        <v>469.98</v>
      </c>
    </row>
    <row r="876" spans="1:7" x14ac:dyDescent="0.25">
      <c r="A876" t="s">
        <v>311</v>
      </c>
      <c r="B876" t="s">
        <v>314</v>
      </c>
      <c r="C876" t="s">
        <v>420</v>
      </c>
      <c r="D876" s="34">
        <v>44317</v>
      </c>
      <c r="E876">
        <v>386.5</v>
      </c>
      <c r="F876" s="24">
        <v>83.48</v>
      </c>
      <c r="G876" s="24">
        <f t="shared" si="13"/>
        <v>469.98</v>
      </c>
    </row>
    <row r="877" spans="1:7" x14ac:dyDescent="0.25">
      <c r="A877" t="s">
        <v>311</v>
      </c>
      <c r="B877" t="s">
        <v>314</v>
      </c>
      <c r="C877" t="s">
        <v>421</v>
      </c>
      <c r="D877" s="34">
        <v>44317</v>
      </c>
      <c r="E877">
        <v>386.5</v>
      </c>
      <c r="F877" s="24">
        <v>83.48</v>
      </c>
      <c r="G877" s="24">
        <f t="shared" si="13"/>
        <v>469.98</v>
      </c>
    </row>
    <row r="878" spans="1:7" x14ac:dyDescent="0.25">
      <c r="A878" t="s">
        <v>311</v>
      </c>
      <c r="B878" t="s">
        <v>314</v>
      </c>
      <c r="C878" t="s">
        <v>422</v>
      </c>
      <c r="D878" s="34">
        <v>44317</v>
      </c>
      <c r="E878">
        <v>386.5</v>
      </c>
      <c r="F878" s="24">
        <v>83.48</v>
      </c>
      <c r="G878" s="24">
        <f t="shared" si="13"/>
        <v>469.98</v>
      </c>
    </row>
    <row r="879" spans="1:7" x14ac:dyDescent="0.25">
      <c r="A879" t="s">
        <v>311</v>
      </c>
      <c r="B879" t="s">
        <v>314</v>
      </c>
      <c r="C879" t="s">
        <v>423</v>
      </c>
      <c r="D879" s="34">
        <v>44317</v>
      </c>
      <c r="E879">
        <v>386.5</v>
      </c>
      <c r="F879" s="24">
        <v>83.48</v>
      </c>
      <c r="G879" s="24">
        <f t="shared" si="13"/>
        <v>469.98</v>
      </c>
    </row>
    <row r="880" spans="1:7" x14ac:dyDescent="0.25">
      <c r="A880" t="s">
        <v>311</v>
      </c>
      <c r="B880" t="s">
        <v>314</v>
      </c>
      <c r="C880" t="s">
        <v>424</v>
      </c>
      <c r="D880" s="34">
        <v>44317</v>
      </c>
      <c r="E880">
        <v>386.5</v>
      </c>
      <c r="F880" s="24">
        <v>83.48</v>
      </c>
      <c r="G880" s="24">
        <f t="shared" si="13"/>
        <v>469.98</v>
      </c>
    </row>
    <row r="881" spans="1:7" x14ac:dyDescent="0.25">
      <c r="A881" t="s">
        <v>311</v>
      </c>
      <c r="B881" t="s">
        <v>314</v>
      </c>
      <c r="C881" t="s">
        <v>425</v>
      </c>
      <c r="D881" s="34">
        <v>44317</v>
      </c>
      <c r="E881">
        <v>386.5</v>
      </c>
      <c r="F881" s="24">
        <v>83.48</v>
      </c>
      <c r="G881" s="24">
        <f t="shared" si="13"/>
        <v>469.98</v>
      </c>
    </row>
    <row r="882" spans="1:7" x14ac:dyDescent="0.25">
      <c r="A882" t="s">
        <v>311</v>
      </c>
      <c r="B882" t="s">
        <v>314</v>
      </c>
      <c r="C882" t="s">
        <v>426</v>
      </c>
      <c r="D882" s="34">
        <v>44317</v>
      </c>
      <c r="E882">
        <v>387.76</v>
      </c>
      <c r="F882" s="24">
        <v>83.75</v>
      </c>
      <c r="G882" s="24">
        <f t="shared" si="13"/>
        <v>471.51</v>
      </c>
    </row>
    <row r="883" spans="1:7" x14ac:dyDescent="0.25">
      <c r="A883" t="s">
        <v>311</v>
      </c>
      <c r="B883" t="s">
        <v>314</v>
      </c>
      <c r="C883" t="s">
        <v>427</v>
      </c>
      <c r="D883" s="34">
        <v>44317</v>
      </c>
      <c r="E883">
        <v>386.5</v>
      </c>
      <c r="F883" s="24">
        <v>83.48</v>
      </c>
      <c r="G883" s="24">
        <f t="shared" si="13"/>
        <v>469.98</v>
      </c>
    </row>
    <row r="884" spans="1:7" x14ac:dyDescent="0.25">
      <c r="A884" t="s">
        <v>311</v>
      </c>
      <c r="B884" t="s">
        <v>314</v>
      </c>
      <c r="C884" t="s">
        <v>428</v>
      </c>
      <c r="D884" s="34">
        <v>44317</v>
      </c>
      <c r="E884">
        <v>386.5</v>
      </c>
      <c r="F884" s="24">
        <v>83.48</v>
      </c>
      <c r="G884" s="24">
        <f t="shared" si="13"/>
        <v>469.98</v>
      </c>
    </row>
    <row r="885" spans="1:7" x14ac:dyDescent="0.25">
      <c r="A885" t="s">
        <v>311</v>
      </c>
      <c r="B885" t="s">
        <v>314</v>
      </c>
      <c r="C885" t="s">
        <v>429</v>
      </c>
      <c r="D885" s="34">
        <v>44317</v>
      </c>
      <c r="E885">
        <v>386.5</v>
      </c>
      <c r="F885" s="24">
        <v>83.48</v>
      </c>
      <c r="G885" s="24">
        <f t="shared" si="13"/>
        <v>469.98</v>
      </c>
    </row>
    <row r="886" spans="1:7" x14ac:dyDescent="0.25">
      <c r="A886" t="s">
        <v>311</v>
      </c>
      <c r="B886" t="s">
        <v>314</v>
      </c>
      <c r="C886" t="s">
        <v>430</v>
      </c>
      <c r="D886" s="34">
        <v>44317</v>
      </c>
      <c r="E886">
        <v>387.76</v>
      </c>
      <c r="F886" s="24">
        <v>83.75</v>
      </c>
      <c r="G886" s="24">
        <f t="shared" si="13"/>
        <v>471.51</v>
      </c>
    </row>
    <row r="887" spans="1:7" x14ac:dyDescent="0.25">
      <c r="A887" t="s">
        <v>311</v>
      </c>
      <c r="B887" t="s">
        <v>314</v>
      </c>
      <c r="C887" t="s">
        <v>431</v>
      </c>
      <c r="D887" s="34">
        <v>44317</v>
      </c>
      <c r="E887">
        <v>387.76</v>
      </c>
      <c r="F887" s="24">
        <v>83.75</v>
      </c>
      <c r="G887" s="24">
        <f t="shared" si="13"/>
        <v>471.51</v>
      </c>
    </row>
    <row r="888" spans="1:7" x14ac:dyDescent="0.25">
      <c r="A888" t="s">
        <v>311</v>
      </c>
      <c r="B888" t="s">
        <v>314</v>
      </c>
      <c r="C888" t="s">
        <v>432</v>
      </c>
      <c r="D888" s="34">
        <v>44317</v>
      </c>
      <c r="E888">
        <v>387.76</v>
      </c>
      <c r="F888" s="24">
        <v>83.75</v>
      </c>
      <c r="G888" s="24">
        <f t="shared" si="13"/>
        <v>471.51</v>
      </c>
    </row>
    <row r="889" spans="1:7" x14ac:dyDescent="0.25">
      <c r="A889" t="s">
        <v>311</v>
      </c>
      <c r="B889" t="s">
        <v>314</v>
      </c>
      <c r="C889" t="s">
        <v>433</v>
      </c>
      <c r="D889" s="34">
        <v>44317</v>
      </c>
      <c r="E889">
        <v>387.76</v>
      </c>
      <c r="F889" s="24">
        <v>83.75</v>
      </c>
      <c r="G889" s="24">
        <f t="shared" si="13"/>
        <v>471.51</v>
      </c>
    </row>
    <row r="890" spans="1:7" x14ac:dyDescent="0.25">
      <c r="A890" t="s">
        <v>311</v>
      </c>
      <c r="B890" t="s">
        <v>314</v>
      </c>
      <c r="C890" t="s">
        <v>434</v>
      </c>
      <c r="D890" s="34">
        <v>44317</v>
      </c>
      <c r="E890">
        <v>387.76</v>
      </c>
      <c r="F890" s="24">
        <v>83.75</v>
      </c>
      <c r="G890" s="24">
        <f t="shared" si="13"/>
        <v>471.51</v>
      </c>
    </row>
    <row r="891" spans="1:7" x14ac:dyDescent="0.25">
      <c r="A891" t="s">
        <v>311</v>
      </c>
      <c r="B891" t="s">
        <v>314</v>
      </c>
      <c r="C891" t="s">
        <v>435</v>
      </c>
      <c r="D891" s="34">
        <v>44317</v>
      </c>
      <c r="E891">
        <v>387.76</v>
      </c>
      <c r="F891" s="24">
        <v>83.75</v>
      </c>
      <c r="G891" s="24">
        <f t="shared" si="13"/>
        <v>471.51</v>
      </c>
    </row>
    <row r="892" spans="1:7" x14ac:dyDescent="0.25">
      <c r="A892" t="s">
        <v>311</v>
      </c>
      <c r="B892" t="s">
        <v>314</v>
      </c>
      <c r="C892" t="s">
        <v>436</v>
      </c>
      <c r="D892" s="34">
        <v>44317</v>
      </c>
      <c r="E892">
        <v>387.76</v>
      </c>
      <c r="F892" s="24">
        <v>83.75</v>
      </c>
      <c r="G892" s="24">
        <f t="shared" si="13"/>
        <v>471.51</v>
      </c>
    </row>
    <row r="893" spans="1:7" x14ac:dyDescent="0.25">
      <c r="A893" t="s">
        <v>311</v>
      </c>
      <c r="B893" t="s">
        <v>314</v>
      </c>
      <c r="C893" t="s">
        <v>437</v>
      </c>
      <c r="D893" s="34">
        <v>44317</v>
      </c>
      <c r="E893">
        <v>387.76</v>
      </c>
      <c r="F893" s="24">
        <v>83.75</v>
      </c>
      <c r="G893" s="24">
        <f t="shared" si="13"/>
        <v>471.51</v>
      </c>
    </row>
    <row r="894" spans="1:7" x14ac:dyDescent="0.25">
      <c r="A894" t="s">
        <v>311</v>
      </c>
      <c r="B894" t="s">
        <v>314</v>
      </c>
      <c r="C894" t="s">
        <v>438</v>
      </c>
      <c r="D894" s="34">
        <v>44317</v>
      </c>
      <c r="E894">
        <v>387.76</v>
      </c>
      <c r="F894" s="24">
        <v>83.75</v>
      </c>
      <c r="G894" s="24">
        <f t="shared" si="13"/>
        <v>471.51</v>
      </c>
    </row>
    <row r="895" spans="1:7" x14ac:dyDescent="0.25">
      <c r="A895" t="s">
        <v>311</v>
      </c>
      <c r="B895" t="s">
        <v>314</v>
      </c>
      <c r="C895" t="s">
        <v>439</v>
      </c>
      <c r="D895" s="34">
        <v>44317</v>
      </c>
      <c r="E895">
        <v>387.76</v>
      </c>
      <c r="F895" s="24">
        <v>83.75</v>
      </c>
      <c r="G895" s="24">
        <f t="shared" si="13"/>
        <v>471.51</v>
      </c>
    </row>
    <row r="896" spans="1:7" x14ac:dyDescent="0.25">
      <c r="A896" t="s">
        <v>311</v>
      </c>
      <c r="B896" t="s">
        <v>314</v>
      </c>
      <c r="C896" t="s">
        <v>440</v>
      </c>
      <c r="D896" s="34">
        <v>44317</v>
      </c>
      <c r="E896">
        <v>387.76</v>
      </c>
      <c r="F896" s="24">
        <v>83.75</v>
      </c>
      <c r="G896" s="24">
        <f t="shared" si="13"/>
        <v>471.51</v>
      </c>
    </row>
    <row r="897" spans="1:7" x14ac:dyDescent="0.25">
      <c r="A897" t="s">
        <v>311</v>
      </c>
      <c r="B897" t="s">
        <v>314</v>
      </c>
      <c r="C897" t="s">
        <v>441</v>
      </c>
      <c r="D897" s="34">
        <v>44317</v>
      </c>
      <c r="E897">
        <v>387.76</v>
      </c>
      <c r="F897" s="24">
        <v>83.75</v>
      </c>
      <c r="G897" s="24">
        <f t="shared" si="13"/>
        <v>471.51</v>
      </c>
    </row>
    <row r="898" spans="1:7" x14ac:dyDescent="0.25">
      <c r="A898" t="s">
        <v>311</v>
      </c>
      <c r="B898" t="s">
        <v>314</v>
      </c>
      <c r="C898" t="s">
        <v>442</v>
      </c>
      <c r="D898" s="34">
        <v>44317</v>
      </c>
      <c r="E898">
        <v>387.76</v>
      </c>
      <c r="F898" s="24">
        <v>83.75</v>
      </c>
      <c r="G898" s="24">
        <f t="shared" si="13"/>
        <v>471.51</v>
      </c>
    </row>
    <row r="899" spans="1:7" x14ac:dyDescent="0.25">
      <c r="A899" t="s">
        <v>311</v>
      </c>
      <c r="B899" t="s">
        <v>314</v>
      </c>
      <c r="C899" t="s">
        <v>443</v>
      </c>
      <c r="D899" s="34">
        <v>44317</v>
      </c>
      <c r="E899">
        <v>387.76</v>
      </c>
      <c r="F899" s="24">
        <v>83.75</v>
      </c>
      <c r="G899" s="24">
        <f t="shared" ref="G899:G962" si="14">SUM(E899:F899)</f>
        <v>471.51</v>
      </c>
    </row>
    <row r="900" spans="1:7" x14ac:dyDescent="0.25">
      <c r="A900" t="s">
        <v>311</v>
      </c>
      <c r="B900" t="s">
        <v>314</v>
      </c>
      <c r="C900" t="s">
        <v>444</v>
      </c>
      <c r="D900" s="34">
        <v>44317</v>
      </c>
      <c r="E900">
        <v>387.76</v>
      </c>
      <c r="F900" s="24">
        <v>83.75</v>
      </c>
      <c r="G900" s="24">
        <f t="shared" si="14"/>
        <v>471.51</v>
      </c>
    </row>
    <row r="901" spans="1:7" x14ac:dyDescent="0.25">
      <c r="A901" t="s">
        <v>311</v>
      </c>
      <c r="B901" t="s">
        <v>314</v>
      </c>
      <c r="C901" t="s">
        <v>445</v>
      </c>
      <c r="D901" s="34">
        <v>44317</v>
      </c>
      <c r="E901">
        <v>387.76</v>
      </c>
      <c r="F901" s="24">
        <v>83.75</v>
      </c>
      <c r="G901" s="24">
        <f t="shared" si="14"/>
        <v>471.51</v>
      </c>
    </row>
    <row r="902" spans="1:7" x14ac:dyDescent="0.25">
      <c r="A902" t="s">
        <v>311</v>
      </c>
      <c r="B902" t="s">
        <v>314</v>
      </c>
      <c r="C902" t="s">
        <v>446</v>
      </c>
      <c r="D902" s="34">
        <v>44317</v>
      </c>
      <c r="E902">
        <v>387.76</v>
      </c>
      <c r="F902" s="24">
        <v>83.75</v>
      </c>
      <c r="G902" s="24">
        <f t="shared" si="14"/>
        <v>471.51</v>
      </c>
    </row>
    <row r="903" spans="1:7" x14ac:dyDescent="0.25">
      <c r="A903" t="s">
        <v>311</v>
      </c>
      <c r="B903" t="s">
        <v>314</v>
      </c>
      <c r="C903" t="s">
        <v>447</v>
      </c>
      <c r="D903" s="34">
        <v>44317</v>
      </c>
      <c r="E903">
        <v>387.76</v>
      </c>
      <c r="F903" s="24">
        <v>83.75</v>
      </c>
      <c r="G903" s="24">
        <f t="shared" si="14"/>
        <v>471.51</v>
      </c>
    </row>
    <row r="904" spans="1:7" x14ac:dyDescent="0.25">
      <c r="A904" t="s">
        <v>311</v>
      </c>
      <c r="B904" t="s">
        <v>314</v>
      </c>
      <c r="C904" t="s">
        <v>448</v>
      </c>
      <c r="D904" s="34">
        <v>44317</v>
      </c>
      <c r="E904">
        <v>387.76</v>
      </c>
      <c r="F904" s="24">
        <v>83.75</v>
      </c>
      <c r="G904" s="24">
        <f t="shared" si="14"/>
        <v>471.51</v>
      </c>
    </row>
    <row r="905" spans="1:7" x14ac:dyDescent="0.25">
      <c r="A905" t="s">
        <v>311</v>
      </c>
      <c r="B905" t="s">
        <v>314</v>
      </c>
      <c r="C905" t="s">
        <v>449</v>
      </c>
      <c r="D905" s="34">
        <v>44317</v>
      </c>
      <c r="E905">
        <v>387.76</v>
      </c>
      <c r="F905" s="24">
        <v>83.75</v>
      </c>
      <c r="G905" s="24">
        <f t="shared" si="14"/>
        <v>471.51</v>
      </c>
    </row>
    <row r="906" spans="1:7" x14ac:dyDescent="0.25">
      <c r="A906" t="s">
        <v>311</v>
      </c>
      <c r="B906" t="s">
        <v>314</v>
      </c>
      <c r="C906" t="s">
        <v>450</v>
      </c>
      <c r="D906" s="34">
        <v>44317</v>
      </c>
      <c r="E906">
        <v>387.76</v>
      </c>
      <c r="F906" s="24">
        <v>83.75</v>
      </c>
      <c r="G906" s="24">
        <f t="shared" si="14"/>
        <v>471.51</v>
      </c>
    </row>
    <row r="907" spans="1:7" x14ac:dyDescent="0.25">
      <c r="A907" t="s">
        <v>311</v>
      </c>
      <c r="B907" t="s">
        <v>314</v>
      </c>
      <c r="C907" t="s">
        <v>451</v>
      </c>
      <c r="D907" s="34">
        <v>44317</v>
      </c>
      <c r="E907">
        <v>387.76</v>
      </c>
      <c r="F907" s="24">
        <v>83.75</v>
      </c>
      <c r="G907" s="24">
        <f t="shared" si="14"/>
        <v>471.51</v>
      </c>
    </row>
    <row r="908" spans="1:7" x14ac:dyDescent="0.25">
      <c r="A908" t="s">
        <v>311</v>
      </c>
      <c r="B908" t="s">
        <v>314</v>
      </c>
      <c r="C908" t="s">
        <v>452</v>
      </c>
      <c r="D908" s="34">
        <v>44317</v>
      </c>
      <c r="E908">
        <v>387.76</v>
      </c>
      <c r="F908" s="24">
        <v>83.75</v>
      </c>
      <c r="G908" s="24">
        <f t="shared" si="14"/>
        <v>471.51</v>
      </c>
    </row>
    <row r="909" spans="1:7" x14ac:dyDescent="0.25">
      <c r="A909" t="s">
        <v>311</v>
      </c>
      <c r="B909" t="s">
        <v>314</v>
      </c>
      <c r="C909" t="s">
        <v>453</v>
      </c>
      <c r="D909" s="34">
        <v>44317</v>
      </c>
      <c r="E909">
        <v>387.76</v>
      </c>
      <c r="F909" s="24">
        <v>83.75</v>
      </c>
      <c r="G909" s="24">
        <f t="shared" si="14"/>
        <v>471.51</v>
      </c>
    </row>
    <row r="910" spans="1:7" x14ac:dyDescent="0.25">
      <c r="A910" t="s">
        <v>311</v>
      </c>
      <c r="B910" t="s">
        <v>314</v>
      </c>
      <c r="C910" t="s">
        <v>454</v>
      </c>
      <c r="D910" s="34">
        <v>44317</v>
      </c>
      <c r="E910">
        <v>387.76</v>
      </c>
      <c r="F910" s="24">
        <v>83.75</v>
      </c>
      <c r="G910" s="24">
        <f t="shared" si="14"/>
        <v>471.51</v>
      </c>
    </row>
    <row r="911" spans="1:7" x14ac:dyDescent="0.25">
      <c r="A911" t="s">
        <v>311</v>
      </c>
      <c r="B911" t="s">
        <v>314</v>
      </c>
      <c r="C911" t="s">
        <v>455</v>
      </c>
      <c r="D911" s="34">
        <v>44317</v>
      </c>
      <c r="E911">
        <v>387.76</v>
      </c>
      <c r="F911" s="24">
        <v>83.75</v>
      </c>
      <c r="G911" s="24">
        <f t="shared" si="14"/>
        <v>471.51</v>
      </c>
    </row>
    <row r="912" spans="1:7" x14ac:dyDescent="0.25">
      <c r="A912" t="s">
        <v>311</v>
      </c>
      <c r="B912" t="s">
        <v>314</v>
      </c>
      <c r="C912" t="s">
        <v>456</v>
      </c>
      <c r="D912" s="34">
        <v>44317</v>
      </c>
      <c r="E912">
        <v>387.76</v>
      </c>
      <c r="F912" s="24">
        <v>83.75</v>
      </c>
      <c r="G912" s="24">
        <f t="shared" si="14"/>
        <v>471.51</v>
      </c>
    </row>
    <row r="913" spans="1:7" x14ac:dyDescent="0.25">
      <c r="A913" t="s">
        <v>311</v>
      </c>
      <c r="B913" t="s">
        <v>314</v>
      </c>
      <c r="C913" t="s">
        <v>457</v>
      </c>
      <c r="D913" s="34">
        <v>44317</v>
      </c>
      <c r="E913">
        <v>387.76</v>
      </c>
      <c r="F913" s="24">
        <v>83.75</v>
      </c>
      <c r="G913" s="24">
        <f t="shared" si="14"/>
        <v>471.51</v>
      </c>
    </row>
    <row r="914" spans="1:7" x14ac:dyDescent="0.25">
      <c r="A914" t="s">
        <v>311</v>
      </c>
      <c r="B914" t="s">
        <v>314</v>
      </c>
      <c r="C914" t="s">
        <v>458</v>
      </c>
      <c r="D914" s="34">
        <v>44317</v>
      </c>
      <c r="E914">
        <v>387.76</v>
      </c>
      <c r="F914" s="24">
        <v>83.75</v>
      </c>
      <c r="G914" s="24">
        <f t="shared" si="14"/>
        <v>471.51</v>
      </c>
    </row>
    <row r="915" spans="1:7" x14ac:dyDescent="0.25">
      <c r="A915" t="s">
        <v>311</v>
      </c>
      <c r="B915" t="s">
        <v>314</v>
      </c>
      <c r="C915" t="s">
        <v>459</v>
      </c>
      <c r="D915" s="34">
        <v>44317</v>
      </c>
      <c r="E915">
        <v>387.76</v>
      </c>
      <c r="F915" s="24">
        <v>83.75</v>
      </c>
      <c r="G915" s="24">
        <f t="shared" si="14"/>
        <v>471.51</v>
      </c>
    </row>
    <row r="916" spans="1:7" x14ac:dyDescent="0.25">
      <c r="A916" t="s">
        <v>311</v>
      </c>
      <c r="B916" t="s">
        <v>314</v>
      </c>
      <c r="C916" t="s">
        <v>460</v>
      </c>
      <c r="D916" s="34">
        <v>44317</v>
      </c>
      <c r="E916">
        <v>387.76</v>
      </c>
      <c r="F916" s="24">
        <v>83.75</v>
      </c>
      <c r="G916" s="24">
        <f t="shared" si="14"/>
        <v>471.51</v>
      </c>
    </row>
    <row r="917" spans="1:7" x14ac:dyDescent="0.25">
      <c r="A917" t="s">
        <v>311</v>
      </c>
      <c r="B917" t="s">
        <v>314</v>
      </c>
      <c r="C917" t="s">
        <v>461</v>
      </c>
      <c r="D917" s="34">
        <v>44317</v>
      </c>
      <c r="E917">
        <v>387.76</v>
      </c>
      <c r="F917" s="24">
        <v>83.75</v>
      </c>
      <c r="G917" s="24">
        <f t="shared" si="14"/>
        <v>471.51</v>
      </c>
    </row>
    <row r="918" spans="1:7" x14ac:dyDescent="0.25">
      <c r="A918" t="s">
        <v>311</v>
      </c>
      <c r="B918" t="s">
        <v>314</v>
      </c>
      <c r="C918" t="s">
        <v>462</v>
      </c>
      <c r="D918" s="34">
        <v>44317</v>
      </c>
      <c r="E918">
        <v>387.76</v>
      </c>
      <c r="F918" s="24">
        <v>83.75</v>
      </c>
      <c r="G918" s="24">
        <f t="shared" si="14"/>
        <v>471.51</v>
      </c>
    </row>
    <row r="919" spans="1:7" x14ac:dyDescent="0.25">
      <c r="A919" t="s">
        <v>311</v>
      </c>
      <c r="B919" t="s">
        <v>314</v>
      </c>
      <c r="C919" t="s">
        <v>463</v>
      </c>
      <c r="D919" s="34">
        <v>44317</v>
      </c>
      <c r="E919">
        <v>387.76</v>
      </c>
      <c r="F919" s="24">
        <v>83.75</v>
      </c>
      <c r="G919" s="24">
        <f t="shared" si="14"/>
        <v>471.51</v>
      </c>
    </row>
    <row r="920" spans="1:7" x14ac:dyDescent="0.25">
      <c r="A920" t="s">
        <v>311</v>
      </c>
      <c r="B920" t="s">
        <v>314</v>
      </c>
      <c r="C920" t="s">
        <v>464</v>
      </c>
      <c r="D920" s="34">
        <v>44317</v>
      </c>
      <c r="E920">
        <v>387.76</v>
      </c>
      <c r="F920" s="24">
        <v>83.75</v>
      </c>
      <c r="G920" s="24">
        <f t="shared" si="14"/>
        <v>471.51</v>
      </c>
    </row>
    <row r="921" spans="1:7" x14ac:dyDescent="0.25">
      <c r="A921" t="s">
        <v>311</v>
      </c>
      <c r="B921" t="s">
        <v>314</v>
      </c>
      <c r="C921" t="s">
        <v>465</v>
      </c>
      <c r="D921" s="34">
        <v>44317</v>
      </c>
      <c r="E921">
        <v>387.76</v>
      </c>
      <c r="F921" s="24">
        <v>83.75</v>
      </c>
      <c r="G921" s="24">
        <f t="shared" si="14"/>
        <v>471.51</v>
      </c>
    </row>
    <row r="922" spans="1:7" x14ac:dyDescent="0.25">
      <c r="A922" t="s">
        <v>311</v>
      </c>
      <c r="B922" t="s">
        <v>314</v>
      </c>
      <c r="C922" t="s">
        <v>466</v>
      </c>
      <c r="D922" s="34">
        <v>44317</v>
      </c>
      <c r="E922">
        <v>387.76</v>
      </c>
      <c r="F922" s="24">
        <v>83.75</v>
      </c>
      <c r="G922" s="24">
        <f t="shared" si="14"/>
        <v>471.51</v>
      </c>
    </row>
    <row r="923" spans="1:7" x14ac:dyDescent="0.25">
      <c r="A923" t="s">
        <v>311</v>
      </c>
      <c r="B923" t="s">
        <v>314</v>
      </c>
      <c r="C923" t="s">
        <v>467</v>
      </c>
      <c r="D923" s="34">
        <v>44317</v>
      </c>
      <c r="E923">
        <v>387.76</v>
      </c>
      <c r="F923" s="24">
        <v>83.75</v>
      </c>
      <c r="G923" s="24">
        <f t="shared" si="14"/>
        <v>471.51</v>
      </c>
    </row>
    <row r="924" spans="1:7" x14ac:dyDescent="0.25">
      <c r="A924" t="s">
        <v>311</v>
      </c>
      <c r="B924" t="s">
        <v>314</v>
      </c>
      <c r="C924" t="s">
        <v>468</v>
      </c>
      <c r="D924" s="34">
        <v>44317</v>
      </c>
      <c r="E924">
        <v>387.76</v>
      </c>
      <c r="F924" s="24">
        <v>83.75</v>
      </c>
      <c r="G924" s="24">
        <f t="shared" si="14"/>
        <v>471.51</v>
      </c>
    </row>
    <row r="925" spans="1:7" x14ac:dyDescent="0.25">
      <c r="A925" t="s">
        <v>311</v>
      </c>
      <c r="B925" t="s">
        <v>314</v>
      </c>
      <c r="C925" t="s">
        <v>469</v>
      </c>
      <c r="D925" s="34">
        <v>44317</v>
      </c>
      <c r="E925">
        <v>387.76</v>
      </c>
      <c r="F925" s="24">
        <v>83.75</v>
      </c>
      <c r="G925" s="24">
        <f t="shared" si="14"/>
        <v>471.51</v>
      </c>
    </row>
    <row r="926" spans="1:7" x14ac:dyDescent="0.25">
      <c r="A926" t="s">
        <v>311</v>
      </c>
      <c r="B926" t="s">
        <v>314</v>
      </c>
      <c r="C926" t="s">
        <v>470</v>
      </c>
      <c r="D926" s="34">
        <v>44317</v>
      </c>
      <c r="E926">
        <v>387.76</v>
      </c>
      <c r="F926" s="24">
        <v>83.75</v>
      </c>
      <c r="G926" s="24">
        <f t="shared" si="14"/>
        <v>471.51</v>
      </c>
    </row>
    <row r="927" spans="1:7" x14ac:dyDescent="0.25">
      <c r="A927" t="s">
        <v>311</v>
      </c>
      <c r="B927" t="s">
        <v>314</v>
      </c>
      <c r="C927" t="s">
        <v>471</v>
      </c>
      <c r="D927" s="34">
        <v>44317</v>
      </c>
      <c r="E927">
        <v>387.76</v>
      </c>
      <c r="F927" s="24">
        <v>83.75</v>
      </c>
      <c r="G927" s="24">
        <f t="shared" si="14"/>
        <v>471.51</v>
      </c>
    </row>
    <row r="928" spans="1:7" x14ac:dyDescent="0.25">
      <c r="A928" t="s">
        <v>311</v>
      </c>
      <c r="B928" t="s">
        <v>314</v>
      </c>
      <c r="C928" t="s">
        <v>472</v>
      </c>
      <c r="D928" s="34">
        <v>44317</v>
      </c>
      <c r="E928">
        <v>387.76</v>
      </c>
      <c r="F928" s="24">
        <v>83.75</v>
      </c>
      <c r="G928" s="24">
        <f t="shared" si="14"/>
        <v>471.51</v>
      </c>
    </row>
    <row r="929" spans="1:7" x14ac:dyDescent="0.25">
      <c r="A929" t="s">
        <v>311</v>
      </c>
      <c r="B929" t="s">
        <v>314</v>
      </c>
      <c r="C929" t="s">
        <v>473</v>
      </c>
      <c r="D929" s="34">
        <v>44317</v>
      </c>
      <c r="E929">
        <v>387.76</v>
      </c>
      <c r="F929" s="24">
        <v>83.75</v>
      </c>
      <c r="G929" s="24">
        <f t="shared" si="14"/>
        <v>471.51</v>
      </c>
    </row>
    <row r="930" spans="1:7" x14ac:dyDescent="0.25">
      <c r="A930" t="s">
        <v>311</v>
      </c>
      <c r="B930" t="s">
        <v>314</v>
      </c>
      <c r="C930" t="s">
        <v>474</v>
      </c>
      <c r="D930" s="34">
        <v>44317</v>
      </c>
      <c r="E930">
        <v>387.76</v>
      </c>
      <c r="F930" s="24">
        <v>83.75</v>
      </c>
      <c r="G930" s="24">
        <f t="shared" si="14"/>
        <v>471.51</v>
      </c>
    </row>
    <row r="931" spans="1:7" x14ac:dyDescent="0.25">
      <c r="A931" t="s">
        <v>311</v>
      </c>
      <c r="B931" t="s">
        <v>314</v>
      </c>
      <c r="C931" t="s">
        <v>475</v>
      </c>
      <c r="D931" s="34">
        <v>44317</v>
      </c>
      <c r="E931">
        <v>387.76</v>
      </c>
      <c r="F931" s="24">
        <v>83.75</v>
      </c>
      <c r="G931" s="24">
        <f t="shared" si="14"/>
        <v>471.51</v>
      </c>
    </row>
    <row r="932" spans="1:7" x14ac:dyDescent="0.25">
      <c r="A932" t="s">
        <v>311</v>
      </c>
      <c r="B932" t="s">
        <v>314</v>
      </c>
      <c r="C932" t="s">
        <v>476</v>
      </c>
      <c r="D932" s="34">
        <v>44317</v>
      </c>
      <c r="E932">
        <v>386.5</v>
      </c>
      <c r="F932" s="24">
        <v>83.48</v>
      </c>
      <c r="G932" s="24">
        <f t="shared" si="14"/>
        <v>469.98</v>
      </c>
    </row>
    <row r="933" spans="1:7" x14ac:dyDescent="0.25">
      <c r="A933" t="s">
        <v>311</v>
      </c>
      <c r="B933" t="s">
        <v>314</v>
      </c>
      <c r="C933" t="s">
        <v>477</v>
      </c>
      <c r="D933" s="34">
        <v>44317</v>
      </c>
      <c r="E933">
        <v>387.76</v>
      </c>
      <c r="F933" s="24">
        <v>83.75</v>
      </c>
      <c r="G933" s="24">
        <f t="shared" si="14"/>
        <v>471.51</v>
      </c>
    </row>
    <row r="934" spans="1:7" x14ac:dyDescent="0.25">
      <c r="A934" t="s">
        <v>311</v>
      </c>
      <c r="B934" t="s">
        <v>314</v>
      </c>
      <c r="C934" t="s">
        <v>478</v>
      </c>
      <c r="D934" s="34">
        <v>44317</v>
      </c>
      <c r="E934">
        <v>387.76</v>
      </c>
      <c r="F934" s="24">
        <v>83.75</v>
      </c>
      <c r="G934" s="24">
        <f t="shared" si="14"/>
        <v>471.51</v>
      </c>
    </row>
    <row r="935" spans="1:7" x14ac:dyDescent="0.25">
      <c r="A935" t="s">
        <v>311</v>
      </c>
      <c r="B935" t="s">
        <v>314</v>
      </c>
      <c r="C935" t="s">
        <v>479</v>
      </c>
      <c r="D935" s="34">
        <v>44317</v>
      </c>
      <c r="E935">
        <v>387.76</v>
      </c>
      <c r="F935" s="24">
        <v>83.75</v>
      </c>
      <c r="G935" s="24">
        <f t="shared" si="14"/>
        <v>471.51</v>
      </c>
    </row>
    <row r="936" spans="1:7" x14ac:dyDescent="0.25">
      <c r="A936" t="s">
        <v>311</v>
      </c>
      <c r="B936" t="s">
        <v>314</v>
      </c>
      <c r="C936" t="s">
        <v>480</v>
      </c>
      <c r="D936" s="34">
        <v>44317</v>
      </c>
      <c r="E936">
        <v>387.76</v>
      </c>
      <c r="F936" s="24">
        <v>83.75</v>
      </c>
      <c r="G936" s="24">
        <f t="shared" si="14"/>
        <v>471.51</v>
      </c>
    </row>
    <row r="937" spans="1:7" x14ac:dyDescent="0.25">
      <c r="A937" t="s">
        <v>311</v>
      </c>
      <c r="B937" t="s">
        <v>314</v>
      </c>
      <c r="C937" t="s">
        <v>481</v>
      </c>
      <c r="D937" s="34">
        <v>44317</v>
      </c>
      <c r="E937">
        <v>386.5</v>
      </c>
      <c r="F937" s="24">
        <v>83.48</v>
      </c>
      <c r="G937" s="24">
        <f t="shared" si="14"/>
        <v>469.98</v>
      </c>
    </row>
    <row r="938" spans="1:7" x14ac:dyDescent="0.25">
      <c r="A938" t="s">
        <v>311</v>
      </c>
      <c r="B938" t="s">
        <v>314</v>
      </c>
      <c r="C938" t="s">
        <v>482</v>
      </c>
      <c r="D938" s="34">
        <v>44317</v>
      </c>
      <c r="E938">
        <v>386.5</v>
      </c>
      <c r="F938" s="24">
        <v>83.48</v>
      </c>
      <c r="G938" s="24">
        <f t="shared" si="14"/>
        <v>469.98</v>
      </c>
    </row>
    <row r="939" spans="1:7" x14ac:dyDescent="0.25">
      <c r="A939" t="s">
        <v>311</v>
      </c>
      <c r="B939" t="s">
        <v>314</v>
      </c>
      <c r="C939" t="s">
        <v>483</v>
      </c>
      <c r="D939" s="34">
        <v>44317</v>
      </c>
      <c r="E939">
        <v>386.5</v>
      </c>
      <c r="F939" s="24">
        <v>83.48</v>
      </c>
      <c r="G939" s="24">
        <f t="shared" si="14"/>
        <v>469.98</v>
      </c>
    </row>
    <row r="940" spans="1:7" x14ac:dyDescent="0.25">
      <c r="A940" t="s">
        <v>311</v>
      </c>
      <c r="B940" t="s">
        <v>314</v>
      </c>
      <c r="C940" t="s">
        <v>484</v>
      </c>
      <c r="D940" s="34">
        <v>44317</v>
      </c>
      <c r="E940">
        <v>386.5</v>
      </c>
      <c r="F940" s="24">
        <v>83.48</v>
      </c>
      <c r="G940" s="24">
        <f t="shared" si="14"/>
        <v>469.98</v>
      </c>
    </row>
    <row r="941" spans="1:7" x14ac:dyDescent="0.25">
      <c r="A941" t="s">
        <v>311</v>
      </c>
      <c r="B941" t="s">
        <v>314</v>
      </c>
      <c r="C941" t="s">
        <v>485</v>
      </c>
      <c r="D941" s="34">
        <v>44317</v>
      </c>
      <c r="E941">
        <v>386.5</v>
      </c>
      <c r="F941" s="24">
        <v>83.48</v>
      </c>
      <c r="G941" s="24">
        <f t="shared" si="14"/>
        <v>469.98</v>
      </c>
    </row>
    <row r="942" spans="1:7" x14ac:dyDescent="0.25">
      <c r="A942" t="s">
        <v>311</v>
      </c>
      <c r="B942" t="s">
        <v>314</v>
      </c>
      <c r="C942" t="s">
        <v>486</v>
      </c>
      <c r="D942" s="34">
        <v>44317</v>
      </c>
      <c r="E942">
        <v>386.5</v>
      </c>
      <c r="F942" s="24">
        <v>83.48</v>
      </c>
      <c r="G942" s="24">
        <f t="shared" si="14"/>
        <v>469.98</v>
      </c>
    </row>
    <row r="943" spans="1:7" x14ac:dyDescent="0.25">
      <c r="A943" t="s">
        <v>311</v>
      </c>
      <c r="B943" t="s">
        <v>314</v>
      </c>
      <c r="C943" t="s">
        <v>487</v>
      </c>
      <c r="D943" s="34">
        <v>44317</v>
      </c>
      <c r="E943">
        <v>386.5</v>
      </c>
      <c r="F943" s="24">
        <v>83.48</v>
      </c>
      <c r="G943" s="24">
        <f t="shared" si="14"/>
        <v>469.98</v>
      </c>
    </row>
    <row r="944" spans="1:7" x14ac:dyDescent="0.25">
      <c r="A944" t="s">
        <v>311</v>
      </c>
      <c r="B944" t="s">
        <v>314</v>
      </c>
      <c r="C944" t="s">
        <v>488</v>
      </c>
      <c r="D944" s="34">
        <v>44317</v>
      </c>
      <c r="E944">
        <v>386.5</v>
      </c>
      <c r="F944" s="24">
        <v>83.48</v>
      </c>
      <c r="G944" s="24">
        <f t="shared" si="14"/>
        <v>469.98</v>
      </c>
    </row>
    <row r="945" spans="1:7" x14ac:dyDescent="0.25">
      <c r="A945" t="s">
        <v>311</v>
      </c>
      <c r="B945" t="s">
        <v>314</v>
      </c>
      <c r="C945" t="s">
        <v>489</v>
      </c>
      <c r="D945" s="34">
        <v>44317</v>
      </c>
      <c r="E945">
        <v>386.5</v>
      </c>
      <c r="F945" s="24">
        <v>83.48</v>
      </c>
      <c r="G945" s="24">
        <f t="shared" si="14"/>
        <v>469.98</v>
      </c>
    </row>
    <row r="946" spans="1:7" x14ac:dyDescent="0.25">
      <c r="A946" t="s">
        <v>311</v>
      </c>
      <c r="B946" t="s">
        <v>314</v>
      </c>
      <c r="C946" t="s">
        <v>490</v>
      </c>
      <c r="D946" s="34">
        <v>44317</v>
      </c>
      <c r="E946">
        <v>386.5</v>
      </c>
      <c r="F946" s="24">
        <v>83.48</v>
      </c>
      <c r="G946" s="24">
        <f t="shared" si="14"/>
        <v>469.98</v>
      </c>
    </row>
    <row r="947" spans="1:7" x14ac:dyDescent="0.25">
      <c r="A947" t="s">
        <v>311</v>
      </c>
      <c r="B947" t="s">
        <v>314</v>
      </c>
      <c r="C947" t="s">
        <v>491</v>
      </c>
      <c r="D947" s="34">
        <v>44317</v>
      </c>
      <c r="E947">
        <v>386.5</v>
      </c>
      <c r="F947" s="24">
        <v>83.48</v>
      </c>
      <c r="G947" s="24">
        <f t="shared" si="14"/>
        <v>469.98</v>
      </c>
    </row>
    <row r="948" spans="1:7" x14ac:dyDescent="0.25">
      <c r="A948" t="s">
        <v>311</v>
      </c>
      <c r="B948" t="s">
        <v>314</v>
      </c>
      <c r="C948" t="s">
        <v>492</v>
      </c>
      <c r="D948" s="34">
        <v>44317</v>
      </c>
      <c r="E948">
        <v>386.5</v>
      </c>
      <c r="F948" s="24">
        <v>83.48</v>
      </c>
      <c r="G948" s="24">
        <f t="shared" si="14"/>
        <v>469.98</v>
      </c>
    </row>
    <row r="949" spans="1:7" x14ac:dyDescent="0.25">
      <c r="A949" t="s">
        <v>311</v>
      </c>
      <c r="B949" t="s">
        <v>314</v>
      </c>
      <c r="C949" t="s">
        <v>493</v>
      </c>
      <c r="D949" s="34">
        <v>44317</v>
      </c>
      <c r="E949">
        <v>386.5</v>
      </c>
      <c r="F949" s="24">
        <v>83.48</v>
      </c>
      <c r="G949" s="24">
        <f t="shared" si="14"/>
        <v>469.98</v>
      </c>
    </row>
    <row r="950" spans="1:7" x14ac:dyDescent="0.25">
      <c r="A950" t="s">
        <v>311</v>
      </c>
      <c r="B950" t="s">
        <v>314</v>
      </c>
      <c r="C950" t="s">
        <v>494</v>
      </c>
      <c r="D950" s="34">
        <v>44317</v>
      </c>
      <c r="E950">
        <v>386.5</v>
      </c>
      <c r="F950" s="24">
        <v>83.48</v>
      </c>
      <c r="G950" s="24">
        <f t="shared" si="14"/>
        <v>469.98</v>
      </c>
    </row>
    <row r="951" spans="1:7" x14ac:dyDescent="0.25">
      <c r="A951" t="s">
        <v>311</v>
      </c>
      <c r="B951" t="s">
        <v>314</v>
      </c>
      <c r="C951" t="s">
        <v>495</v>
      </c>
      <c r="D951" s="34">
        <v>44317</v>
      </c>
      <c r="E951">
        <v>386.5</v>
      </c>
      <c r="F951" s="24">
        <v>83.48</v>
      </c>
      <c r="G951" s="24">
        <f t="shared" si="14"/>
        <v>469.98</v>
      </c>
    </row>
    <row r="952" spans="1:7" x14ac:dyDescent="0.25">
      <c r="A952" t="s">
        <v>311</v>
      </c>
      <c r="B952" t="s">
        <v>314</v>
      </c>
      <c r="C952" t="s">
        <v>496</v>
      </c>
      <c r="D952" s="34">
        <v>44317</v>
      </c>
      <c r="E952">
        <v>386.5</v>
      </c>
      <c r="F952" s="24">
        <v>83.48</v>
      </c>
      <c r="G952" s="24">
        <f t="shared" si="14"/>
        <v>469.98</v>
      </c>
    </row>
    <row r="953" spans="1:7" x14ac:dyDescent="0.25">
      <c r="A953" t="s">
        <v>311</v>
      </c>
      <c r="B953" t="s">
        <v>314</v>
      </c>
      <c r="C953" t="s">
        <v>497</v>
      </c>
      <c r="D953" s="34">
        <v>44317</v>
      </c>
      <c r="E953">
        <v>386.5</v>
      </c>
      <c r="F953" s="24">
        <v>83.48</v>
      </c>
      <c r="G953" s="24">
        <f t="shared" si="14"/>
        <v>469.98</v>
      </c>
    </row>
    <row r="954" spans="1:7" x14ac:dyDescent="0.25">
      <c r="A954" t="s">
        <v>311</v>
      </c>
      <c r="B954" t="s">
        <v>314</v>
      </c>
      <c r="C954" t="s">
        <v>498</v>
      </c>
      <c r="D954" s="34">
        <v>44317</v>
      </c>
      <c r="E954">
        <v>386.5</v>
      </c>
      <c r="F954" s="24">
        <v>83.48</v>
      </c>
      <c r="G954" s="24">
        <f t="shared" si="14"/>
        <v>469.98</v>
      </c>
    </row>
    <row r="955" spans="1:7" x14ac:dyDescent="0.25">
      <c r="A955" t="s">
        <v>311</v>
      </c>
      <c r="B955" t="s">
        <v>314</v>
      </c>
      <c r="C955" t="s">
        <v>499</v>
      </c>
      <c r="D955" s="34">
        <v>44317</v>
      </c>
      <c r="E955">
        <v>386.5</v>
      </c>
      <c r="F955" s="24">
        <v>83.48</v>
      </c>
      <c r="G955" s="24">
        <f t="shared" si="14"/>
        <v>469.98</v>
      </c>
    </row>
    <row r="956" spans="1:7" x14ac:dyDescent="0.25">
      <c r="A956" t="s">
        <v>311</v>
      </c>
      <c r="B956" t="s">
        <v>314</v>
      </c>
      <c r="C956" t="s">
        <v>500</v>
      </c>
      <c r="D956" s="34">
        <v>44317</v>
      </c>
      <c r="E956">
        <v>386.5</v>
      </c>
      <c r="F956" s="24">
        <v>83.48</v>
      </c>
      <c r="G956" s="24">
        <f t="shared" si="14"/>
        <v>469.98</v>
      </c>
    </row>
    <row r="957" spans="1:7" x14ac:dyDescent="0.25">
      <c r="A957" t="s">
        <v>311</v>
      </c>
      <c r="B957" t="s">
        <v>314</v>
      </c>
      <c r="C957" t="s">
        <v>501</v>
      </c>
      <c r="D957" s="34">
        <v>44317</v>
      </c>
      <c r="E957">
        <v>386.5</v>
      </c>
      <c r="F957" s="24">
        <v>83.48</v>
      </c>
      <c r="G957" s="24">
        <f t="shared" si="14"/>
        <v>469.98</v>
      </c>
    </row>
    <row r="958" spans="1:7" x14ac:dyDescent="0.25">
      <c r="A958" t="s">
        <v>311</v>
      </c>
      <c r="B958" t="s">
        <v>314</v>
      </c>
      <c r="C958" t="s">
        <v>502</v>
      </c>
      <c r="D958" s="34">
        <v>44317</v>
      </c>
      <c r="E958">
        <v>386.5</v>
      </c>
      <c r="F958" s="24">
        <v>83.48</v>
      </c>
      <c r="G958" s="24">
        <f t="shared" si="14"/>
        <v>469.98</v>
      </c>
    </row>
    <row r="959" spans="1:7" x14ac:dyDescent="0.25">
      <c r="A959" t="s">
        <v>311</v>
      </c>
      <c r="B959" t="s">
        <v>314</v>
      </c>
      <c r="C959" t="s">
        <v>503</v>
      </c>
      <c r="D959" s="34">
        <v>44317</v>
      </c>
      <c r="E959">
        <v>386.5</v>
      </c>
      <c r="F959" s="24">
        <v>83.48</v>
      </c>
      <c r="G959" s="24">
        <f t="shared" si="14"/>
        <v>469.98</v>
      </c>
    </row>
    <row r="960" spans="1:7" x14ac:dyDescent="0.25">
      <c r="A960" t="s">
        <v>311</v>
      </c>
      <c r="B960" t="s">
        <v>314</v>
      </c>
      <c r="C960" t="s">
        <v>504</v>
      </c>
      <c r="D960" s="34">
        <v>44317</v>
      </c>
      <c r="E960">
        <v>386.5</v>
      </c>
      <c r="F960" s="24">
        <v>83.48</v>
      </c>
      <c r="G960" s="24">
        <f t="shared" si="14"/>
        <v>469.98</v>
      </c>
    </row>
    <row r="961" spans="1:7" x14ac:dyDescent="0.25">
      <c r="A961" t="s">
        <v>311</v>
      </c>
      <c r="B961" t="s">
        <v>314</v>
      </c>
      <c r="C961" t="s">
        <v>505</v>
      </c>
      <c r="D961" s="34">
        <v>44317</v>
      </c>
      <c r="E961">
        <v>386.5</v>
      </c>
      <c r="F961" s="24">
        <v>83.48</v>
      </c>
      <c r="G961" s="24">
        <f t="shared" si="14"/>
        <v>469.98</v>
      </c>
    </row>
    <row r="962" spans="1:7" x14ac:dyDescent="0.25">
      <c r="A962" t="s">
        <v>311</v>
      </c>
      <c r="B962" t="s">
        <v>312</v>
      </c>
      <c r="C962" t="s">
        <v>313</v>
      </c>
      <c r="D962" s="34">
        <v>44348</v>
      </c>
      <c r="E962">
        <v>843468.36</v>
      </c>
      <c r="F962" s="24">
        <v>355023.74</v>
      </c>
      <c r="G962" s="24">
        <f t="shared" si="14"/>
        <v>1198492.1000000001</v>
      </c>
    </row>
    <row r="963" spans="1:7" x14ac:dyDescent="0.25">
      <c r="A963" t="s">
        <v>311</v>
      </c>
      <c r="B963" t="s">
        <v>314</v>
      </c>
      <c r="C963" t="s">
        <v>315</v>
      </c>
      <c r="D963" s="34">
        <v>44348</v>
      </c>
      <c r="E963">
        <v>387.69</v>
      </c>
      <c r="F963" s="24">
        <v>82.29</v>
      </c>
      <c r="G963" s="24">
        <f t="shared" ref="G963:G1026" si="15">SUM(E963:F963)</f>
        <v>469.98</v>
      </c>
    </row>
    <row r="964" spans="1:7" x14ac:dyDescent="0.25">
      <c r="A964" t="s">
        <v>311</v>
      </c>
      <c r="B964" t="s">
        <v>314</v>
      </c>
      <c r="C964" t="s">
        <v>316</v>
      </c>
      <c r="D964" s="34">
        <v>44348</v>
      </c>
      <c r="E964">
        <v>388.95</v>
      </c>
      <c r="F964" s="24">
        <v>82.56</v>
      </c>
      <c r="G964" s="24">
        <f t="shared" si="15"/>
        <v>471.51</v>
      </c>
    </row>
    <row r="965" spans="1:7" x14ac:dyDescent="0.25">
      <c r="A965" t="s">
        <v>311</v>
      </c>
      <c r="B965" t="s">
        <v>314</v>
      </c>
      <c r="C965" t="s">
        <v>317</v>
      </c>
      <c r="D965" s="34">
        <v>44348</v>
      </c>
      <c r="E965">
        <v>387.69</v>
      </c>
      <c r="F965" s="24">
        <v>82.29</v>
      </c>
      <c r="G965" s="24">
        <f t="shared" si="15"/>
        <v>469.98</v>
      </c>
    </row>
    <row r="966" spans="1:7" x14ac:dyDescent="0.25">
      <c r="A966" t="s">
        <v>311</v>
      </c>
      <c r="B966" t="s">
        <v>314</v>
      </c>
      <c r="C966" t="s">
        <v>318</v>
      </c>
      <c r="D966" s="34">
        <v>44348</v>
      </c>
      <c r="E966">
        <v>388.95</v>
      </c>
      <c r="F966" s="24">
        <v>82.56</v>
      </c>
      <c r="G966" s="24">
        <f t="shared" si="15"/>
        <v>471.51</v>
      </c>
    </row>
    <row r="967" spans="1:7" x14ac:dyDescent="0.25">
      <c r="A967" t="s">
        <v>311</v>
      </c>
      <c r="B967" t="s">
        <v>314</v>
      </c>
      <c r="C967" t="s">
        <v>319</v>
      </c>
      <c r="D967" s="34">
        <v>44348</v>
      </c>
      <c r="E967">
        <v>388.95</v>
      </c>
      <c r="F967" s="24">
        <v>82.56</v>
      </c>
      <c r="G967" s="24">
        <f t="shared" si="15"/>
        <v>471.51</v>
      </c>
    </row>
    <row r="968" spans="1:7" x14ac:dyDescent="0.25">
      <c r="A968" t="s">
        <v>311</v>
      </c>
      <c r="B968" t="s">
        <v>314</v>
      </c>
      <c r="C968" t="s">
        <v>320</v>
      </c>
      <c r="D968" s="34">
        <v>44348</v>
      </c>
      <c r="E968">
        <v>388.95</v>
      </c>
      <c r="F968" s="24">
        <v>82.56</v>
      </c>
      <c r="G968" s="24">
        <f t="shared" si="15"/>
        <v>471.51</v>
      </c>
    </row>
    <row r="969" spans="1:7" x14ac:dyDescent="0.25">
      <c r="A969" t="s">
        <v>311</v>
      </c>
      <c r="B969" t="s">
        <v>314</v>
      </c>
      <c r="C969" t="s">
        <v>321</v>
      </c>
      <c r="D969" s="34">
        <v>44348</v>
      </c>
      <c r="E969">
        <v>387.69</v>
      </c>
      <c r="F969" s="24">
        <v>82.29</v>
      </c>
      <c r="G969" s="24">
        <f t="shared" si="15"/>
        <v>469.98</v>
      </c>
    </row>
    <row r="970" spans="1:7" x14ac:dyDescent="0.25">
      <c r="A970" t="s">
        <v>311</v>
      </c>
      <c r="B970" t="s">
        <v>314</v>
      </c>
      <c r="C970" t="s">
        <v>322</v>
      </c>
      <c r="D970" s="34">
        <v>44348</v>
      </c>
      <c r="E970">
        <v>388.95</v>
      </c>
      <c r="F970" s="24">
        <v>82.56</v>
      </c>
      <c r="G970" s="24">
        <f t="shared" si="15"/>
        <v>471.51</v>
      </c>
    </row>
    <row r="971" spans="1:7" x14ac:dyDescent="0.25">
      <c r="A971" t="s">
        <v>311</v>
      </c>
      <c r="B971" t="s">
        <v>314</v>
      </c>
      <c r="C971" t="s">
        <v>323</v>
      </c>
      <c r="D971" s="34">
        <v>44348</v>
      </c>
      <c r="E971">
        <v>387.69</v>
      </c>
      <c r="F971" s="24">
        <v>82.29</v>
      </c>
      <c r="G971" s="24">
        <f t="shared" si="15"/>
        <v>469.98</v>
      </c>
    </row>
    <row r="972" spans="1:7" x14ac:dyDescent="0.25">
      <c r="A972" t="s">
        <v>311</v>
      </c>
      <c r="B972" t="s">
        <v>314</v>
      </c>
      <c r="C972" t="s">
        <v>324</v>
      </c>
      <c r="D972" s="34">
        <v>44348</v>
      </c>
      <c r="E972">
        <v>388.95</v>
      </c>
      <c r="F972" s="24">
        <v>82.56</v>
      </c>
      <c r="G972" s="24">
        <f t="shared" si="15"/>
        <v>471.51</v>
      </c>
    </row>
    <row r="973" spans="1:7" x14ac:dyDescent="0.25">
      <c r="A973" t="s">
        <v>311</v>
      </c>
      <c r="B973" t="s">
        <v>314</v>
      </c>
      <c r="C973" t="s">
        <v>325</v>
      </c>
      <c r="D973" s="34">
        <v>44348</v>
      </c>
      <c r="E973">
        <v>387.69</v>
      </c>
      <c r="F973" s="24">
        <v>82.29</v>
      </c>
      <c r="G973" s="24">
        <f t="shared" si="15"/>
        <v>469.98</v>
      </c>
    </row>
    <row r="974" spans="1:7" x14ac:dyDescent="0.25">
      <c r="A974" t="s">
        <v>311</v>
      </c>
      <c r="B974" t="s">
        <v>314</v>
      </c>
      <c r="C974" t="s">
        <v>326</v>
      </c>
      <c r="D974" s="34">
        <v>44348</v>
      </c>
      <c r="E974">
        <v>388.95</v>
      </c>
      <c r="F974" s="24">
        <v>82.56</v>
      </c>
      <c r="G974" s="24">
        <f t="shared" si="15"/>
        <v>471.51</v>
      </c>
    </row>
    <row r="975" spans="1:7" x14ac:dyDescent="0.25">
      <c r="A975" t="s">
        <v>311</v>
      </c>
      <c r="B975" t="s">
        <v>314</v>
      </c>
      <c r="C975" t="s">
        <v>327</v>
      </c>
      <c r="D975" s="34">
        <v>44348</v>
      </c>
      <c r="E975">
        <v>388.95</v>
      </c>
      <c r="F975" s="24">
        <v>82.56</v>
      </c>
      <c r="G975" s="24">
        <f t="shared" si="15"/>
        <v>471.51</v>
      </c>
    </row>
    <row r="976" spans="1:7" x14ac:dyDescent="0.25">
      <c r="A976" t="s">
        <v>311</v>
      </c>
      <c r="B976" t="s">
        <v>314</v>
      </c>
      <c r="C976" t="s">
        <v>328</v>
      </c>
      <c r="D976" s="34">
        <v>44348</v>
      </c>
      <c r="E976">
        <v>388.95</v>
      </c>
      <c r="F976" s="24">
        <v>82.56</v>
      </c>
      <c r="G976" s="24">
        <f t="shared" si="15"/>
        <v>471.51</v>
      </c>
    </row>
    <row r="977" spans="1:7" x14ac:dyDescent="0.25">
      <c r="A977" t="s">
        <v>311</v>
      </c>
      <c r="B977" t="s">
        <v>314</v>
      </c>
      <c r="C977" t="s">
        <v>329</v>
      </c>
      <c r="D977" s="34">
        <v>44348</v>
      </c>
      <c r="E977">
        <v>388.95</v>
      </c>
      <c r="F977" s="24">
        <v>82.56</v>
      </c>
      <c r="G977" s="24">
        <f t="shared" si="15"/>
        <v>471.51</v>
      </c>
    </row>
    <row r="978" spans="1:7" x14ac:dyDescent="0.25">
      <c r="A978" t="s">
        <v>311</v>
      </c>
      <c r="B978" t="s">
        <v>314</v>
      </c>
      <c r="C978" t="s">
        <v>330</v>
      </c>
      <c r="D978" s="34">
        <v>44348</v>
      </c>
      <c r="E978">
        <v>387.69</v>
      </c>
      <c r="F978" s="24">
        <v>82.29</v>
      </c>
      <c r="G978" s="24">
        <f t="shared" si="15"/>
        <v>469.98</v>
      </c>
    </row>
    <row r="979" spans="1:7" x14ac:dyDescent="0.25">
      <c r="A979" t="s">
        <v>311</v>
      </c>
      <c r="B979" t="s">
        <v>314</v>
      </c>
      <c r="C979" t="s">
        <v>331</v>
      </c>
      <c r="D979" s="34">
        <v>44348</v>
      </c>
      <c r="E979">
        <v>388.95</v>
      </c>
      <c r="F979" s="24">
        <v>82.56</v>
      </c>
      <c r="G979" s="24">
        <f t="shared" si="15"/>
        <v>471.51</v>
      </c>
    </row>
    <row r="980" spans="1:7" x14ac:dyDescent="0.25">
      <c r="A980" t="s">
        <v>311</v>
      </c>
      <c r="B980" t="s">
        <v>314</v>
      </c>
      <c r="C980" t="s">
        <v>332</v>
      </c>
      <c r="D980" s="34">
        <v>44348</v>
      </c>
      <c r="E980">
        <v>388.95</v>
      </c>
      <c r="F980" s="24">
        <v>82.56</v>
      </c>
      <c r="G980" s="24">
        <f t="shared" si="15"/>
        <v>471.51</v>
      </c>
    </row>
    <row r="981" spans="1:7" x14ac:dyDescent="0.25">
      <c r="A981" t="s">
        <v>311</v>
      </c>
      <c r="B981" t="s">
        <v>314</v>
      </c>
      <c r="C981" t="s">
        <v>333</v>
      </c>
      <c r="D981" s="34">
        <v>44348</v>
      </c>
      <c r="E981">
        <v>388.95</v>
      </c>
      <c r="F981" s="24">
        <v>82.56</v>
      </c>
      <c r="G981" s="24">
        <f t="shared" si="15"/>
        <v>471.51</v>
      </c>
    </row>
    <row r="982" spans="1:7" x14ac:dyDescent="0.25">
      <c r="A982" t="s">
        <v>311</v>
      </c>
      <c r="B982" t="s">
        <v>314</v>
      </c>
      <c r="C982" t="s">
        <v>334</v>
      </c>
      <c r="D982" s="34">
        <v>44348</v>
      </c>
      <c r="E982">
        <v>387.69</v>
      </c>
      <c r="F982" s="24">
        <v>82.29</v>
      </c>
      <c r="G982" s="24">
        <f t="shared" si="15"/>
        <v>469.98</v>
      </c>
    </row>
    <row r="983" spans="1:7" x14ac:dyDescent="0.25">
      <c r="A983" t="s">
        <v>311</v>
      </c>
      <c r="B983" t="s">
        <v>314</v>
      </c>
      <c r="C983" t="s">
        <v>335</v>
      </c>
      <c r="D983" s="34">
        <v>44348</v>
      </c>
      <c r="E983">
        <v>388.95</v>
      </c>
      <c r="F983" s="24">
        <v>82.56</v>
      </c>
      <c r="G983" s="24">
        <f t="shared" si="15"/>
        <v>471.51</v>
      </c>
    </row>
    <row r="984" spans="1:7" x14ac:dyDescent="0.25">
      <c r="A984" t="s">
        <v>311</v>
      </c>
      <c r="B984" t="s">
        <v>314</v>
      </c>
      <c r="C984" t="s">
        <v>336</v>
      </c>
      <c r="D984" s="34">
        <v>44348</v>
      </c>
      <c r="E984">
        <v>388.95</v>
      </c>
      <c r="F984" s="24">
        <v>82.56</v>
      </c>
      <c r="G984" s="24">
        <f t="shared" si="15"/>
        <v>471.51</v>
      </c>
    </row>
    <row r="985" spans="1:7" x14ac:dyDescent="0.25">
      <c r="A985" t="s">
        <v>311</v>
      </c>
      <c r="B985" t="s">
        <v>314</v>
      </c>
      <c r="C985" t="s">
        <v>337</v>
      </c>
      <c r="D985" s="34">
        <v>44348</v>
      </c>
      <c r="E985">
        <v>387.69</v>
      </c>
      <c r="F985" s="24">
        <v>82.29</v>
      </c>
      <c r="G985" s="24">
        <f t="shared" si="15"/>
        <v>469.98</v>
      </c>
    </row>
    <row r="986" spans="1:7" x14ac:dyDescent="0.25">
      <c r="A986" t="s">
        <v>311</v>
      </c>
      <c r="B986" t="s">
        <v>314</v>
      </c>
      <c r="C986" t="s">
        <v>338</v>
      </c>
      <c r="D986" s="34">
        <v>44348</v>
      </c>
      <c r="E986">
        <v>387.69</v>
      </c>
      <c r="F986" s="24">
        <v>82.29</v>
      </c>
      <c r="G986" s="24">
        <f t="shared" si="15"/>
        <v>469.98</v>
      </c>
    </row>
    <row r="987" spans="1:7" x14ac:dyDescent="0.25">
      <c r="A987" t="s">
        <v>311</v>
      </c>
      <c r="B987" t="s">
        <v>314</v>
      </c>
      <c r="C987" t="s">
        <v>339</v>
      </c>
      <c r="D987" s="34">
        <v>44348</v>
      </c>
      <c r="E987">
        <v>387.69</v>
      </c>
      <c r="F987" s="24">
        <v>82.29</v>
      </c>
      <c r="G987" s="24">
        <f t="shared" si="15"/>
        <v>469.98</v>
      </c>
    </row>
    <row r="988" spans="1:7" x14ac:dyDescent="0.25">
      <c r="A988" t="s">
        <v>311</v>
      </c>
      <c r="B988" t="s">
        <v>314</v>
      </c>
      <c r="C988" t="s">
        <v>340</v>
      </c>
      <c r="D988" s="34">
        <v>44348</v>
      </c>
      <c r="E988">
        <v>387.69</v>
      </c>
      <c r="F988" s="24">
        <v>82.29</v>
      </c>
      <c r="G988" s="24">
        <f t="shared" si="15"/>
        <v>469.98</v>
      </c>
    </row>
    <row r="989" spans="1:7" x14ac:dyDescent="0.25">
      <c r="A989" t="s">
        <v>311</v>
      </c>
      <c r="B989" t="s">
        <v>314</v>
      </c>
      <c r="C989" t="s">
        <v>341</v>
      </c>
      <c r="D989" s="34">
        <v>44348</v>
      </c>
      <c r="E989">
        <v>387.69</v>
      </c>
      <c r="F989" s="24">
        <v>82.29</v>
      </c>
      <c r="G989" s="24">
        <f t="shared" si="15"/>
        <v>469.98</v>
      </c>
    </row>
    <row r="990" spans="1:7" x14ac:dyDescent="0.25">
      <c r="A990" t="s">
        <v>311</v>
      </c>
      <c r="B990" t="s">
        <v>314</v>
      </c>
      <c r="C990" t="s">
        <v>342</v>
      </c>
      <c r="D990" s="34">
        <v>44348</v>
      </c>
      <c r="E990">
        <v>387.69</v>
      </c>
      <c r="F990" s="24">
        <v>82.29</v>
      </c>
      <c r="G990" s="24">
        <f t="shared" si="15"/>
        <v>469.98</v>
      </c>
    </row>
    <row r="991" spans="1:7" x14ac:dyDescent="0.25">
      <c r="A991" t="s">
        <v>311</v>
      </c>
      <c r="B991" t="s">
        <v>314</v>
      </c>
      <c r="C991" t="s">
        <v>343</v>
      </c>
      <c r="D991" s="34">
        <v>44348</v>
      </c>
      <c r="E991">
        <v>387.69</v>
      </c>
      <c r="F991" s="24">
        <v>82.29</v>
      </c>
      <c r="G991" s="24">
        <f t="shared" si="15"/>
        <v>469.98</v>
      </c>
    </row>
    <row r="992" spans="1:7" x14ac:dyDescent="0.25">
      <c r="A992" t="s">
        <v>311</v>
      </c>
      <c r="B992" t="s">
        <v>314</v>
      </c>
      <c r="C992" t="s">
        <v>344</v>
      </c>
      <c r="D992" s="34">
        <v>44348</v>
      </c>
      <c r="E992">
        <v>387.69</v>
      </c>
      <c r="F992" s="24">
        <v>82.29</v>
      </c>
      <c r="G992" s="24">
        <f t="shared" si="15"/>
        <v>469.98</v>
      </c>
    </row>
    <row r="993" spans="1:7" x14ac:dyDescent="0.25">
      <c r="A993" t="s">
        <v>311</v>
      </c>
      <c r="B993" t="s">
        <v>314</v>
      </c>
      <c r="C993" t="s">
        <v>345</v>
      </c>
      <c r="D993" s="34">
        <v>44348</v>
      </c>
      <c r="E993">
        <v>387.69</v>
      </c>
      <c r="F993" s="24">
        <v>82.29</v>
      </c>
      <c r="G993" s="24">
        <f t="shared" si="15"/>
        <v>469.98</v>
      </c>
    </row>
    <row r="994" spans="1:7" x14ac:dyDescent="0.25">
      <c r="A994" t="s">
        <v>311</v>
      </c>
      <c r="B994" t="s">
        <v>314</v>
      </c>
      <c r="C994" t="s">
        <v>346</v>
      </c>
      <c r="D994" s="34">
        <v>44348</v>
      </c>
      <c r="E994">
        <v>387.69</v>
      </c>
      <c r="F994" s="24">
        <v>82.29</v>
      </c>
      <c r="G994" s="24">
        <f t="shared" si="15"/>
        <v>469.98</v>
      </c>
    </row>
    <row r="995" spans="1:7" x14ac:dyDescent="0.25">
      <c r="A995" t="s">
        <v>311</v>
      </c>
      <c r="B995" t="s">
        <v>314</v>
      </c>
      <c r="C995" t="s">
        <v>347</v>
      </c>
      <c r="D995" s="34">
        <v>44348</v>
      </c>
      <c r="E995">
        <v>387.69</v>
      </c>
      <c r="F995" s="24">
        <v>82.29</v>
      </c>
      <c r="G995" s="24">
        <f t="shared" si="15"/>
        <v>469.98</v>
      </c>
    </row>
    <row r="996" spans="1:7" x14ac:dyDescent="0.25">
      <c r="A996" t="s">
        <v>311</v>
      </c>
      <c r="B996" t="s">
        <v>314</v>
      </c>
      <c r="C996" t="s">
        <v>348</v>
      </c>
      <c r="D996" s="34">
        <v>44348</v>
      </c>
      <c r="E996">
        <v>387.69</v>
      </c>
      <c r="F996" s="24">
        <v>82.29</v>
      </c>
      <c r="G996" s="24">
        <f t="shared" si="15"/>
        <v>469.98</v>
      </c>
    </row>
    <row r="997" spans="1:7" x14ac:dyDescent="0.25">
      <c r="A997" t="s">
        <v>311</v>
      </c>
      <c r="B997" t="s">
        <v>314</v>
      </c>
      <c r="C997" t="s">
        <v>349</v>
      </c>
      <c r="D997" s="34">
        <v>44348</v>
      </c>
      <c r="E997">
        <v>388.95</v>
      </c>
      <c r="F997" s="24">
        <v>82.56</v>
      </c>
      <c r="G997" s="24">
        <f t="shared" si="15"/>
        <v>471.51</v>
      </c>
    </row>
    <row r="998" spans="1:7" x14ac:dyDescent="0.25">
      <c r="A998" t="s">
        <v>311</v>
      </c>
      <c r="B998" t="s">
        <v>314</v>
      </c>
      <c r="C998" t="s">
        <v>350</v>
      </c>
      <c r="D998" s="34">
        <v>44348</v>
      </c>
      <c r="E998">
        <v>387.69</v>
      </c>
      <c r="F998" s="24">
        <v>82.29</v>
      </c>
      <c r="G998" s="24">
        <f t="shared" si="15"/>
        <v>469.98</v>
      </c>
    </row>
    <row r="999" spans="1:7" x14ac:dyDescent="0.25">
      <c r="A999" t="s">
        <v>311</v>
      </c>
      <c r="B999" t="s">
        <v>314</v>
      </c>
      <c r="C999" t="s">
        <v>351</v>
      </c>
      <c r="D999" s="34">
        <v>44348</v>
      </c>
      <c r="E999">
        <v>388.95</v>
      </c>
      <c r="F999" s="24">
        <v>82.56</v>
      </c>
      <c r="G999" s="24">
        <f t="shared" si="15"/>
        <v>471.51</v>
      </c>
    </row>
    <row r="1000" spans="1:7" x14ac:dyDescent="0.25">
      <c r="A1000" t="s">
        <v>311</v>
      </c>
      <c r="B1000" t="s">
        <v>314</v>
      </c>
      <c r="C1000" t="s">
        <v>352</v>
      </c>
      <c r="D1000" s="34">
        <v>44348</v>
      </c>
      <c r="E1000">
        <v>388.95</v>
      </c>
      <c r="F1000" s="24">
        <v>82.56</v>
      </c>
      <c r="G1000" s="24">
        <f t="shared" si="15"/>
        <v>471.51</v>
      </c>
    </row>
    <row r="1001" spans="1:7" x14ac:dyDescent="0.25">
      <c r="A1001" t="s">
        <v>311</v>
      </c>
      <c r="B1001" t="s">
        <v>314</v>
      </c>
      <c r="C1001" t="s">
        <v>353</v>
      </c>
      <c r="D1001" s="34">
        <v>44348</v>
      </c>
      <c r="E1001">
        <v>387.69</v>
      </c>
      <c r="F1001" s="24">
        <v>82.29</v>
      </c>
      <c r="G1001" s="24">
        <f t="shared" si="15"/>
        <v>469.98</v>
      </c>
    </row>
    <row r="1002" spans="1:7" x14ac:dyDescent="0.25">
      <c r="A1002" t="s">
        <v>311</v>
      </c>
      <c r="B1002" t="s">
        <v>314</v>
      </c>
      <c r="C1002" t="s">
        <v>354</v>
      </c>
      <c r="D1002" s="34">
        <v>44348</v>
      </c>
      <c r="E1002">
        <v>388.95</v>
      </c>
      <c r="F1002" s="24">
        <v>82.56</v>
      </c>
      <c r="G1002" s="24">
        <f t="shared" si="15"/>
        <v>471.51</v>
      </c>
    </row>
    <row r="1003" spans="1:7" x14ac:dyDescent="0.25">
      <c r="A1003" t="s">
        <v>311</v>
      </c>
      <c r="B1003" t="s">
        <v>314</v>
      </c>
      <c r="C1003" t="s">
        <v>355</v>
      </c>
      <c r="D1003" s="34">
        <v>44348</v>
      </c>
      <c r="E1003">
        <v>388.95</v>
      </c>
      <c r="F1003" s="24">
        <v>82.56</v>
      </c>
      <c r="G1003" s="24">
        <f t="shared" si="15"/>
        <v>471.51</v>
      </c>
    </row>
    <row r="1004" spans="1:7" x14ac:dyDescent="0.25">
      <c r="A1004" t="s">
        <v>311</v>
      </c>
      <c r="B1004" t="s">
        <v>314</v>
      </c>
      <c r="C1004" t="s">
        <v>356</v>
      </c>
      <c r="D1004" s="34">
        <v>44348</v>
      </c>
      <c r="E1004">
        <v>388.95</v>
      </c>
      <c r="F1004" s="24">
        <v>82.56</v>
      </c>
      <c r="G1004" s="24">
        <f t="shared" si="15"/>
        <v>471.51</v>
      </c>
    </row>
    <row r="1005" spans="1:7" x14ac:dyDescent="0.25">
      <c r="A1005" t="s">
        <v>311</v>
      </c>
      <c r="B1005" t="s">
        <v>314</v>
      </c>
      <c r="C1005" t="s">
        <v>357</v>
      </c>
      <c r="D1005" s="34">
        <v>44348</v>
      </c>
      <c r="E1005">
        <v>388.95</v>
      </c>
      <c r="F1005" s="24">
        <v>82.56</v>
      </c>
      <c r="G1005" s="24">
        <f t="shared" si="15"/>
        <v>471.51</v>
      </c>
    </row>
    <row r="1006" spans="1:7" x14ac:dyDescent="0.25">
      <c r="A1006" t="s">
        <v>311</v>
      </c>
      <c r="B1006" t="s">
        <v>314</v>
      </c>
      <c r="C1006" t="s">
        <v>358</v>
      </c>
      <c r="D1006" s="34">
        <v>44348</v>
      </c>
      <c r="E1006">
        <v>388.95</v>
      </c>
      <c r="F1006" s="24">
        <v>82.56</v>
      </c>
      <c r="G1006" s="24">
        <f t="shared" si="15"/>
        <v>471.51</v>
      </c>
    </row>
    <row r="1007" spans="1:7" x14ac:dyDescent="0.25">
      <c r="A1007" t="s">
        <v>311</v>
      </c>
      <c r="B1007" t="s">
        <v>314</v>
      </c>
      <c r="C1007" t="s">
        <v>359</v>
      </c>
      <c r="D1007" s="34">
        <v>44348</v>
      </c>
      <c r="E1007">
        <v>388.95</v>
      </c>
      <c r="F1007" s="24">
        <v>82.56</v>
      </c>
      <c r="G1007" s="24">
        <f t="shared" si="15"/>
        <v>471.51</v>
      </c>
    </row>
    <row r="1008" spans="1:7" x14ac:dyDescent="0.25">
      <c r="A1008" t="s">
        <v>311</v>
      </c>
      <c r="B1008" t="s">
        <v>314</v>
      </c>
      <c r="C1008" t="s">
        <v>360</v>
      </c>
      <c r="D1008" s="34">
        <v>44348</v>
      </c>
      <c r="E1008">
        <v>388.95</v>
      </c>
      <c r="F1008" s="24">
        <v>82.56</v>
      </c>
      <c r="G1008" s="24">
        <f t="shared" si="15"/>
        <v>471.51</v>
      </c>
    </row>
    <row r="1009" spans="1:7" x14ac:dyDescent="0.25">
      <c r="A1009" t="s">
        <v>311</v>
      </c>
      <c r="B1009" t="s">
        <v>314</v>
      </c>
      <c r="C1009" t="s">
        <v>361</v>
      </c>
      <c r="D1009" s="34">
        <v>44348</v>
      </c>
      <c r="E1009">
        <v>388.95</v>
      </c>
      <c r="F1009" s="24">
        <v>82.56</v>
      </c>
      <c r="G1009" s="24">
        <f t="shared" si="15"/>
        <v>471.51</v>
      </c>
    </row>
    <row r="1010" spans="1:7" x14ac:dyDescent="0.25">
      <c r="A1010" t="s">
        <v>311</v>
      </c>
      <c r="B1010" t="s">
        <v>314</v>
      </c>
      <c r="C1010" t="s">
        <v>362</v>
      </c>
      <c r="D1010" s="34">
        <v>44348</v>
      </c>
      <c r="E1010">
        <v>388.95</v>
      </c>
      <c r="F1010" s="24">
        <v>82.56</v>
      </c>
      <c r="G1010" s="24">
        <f t="shared" si="15"/>
        <v>471.51</v>
      </c>
    </row>
    <row r="1011" spans="1:7" x14ac:dyDescent="0.25">
      <c r="A1011" t="s">
        <v>311</v>
      </c>
      <c r="B1011" t="s">
        <v>314</v>
      </c>
      <c r="C1011" t="s">
        <v>363</v>
      </c>
      <c r="D1011" s="34">
        <v>44348</v>
      </c>
      <c r="E1011">
        <v>388.95</v>
      </c>
      <c r="F1011" s="24">
        <v>82.56</v>
      </c>
      <c r="G1011" s="24">
        <f t="shared" si="15"/>
        <v>471.51</v>
      </c>
    </row>
    <row r="1012" spans="1:7" x14ac:dyDescent="0.25">
      <c r="A1012" t="s">
        <v>311</v>
      </c>
      <c r="B1012" t="s">
        <v>314</v>
      </c>
      <c r="C1012" t="s">
        <v>364</v>
      </c>
      <c r="D1012" s="34">
        <v>44348</v>
      </c>
      <c r="E1012">
        <v>388.95</v>
      </c>
      <c r="F1012" s="24">
        <v>82.56</v>
      </c>
      <c r="G1012" s="24">
        <f t="shared" si="15"/>
        <v>471.51</v>
      </c>
    </row>
    <row r="1013" spans="1:7" x14ac:dyDescent="0.25">
      <c r="A1013" t="s">
        <v>311</v>
      </c>
      <c r="B1013" t="s">
        <v>314</v>
      </c>
      <c r="C1013" t="s">
        <v>365</v>
      </c>
      <c r="D1013" s="34">
        <v>44348</v>
      </c>
      <c r="E1013">
        <v>388.95</v>
      </c>
      <c r="F1013" s="24">
        <v>82.56</v>
      </c>
      <c r="G1013" s="24">
        <f t="shared" si="15"/>
        <v>471.51</v>
      </c>
    </row>
    <row r="1014" spans="1:7" x14ac:dyDescent="0.25">
      <c r="A1014" t="s">
        <v>311</v>
      </c>
      <c r="B1014" t="s">
        <v>314</v>
      </c>
      <c r="C1014" t="s">
        <v>366</v>
      </c>
      <c r="D1014" s="34">
        <v>44348</v>
      </c>
      <c r="E1014">
        <v>388.95</v>
      </c>
      <c r="F1014" s="24">
        <v>82.56</v>
      </c>
      <c r="G1014" s="24">
        <f t="shared" si="15"/>
        <v>471.51</v>
      </c>
    </row>
    <row r="1015" spans="1:7" x14ac:dyDescent="0.25">
      <c r="A1015" t="s">
        <v>311</v>
      </c>
      <c r="B1015" t="s">
        <v>314</v>
      </c>
      <c r="C1015" t="s">
        <v>367</v>
      </c>
      <c r="D1015" s="34">
        <v>44348</v>
      </c>
      <c r="E1015">
        <v>387.69</v>
      </c>
      <c r="F1015" s="24">
        <v>82.29</v>
      </c>
      <c r="G1015" s="24">
        <f t="shared" si="15"/>
        <v>469.98</v>
      </c>
    </row>
    <row r="1016" spans="1:7" x14ac:dyDescent="0.25">
      <c r="A1016" t="s">
        <v>311</v>
      </c>
      <c r="B1016" t="s">
        <v>314</v>
      </c>
      <c r="C1016" t="s">
        <v>368</v>
      </c>
      <c r="D1016" s="34">
        <v>44348</v>
      </c>
      <c r="E1016">
        <v>388.95</v>
      </c>
      <c r="F1016" s="24">
        <v>82.56</v>
      </c>
      <c r="G1016" s="24">
        <f t="shared" si="15"/>
        <v>471.51</v>
      </c>
    </row>
    <row r="1017" spans="1:7" x14ac:dyDescent="0.25">
      <c r="A1017" t="s">
        <v>311</v>
      </c>
      <c r="B1017" t="s">
        <v>314</v>
      </c>
      <c r="C1017" t="s">
        <v>369</v>
      </c>
      <c r="D1017" s="34">
        <v>44348</v>
      </c>
      <c r="E1017">
        <v>388.95</v>
      </c>
      <c r="F1017" s="24">
        <v>82.56</v>
      </c>
      <c r="G1017" s="24">
        <f t="shared" si="15"/>
        <v>471.51</v>
      </c>
    </row>
    <row r="1018" spans="1:7" x14ac:dyDescent="0.25">
      <c r="A1018" t="s">
        <v>311</v>
      </c>
      <c r="B1018" t="s">
        <v>314</v>
      </c>
      <c r="C1018" t="s">
        <v>370</v>
      </c>
      <c r="D1018" s="34">
        <v>44348</v>
      </c>
      <c r="E1018">
        <v>388.95</v>
      </c>
      <c r="F1018" s="24">
        <v>82.56</v>
      </c>
      <c r="G1018" s="24">
        <f t="shared" si="15"/>
        <v>471.51</v>
      </c>
    </row>
    <row r="1019" spans="1:7" x14ac:dyDescent="0.25">
      <c r="A1019" t="s">
        <v>311</v>
      </c>
      <c r="B1019" t="s">
        <v>314</v>
      </c>
      <c r="C1019" t="s">
        <v>371</v>
      </c>
      <c r="D1019" s="34">
        <v>44348</v>
      </c>
      <c r="E1019">
        <v>388.95</v>
      </c>
      <c r="F1019" s="24">
        <v>82.56</v>
      </c>
      <c r="G1019" s="24">
        <f t="shared" si="15"/>
        <v>471.51</v>
      </c>
    </row>
    <row r="1020" spans="1:7" x14ac:dyDescent="0.25">
      <c r="A1020" t="s">
        <v>311</v>
      </c>
      <c r="B1020" t="s">
        <v>314</v>
      </c>
      <c r="C1020" t="s">
        <v>372</v>
      </c>
      <c r="D1020" s="34">
        <v>44348</v>
      </c>
      <c r="E1020">
        <v>388.95</v>
      </c>
      <c r="F1020" s="24">
        <v>82.56</v>
      </c>
      <c r="G1020" s="24">
        <f t="shared" si="15"/>
        <v>471.51</v>
      </c>
    </row>
    <row r="1021" spans="1:7" x14ac:dyDescent="0.25">
      <c r="A1021" t="s">
        <v>311</v>
      </c>
      <c r="B1021" t="s">
        <v>314</v>
      </c>
      <c r="C1021" t="s">
        <v>373</v>
      </c>
      <c r="D1021" s="34">
        <v>44348</v>
      </c>
      <c r="E1021">
        <v>388.95</v>
      </c>
      <c r="F1021" s="24">
        <v>82.56</v>
      </c>
      <c r="G1021" s="24">
        <f t="shared" si="15"/>
        <v>471.51</v>
      </c>
    </row>
    <row r="1022" spans="1:7" x14ac:dyDescent="0.25">
      <c r="A1022" t="s">
        <v>311</v>
      </c>
      <c r="B1022" t="s">
        <v>314</v>
      </c>
      <c r="C1022" t="s">
        <v>374</v>
      </c>
      <c r="D1022" s="34">
        <v>44348</v>
      </c>
      <c r="E1022">
        <v>387.69</v>
      </c>
      <c r="F1022" s="24">
        <v>82.29</v>
      </c>
      <c r="G1022" s="24">
        <f t="shared" si="15"/>
        <v>469.98</v>
      </c>
    </row>
    <row r="1023" spans="1:7" x14ac:dyDescent="0.25">
      <c r="A1023" t="s">
        <v>311</v>
      </c>
      <c r="B1023" t="s">
        <v>314</v>
      </c>
      <c r="C1023" t="s">
        <v>375</v>
      </c>
      <c r="D1023" s="34">
        <v>44348</v>
      </c>
      <c r="E1023">
        <v>388.95</v>
      </c>
      <c r="F1023" s="24">
        <v>82.56</v>
      </c>
      <c r="G1023" s="24">
        <f t="shared" si="15"/>
        <v>471.51</v>
      </c>
    </row>
    <row r="1024" spans="1:7" x14ac:dyDescent="0.25">
      <c r="A1024" t="s">
        <v>311</v>
      </c>
      <c r="B1024" t="s">
        <v>314</v>
      </c>
      <c r="C1024" t="s">
        <v>376</v>
      </c>
      <c r="D1024" s="34">
        <v>44348</v>
      </c>
      <c r="E1024">
        <v>388.95</v>
      </c>
      <c r="F1024" s="24">
        <v>82.56</v>
      </c>
      <c r="G1024" s="24">
        <f t="shared" si="15"/>
        <v>471.51</v>
      </c>
    </row>
    <row r="1025" spans="1:7" x14ac:dyDescent="0.25">
      <c r="A1025" t="s">
        <v>311</v>
      </c>
      <c r="B1025" t="s">
        <v>314</v>
      </c>
      <c r="C1025" t="s">
        <v>377</v>
      </c>
      <c r="D1025" s="34">
        <v>44348</v>
      </c>
      <c r="E1025">
        <v>388.95</v>
      </c>
      <c r="F1025" s="24">
        <v>82.56</v>
      </c>
      <c r="G1025" s="24">
        <f t="shared" si="15"/>
        <v>471.51</v>
      </c>
    </row>
    <row r="1026" spans="1:7" x14ac:dyDescent="0.25">
      <c r="A1026" t="s">
        <v>311</v>
      </c>
      <c r="B1026" t="s">
        <v>314</v>
      </c>
      <c r="C1026" t="s">
        <v>378</v>
      </c>
      <c r="D1026" s="34">
        <v>44348</v>
      </c>
      <c r="E1026">
        <v>388.95</v>
      </c>
      <c r="F1026" s="24">
        <v>82.56</v>
      </c>
      <c r="G1026" s="24">
        <f t="shared" si="15"/>
        <v>471.51</v>
      </c>
    </row>
    <row r="1027" spans="1:7" x14ac:dyDescent="0.25">
      <c r="A1027" t="s">
        <v>311</v>
      </c>
      <c r="B1027" t="s">
        <v>314</v>
      </c>
      <c r="C1027" t="s">
        <v>379</v>
      </c>
      <c r="D1027" s="34">
        <v>44348</v>
      </c>
      <c r="E1027">
        <v>387.69</v>
      </c>
      <c r="F1027" s="24">
        <v>82.29</v>
      </c>
      <c r="G1027" s="24">
        <f t="shared" ref="G1027:G1090" si="16">SUM(E1027:F1027)</f>
        <v>469.98</v>
      </c>
    </row>
    <row r="1028" spans="1:7" x14ac:dyDescent="0.25">
      <c r="A1028" t="s">
        <v>311</v>
      </c>
      <c r="B1028" t="s">
        <v>314</v>
      </c>
      <c r="C1028" t="s">
        <v>380</v>
      </c>
      <c r="D1028" s="34">
        <v>44348</v>
      </c>
      <c r="E1028">
        <v>387.69</v>
      </c>
      <c r="F1028" s="24">
        <v>82.29</v>
      </c>
      <c r="G1028" s="24">
        <f t="shared" si="16"/>
        <v>469.98</v>
      </c>
    </row>
    <row r="1029" spans="1:7" x14ac:dyDescent="0.25">
      <c r="A1029" t="s">
        <v>311</v>
      </c>
      <c r="B1029" t="s">
        <v>314</v>
      </c>
      <c r="C1029" t="s">
        <v>381</v>
      </c>
      <c r="D1029" s="34">
        <v>44348</v>
      </c>
      <c r="E1029">
        <v>387.69</v>
      </c>
      <c r="F1029" s="24">
        <v>82.29</v>
      </c>
      <c r="G1029" s="24">
        <f t="shared" si="16"/>
        <v>469.98</v>
      </c>
    </row>
    <row r="1030" spans="1:7" x14ac:dyDescent="0.25">
      <c r="A1030" t="s">
        <v>311</v>
      </c>
      <c r="B1030" t="s">
        <v>314</v>
      </c>
      <c r="C1030" t="s">
        <v>382</v>
      </c>
      <c r="D1030" s="34">
        <v>44348</v>
      </c>
      <c r="E1030">
        <v>387.69</v>
      </c>
      <c r="F1030" s="24">
        <v>82.29</v>
      </c>
      <c r="G1030" s="24">
        <f t="shared" si="16"/>
        <v>469.98</v>
      </c>
    </row>
    <row r="1031" spans="1:7" x14ac:dyDescent="0.25">
      <c r="A1031" t="s">
        <v>311</v>
      </c>
      <c r="B1031" t="s">
        <v>314</v>
      </c>
      <c r="C1031" t="s">
        <v>383</v>
      </c>
      <c r="D1031" s="34">
        <v>44348</v>
      </c>
      <c r="E1031">
        <v>387.69</v>
      </c>
      <c r="F1031" s="24">
        <v>82.29</v>
      </c>
      <c r="G1031" s="24">
        <f t="shared" si="16"/>
        <v>469.98</v>
      </c>
    </row>
    <row r="1032" spans="1:7" x14ac:dyDescent="0.25">
      <c r="A1032" t="s">
        <v>311</v>
      </c>
      <c r="B1032" t="s">
        <v>314</v>
      </c>
      <c r="C1032" t="s">
        <v>384</v>
      </c>
      <c r="D1032" s="34">
        <v>44348</v>
      </c>
      <c r="E1032">
        <v>387.69</v>
      </c>
      <c r="F1032" s="24">
        <v>82.29</v>
      </c>
      <c r="G1032" s="24">
        <f t="shared" si="16"/>
        <v>469.98</v>
      </c>
    </row>
    <row r="1033" spans="1:7" x14ac:dyDescent="0.25">
      <c r="A1033" t="s">
        <v>311</v>
      </c>
      <c r="B1033" t="s">
        <v>314</v>
      </c>
      <c r="C1033" t="s">
        <v>385</v>
      </c>
      <c r="D1033" s="34">
        <v>44348</v>
      </c>
      <c r="E1033">
        <v>387.69</v>
      </c>
      <c r="F1033" s="24">
        <v>82.29</v>
      </c>
      <c r="G1033" s="24">
        <f t="shared" si="16"/>
        <v>469.98</v>
      </c>
    </row>
    <row r="1034" spans="1:7" x14ac:dyDescent="0.25">
      <c r="A1034" t="s">
        <v>311</v>
      </c>
      <c r="B1034" t="s">
        <v>314</v>
      </c>
      <c r="C1034" t="s">
        <v>386</v>
      </c>
      <c r="D1034" s="34">
        <v>44348</v>
      </c>
      <c r="E1034">
        <v>387.69</v>
      </c>
      <c r="F1034" s="24">
        <v>82.29</v>
      </c>
      <c r="G1034" s="24">
        <f t="shared" si="16"/>
        <v>469.98</v>
      </c>
    </row>
    <row r="1035" spans="1:7" x14ac:dyDescent="0.25">
      <c r="A1035" t="s">
        <v>311</v>
      </c>
      <c r="B1035" t="s">
        <v>314</v>
      </c>
      <c r="C1035" t="s">
        <v>387</v>
      </c>
      <c r="D1035" s="34">
        <v>44348</v>
      </c>
      <c r="E1035">
        <v>387.69</v>
      </c>
      <c r="F1035" s="24">
        <v>82.29</v>
      </c>
      <c r="G1035" s="24">
        <f t="shared" si="16"/>
        <v>469.98</v>
      </c>
    </row>
    <row r="1036" spans="1:7" x14ac:dyDescent="0.25">
      <c r="A1036" t="s">
        <v>311</v>
      </c>
      <c r="B1036" t="s">
        <v>314</v>
      </c>
      <c r="C1036" t="s">
        <v>388</v>
      </c>
      <c r="D1036" s="34">
        <v>44348</v>
      </c>
      <c r="E1036">
        <v>387.69</v>
      </c>
      <c r="F1036" s="24">
        <v>82.29</v>
      </c>
      <c r="G1036" s="24">
        <f t="shared" si="16"/>
        <v>469.98</v>
      </c>
    </row>
    <row r="1037" spans="1:7" x14ac:dyDescent="0.25">
      <c r="A1037" t="s">
        <v>311</v>
      </c>
      <c r="B1037" t="s">
        <v>314</v>
      </c>
      <c r="C1037" t="s">
        <v>389</v>
      </c>
      <c r="D1037" s="34">
        <v>44348</v>
      </c>
      <c r="E1037">
        <v>387.69</v>
      </c>
      <c r="F1037" s="24">
        <v>82.29</v>
      </c>
      <c r="G1037" s="24">
        <f t="shared" si="16"/>
        <v>469.98</v>
      </c>
    </row>
    <row r="1038" spans="1:7" x14ac:dyDescent="0.25">
      <c r="A1038" t="s">
        <v>311</v>
      </c>
      <c r="B1038" t="s">
        <v>314</v>
      </c>
      <c r="C1038" t="s">
        <v>390</v>
      </c>
      <c r="D1038" s="34">
        <v>44348</v>
      </c>
      <c r="E1038">
        <v>387.69</v>
      </c>
      <c r="F1038" s="24">
        <v>82.29</v>
      </c>
      <c r="G1038" s="24">
        <f t="shared" si="16"/>
        <v>469.98</v>
      </c>
    </row>
    <row r="1039" spans="1:7" x14ac:dyDescent="0.25">
      <c r="A1039" t="s">
        <v>311</v>
      </c>
      <c r="B1039" t="s">
        <v>314</v>
      </c>
      <c r="C1039" t="s">
        <v>391</v>
      </c>
      <c r="D1039" s="34">
        <v>44348</v>
      </c>
      <c r="E1039">
        <v>387.69</v>
      </c>
      <c r="F1039" s="24">
        <v>82.29</v>
      </c>
      <c r="G1039" s="24">
        <f t="shared" si="16"/>
        <v>469.98</v>
      </c>
    </row>
    <row r="1040" spans="1:7" x14ac:dyDescent="0.25">
      <c r="A1040" t="s">
        <v>311</v>
      </c>
      <c r="B1040" t="s">
        <v>314</v>
      </c>
      <c r="C1040" t="s">
        <v>392</v>
      </c>
      <c r="D1040" s="34">
        <v>44348</v>
      </c>
      <c r="E1040">
        <v>387.69</v>
      </c>
      <c r="F1040" s="24">
        <v>82.29</v>
      </c>
      <c r="G1040" s="24">
        <f t="shared" si="16"/>
        <v>469.98</v>
      </c>
    </row>
    <row r="1041" spans="1:7" x14ac:dyDescent="0.25">
      <c r="A1041" t="s">
        <v>311</v>
      </c>
      <c r="B1041" t="s">
        <v>314</v>
      </c>
      <c r="C1041" t="s">
        <v>393</v>
      </c>
      <c r="D1041" s="34">
        <v>44348</v>
      </c>
      <c r="E1041">
        <v>387.69</v>
      </c>
      <c r="F1041" s="24">
        <v>82.29</v>
      </c>
      <c r="G1041" s="24">
        <f t="shared" si="16"/>
        <v>469.98</v>
      </c>
    </row>
    <row r="1042" spans="1:7" x14ac:dyDescent="0.25">
      <c r="A1042" t="s">
        <v>311</v>
      </c>
      <c r="B1042" t="s">
        <v>314</v>
      </c>
      <c r="C1042" t="s">
        <v>394</v>
      </c>
      <c r="D1042" s="34">
        <v>44348</v>
      </c>
      <c r="E1042">
        <v>387.69</v>
      </c>
      <c r="F1042" s="24">
        <v>82.29</v>
      </c>
      <c r="G1042" s="24">
        <f t="shared" si="16"/>
        <v>469.98</v>
      </c>
    </row>
    <row r="1043" spans="1:7" x14ac:dyDescent="0.25">
      <c r="A1043" t="s">
        <v>311</v>
      </c>
      <c r="B1043" t="s">
        <v>314</v>
      </c>
      <c r="C1043" t="s">
        <v>395</v>
      </c>
      <c r="D1043" s="34">
        <v>44348</v>
      </c>
      <c r="E1043">
        <v>387.69</v>
      </c>
      <c r="F1043" s="24">
        <v>82.29</v>
      </c>
      <c r="G1043" s="24">
        <f t="shared" si="16"/>
        <v>469.98</v>
      </c>
    </row>
    <row r="1044" spans="1:7" x14ac:dyDescent="0.25">
      <c r="A1044" t="s">
        <v>311</v>
      </c>
      <c r="B1044" t="s">
        <v>314</v>
      </c>
      <c r="C1044" t="s">
        <v>396</v>
      </c>
      <c r="D1044" s="34">
        <v>44348</v>
      </c>
      <c r="E1044">
        <v>387.69</v>
      </c>
      <c r="F1044" s="24">
        <v>82.29</v>
      </c>
      <c r="G1044" s="24">
        <f t="shared" si="16"/>
        <v>469.98</v>
      </c>
    </row>
    <row r="1045" spans="1:7" x14ac:dyDescent="0.25">
      <c r="A1045" t="s">
        <v>311</v>
      </c>
      <c r="B1045" t="s">
        <v>314</v>
      </c>
      <c r="C1045" t="s">
        <v>397</v>
      </c>
      <c r="D1045" s="34">
        <v>44348</v>
      </c>
      <c r="E1045">
        <v>387.69</v>
      </c>
      <c r="F1045" s="24">
        <v>82.29</v>
      </c>
      <c r="G1045" s="24">
        <f t="shared" si="16"/>
        <v>469.98</v>
      </c>
    </row>
    <row r="1046" spans="1:7" x14ac:dyDescent="0.25">
      <c r="A1046" t="s">
        <v>311</v>
      </c>
      <c r="B1046" t="s">
        <v>314</v>
      </c>
      <c r="C1046" t="s">
        <v>398</v>
      </c>
      <c r="D1046" s="34">
        <v>44348</v>
      </c>
      <c r="E1046">
        <v>387.69</v>
      </c>
      <c r="F1046" s="24">
        <v>82.29</v>
      </c>
      <c r="G1046" s="24">
        <f t="shared" si="16"/>
        <v>469.98</v>
      </c>
    </row>
    <row r="1047" spans="1:7" x14ac:dyDescent="0.25">
      <c r="A1047" t="s">
        <v>311</v>
      </c>
      <c r="B1047" t="s">
        <v>314</v>
      </c>
      <c r="C1047" t="s">
        <v>399</v>
      </c>
      <c r="D1047" s="34">
        <v>44348</v>
      </c>
      <c r="E1047">
        <v>387.69</v>
      </c>
      <c r="F1047" s="24">
        <v>82.29</v>
      </c>
      <c r="G1047" s="24">
        <f t="shared" si="16"/>
        <v>469.98</v>
      </c>
    </row>
    <row r="1048" spans="1:7" x14ac:dyDescent="0.25">
      <c r="A1048" t="s">
        <v>311</v>
      </c>
      <c r="B1048" t="s">
        <v>314</v>
      </c>
      <c r="C1048" t="s">
        <v>400</v>
      </c>
      <c r="D1048" s="34">
        <v>44348</v>
      </c>
      <c r="E1048">
        <v>387.69</v>
      </c>
      <c r="F1048" s="24">
        <v>82.29</v>
      </c>
      <c r="G1048" s="24">
        <f t="shared" si="16"/>
        <v>469.98</v>
      </c>
    </row>
    <row r="1049" spans="1:7" x14ac:dyDescent="0.25">
      <c r="A1049" t="s">
        <v>311</v>
      </c>
      <c r="B1049" t="s">
        <v>314</v>
      </c>
      <c r="C1049" t="s">
        <v>401</v>
      </c>
      <c r="D1049" s="34">
        <v>44348</v>
      </c>
      <c r="E1049">
        <v>387.69</v>
      </c>
      <c r="F1049" s="24">
        <v>82.29</v>
      </c>
      <c r="G1049" s="24">
        <f t="shared" si="16"/>
        <v>469.98</v>
      </c>
    </row>
    <row r="1050" spans="1:7" x14ac:dyDescent="0.25">
      <c r="A1050" t="s">
        <v>311</v>
      </c>
      <c r="B1050" t="s">
        <v>314</v>
      </c>
      <c r="C1050" t="s">
        <v>402</v>
      </c>
      <c r="D1050" s="34">
        <v>44348</v>
      </c>
      <c r="E1050">
        <v>387.69</v>
      </c>
      <c r="F1050" s="24">
        <v>82.29</v>
      </c>
      <c r="G1050" s="24">
        <f t="shared" si="16"/>
        <v>469.98</v>
      </c>
    </row>
    <row r="1051" spans="1:7" x14ac:dyDescent="0.25">
      <c r="A1051" t="s">
        <v>311</v>
      </c>
      <c r="B1051" t="s">
        <v>314</v>
      </c>
      <c r="C1051" t="s">
        <v>403</v>
      </c>
      <c r="D1051" s="34">
        <v>44348</v>
      </c>
      <c r="E1051">
        <v>387.69</v>
      </c>
      <c r="F1051" s="24">
        <v>82.29</v>
      </c>
      <c r="G1051" s="24">
        <f t="shared" si="16"/>
        <v>469.98</v>
      </c>
    </row>
    <row r="1052" spans="1:7" x14ac:dyDescent="0.25">
      <c r="A1052" t="s">
        <v>311</v>
      </c>
      <c r="B1052" t="s">
        <v>314</v>
      </c>
      <c r="C1052" t="s">
        <v>404</v>
      </c>
      <c r="D1052" s="34">
        <v>44348</v>
      </c>
      <c r="E1052">
        <v>387.69</v>
      </c>
      <c r="F1052" s="24">
        <v>82.29</v>
      </c>
      <c r="G1052" s="24">
        <f t="shared" si="16"/>
        <v>469.98</v>
      </c>
    </row>
    <row r="1053" spans="1:7" x14ac:dyDescent="0.25">
      <c r="A1053" t="s">
        <v>311</v>
      </c>
      <c r="B1053" t="s">
        <v>314</v>
      </c>
      <c r="C1053" t="s">
        <v>405</v>
      </c>
      <c r="D1053" s="34">
        <v>44348</v>
      </c>
      <c r="E1053">
        <v>387.69</v>
      </c>
      <c r="F1053" s="24">
        <v>82.29</v>
      </c>
      <c r="G1053" s="24">
        <f t="shared" si="16"/>
        <v>469.98</v>
      </c>
    </row>
    <row r="1054" spans="1:7" x14ac:dyDescent="0.25">
      <c r="A1054" t="s">
        <v>311</v>
      </c>
      <c r="B1054" t="s">
        <v>314</v>
      </c>
      <c r="C1054" t="s">
        <v>406</v>
      </c>
      <c r="D1054" s="34">
        <v>44348</v>
      </c>
      <c r="E1054">
        <v>387.69</v>
      </c>
      <c r="F1054" s="24">
        <v>82.29</v>
      </c>
      <c r="G1054" s="24">
        <f t="shared" si="16"/>
        <v>469.98</v>
      </c>
    </row>
    <row r="1055" spans="1:7" x14ac:dyDescent="0.25">
      <c r="A1055" t="s">
        <v>311</v>
      </c>
      <c r="B1055" t="s">
        <v>314</v>
      </c>
      <c r="C1055" t="s">
        <v>407</v>
      </c>
      <c r="D1055" s="34">
        <v>44348</v>
      </c>
      <c r="E1055">
        <v>387.69</v>
      </c>
      <c r="F1055" s="24">
        <v>82.29</v>
      </c>
      <c r="G1055" s="24">
        <f t="shared" si="16"/>
        <v>469.98</v>
      </c>
    </row>
    <row r="1056" spans="1:7" x14ac:dyDescent="0.25">
      <c r="A1056" t="s">
        <v>311</v>
      </c>
      <c r="B1056" t="s">
        <v>314</v>
      </c>
      <c r="C1056" t="s">
        <v>408</v>
      </c>
      <c r="D1056" s="34">
        <v>44348</v>
      </c>
      <c r="E1056">
        <v>387.69</v>
      </c>
      <c r="F1056" s="24">
        <v>82.29</v>
      </c>
      <c r="G1056" s="24">
        <f t="shared" si="16"/>
        <v>469.98</v>
      </c>
    </row>
    <row r="1057" spans="1:7" x14ac:dyDescent="0.25">
      <c r="A1057" t="s">
        <v>311</v>
      </c>
      <c r="B1057" t="s">
        <v>314</v>
      </c>
      <c r="C1057" t="s">
        <v>409</v>
      </c>
      <c r="D1057" s="34">
        <v>44348</v>
      </c>
      <c r="E1057">
        <v>387.69</v>
      </c>
      <c r="F1057" s="24">
        <v>82.29</v>
      </c>
      <c r="G1057" s="24">
        <f t="shared" si="16"/>
        <v>469.98</v>
      </c>
    </row>
    <row r="1058" spans="1:7" x14ac:dyDescent="0.25">
      <c r="A1058" t="s">
        <v>311</v>
      </c>
      <c r="B1058" t="s">
        <v>314</v>
      </c>
      <c r="C1058" t="s">
        <v>410</v>
      </c>
      <c r="D1058" s="34">
        <v>44348</v>
      </c>
      <c r="E1058">
        <v>387.69</v>
      </c>
      <c r="F1058" s="24">
        <v>82.29</v>
      </c>
      <c r="G1058" s="24">
        <f t="shared" si="16"/>
        <v>469.98</v>
      </c>
    </row>
    <row r="1059" spans="1:7" x14ac:dyDescent="0.25">
      <c r="A1059" t="s">
        <v>311</v>
      </c>
      <c r="B1059" t="s">
        <v>314</v>
      </c>
      <c r="C1059" t="s">
        <v>411</v>
      </c>
      <c r="D1059" s="34">
        <v>44348</v>
      </c>
      <c r="E1059">
        <v>387.69</v>
      </c>
      <c r="F1059" s="24">
        <v>82.29</v>
      </c>
      <c r="G1059" s="24">
        <f t="shared" si="16"/>
        <v>469.98</v>
      </c>
    </row>
    <row r="1060" spans="1:7" x14ac:dyDescent="0.25">
      <c r="A1060" t="s">
        <v>311</v>
      </c>
      <c r="B1060" t="s">
        <v>314</v>
      </c>
      <c r="C1060" t="s">
        <v>412</v>
      </c>
      <c r="D1060" s="34">
        <v>44348</v>
      </c>
      <c r="E1060">
        <v>387.69</v>
      </c>
      <c r="F1060" s="24">
        <v>82.29</v>
      </c>
      <c r="G1060" s="24">
        <f t="shared" si="16"/>
        <v>469.98</v>
      </c>
    </row>
    <row r="1061" spans="1:7" x14ac:dyDescent="0.25">
      <c r="A1061" t="s">
        <v>311</v>
      </c>
      <c r="B1061" t="s">
        <v>314</v>
      </c>
      <c r="C1061" t="s">
        <v>413</v>
      </c>
      <c r="D1061" s="34">
        <v>44348</v>
      </c>
      <c r="E1061">
        <v>387.69</v>
      </c>
      <c r="F1061" s="24">
        <v>82.29</v>
      </c>
      <c r="G1061" s="24">
        <f t="shared" si="16"/>
        <v>469.98</v>
      </c>
    </row>
    <row r="1062" spans="1:7" x14ac:dyDescent="0.25">
      <c r="A1062" t="s">
        <v>311</v>
      </c>
      <c r="B1062" t="s">
        <v>314</v>
      </c>
      <c r="C1062" t="s">
        <v>414</v>
      </c>
      <c r="D1062" s="34">
        <v>44348</v>
      </c>
      <c r="E1062">
        <v>387.69</v>
      </c>
      <c r="F1062" s="24">
        <v>82.29</v>
      </c>
      <c r="G1062" s="24">
        <f t="shared" si="16"/>
        <v>469.98</v>
      </c>
    </row>
    <row r="1063" spans="1:7" x14ac:dyDescent="0.25">
      <c r="A1063" t="s">
        <v>311</v>
      </c>
      <c r="B1063" t="s">
        <v>314</v>
      </c>
      <c r="C1063" t="s">
        <v>415</v>
      </c>
      <c r="D1063" s="34">
        <v>44348</v>
      </c>
      <c r="E1063">
        <v>387.69</v>
      </c>
      <c r="F1063" s="24">
        <v>82.29</v>
      </c>
      <c r="G1063" s="24">
        <f t="shared" si="16"/>
        <v>469.98</v>
      </c>
    </row>
    <row r="1064" spans="1:7" x14ac:dyDescent="0.25">
      <c r="A1064" t="s">
        <v>311</v>
      </c>
      <c r="B1064" t="s">
        <v>314</v>
      </c>
      <c r="C1064" t="s">
        <v>416</v>
      </c>
      <c r="D1064" s="34">
        <v>44348</v>
      </c>
      <c r="E1064">
        <v>387.69</v>
      </c>
      <c r="F1064" s="24">
        <v>82.29</v>
      </c>
      <c r="G1064" s="24">
        <f t="shared" si="16"/>
        <v>469.98</v>
      </c>
    </row>
    <row r="1065" spans="1:7" x14ac:dyDescent="0.25">
      <c r="A1065" t="s">
        <v>311</v>
      </c>
      <c r="B1065" t="s">
        <v>314</v>
      </c>
      <c r="C1065" t="s">
        <v>417</v>
      </c>
      <c r="D1065" s="34">
        <v>44348</v>
      </c>
      <c r="E1065">
        <v>387.69</v>
      </c>
      <c r="F1065" s="24">
        <v>82.29</v>
      </c>
      <c r="G1065" s="24">
        <f t="shared" si="16"/>
        <v>469.98</v>
      </c>
    </row>
    <row r="1066" spans="1:7" x14ac:dyDescent="0.25">
      <c r="A1066" t="s">
        <v>311</v>
      </c>
      <c r="B1066" t="s">
        <v>314</v>
      </c>
      <c r="C1066" t="s">
        <v>418</v>
      </c>
      <c r="D1066" s="34">
        <v>44348</v>
      </c>
      <c r="E1066">
        <v>387.69</v>
      </c>
      <c r="F1066" s="24">
        <v>82.29</v>
      </c>
      <c r="G1066" s="24">
        <f t="shared" si="16"/>
        <v>469.98</v>
      </c>
    </row>
    <row r="1067" spans="1:7" x14ac:dyDescent="0.25">
      <c r="A1067" t="s">
        <v>311</v>
      </c>
      <c r="B1067" t="s">
        <v>314</v>
      </c>
      <c r="C1067" t="s">
        <v>419</v>
      </c>
      <c r="D1067" s="34">
        <v>44348</v>
      </c>
      <c r="E1067">
        <v>387.69</v>
      </c>
      <c r="F1067" s="24">
        <v>82.29</v>
      </c>
      <c r="G1067" s="24">
        <f t="shared" si="16"/>
        <v>469.98</v>
      </c>
    </row>
    <row r="1068" spans="1:7" x14ac:dyDescent="0.25">
      <c r="A1068" t="s">
        <v>311</v>
      </c>
      <c r="B1068" t="s">
        <v>314</v>
      </c>
      <c r="C1068" t="s">
        <v>420</v>
      </c>
      <c r="D1068" s="34">
        <v>44348</v>
      </c>
      <c r="E1068">
        <v>387.69</v>
      </c>
      <c r="F1068" s="24">
        <v>82.29</v>
      </c>
      <c r="G1068" s="24">
        <f t="shared" si="16"/>
        <v>469.98</v>
      </c>
    </row>
    <row r="1069" spans="1:7" x14ac:dyDescent="0.25">
      <c r="A1069" t="s">
        <v>311</v>
      </c>
      <c r="B1069" t="s">
        <v>314</v>
      </c>
      <c r="C1069" t="s">
        <v>421</v>
      </c>
      <c r="D1069" s="34">
        <v>44348</v>
      </c>
      <c r="E1069">
        <v>387.69</v>
      </c>
      <c r="F1069" s="24">
        <v>82.29</v>
      </c>
      <c r="G1069" s="24">
        <f t="shared" si="16"/>
        <v>469.98</v>
      </c>
    </row>
    <row r="1070" spans="1:7" x14ac:dyDescent="0.25">
      <c r="A1070" t="s">
        <v>311</v>
      </c>
      <c r="B1070" t="s">
        <v>314</v>
      </c>
      <c r="C1070" t="s">
        <v>422</v>
      </c>
      <c r="D1070" s="34">
        <v>44348</v>
      </c>
      <c r="E1070">
        <v>387.69</v>
      </c>
      <c r="F1070" s="24">
        <v>82.29</v>
      </c>
      <c r="G1070" s="24">
        <f t="shared" si="16"/>
        <v>469.98</v>
      </c>
    </row>
    <row r="1071" spans="1:7" x14ac:dyDescent="0.25">
      <c r="A1071" t="s">
        <v>311</v>
      </c>
      <c r="B1071" t="s">
        <v>314</v>
      </c>
      <c r="C1071" t="s">
        <v>423</v>
      </c>
      <c r="D1071" s="34">
        <v>44348</v>
      </c>
      <c r="E1071">
        <v>387.69</v>
      </c>
      <c r="F1071" s="24">
        <v>82.29</v>
      </c>
      <c r="G1071" s="24">
        <f t="shared" si="16"/>
        <v>469.98</v>
      </c>
    </row>
    <row r="1072" spans="1:7" x14ac:dyDescent="0.25">
      <c r="A1072" t="s">
        <v>311</v>
      </c>
      <c r="B1072" t="s">
        <v>314</v>
      </c>
      <c r="C1072" t="s">
        <v>424</v>
      </c>
      <c r="D1072" s="34">
        <v>44348</v>
      </c>
      <c r="E1072">
        <v>387.69</v>
      </c>
      <c r="F1072" s="24">
        <v>82.29</v>
      </c>
      <c r="G1072" s="24">
        <f t="shared" si="16"/>
        <v>469.98</v>
      </c>
    </row>
    <row r="1073" spans="1:7" x14ac:dyDescent="0.25">
      <c r="A1073" t="s">
        <v>311</v>
      </c>
      <c r="B1073" t="s">
        <v>314</v>
      </c>
      <c r="C1073" t="s">
        <v>425</v>
      </c>
      <c r="D1073" s="34">
        <v>44348</v>
      </c>
      <c r="E1073">
        <v>387.69</v>
      </c>
      <c r="F1073" s="24">
        <v>82.29</v>
      </c>
      <c r="G1073" s="24">
        <f t="shared" si="16"/>
        <v>469.98</v>
      </c>
    </row>
    <row r="1074" spans="1:7" x14ac:dyDescent="0.25">
      <c r="A1074" t="s">
        <v>311</v>
      </c>
      <c r="B1074" t="s">
        <v>314</v>
      </c>
      <c r="C1074" t="s">
        <v>426</v>
      </c>
      <c r="D1074" s="34">
        <v>44348</v>
      </c>
      <c r="E1074">
        <v>388.95</v>
      </c>
      <c r="F1074" s="24">
        <v>82.56</v>
      </c>
      <c r="G1074" s="24">
        <f t="shared" si="16"/>
        <v>471.51</v>
      </c>
    </row>
    <row r="1075" spans="1:7" x14ac:dyDescent="0.25">
      <c r="A1075" t="s">
        <v>311</v>
      </c>
      <c r="B1075" t="s">
        <v>314</v>
      </c>
      <c r="C1075" t="s">
        <v>427</v>
      </c>
      <c r="D1075" s="34">
        <v>44348</v>
      </c>
      <c r="E1075">
        <v>387.69</v>
      </c>
      <c r="F1075" s="24">
        <v>82.29</v>
      </c>
      <c r="G1075" s="24">
        <f t="shared" si="16"/>
        <v>469.98</v>
      </c>
    </row>
    <row r="1076" spans="1:7" x14ac:dyDescent="0.25">
      <c r="A1076" t="s">
        <v>311</v>
      </c>
      <c r="B1076" t="s">
        <v>314</v>
      </c>
      <c r="C1076" t="s">
        <v>428</v>
      </c>
      <c r="D1076" s="34">
        <v>44348</v>
      </c>
      <c r="E1076">
        <v>387.69</v>
      </c>
      <c r="F1076" s="24">
        <v>82.29</v>
      </c>
      <c r="G1076" s="24">
        <f t="shared" si="16"/>
        <v>469.98</v>
      </c>
    </row>
    <row r="1077" spans="1:7" x14ac:dyDescent="0.25">
      <c r="A1077" t="s">
        <v>311</v>
      </c>
      <c r="B1077" t="s">
        <v>314</v>
      </c>
      <c r="C1077" t="s">
        <v>429</v>
      </c>
      <c r="D1077" s="34">
        <v>44348</v>
      </c>
      <c r="E1077">
        <v>387.69</v>
      </c>
      <c r="F1077" s="24">
        <v>82.29</v>
      </c>
      <c r="G1077" s="24">
        <f t="shared" si="16"/>
        <v>469.98</v>
      </c>
    </row>
    <row r="1078" spans="1:7" x14ac:dyDescent="0.25">
      <c r="A1078" t="s">
        <v>311</v>
      </c>
      <c r="B1078" t="s">
        <v>314</v>
      </c>
      <c r="C1078" t="s">
        <v>430</v>
      </c>
      <c r="D1078" s="34">
        <v>44348</v>
      </c>
      <c r="E1078">
        <v>388.95</v>
      </c>
      <c r="F1078" s="24">
        <v>82.56</v>
      </c>
      <c r="G1078" s="24">
        <f t="shared" si="16"/>
        <v>471.51</v>
      </c>
    </row>
    <row r="1079" spans="1:7" x14ac:dyDescent="0.25">
      <c r="A1079" t="s">
        <v>311</v>
      </c>
      <c r="B1079" t="s">
        <v>314</v>
      </c>
      <c r="C1079" t="s">
        <v>431</v>
      </c>
      <c r="D1079" s="34">
        <v>44348</v>
      </c>
      <c r="E1079">
        <v>388.95</v>
      </c>
      <c r="F1079" s="24">
        <v>82.56</v>
      </c>
      <c r="G1079" s="24">
        <f t="shared" si="16"/>
        <v>471.51</v>
      </c>
    </row>
    <row r="1080" spans="1:7" x14ac:dyDescent="0.25">
      <c r="A1080" t="s">
        <v>311</v>
      </c>
      <c r="B1080" t="s">
        <v>314</v>
      </c>
      <c r="C1080" t="s">
        <v>432</v>
      </c>
      <c r="D1080" s="34">
        <v>44348</v>
      </c>
      <c r="E1080">
        <v>388.95</v>
      </c>
      <c r="F1080" s="24">
        <v>82.56</v>
      </c>
      <c r="G1080" s="24">
        <f t="shared" si="16"/>
        <v>471.51</v>
      </c>
    </row>
    <row r="1081" spans="1:7" x14ac:dyDescent="0.25">
      <c r="A1081" t="s">
        <v>311</v>
      </c>
      <c r="B1081" t="s">
        <v>314</v>
      </c>
      <c r="C1081" t="s">
        <v>433</v>
      </c>
      <c r="D1081" s="34">
        <v>44348</v>
      </c>
      <c r="E1081">
        <v>388.95</v>
      </c>
      <c r="F1081" s="24">
        <v>82.56</v>
      </c>
      <c r="G1081" s="24">
        <f t="shared" si="16"/>
        <v>471.51</v>
      </c>
    </row>
    <row r="1082" spans="1:7" x14ac:dyDescent="0.25">
      <c r="A1082" t="s">
        <v>311</v>
      </c>
      <c r="B1082" t="s">
        <v>314</v>
      </c>
      <c r="C1082" t="s">
        <v>434</v>
      </c>
      <c r="D1082" s="34">
        <v>44348</v>
      </c>
      <c r="E1082">
        <v>388.95</v>
      </c>
      <c r="F1082" s="24">
        <v>82.56</v>
      </c>
      <c r="G1082" s="24">
        <f t="shared" si="16"/>
        <v>471.51</v>
      </c>
    </row>
    <row r="1083" spans="1:7" x14ac:dyDescent="0.25">
      <c r="A1083" t="s">
        <v>311</v>
      </c>
      <c r="B1083" t="s">
        <v>314</v>
      </c>
      <c r="C1083" t="s">
        <v>435</v>
      </c>
      <c r="D1083" s="34">
        <v>44348</v>
      </c>
      <c r="E1083">
        <v>388.95</v>
      </c>
      <c r="F1083" s="24">
        <v>82.56</v>
      </c>
      <c r="G1083" s="24">
        <f t="shared" si="16"/>
        <v>471.51</v>
      </c>
    </row>
    <row r="1084" spans="1:7" x14ac:dyDescent="0.25">
      <c r="A1084" t="s">
        <v>311</v>
      </c>
      <c r="B1084" t="s">
        <v>314</v>
      </c>
      <c r="C1084" t="s">
        <v>436</v>
      </c>
      <c r="D1084" s="34">
        <v>44348</v>
      </c>
      <c r="E1084">
        <v>388.95</v>
      </c>
      <c r="F1084" s="24">
        <v>82.56</v>
      </c>
      <c r="G1084" s="24">
        <f t="shared" si="16"/>
        <v>471.51</v>
      </c>
    </row>
    <row r="1085" spans="1:7" x14ac:dyDescent="0.25">
      <c r="A1085" t="s">
        <v>311</v>
      </c>
      <c r="B1085" t="s">
        <v>314</v>
      </c>
      <c r="C1085" t="s">
        <v>437</v>
      </c>
      <c r="D1085" s="34">
        <v>44348</v>
      </c>
      <c r="E1085">
        <v>388.95</v>
      </c>
      <c r="F1085" s="24">
        <v>82.56</v>
      </c>
      <c r="G1085" s="24">
        <f t="shared" si="16"/>
        <v>471.51</v>
      </c>
    </row>
    <row r="1086" spans="1:7" x14ac:dyDescent="0.25">
      <c r="A1086" t="s">
        <v>311</v>
      </c>
      <c r="B1086" t="s">
        <v>314</v>
      </c>
      <c r="C1086" t="s">
        <v>438</v>
      </c>
      <c r="D1086" s="34">
        <v>44348</v>
      </c>
      <c r="E1086">
        <v>388.95</v>
      </c>
      <c r="F1086" s="24">
        <v>82.56</v>
      </c>
      <c r="G1086" s="24">
        <f t="shared" si="16"/>
        <v>471.51</v>
      </c>
    </row>
    <row r="1087" spans="1:7" x14ac:dyDescent="0.25">
      <c r="A1087" t="s">
        <v>311</v>
      </c>
      <c r="B1087" t="s">
        <v>314</v>
      </c>
      <c r="C1087" t="s">
        <v>439</v>
      </c>
      <c r="D1087" s="34">
        <v>44348</v>
      </c>
      <c r="E1087">
        <v>388.95</v>
      </c>
      <c r="F1087" s="24">
        <v>82.56</v>
      </c>
      <c r="G1087" s="24">
        <f t="shared" si="16"/>
        <v>471.51</v>
      </c>
    </row>
    <row r="1088" spans="1:7" x14ac:dyDescent="0.25">
      <c r="A1088" t="s">
        <v>311</v>
      </c>
      <c r="B1088" t="s">
        <v>314</v>
      </c>
      <c r="C1088" t="s">
        <v>440</v>
      </c>
      <c r="D1088" s="34">
        <v>44348</v>
      </c>
      <c r="E1088">
        <v>388.95</v>
      </c>
      <c r="F1088" s="24">
        <v>82.56</v>
      </c>
      <c r="G1088" s="24">
        <f t="shared" si="16"/>
        <v>471.51</v>
      </c>
    </row>
    <row r="1089" spans="1:7" x14ac:dyDescent="0.25">
      <c r="A1089" t="s">
        <v>311</v>
      </c>
      <c r="B1089" t="s">
        <v>314</v>
      </c>
      <c r="C1089" t="s">
        <v>441</v>
      </c>
      <c r="D1089" s="34">
        <v>44348</v>
      </c>
      <c r="E1089">
        <v>388.95</v>
      </c>
      <c r="F1089" s="24">
        <v>82.56</v>
      </c>
      <c r="G1089" s="24">
        <f t="shared" si="16"/>
        <v>471.51</v>
      </c>
    </row>
    <row r="1090" spans="1:7" x14ac:dyDescent="0.25">
      <c r="A1090" t="s">
        <v>311</v>
      </c>
      <c r="B1090" t="s">
        <v>314</v>
      </c>
      <c r="C1090" t="s">
        <v>442</v>
      </c>
      <c r="D1090" s="34">
        <v>44348</v>
      </c>
      <c r="E1090">
        <v>388.95</v>
      </c>
      <c r="F1090" s="24">
        <v>82.56</v>
      </c>
      <c r="G1090" s="24">
        <f t="shared" si="16"/>
        <v>471.51</v>
      </c>
    </row>
    <row r="1091" spans="1:7" x14ac:dyDescent="0.25">
      <c r="A1091" t="s">
        <v>311</v>
      </c>
      <c r="B1091" t="s">
        <v>314</v>
      </c>
      <c r="C1091" t="s">
        <v>443</v>
      </c>
      <c r="D1091" s="34">
        <v>44348</v>
      </c>
      <c r="E1091">
        <v>388.95</v>
      </c>
      <c r="F1091" s="24">
        <v>82.56</v>
      </c>
      <c r="G1091" s="24">
        <f t="shared" ref="G1091:G1154" si="17">SUM(E1091:F1091)</f>
        <v>471.51</v>
      </c>
    </row>
    <row r="1092" spans="1:7" x14ac:dyDescent="0.25">
      <c r="A1092" t="s">
        <v>311</v>
      </c>
      <c r="B1092" t="s">
        <v>314</v>
      </c>
      <c r="C1092" t="s">
        <v>444</v>
      </c>
      <c r="D1092" s="34">
        <v>44348</v>
      </c>
      <c r="E1092">
        <v>388.95</v>
      </c>
      <c r="F1092" s="24">
        <v>82.56</v>
      </c>
      <c r="G1092" s="24">
        <f t="shared" si="17"/>
        <v>471.51</v>
      </c>
    </row>
    <row r="1093" spans="1:7" x14ac:dyDescent="0.25">
      <c r="A1093" t="s">
        <v>311</v>
      </c>
      <c r="B1093" t="s">
        <v>314</v>
      </c>
      <c r="C1093" t="s">
        <v>445</v>
      </c>
      <c r="D1093" s="34">
        <v>44348</v>
      </c>
      <c r="E1093">
        <v>388.95</v>
      </c>
      <c r="F1093" s="24">
        <v>82.56</v>
      </c>
      <c r="G1093" s="24">
        <f t="shared" si="17"/>
        <v>471.51</v>
      </c>
    </row>
    <row r="1094" spans="1:7" x14ac:dyDescent="0.25">
      <c r="A1094" t="s">
        <v>311</v>
      </c>
      <c r="B1094" t="s">
        <v>314</v>
      </c>
      <c r="C1094" t="s">
        <v>446</v>
      </c>
      <c r="D1094" s="34">
        <v>44348</v>
      </c>
      <c r="E1094">
        <v>388.95</v>
      </c>
      <c r="F1094" s="24">
        <v>82.56</v>
      </c>
      <c r="G1094" s="24">
        <f t="shared" si="17"/>
        <v>471.51</v>
      </c>
    </row>
    <row r="1095" spans="1:7" x14ac:dyDescent="0.25">
      <c r="A1095" t="s">
        <v>311</v>
      </c>
      <c r="B1095" t="s">
        <v>314</v>
      </c>
      <c r="C1095" t="s">
        <v>447</v>
      </c>
      <c r="D1095" s="34">
        <v>44348</v>
      </c>
      <c r="E1095">
        <v>388.95</v>
      </c>
      <c r="F1095" s="24">
        <v>82.56</v>
      </c>
      <c r="G1095" s="24">
        <f t="shared" si="17"/>
        <v>471.51</v>
      </c>
    </row>
    <row r="1096" spans="1:7" x14ac:dyDescent="0.25">
      <c r="A1096" t="s">
        <v>311</v>
      </c>
      <c r="B1096" t="s">
        <v>314</v>
      </c>
      <c r="C1096" t="s">
        <v>448</v>
      </c>
      <c r="D1096" s="34">
        <v>44348</v>
      </c>
      <c r="E1096">
        <v>388.95</v>
      </c>
      <c r="F1096" s="24">
        <v>82.56</v>
      </c>
      <c r="G1096" s="24">
        <f t="shared" si="17"/>
        <v>471.51</v>
      </c>
    </row>
    <row r="1097" spans="1:7" x14ac:dyDescent="0.25">
      <c r="A1097" t="s">
        <v>311</v>
      </c>
      <c r="B1097" t="s">
        <v>314</v>
      </c>
      <c r="C1097" t="s">
        <v>449</v>
      </c>
      <c r="D1097" s="34">
        <v>44348</v>
      </c>
      <c r="E1097">
        <v>388.95</v>
      </c>
      <c r="F1097" s="24">
        <v>82.56</v>
      </c>
      <c r="G1097" s="24">
        <f t="shared" si="17"/>
        <v>471.51</v>
      </c>
    </row>
    <row r="1098" spans="1:7" x14ac:dyDescent="0.25">
      <c r="A1098" t="s">
        <v>311</v>
      </c>
      <c r="B1098" t="s">
        <v>314</v>
      </c>
      <c r="C1098" t="s">
        <v>450</v>
      </c>
      <c r="D1098" s="34">
        <v>44348</v>
      </c>
      <c r="E1098">
        <v>388.95</v>
      </c>
      <c r="F1098" s="24">
        <v>82.56</v>
      </c>
      <c r="G1098" s="24">
        <f t="shared" si="17"/>
        <v>471.51</v>
      </c>
    </row>
    <row r="1099" spans="1:7" x14ac:dyDescent="0.25">
      <c r="A1099" t="s">
        <v>311</v>
      </c>
      <c r="B1099" t="s">
        <v>314</v>
      </c>
      <c r="C1099" t="s">
        <v>451</v>
      </c>
      <c r="D1099" s="34">
        <v>44348</v>
      </c>
      <c r="E1099">
        <v>388.95</v>
      </c>
      <c r="F1099" s="24">
        <v>82.56</v>
      </c>
      <c r="G1099" s="24">
        <f t="shared" si="17"/>
        <v>471.51</v>
      </c>
    </row>
    <row r="1100" spans="1:7" x14ac:dyDescent="0.25">
      <c r="A1100" t="s">
        <v>311</v>
      </c>
      <c r="B1100" t="s">
        <v>314</v>
      </c>
      <c r="C1100" t="s">
        <v>452</v>
      </c>
      <c r="D1100" s="34">
        <v>44348</v>
      </c>
      <c r="E1100">
        <v>388.95</v>
      </c>
      <c r="F1100" s="24">
        <v>82.56</v>
      </c>
      <c r="G1100" s="24">
        <f t="shared" si="17"/>
        <v>471.51</v>
      </c>
    </row>
    <row r="1101" spans="1:7" x14ac:dyDescent="0.25">
      <c r="A1101" t="s">
        <v>311</v>
      </c>
      <c r="B1101" t="s">
        <v>314</v>
      </c>
      <c r="C1101" t="s">
        <v>453</v>
      </c>
      <c r="D1101" s="34">
        <v>44348</v>
      </c>
      <c r="E1101">
        <v>388.95</v>
      </c>
      <c r="F1101" s="24">
        <v>82.56</v>
      </c>
      <c r="G1101" s="24">
        <f t="shared" si="17"/>
        <v>471.51</v>
      </c>
    </row>
    <row r="1102" spans="1:7" x14ac:dyDescent="0.25">
      <c r="A1102" t="s">
        <v>311</v>
      </c>
      <c r="B1102" t="s">
        <v>314</v>
      </c>
      <c r="C1102" t="s">
        <v>454</v>
      </c>
      <c r="D1102" s="34">
        <v>44348</v>
      </c>
      <c r="E1102">
        <v>388.95</v>
      </c>
      <c r="F1102" s="24">
        <v>82.56</v>
      </c>
      <c r="G1102" s="24">
        <f t="shared" si="17"/>
        <v>471.51</v>
      </c>
    </row>
    <row r="1103" spans="1:7" x14ac:dyDescent="0.25">
      <c r="A1103" t="s">
        <v>311</v>
      </c>
      <c r="B1103" t="s">
        <v>314</v>
      </c>
      <c r="C1103" t="s">
        <v>455</v>
      </c>
      <c r="D1103" s="34">
        <v>44348</v>
      </c>
      <c r="E1103">
        <v>388.95</v>
      </c>
      <c r="F1103" s="24">
        <v>82.56</v>
      </c>
      <c r="G1103" s="24">
        <f t="shared" si="17"/>
        <v>471.51</v>
      </c>
    </row>
    <row r="1104" spans="1:7" x14ac:dyDescent="0.25">
      <c r="A1104" t="s">
        <v>311</v>
      </c>
      <c r="B1104" t="s">
        <v>314</v>
      </c>
      <c r="C1104" t="s">
        <v>456</v>
      </c>
      <c r="D1104" s="34">
        <v>44348</v>
      </c>
      <c r="E1104">
        <v>388.95</v>
      </c>
      <c r="F1104" s="24">
        <v>82.56</v>
      </c>
      <c r="G1104" s="24">
        <f t="shared" si="17"/>
        <v>471.51</v>
      </c>
    </row>
    <row r="1105" spans="1:7" x14ac:dyDescent="0.25">
      <c r="A1105" t="s">
        <v>311</v>
      </c>
      <c r="B1105" t="s">
        <v>314</v>
      </c>
      <c r="C1105" t="s">
        <v>457</v>
      </c>
      <c r="D1105" s="34">
        <v>44348</v>
      </c>
      <c r="E1105">
        <v>388.95</v>
      </c>
      <c r="F1105" s="24">
        <v>82.56</v>
      </c>
      <c r="G1105" s="24">
        <f t="shared" si="17"/>
        <v>471.51</v>
      </c>
    </row>
    <row r="1106" spans="1:7" x14ac:dyDescent="0.25">
      <c r="A1106" t="s">
        <v>311</v>
      </c>
      <c r="B1106" t="s">
        <v>314</v>
      </c>
      <c r="C1106" t="s">
        <v>458</v>
      </c>
      <c r="D1106" s="34">
        <v>44348</v>
      </c>
      <c r="E1106">
        <v>388.95</v>
      </c>
      <c r="F1106" s="24">
        <v>82.56</v>
      </c>
      <c r="G1106" s="24">
        <f t="shared" si="17"/>
        <v>471.51</v>
      </c>
    </row>
    <row r="1107" spans="1:7" x14ac:dyDescent="0.25">
      <c r="A1107" t="s">
        <v>311</v>
      </c>
      <c r="B1107" t="s">
        <v>314</v>
      </c>
      <c r="C1107" t="s">
        <v>459</v>
      </c>
      <c r="D1107" s="34">
        <v>44348</v>
      </c>
      <c r="E1107">
        <v>388.95</v>
      </c>
      <c r="F1107" s="24">
        <v>82.56</v>
      </c>
      <c r="G1107" s="24">
        <f t="shared" si="17"/>
        <v>471.51</v>
      </c>
    </row>
    <row r="1108" spans="1:7" x14ac:dyDescent="0.25">
      <c r="A1108" t="s">
        <v>311</v>
      </c>
      <c r="B1108" t="s">
        <v>314</v>
      </c>
      <c r="C1108" t="s">
        <v>460</v>
      </c>
      <c r="D1108" s="34">
        <v>44348</v>
      </c>
      <c r="E1108">
        <v>388.95</v>
      </c>
      <c r="F1108" s="24">
        <v>82.56</v>
      </c>
      <c r="G1108" s="24">
        <f t="shared" si="17"/>
        <v>471.51</v>
      </c>
    </row>
    <row r="1109" spans="1:7" x14ac:dyDescent="0.25">
      <c r="A1109" t="s">
        <v>311</v>
      </c>
      <c r="B1109" t="s">
        <v>314</v>
      </c>
      <c r="C1109" t="s">
        <v>461</v>
      </c>
      <c r="D1109" s="34">
        <v>44348</v>
      </c>
      <c r="E1109">
        <v>388.95</v>
      </c>
      <c r="F1109" s="24">
        <v>82.56</v>
      </c>
      <c r="G1109" s="24">
        <f t="shared" si="17"/>
        <v>471.51</v>
      </c>
    </row>
    <row r="1110" spans="1:7" x14ac:dyDescent="0.25">
      <c r="A1110" t="s">
        <v>311</v>
      </c>
      <c r="B1110" t="s">
        <v>314</v>
      </c>
      <c r="C1110" t="s">
        <v>462</v>
      </c>
      <c r="D1110" s="34">
        <v>44348</v>
      </c>
      <c r="E1110">
        <v>388.95</v>
      </c>
      <c r="F1110" s="24">
        <v>82.56</v>
      </c>
      <c r="G1110" s="24">
        <f t="shared" si="17"/>
        <v>471.51</v>
      </c>
    </row>
    <row r="1111" spans="1:7" x14ac:dyDescent="0.25">
      <c r="A1111" t="s">
        <v>311</v>
      </c>
      <c r="B1111" t="s">
        <v>314</v>
      </c>
      <c r="C1111" t="s">
        <v>463</v>
      </c>
      <c r="D1111" s="34">
        <v>44348</v>
      </c>
      <c r="E1111">
        <v>388.95</v>
      </c>
      <c r="F1111" s="24">
        <v>82.56</v>
      </c>
      <c r="G1111" s="24">
        <f t="shared" si="17"/>
        <v>471.51</v>
      </c>
    </row>
    <row r="1112" spans="1:7" x14ac:dyDescent="0.25">
      <c r="A1112" t="s">
        <v>311</v>
      </c>
      <c r="B1112" t="s">
        <v>314</v>
      </c>
      <c r="C1112" t="s">
        <v>464</v>
      </c>
      <c r="D1112" s="34">
        <v>44348</v>
      </c>
      <c r="E1112">
        <v>388.95</v>
      </c>
      <c r="F1112" s="24">
        <v>82.56</v>
      </c>
      <c r="G1112" s="24">
        <f t="shared" si="17"/>
        <v>471.51</v>
      </c>
    </row>
    <row r="1113" spans="1:7" x14ac:dyDescent="0.25">
      <c r="A1113" t="s">
        <v>311</v>
      </c>
      <c r="B1113" t="s">
        <v>314</v>
      </c>
      <c r="C1113" t="s">
        <v>465</v>
      </c>
      <c r="D1113" s="34">
        <v>44348</v>
      </c>
      <c r="E1113">
        <v>388.95</v>
      </c>
      <c r="F1113" s="24">
        <v>82.56</v>
      </c>
      <c r="G1113" s="24">
        <f t="shared" si="17"/>
        <v>471.51</v>
      </c>
    </row>
    <row r="1114" spans="1:7" x14ac:dyDescent="0.25">
      <c r="A1114" t="s">
        <v>311</v>
      </c>
      <c r="B1114" t="s">
        <v>314</v>
      </c>
      <c r="C1114" t="s">
        <v>466</v>
      </c>
      <c r="D1114" s="34">
        <v>44348</v>
      </c>
      <c r="E1114">
        <v>388.95</v>
      </c>
      <c r="F1114" s="24">
        <v>82.56</v>
      </c>
      <c r="G1114" s="24">
        <f t="shared" si="17"/>
        <v>471.51</v>
      </c>
    </row>
    <row r="1115" spans="1:7" x14ac:dyDescent="0.25">
      <c r="A1115" t="s">
        <v>311</v>
      </c>
      <c r="B1115" t="s">
        <v>314</v>
      </c>
      <c r="C1115" t="s">
        <v>467</v>
      </c>
      <c r="D1115" s="34">
        <v>44348</v>
      </c>
      <c r="E1115">
        <v>388.95</v>
      </c>
      <c r="F1115" s="24">
        <v>82.56</v>
      </c>
      <c r="G1115" s="24">
        <f t="shared" si="17"/>
        <v>471.51</v>
      </c>
    </row>
    <row r="1116" spans="1:7" x14ac:dyDescent="0.25">
      <c r="A1116" t="s">
        <v>311</v>
      </c>
      <c r="B1116" t="s">
        <v>314</v>
      </c>
      <c r="C1116" t="s">
        <v>468</v>
      </c>
      <c r="D1116" s="34">
        <v>44348</v>
      </c>
      <c r="E1116">
        <v>388.95</v>
      </c>
      <c r="F1116" s="24">
        <v>82.56</v>
      </c>
      <c r="G1116" s="24">
        <f t="shared" si="17"/>
        <v>471.51</v>
      </c>
    </row>
    <row r="1117" spans="1:7" x14ac:dyDescent="0.25">
      <c r="A1117" t="s">
        <v>311</v>
      </c>
      <c r="B1117" t="s">
        <v>314</v>
      </c>
      <c r="C1117" t="s">
        <v>469</v>
      </c>
      <c r="D1117" s="34">
        <v>44348</v>
      </c>
      <c r="E1117">
        <v>388.95</v>
      </c>
      <c r="F1117" s="24">
        <v>82.56</v>
      </c>
      <c r="G1117" s="24">
        <f t="shared" si="17"/>
        <v>471.51</v>
      </c>
    </row>
    <row r="1118" spans="1:7" x14ac:dyDescent="0.25">
      <c r="A1118" t="s">
        <v>311</v>
      </c>
      <c r="B1118" t="s">
        <v>314</v>
      </c>
      <c r="C1118" t="s">
        <v>470</v>
      </c>
      <c r="D1118" s="34">
        <v>44348</v>
      </c>
      <c r="E1118">
        <v>388.95</v>
      </c>
      <c r="F1118" s="24">
        <v>82.56</v>
      </c>
      <c r="G1118" s="24">
        <f t="shared" si="17"/>
        <v>471.51</v>
      </c>
    </row>
    <row r="1119" spans="1:7" x14ac:dyDescent="0.25">
      <c r="A1119" t="s">
        <v>311</v>
      </c>
      <c r="B1119" t="s">
        <v>314</v>
      </c>
      <c r="C1119" t="s">
        <v>471</v>
      </c>
      <c r="D1119" s="34">
        <v>44348</v>
      </c>
      <c r="E1119">
        <v>388.95</v>
      </c>
      <c r="F1119" s="24">
        <v>82.56</v>
      </c>
      <c r="G1119" s="24">
        <f t="shared" si="17"/>
        <v>471.51</v>
      </c>
    </row>
    <row r="1120" spans="1:7" x14ac:dyDescent="0.25">
      <c r="A1120" t="s">
        <v>311</v>
      </c>
      <c r="B1120" t="s">
        <v>314</v>
      </c>
      <c r="C1120" t="s">
        <v>472</v>
      </c>
      <c r="D1120" s="34">
        <v>44348</v>
      </c>
      <c r="E1120">
        <v>388.95</v>
      </c>
      <c r="F1120" s="24">
        <v>82.56</v>
      </c>
      <c r="G1120" s="24">
        <f t="shared" si="17"/>
        <v>471.51</v>
      </c>
    </row>
    <row r="1121" spans="1:7" x14ac:dyDescent="0.25">
      <c r="A1121" t="s">
        <v>311</v>
      </c>
      <c r="B1121" t="s">
        <v>314</v>
      </c>
      <c r="C1121" t="s">
        <v>473</v>
      </c>
      <c r="D1121" s="34">
        <v>44348</v>
      </c>
      <c r="E1121">
        <v>388.95</v>
      </c>
      <c r="F1121" s="24">
        <v>82.56</v>
      </c>
      <c r="G1121" s="24">
        <f t="shared" si="17"/>
        <v>471.51</v>
      </c>
    </row>
    <row r="1122" spans="1:7" x14ac:dyDescent="0.25">
      <c r="A1122" t="s">
        <v>311</v>
      </c>
      <c r="B1122" t="s">
        <v>314</v>
      </c>
      <c r="C1122" t="s">
        <v>474</v>
      </c>
      <c r="D1122" s="34">
        <v>44348</v>
      </c>
      <c r="E1122">
        <v>388.95</v>
      </c>
      <c r="F1122" s="24">
        <v>82.56</v>
      </c>
      <c r="G1122" s="24">
        <f t="shared" si="17"/>
        <v>471.51</v>
      </c>
    </row>
    <row r="1123" spans="1:7" x14ac:dyDescent="0.25">
      <c r="A1123" t="s">
        <v>311</v>
      </c>
      <c r="B1123" t="s">
        <v>314</v>
      </c>
      <c r="C1123" t="s">
        <v>475</v>
      </c>
      <c r="D1123" s="34">
        <v>44348</v>
      </c>
      <c r="E1123">
        <v>388.95</v>
      </c>
      <c r="F1123" s="24">
        <v>82.56</v>
      </c>
      <c r="G1123" s="24">
        <f t="shared" si="17"/>
        <v>471.51</v>
      </c>
    </row>
    <row r="1124" spans="1:7" x14ac:dyDescent="0.25">
      <c r="A1124" t="s">
        <v>311</v>
      </c>
      <c r="B1124" t="s">
        <v>314</v>
      </c>
      <c r="C1124" t="s">
        <v>476</v>
      </c>
      <c r="D1124" s="34">
        <v>44348</v>
      </c>
      <c r="E1124">
        <v>387.69</v>
      </c>
      <c r="F1124" s="24">
        <v>82.29</v>
      </c>
      <c r="G1124" s="24">
        <f t="shared" si="17"/>
        <v>469.98</v>
      </c>
    </row>
    <row r="1125" spans="1:7" x14ac:dyDescent="0.25">
      <c r="A1125" t="s">
        <v>311</v>
      </c>
      <c r="B1125" t="s">
        <v>314</v>
      </c>
      <c r="C1125" t="s">
        <v>477</v>
      </c>
      <c r="D1125" s="34">
        <v>44348</v>
      </c>
      <c r="E1125">
        <v>388.95</v>
      </c>
      <c r="F1125" s="24">
        <v>82.56</v>
      </c>
      <c r="G1125" s="24">
        <f t="shared" si="17"/>
        <v>471.51</v>
      </c>
    </row>
    <row r="1126" spans="1:7" x14ac:dyDescent="0.25">
      <c r="A1126" t="s">
        <v>311</v>
      </c>
      <c r="B1126" t="s">
        <v>314</v>
      </c>
      <c r="C1126" t="s">
        <v>478</v>
      </c>
      <c r="D1126" s="34">
        <v>44348</v>
      </c>
      <c r="E1126">
        <v>388.95</v>
      </c>
      <c r="F1126" s="24">
        <v>82.56</v>
      </c>
      <c r="G1126" s="24">
        <f t="shared" si="17"/>
        <v>471.51</v>
      </c>
    </row>
    <row r="1127" spans="1:7" x14ac:dyDescent="0.25">
      <c r="A1127" t="s">
        <v>311</v>
      </c>
      <c r="B1127" t="s">
        <v>314</v>
      </c>
      <c r="C1127" t="s">
        <v>479</v>
      </c>
      <c r="D1127" s="34">
        <v>44348</v>
      </c>
      <c r="E1127">
        <v>388.95</v>
      </c>
      <c r="F1127" s="24">
        <v>82.56</v>
      </c>
      <c r="G1127" s="24">
        <f t="shared" si="17"/>
        <v>471.51</v>
      </c>
    </row>
    <row r="1128" spans="1:7" x14ac:dyDescent="0.25">
      <c r="A1128" t="s">
        <v>311</v>
      </c>
      <c r="B1128" t="s">
        <v>314</v>
      </c>
      <c r="C1128" t="s">
        <v>480</v>
      </c>
      <c r="D1128" s="34">
        <v>44348</v>
      </c>
      <c r="E1128">
        <v>388.95</v>
      </c>
      <c r="F1128" s="24">
        <v>82.56</v>
      </c>
      <c r="G1128" s="24">
        <f t="shared" si="17"/>
        <v>471.51</v>
      </c>
    </row>
    <row r="1129" spans="1:7" x14ac:dyDescent="0.25">
      <c r="A1129" t="s">
        <v>311</v>
      </c>
      <c r="B1129" t="s">
        <v>314</v>
      </c>
      <c r="C1129" t="s">
        <v>481</v>
      </c>
      <c r="D1129" s="34">
        <v>44348</v>
      </c>
      <c r="E1129">
        <v>387.69</v>
      </c>
      <c r="F1129" s="24">
        <v>82.29</v>
      </c>
      <c r="G1129" s="24">
        <f t="shared" si="17"/>
        <v>469.98</v>
      </c>
    </row>
    <row r="1130" spans="1:7" x14ac:dyDescent="0.25">
      <c r="A1130" t="s">
        <v>311</v>
      </c>
      <c r="B1130" t="s">
        <v>314</v>
      </c>
      <c r="C1130" t="s">
        <v>482</v>
      </c>
      <c r="D1130" s="34">
        <v>44348</v>
      </c>
      <c r="E1130">
        <v>387.69</v>
      </c>
      <c r="F1130" s="24">
        <v>82.29</v>
      </c>
      <c r="G1130" s="24">
        <f t="shared" si="17"/>
        <v>469.98</v>
      </c>
    </row>
    <row r="1131" spans="1:7" x14ac:dyDescent="0.25">
      <c r="A1131" t="s">
        <v>311</v>
      </c>
      <c r="B1131" t="s">
        <v>314</v>
      </c>
      <c r="C1131" t="s">
        <v>483</v>
      </c>
      <c r="D1131" s="34">
        <v>44348</v>
      </c>
      <c r="E1131">
        <v>387.69</v>
      </c>
      <c r="F1131" s="24">
        <v>82.29</v>
      </c>
      <c r="G1131" s="24">
        <f t="shared" si="17"/>
        <v>469.98</v>
      </c>
    </row>
    <row r="1132" spans="1:7" x14ac:dyDescent="0.25">
      <c r="A1132" t="s">
        <v>311</v>
      </c>
      <c r="B1132" t="s">
        <v>314</v>
      </c>
      <c r="C1132" t="s">
        <v>484</v>
      </c>
      <c r="D1132" s="34">
        <v>44348</v>
      </c>
      <c r="E1132">
        <v>387.69</v>
      </c>
      <c r="F1132" s="24">
        <v>82.29</v>
      </c>
      <c r="G1132" s="24">
        <f t="shared" si="17"/>
        <v>469.98</v>
      </c>
    </row>
    <row r="1133" spans="1:7" x14ac:dyDescent="0.25">
      <c r="A1133" t="s">
        <v>311</v>
      </c>
      <c r="B1133" t="s">
        <v>314</v>
      </c>
      <c r="C1133" t="s">
        <v>485</v>
      </c>
      <c r="D1133" s="34">
        <v>44348</v>
      </c>
      <c r="E1133">
        <v>387.69</v>
      </c>
      <c r="F1133" s="24">
        <v>82.29</v>
      </c>
      <c r="G1133" s="24">
        <f t="shared" si="17"/>
        <v>469.98</v>
      </c>
    </row>
    <row r="1134" spans="1:7" x14ac:dyDescent="0.25">
      <c r="A1134" t="s">
        <v>311</v>
      </c>
      <c r="B1134" t="s">
        <v>314</v>
      </c>
      <c r="C1134" t="s">
        <v>486</v>
      </c>
      <c r="D1134" s="34">
        <v>44348</v>
      </c>
      <c r="E1134">
        <v>387.69</v>
      </c>
      <c r="F1134" s="24">
        <v>82.29</v>
      </c>
      <c r="G1134" s="24">
        <f t="shared" si="17"/>
        <v>469.98</v>
      </c>
    </row>
    <row r="1135" spans="1:7" x14ac:dyDescent="0.25">
      <c r="A1135" t="s">
        <v>311</v>
      </c>
      <c r="B1135" t="s">
        <v>314</v>
      </c>
      <c r="C1135" t="s">
        <v>487</v>
      </c>
      <c r="D1135" s="34">
        <v>44348</v>
      </c>
      <c r="E1135">
        <v>387.69</v>
      </c>
      <c r="F1135" s="24">
        <v>82.29</v>
      </c>
      <c r="G1135" s="24">
        <f t="shared" si="17"/>
        <v>469.98</v>
      </c>
    </row>
    <row r="1136" spans="1:7" x14ac:dyDescent="0.25">
      <c r="A1136" t="s">
        <v>311</v>
      </c>
      <c r="B1136" t="s">
        <v>314</v>
      </c>
      <c r="C1136" t="s">
        <v>488</v>
      </c>
      <c r="D1136" s="34">
        <v>44348</v>
      </c>
      <c r="E1136">
        <v>387.69</v>
      </c>
      <c r="F1136" s="24">
        <v>82.29</v>
      </c>
      <c r="G1136" s="24">
        <f t="shared" si="17"/>
        <v>469.98</v>
      </c>
    </row>
    <row r="1137" spans="1:7" x14ac:dyDescent="0.25">
      <c r="A1137" t="s">
        <v>311</v>
      </c>
      <c r="B1137" t="s">
        <v>314</v>
      </c>
      <c r="C1137" t="s">
        <v>489</v>
      </c>
      <c r="D1137" s="34">
        <v>44348</v>
      </c>
      <c r="E1137">
        <v>387.69</v>
      </c>
      <c r="F1137" s="24">
        <v>82.29</v>
      </c>
      <c r="G1137" s="24">
        <f t="shared" si="17"/>
        <v>469.98</v>
      </c>
    </row>
    <row r="1138" spans="1:7" x14ac:dyDescent="0.25">
      <c r="A1138" t="s">
        <v>311</v>
      </c>
      <c r="B1138" t="s">
        <v>314</v>
      </c>
      <c r="C1138" t="s">
        <v>490</v>
      </c>
      <c r="D1138" s="34">
        <v>44348</v>
      </c>
      <c r="E1138">
        <v>387.69</v>
      </c>
      <c r="F1138" s="24">
        <v>82.29</v>
      </c>
      <c r="G1138" s="24">
        <f t="shared" si="17"/>
        <v>469.98</v>
      </c>
    </row>
    <row r="1139" spans="1:7" x14ac:dyDescent="0.25">
      <c r="A1139" t="s">
        <v>311</v>
      </c>
      <c r="B1139" t="s">
        <v>314</v>
      </c>
      <c r="C1139" t="s">
        <v>491</v>
      </c>
      <c r="D1139" s="34">
        <v>44348</v>
      </c>
      <c r="E1139">
        <v>387.69</v>
      </c>
      <c r="F1139" s="24">
        <v>82.29</v>
      </c>
      <c r="G1139" s="24">
        <f t="shared" si="17"/>
        <v>469.98</v>
      </c>
    </row>
    <row r="1140" spans="1:7" x14ac:dyDescent="0.25">
      <c r="A1140" t="s">
        <v>311</v>
      </c>
      <c r="B1140" t="s">
        <v>314</v>
      </c>
      <c r="C1140" t="s">
        <v>492</v>
      </c>
      <c r="D1140" s="34">
        <v>44348</v>
      </c>
      <c r="E1140">
        <v>387.69</v>
      </c>
      <c r="F1140" s="24">
        <v>82.29</v>
      </c>
      <c r="G1140" s="24">
        <f t="shared" si="17"/>
        <v>469.98</v>
      </c>
    </row>
    <row r="1141" spans="1:7" x14ac:dyDescent="0.25">
      <c r="A1141" t="s">
        <v>311</v>
      </c>
      <c r="B1141" t="s">
        <v>314</v>
      </c>
      <c r="C1141" t="s">
        <v>493</v>
      </c>
      <c r="D1141" s="34">
        <v>44348</v>
      </c>
      <c r="E1141">
        <v>387.69</v>
      </c>
      <c r="F1141" s="24">
        <v>82.29</v>
      </c>
      <c r="G1141" s="24">
        <f t="shared" si="17"/>
        <v>469.98</v>
      </c>
    </row>
    <row r="1142" spans="1:7" x14ac:dyDescent="0.25">
      <c r="A1142" t="s">
        <v>311</v>
      </c>
      <c r="B1142" t="s">
        <v>314</v>
      </c>
      <c r="C1142" t="s">
        <v>494</v>
      </c>
      <c r="D1142" s="34">
        <v>44348</v>
      </c>
      <c r="E1142">
        <v>387.69</v>
      </c>
      <c r="F1142" s="24">
        <v>82.29</v>
      </c>
      <c r="G1142" s="24">
        <f t="shared" si="17"/>
        <v>469.98</v>
      </c>
    </row>
    <row r="1143" spans="1:7" x14ac:dyDescent="0.25">
      <c r="A1143" t="s">
        <v>311</v>
      </c>
      <c r="B1143" t="s">
        <v>314</v>
      </c>
      <c r="C1143" t="s">
        <v>495</v>
      </c>
      <c r="D1143" s="34">
        <v>44348</v>
      </c>
      <c r="E1143">
        <v>387.69</v>
      </c>
      <c r="F1143" s="24">
        <v>82.29</v>
      </c>
      <c r="G1143" s="24">
        <f t="shared" si="17"/>
        <v>469.98</v>
      </c>
    </row>
    <row r="1144" spans="1:7" x14ac:dyDescent="0.25">
      <c r="A1144" t="s">
        <v>311</v>
      </c>
      <c r="B1144" t="s">
        <v>314</v>
      </c>
      <c r="C1144" t="s">
        <v>496</v>
      </c>
      <c r="D1144" s="34">
        <v>44348</v>
      </c>
      <c r="E1144">
        <v>387.69</v>
      </c>
      <c r="F1144" s="24">
        <v>82.29</v>
      </c>
      <c r="G1144" s="24">
        <f t="shared" si="17"/>
        <v>469.98</v>
      </c>
    </row>
    <row r="1145" spans="1:7" x14ac:dyDescent="0.25">
      <c r="A1145" t="s">
        <v>311</v>
      </c>
      <c r="B1145" t="s">
        <v>314</v>
      </c>
      <c r="C1145" t="s">
        <v>497</v>
      </c>
      <c r="D1145" s="34">
        <v>44348</v>
      </c>
      <c r="E1145">
        <v>387.69</v>
      </c>
      <c r="F1145" s="24">
        <v>82.29</v>
      </c>
      <c r="G1145" s="24">
        <f t="shared" si="17"/>
        <v>469.98</v>
      </c>
    </row>
    <row r="1146" spans="1:7" x14ac:dyDescent="0.25">
      <c r="A1146" t="s">
        <v>311</v>
      </c>
      <c r="B1146" t="s">
        <v>314</v>
      </c>
      <c r="C1146" t="s">
        <v>498</v>
      </c>
      <c r="D1146" s="34">
        <v>44348</v>
      </c>
      <c r="E1146">
        <v>387.69</v>
      </c>
      <c r="F1146" s="24">
        <v>82.29</v>
      </c>
      <c r="G1146" s="24">
        <f t="shared" si="17"/>
        <v>469.98</v>
      </c>
    </row>
    <row r="1147" spans="1:7" x14ac:dyDescent="0.25">
      <c r="A1147" t="s">
        <v>311</v>
      </c>
      <c r="B1147" t="s">
        <v>314</v>
      </c>
      <c r="C1147" t="s">
        <v>499</v>
      </c>
      <c r="D1147" s="34">
        <v>44348</v>
      </c>
      <c r="E1147">
        <v>387.69</v>
      </c>
      <c r="F1147" s="24">
        <v>82.29</v>
      </c>
      <c r="G1147" s="24">
        <f t="shared" si="17"/>
        <v>469.98</v>
      </c>
    </row>
    <row r="1148" spans="1:7" x14ac:dyDescent="0.25">
      <c r="A1148" t="s">
        <v>311</v>
      </c>
      <c r="B1148" t="s">
        <v>314</v>
      </c>
      <c r="C1148" t="s">
        <v>500</v>
      </c>
      <c r="D1148" s="34">
        <v>44348</v>
      </c>
      <c r="E1148">
        <v>387.69</v>
      </c>
      <c r="F1148" s="24">
        <v>82.29</v>
      </c>
      <c r="G1148" s="24">
        <f t="shared" si="17"/>
        <v>469.98</v>
      </c>
    </row>
    <row r="1149" spans="1:7" x14ac:dyDescent="0.25">
      <c r="A1149" t="s">
        <v>311</v>
      </c>
      <c r="B1149" t="s">
        <v>314</v>
      </c>
      <c r="C1149" t="s">
        <v>501</v>
      </c>
      <c r="D1149" s="34">
        <v>44348</v>
      </c>
      <c r="E1149">
        <v>387.69</v>
      </c>
      <c r="F1149" s="24">
        <v>82.29</v>
      </c>
      <c r="G1149" s="24">
        <f t="shared" si="17"/>
        <v>469.98</v>
      </c>
    </row>
    <row r="1150" spans="1:7" x14ac:dyDescent="0.25">
      <c r="A1150" t="s">
        <v>311</v>
      </c>
      <c r="B1150" t="s">
        <v>314</v>
      </c>
      <c r="C1150" t="s">
        <v>502</v>
      </c>
      <c r="D1150" s="34">
        <v>44348</v>
      </c>
      <c r="E1150">
        <v>387.69</v>
      </c>
      <c r="F1150" s="24">
        <v>82.29</v>
      </c>
      <c r="G1150" s="24">
        <f t="shared" si="17"/>
        <v>469.98</v>
      </c>
    </row>
    <row r="1151" spans="1:7" x14ac:dyDescent="0.25">
      <c r="A1151" t="s">
        <v>311</v>
      </c>
      <c r="B1151" t="s">
        <v>314</v>
      </c>
      <c r="C1151" t="s">
        <v>503</v>
      </c>
      <c r="D1151" s="34">
        <v>44348</v>
      </c>
      <c r="E1151">
        <v>387.69</v>
      </c>
      <c r="F1151" s="24">
        <v>82.29</v>
      </c>
      <c r="G1151" s="24">
        <f t="shared" si="17"/>
        <v>469.98</v>
      </c>
    </row>
    <row r="1152" spans="1:7" x14ac:dyDescent="0.25">
      <c r="A1152" t="s">
        <v>311</v>
      </c>
      <c r="B1152" t="s">
        <v>314</v>
      </c>
      <c r="C1152" t="s">
        <v>504</v>
      </c>
      <c r="D1152" s="34">
        <v>44348</v>
      </c>
      <c r="E1152">
        <v>387.69</v>
      </c>
      <c r="F1152" s="24">
        <v>82.29</v>
      </c>
      <c r="G1152" s="24">
        <f t="shared" si="17"/>
        <v>469.98</v>
      </c>
    </row>
    <row r="1153" spans="1:7" x14ac:dyDescent="0.25">
      <c r="A1153" t="s">
        <v>311</v>
      </c>
      <c r="B1153" t="s">
        <v>314</v>
      </c>
      <c r="C1153" t="s">
        <v>505</v>
      </c>
      <c r="D1153" s="34">
        <v>44348</v>
      </c>
      <c r="E1153">
        <v>387.69</v>
      </c>
      <c r="F1153" s="24">
        <v>82.29</v>
      </c>
      <c r="G1153" s="24">
        <f t="shared" si="17"/>
        <v>469.98</v>
      </c>
    </row>
    <row r="1154" spans="1:7" x14ac:dyDescent="0.25">
      <c r="A1154" t="s">
        <v>311</v>
      </c>
      <c r="B1154" t="s">
        <v>312</v>
      </c>
      <c r="C1154" t="s">
        <v>313</v>
      </c>
      <c r="D1154" s="34">
        <v>44378</v>
      </c>
      <c r="E1154">
        <v>846191.17</v>
      </c>
      <c r="F1154" s="24">
        <v>352300.93</v>
      </c>
      <c r="G1154" s="24">
        <f t="shared" si="17"/>
        <v>1198492.1000000001</v>
      </c>
    </row>
    <row r="1155" spans="1:7" x14ac:dyDescent="0.25">
      <c r="A1155" t="s">
        <v>311</v>
      </c>
      <c r="B1155" t="s">
        <v>314</v>
      </c>
      <c r="C1155" t="s">
        <v>315</v>
      </c>
      <c r="D1155" s="34">
        <v>44378</v>
      </c>
      <c r="E1155">
        <v>388.87</v>
      </c>
      <c r="F1155" s="24">
        <v>81.11</v>
      </c>
      <c r="G1155" s="24">
        <f t="shared" ref="G1155:G1218" si="18">SUM(E1155:F1155)</f>
        <v>469.98</v>
      </c>
    </row>
    <row r="1156" spans="1:7" x14ac:dyDescent="0.25">
      <c r="A1156" t="s">
        <v>311</v>
      </c>
      <c r="B1156" t="s">
        <v>314</v>
      </c>
      <c r="C1156" t="s">
        <v>316</v>
      </c>
      <c r="D1156" s="34">
        <v>44378</v>
      </c>
      <c r="E1156">
        <v>390.14</v>
      </c>
      <c r="F1156" s="24">
        <v>81.37</v>
      </c>
      <c r="G1156" s="24">
        <f t="shared" si="18"/>
        <v>471.51</v>
      </c>
    </row>
    <row r="1157" spans="1:7" x14ac:dyDescent="0.25">
      <c r="A1157" t="s">
        <v>311</v>
      </c>
      <c r="B1157" t="s">
        <v>314</v>
      </c>
      <c r="C1157" t="s">
        <v>317</v>
      </c>
      <c r="D1157" s="34">
        <v>44378</v>
      </c>
      <c r="E1157">
        <v>388.87</v>
      </c>
      <c r="F1157" s="24">
        <v>81.11</v>
      </c>
      <c r="G1157" s="24">
        <f t="shared" si="18"/>
        <v>469.98</v>
      </c>
    </row>
    <row r="1158" spans="1:7" x14ac:dyDescent="0.25">
      <c r="A1158" t="s">
        <v>311</v>
      </c>
      <c r="B1158" t="s">
        <v>314</v>
      </c>
      <c r="C1158" t="s">
        <v>318</v>
      </c>
      <c r="D1158" s="34">
        <v>44378</v>
      </c>
      <c r="E1158">
        <v>390.14</v>
      </c>
      <c r="F1158" s="24">
        <v>81.37</v>
      </c>
      <c r="G1158" s="24">
        <f t="shared" si="18"/>
        <v>471.51</v>
      </c>
    </row>
    <row r="1159" spans="1:7" x14ac:dyDescent="0.25">
      <c r="A1159" t="s">
        <v>311</v>
      </c>
      <c r="B1159" t="s">
        <v>314</v>
      </c>
      <c r="C1159" t="s">
        <v>319</v>
      </c>
      <c r="D1159" s="34">
        <v>44378</v>
      </c>
      <c r="E1159">
        <v>390.14</v>
      </c>
      <c r="F1159" s="24">
        <v>81.37</v>
      </c>
      <c r="G1159" s="24">
        <f t="shared" si="18"/>
        <v>471.51</v>
      </c>
    </row>
    <row r="1160" spans="1:7" x14ac:dyDescent="0.25">
      <c r="A1160" t="s">
        <v>311</v>
      </c>
      <c r="B1160" t="s">
        <v>314</v>
      </c>
      <c r="C1160" t="s">
        <v>320</v>
      </c>
      <c r="D1160" s="34">
        <v>44378</v>
      </c>
      <c r="E1160">
        <v>390.14</v>
      </c>
      <c r="F1160" s="24">
        <v>81.37</v>
      </c>
      <c r="G1160" s="24">
        <f t="shared" si="18"/>
        <v>471.51</v>
      </c>
    </row>
    <row r="1161" spans="1:7" x14ac:dyDescent="0.25">
      <c r="A1161" t="s">
        <v>311</v>
      </c>
      <c r="B1161" t="s">
        <v>314</v>
      </c>
      <c r="C1161" t="s">
        <v>321</v>
      </c>
      <c r="D1161" s="34">
        <v>44378</v>
      </c>
      <c r="E1161">
        <v>388.87</v>
      </c>
      <c r="F1161" s="24">
        <v>81.11</v>
      </c>
      <c r="G1161" s="24">
        <f t="shared" si="18"/>
        <v>469.98</v>
      </c>
    </row>
    <row r="1162" spans="1:7" x14ac:dyDescent="0.25">
      <c r="A1162" t="s">
        <v>311</v>
      </c>
      <c r="B1162" t="s">
        <v>314</v>
      </c>
      <c r="C1162" t="s">
        <v>322</v>
      </c>
      <c r="D1162" s="34">
        <v>44378</v>
      </c>
      <c r="E1162">
        <v>390.14</v>
      </c>
      <c r="F1162" s="24">
        <v>81.37</v>
      </c>
      <c r="G1162" s="24">
        <f t="shared" si="18"/>
        <v>471.51</v>
      </c>
    </row>
    <row r="1163" spans="1:7" x14ac:dyDescent="0.25">
      <c r="A1163" t="s">
        <v>311</v>
      </c>
      <c r="B1163" t="s">
        <v>314</v>
      </c>
      <c r="C1163" t="s">
        <v>323</v>
      </c>
      <c r="D1163" s="34">
        <v>44378</v>
      </c>
      <c r="E1163">
        <v>388.87</v>
      </c>
      <c r="F1163" s="24">
        <v>81.11</v>
      </c>
      <c r="G1163" s="24">
        <f t="shared" si="18"/>
        <v>469.98</v>
      </c>
    </row>
    <row r="1164" spans="1:7" x14ac:dyDescent="0.25">
      <c r="A1164" t="s">
        <v>311</v>
      </c>
      <c r="B1164" t="s">
        <v>314</v>
      </c>
      <c r="C1164" t="s">
        <v>324</v>
      </c>
      <c r="D1164" s="34">
        <v>44378</v>
      </c>
      <c r="E1164">
        <v>390.14</v>
      </c>
      <c r="F1164" s="24">
        <v>81.37</v>
      </c>
      <c r="G1164" s="24">
        <f t="shared" si="18"/>
        <v>471.51</v>
      </c>
    </row>
    <row r="1165" spans="1:7" x14ac:dyDescent="0.25">
      <c r="A1165" t="s">
        <v>311</v>
      </c>
      <c r="B1165" t="s">
        <v>314</v>
      </c>
      <c r="C1165" t="s">
        <v>325</v>
      </c>
      <c r="D1165" s="34">
        <v>44378</v>
      </c>
      <c r="E1165">
        <v>388.87</v>
      </c>
      <c r="F1165" s="24">
        <v>81.11</v>
      </c>
      <c r="G1165" s="24">
        <f t="shared" si="18"/>
        <v>469.98</v>
      </c>
    </row>
    <row r="1166" spans="1:7" x14ac:dyDescent="0.25">
      <c r="A1166" t="s">
        <v>311</v>
      </c>
      <c r="B1166" t="s">
        <v>314</v>
      </c>
      <c r="C1166" t="s">
        <v>326</v>
      </c>
      <c r="D1166" s="34">
        <v>44378</v>
      </c>
      <c r="E1166">
        <v>390.14</v>
      </c>
      <c r="F1166" s="24">
        <v>81.37</v>
      </c>
      <c r="G1166" s="24">
        <f t="shared" si="18"/>
        <v>471.51</v>
      </c>
    </row>
    <row r="1167" spans="1:7" x14ac:dyDescent="0.25">
      <c r="A1167" t="s">
        <v>311</v>
      </c>
      <c r="B1167" t="s">
        <v>314</v>
      </c>
      <c r="C1167" t="s">
        <v>327</v>
      </c>
      <c r="D1167" s="34">
        <v>44378</v>
      </c>
      <c r="E1167">
        <v>390.14</v>
      </c>
      <c r="F1167" s="24">
        <v>81.37</v>
      </c>
      <c r="G1167" s="24">
        <f t="shared" si="18"/>
        <v>471.51</v>
      </c>
    </row>
    <row r="1168" spans="1:7" x14ac:dyDescent="0.25">
      <c r="A1168" t="s">
        <v>311</v>
      </c>
      <c r="B1168" t="s">
        <v>314</v>
      </c>
      <c r="C1168" t="s">
        <v>328</v>
      </c>
      <c r="D1168" s="34">
        <v>44378</v>
      </c>
      <c r="E1168">
        <v>390.14</v>
      </c>
      <c r="F1168" s="24">
        <v>81.37</v>
      </c>
      <c r="G1168" s="24">
        <f t="shared" si="18"/>
        <v>471.51</v>
      </c>
    </row>
    <row r="1169" spans="1:7" x14ac:dyDescent="0.25">
      <c r="A1169" t="s">
        <v>311</v>
      </c>
      <c r="B1169" t="s">
        <v>314</v>
      </c>
      <c r="C1169" t="s">
        <v>329</v>
      </c>
      <c r="D1169" s="34">
        <v>44378</v>
      </c>
      <c r="E1169">
        <v>390.14</v>
      </c>
      <c r="F1169" s="24">
        <v>81.37</v>
      </c>
      <c r="G1169" s="24">
        <f t="shared" si="18"/>
        <v>471.51</v>
      </c>
    </row>
    <row r="1170" spans="1:7" x14ac:dyDescent="0.25">
      <c r="A1170" t="s">
        <v>311</v>
      </c>
      <c r="B1170" t="s">
        <v>314</v>
      </c>
      <c r="C1170" t="s">
        <v>330</v>
      </c>
      <c r="D1170" s="34">
        <v>44378</v>
      </c>
      <c r="E1170">
        <v>388.87</v>
      </c>
      <c r="F1170" s="24">
        <v>81.11</v>
      </c>
      <c r="G1170" s="24">
        <f t="shared" si="18"/>
        <v>469.98</v>
      </c>
    </row>
    <row r="1171" spans="1:7" x14ac:dyDescent="0.25">
      <c r="A1171" t="s">
        <v>311</v>
      </c>
      <c r="B1171" t="s">
        <v>314</v>
      </c>
      <c r="C1171" t="s">
        <v>331</v>
      </c>
      <c r="D1171" s="34">
        <v>44378</v>
      </c>
      <c r="E1171">
        <v>390.14</v>
      </c>
      <c r="F1171" s="24">
        <v>81.37</v>
      </c>
      <c r="G1171" s="24">
        <f t="shared" si="18"/>
        <v>471.51</v>
      </c>
    </row>
    <row r="1172" spans="1:7" x14ac:dyDescent="0.25">
      <c r="A1172" t="s">
        <v>311</v>
      </c>
      <c r="B1172" t="s">
        <v>314</v>
      </c>
      <c r="C1172" t="s">
        <v>332</v>
      </c>
      <c r="D1172" s="34">
        <v>44378</v>
      </c>
      <c r="E1172">
        <v>390.14</v>
      </c>
      <c r="F1172" s="24">
        <v>81.37</v>
      </c>
      <c r="G1172" s="24">
        <f t="shared" si="18"/>
        <v>471.51</v>
      </c>
    </row>
    <row r="1173" spans="1:7" x14ac:dyDescent="0.25">
      <c r="A1173" t="s">
        <v>311</v>
      </c>
      <c r="B1173" t="s">
        <v>314</v>
      </c>
      <c r="C1173" t="s">
        <v>333</v>
      </c>
      <c r="D1173" s="34">
        <v>44378</v>
      </c>
      <c r="E1173">
        <v>390.14</v>
      </c>
      <c r="F1173" s="24">
        <v>81.37</v>
      </c>
      <c r="G1173" s="24">
        <f t="shared" si="18"/>
        <v>471.51</v>
      </c>
    </row>
    <row r="1174" spans="1:7" x14ac:dyDescent="0.25">
      <c r="A1174" t="s">
        <v>311</v>
      </c>
      <c r="B1174" t="s">
        <v>314</v>
      </c>
      <c r="C1174" t="s">
        <v>334</v>
      </c>
      <c r="D1174" s="34">
        <v>44378</v>
      </c>
      <c r="E1174">
        <v>388.87</v>
      </c>
      <c r="F1174" s="24">
        <v>81.11</v>
      </c>
      <c r="G1174" s="24">
        <f t="shared" si="18"/>
        <v>469.98</v>
      </c>
    </row>
    <row r="1175" spans="1:7" x14ac:dyDescent="0.25">
      <c r="A1175" t="s">
        <v>311</v>
      </c>
      <c r="B1175" t="s">
        <v>314</v>
      </c>
      <c r="C1175" t="s">
        <v>335</v>
      </c>
      <c r="D1175" s="34">
        <v>44378</v>
      </c>
      <c r="E1175">
        <v>390.14</v>
      </c>
      <c r="F1175" s="24">
        <v>81.37</v>
      </c>
      <c r="G1175" s="24">
        <f t="shared" si="18"/>
        <v>471.51</v>
      </c>
    </row>
    <row r="1176" spans="1:7" x14ac:dyDescent="0.25">
      <c r="A1176" t="s">
        <v>311</v>
      </c>
      <c r="B1176" t="s">
        <v>314</v>
      </c>
      <c r="C1176" t="s">
        <v>336</v>
      </c>
      <c r="D1176" s="34">
        <v>44378</v>
      </c>
      <c r="E1176">
        <v>390.14</v>
      </c>
      <c r="F1176" s="24">
        <v>81.37</v>
      </c>
      <c r="G1176" s="24">
        <f t="shared" si="18"/>
        <v>471.51</v>
      </c>
    </row>
    <row r="1177" spans="1:7" x14ac:dyDescent="0.25">
      <c r="A1177" t="s">
        <v>311</v>
      </c>
      <c r="B1177" t="s">
        <v>314</v>
      </c>
      <c r="C1177" t="s">
        <v>337</v>
      </c>
      <c r="D1177" s="34">
        <v>44378</v>
      </c>
      <c r="E1177">
        <v>388.87</v>
      </c>
      <c r="F1177" s="24">
        <v>81.11</v>
      </c>
      <c r="G1177" s="24">
        <f t="shared" si="18"/>
        <v>469.98</v>
      </c>
    </row>
    <row r="1178" spans="1:7" x14ac:dyDescent="0.25">
      <c r="A1178" t="s">
        <v>311</v>
      </c>
      <c r="B1178" t="s">
        <v>314</v>
      </c>
      <c r="C1178" t="s">
        <v>338</v>
      </c>
      <c r="D1178" s="34">
        <v>44378</v>
      </c>
      <c r="E1178">
        <v>388.87</v>
      </c>
      <c r="F1178" s="24">
        <v>81.11</v>
      </c>
      <c r="G1178" s="24">
        <f t="shared" si="18"/>
        <v>469.98</v>
      </c>
    </row>
    <row r="1179" spans="1:7" x14ac:dyDescent="0.25">
      <c r="A1179" t="s">
        <v>311</v>
      </c>
      <c r="B1179" t="s">
        <v>314</v>
      </c>
      <c r="C1179" t="s">
        <v>339</v>
      </c>
      <c r="D1179" s="34">
        <v>44378</v>
      </c>
      <c r="E1179">
        <v>388.87</v>
      </c>
      <c r="F1179" s="24">
        <v>81.11</v>
      </c>
      <c r="G1179" s="24">
        <f t="shared" si="18"/>
        <v>469.98</v>
      </c>
    </row>
    <row r="1180" spans="1:7" x14ac:dyDescent="0.25">
      <c r="A1180" t="s">
        <v>311</v>
      </c>
      <c r="B1180" t="s">
        <v>314</v>
      </c>
      <c r="C1180" t="s">
        <v>340</v>
      </c>
      <c r="D1180" s="34">
        <v>44378</v>
      </c>
      <c r="E1180">
        <v>388.87</v>
      </c>
      <c r="F1180" s="24">
        <v>81.11</v>
      </c>
      <c r="G1180" s="24">
        <f t="shared" si="18"/>
        <v>469.98</v>
      </c>
    </row>
    <row r="1181" spans="1:7" x14ac:dyDescent="0.25">
      <c r="A1181" t="s">
        <v>311</v>
      </c>
      <c r="B1181" t="s">
        <v>314</v>
      </c>
      <c r="C1181" t="s">
        <v>341</v>
      </c>
      <c r="D1181" s="34">
        <v>44378</v>
      </c>
      <c r="E1181">
        <v>388.87</v>
      </c>
      <c r="F1181" s="24">
        <v>81.11</v>
      </c>
      <c r="G1181" s="24">
        <f t="shared" si="18"/>
        <v>469.98</v>
      </c>
    </row>
    <row r="1182" spans="1:7" x14ac:dyDescent="0.25">
      <c r="A1182" t="s">
        <v>311</v>
      </c>
      <c r="B1182" t="s">
        <v>314</v>
      </c>
      <c r="C1182" t="s">
        <v>342</v>
      </c>
      <c r="D1182" s="34">
        <v>44378</v>
      </c>
      <c r="E1182">
        <v>388.87</v>
      </c>
      <c r="F1182" s="24">
        <v>81.11</v>
      </c>
      <c r="G1182" s="24">
        <f t="shared" si="18"/>
        <v>469.98</v>
      </c>
    </row>
    <row r="1183" spans="1:7" x14ac:dyDescent="0.25">
      <c r="A1183" t="s">
        <v>311</v>
      </c>
      <c r="B1183" t="s">
        <v>314</v>
      </c>
      <c r="C1183" t="s">
        <v>343</v>
      </c>
      <c r="D1183" s="34">
        <v>44378</v>
      </c>
      <c r="E1183">
        <v>388.87</v>
      </c>
      <c r="F1183" s="24">
        <v>81.11</v>
      </c>
      <c r="G1183" s="24">
        <f t="shared" si="18"/>
        <v>469.98</v>
      </c>
    </row>
    <row r="1184" spans="1:7" x14ac:dyDescent="0.25">
      <c r="A1184" t="s">
        <v>311</v>
      </c>
      <c r="B1184" t="s">
        <v>314</v>
      </c>
      <c r="C1184" t="s">
        <v>344</v>
      </c>
      <c r="D1184" s="34">
        <v>44378</v>
      </c>
      <c r="E1184">
        <v>388.87</v>
      </c>
      <c r="F1184" s="24">
        <v>81.11</v>
      </c>
      <c r="G1184" s="24">
        <f t="shared" si="18"/>
        <v>469.98</v>
      </c>
    </row>
    <row r="1185" spans="1:7" x14ac:dyDescent="0.25">
      <c r="A1185" t="s">
        <v>311</v>
      </c>
      <c r="B1185" t="s">
        <v>314</v>
      </c>
      <c r="C1185" t="s">
        <v>345</v>
      </c>
      <c r="D1185" s="34">
        <v>44378</v>
      </c>
      <c r="E1185">
        <v>388.87</v>
      </c>
      <c r="F1185" s="24">
        <v>81.11</v>
      </c>
      <c r="G1185" s="24">
        <f t="shared" si="18"/>
        <v>469.98</v>
      </c>
    </row>
    <row r="1186" spans="1:7" x14ac:dyDescent="0.25">
      <c r="A1186" t="s">
        <v>311</v>
      </c>
      <c r="B1186" t="s">
        <v>314</v>
      </c>
      <c r="C1186" t="s">
        <v>346</v>
      </c>
      <c r="D1186" s="34">
        <v>44378</v>
      </c>
      <c r="E1186">
        <v>388.87</v>
      </c>
      <c r="F1186" s="24">
        <v>81.11</v>
      </c>
      <c r="G1186" s="24">
        <f t="shared" si="18"/>
        <v>469.98</v>
      </c>
    </row>
    <row r="1187" spans="1:7" x14ac:dyDescent="0.25">
      <c r="A1187" t="s">
        <v>311</v>
      </c>
      <c r="B1187" t="s">
        <v>314</v>
      </c>
      <c r="C1187" t="s">
        <v>347</v>
      </c>
      <c r="D1187" s="34">
        <v>44378</v>
      </c>
      <c r="E1187">
        <v>388.87</v>
      </c>
      <c r="F1187" s="24">
        <v>81.11</v>
      </c>
      <c r="G1187" s="24">
        <f t="shared" si="18"/>
        <v>469.98</v>
      </c>
    </row>
    <row r="1188" spans="1:7" x14ac:dyDescent="0.25">
      <c r="A1188" t="s">
        <v>311</v>
      </c>
      <c r="B1188" t="s">
        <v>314</v>
      </c>
      <c r="C1188" t="s">
        <v>348</v>
      </c>
      <c r="D1188" s="34">
        <v>44378</v>
      </c>
      <c r="E1188">
        <v>388.87</v>
      </c>
      <c r="F1188" s="24">
        <v>81.11</v>
      </c>
      <c r="G1188" s="24">
        <f t="shared" si="18"/>
        <v>469.98</v>
      </c>
    </row>
    <row r="1189" spans="1:7" x14ac:dyDescent="0.25">
      <c r="A1189" t="s">
        <v>311</v>
      </c>
      <c r="B1189" t="s">
        <v>314</v>
      </c>
      <c r="C1189" t="s">
        <v>349</v>
      </c>
      <c r="D1189" s="34">
        <v>44378</v>
      </c>
      <c r="E1189">
        <v>390.14</v>
      </c>
      <c r="F1189" s="24">
        <v>81.37</v>
      </c>
      <c r="G1189" s="24">
        <f t="shared" si="18"/>
        <v>471.51</v>
      </c>
    </row>
    <row r="1190" spans="1:7" x14ac:dyDescent="0.25">
      <c r="A1190" t="s">
        <v>311</v>
      </c>
      <c r="B1190" t="s">
        <v>314</v>
      </c>
      <c r="C1190" t="s">
        <v>350</v>
      </c>
      <c r="D1190" s="34">
        <v>44378</v>
      </c>
      <c r="E1190">
        <v>388.87</v>
      </c>
      <c r="F1190" s="24">
        <v>81.11</v>
      </c>
      <c r="G1190" s="24">
        <f t="shared" si="18"/>
        <v>469.98</v>
      </c>
    </row>
    <row r="1191" spans="1:7" x14ac:dyDescent="0.25">
      <c r="A1191" t="s">
        <v>311</v>
      </c>
      <c r="B1191" t="s">
        <v>314</v>
      </c>
      <c r="C1191" t="s">
        <v>351</v>
      </c>
      <c r="D1191" s="34">
        <v>44378</v>
      </c>
      <c r="E1191">
        <v>390.14</v>
      </c>
      <c r="F1191" s="24">
        <v>81.37</v>
      </c>
      <c r="G1191" s="24">
        <f t="shared" si="18"/>
        <v>471.51</v>
      </c>
    </row>
    <row r="1192" spans="1:7" x14ac:dyDescent="0.25">
      <c r="A1192" t="s">
        <v>311</v>
      </c>
      <c r="B1192" t="s">
        <v>314</v>
      </c>
      <c r="C1192" t="s">
        <v>352</v>
      </c>
      <c r="D1192" s="34">
        <v>44378</v>
      </c>
      <c r="E1192">
        <v>390.14</v>
      </c>
      <c r="F1192" s="24">
        <v>81.37</v>
      </c>
      <c r="G1192" s="24">
        <f t="shared" si="18"/>
        <v>471.51</v>
      </c>
    </row>
    <row r="1193" spans="1:7" x14ac:dyDescent="0.25">
      <c r="A1193" t="s">
        <v>311</v>
      </c>
      <c r="B1193" t="s">
        <v>314</v>
      </c>
      <c r="C1193" t="s">
        <v>353</v>
      </c>
      <c r="D1193" s="34">
        <v>44378</v>
      </c>
      <c r="E1193">
        <v>388.87</v>
      </c>
      <c r="F1193" s="24">
        <v>81.11</v>
      </c>
      <c r="G1193" s="24">
        <f t="shared" si="18"/>
        <v>469.98</v>
      </c>
    </row>
    <row r="1194" spans="1:7" x14ac:dyDescent="0.25">
      <c r="A1194" t="s">
        <v>311</v>
      </c>
      <c r="B1194" t="s">
        <v>314</v>
      </c>
      <c r="C1194" t="s">
        <v>354</v>
      </c>
      <c r="D1194" s="34">
        <v>44378</v>
      </c>
      <c r="E1194">
        <v>390.14</v>
      </c>
      <c r="F1194" s="24">
        <v>81.37</v>
      </c>
      <c r="G1194" s="24">
        <f t="shared" si="18"/>
        <v>471.51</v>
      </c>
    </row>
    <row r="1195" spans="1:7" x14ac:dyDescent="0.25">
      <c r="A1195" t="s">
        <v>311</v>
      </c>
      <c r="B1195" t="s">
        <v>314</v>
      </c>
      <c r="C1195" t="s">
        <v>355</v>
      </c>
      <c r="D1195" s="34">
        <v>44378</v>
      </c>
      <c r="E1195">
        <v>390.14</v>
      </c>
      <c r="F1195" s="24">
        <v>81.37</v>
      </c>
      <c r="G1195" s="24">
        <f t="shared" si="18"/>
        <v>471.51</v>
      </c>
    </row>
    <row r="1196" spans="1:7" x14ac:dyDescent="0.25">
      <c r="A1196" t="s">
        <v>311</v>
      </c>
      <c r="B1196" t="s">
        <v>314</v>
      </c>
      <c r="C1196" t="s">
        <v>356</v>
      </c>
      <c r="D1196" s="34">
        <v>44378</v>
      </c>
      <c r="E1196">
        <v>390.14</v>
      </c>
      <c r="F1196" s="24">
        <v>81.37</v>
      </c>
      <c r="G1196" s="24">
        <f t="shared" si="18"/>
        <v>471.51</v>
      </c>
    </row>
    <row r="1197" spans="1:7" x14ac:dyDescent="0.25">
      <c r="A1197" t="s">
        <v>311</v>
      </c>
      <c r="B1197" t="s">
        <v>314</v>
      </c>
      <c r="C1197" t="s">
        <v>357</v>
      </c>
      <c r="D1197" s="34">
        <v>44378</v>
      </c>
      <c r="E1197">
        <v>390.14</v>
      </c>
      <c r="F1197" s="24">
        <v>81.37</v>
      </c>
      <c r="G1197" s="24">
        <f t="shared" si="18"/>
        <v>471.51</v>
      </c>
    </row>
    <row r="1198" spans="1:7" x14ac:dyDescent="0.25">
      <c r="A1198" t="s">
        <v>311</v>
      </c>
      <c r="B1198" t="s">
        <v>314</v>
      </c>
      <c r="C1198" t="s">
        <v>358</v>
      </c>
      <c r="D1198" s="34">
        <v>44378</v>
      </c>
      <c r="E1198">
        <v>390.14</v>
      </c>
      <c r="F1198" s="24">
        <v>81.37</v>
      </c>
      <c r="G1198" s="24">
        <f t="shared" si="18"/>
        <v>471.51</v>
      </c>
    </row>
    <row r="1199" spans="1:7" x14ac:dyDescent="0.25">
      <c r="A1199" t="s">
        <v>311</v>
      </c>
      <c r="B1199" t="s">
        <v>314</v>
      </c>
      <c r="C1199" t="s">
        <v>359</v>
      </c>
      <c r="D1199" s="34">
        <v>44378</v>
      </c>
      <c r="E1199">
        <v>390.14</v>
      </c>
      <c r="F1199" s="24">
        <v>81.37</v>
      </c>
      <c r="G1199" s="24">
        <f t="shared" si="18"/>
        <v>471.51</v>
      </c>
    </row>
    <row r="1200" spans="1:7" x14ac:dyDescent="0.25">
      <c r="A1200" t="s">
        <v>311</v>
      </c>
      <c r="B1200" t="s">
        <v>314</v>
      </c>
      <c r="C1200" t="s">
        <v>360</v>
      </c>
      <c r="D1200" s="34">
        <v>44378</v>
      </c>
      <c r="E1200">
        <v>390.14</v>
      </c>
      <c r="F1200" s="24">
        <v>81.37</v>
      </c>
      <c r="G1200" s="24">
        <f t="shared" si="18"/>
        <v>471.51</v>
      </c>
    </row>
    <row r="1201" spans="1:7" x14ac:dyDescent="0.25">
      <c r="A1201" t="s">
        <v>311</v>
      </c>
      <c r="B1201" t="s">
        <v>314</v>
      </c>
      <c r="C1201" t="s">
        <v>361</v>
      </c>
      <c r="D1201" s="34">
        <v>44378</v>
      </c>
      <c r="E1201">
        <v>390.14</v>
      </c>
      <c r="F1201" s="24">
        <v>81.37</v>
      </c>
      <c r="G1201" s="24">
        <f t="shared" si="18"/>
        <v>471.51</v>
      </c>
    </row>
    <row r="1202" spans="1:7" x14ac:dyDescent="0.25">
      <c r="A1202" t="s">
        <v>311</v>
      </c>
      <c r="B1202" t="s">
        <v>314</v>
      </c>
      <c r="C1202" t="s">
        <v>362</v>
      </c>
      <c r="D1202" s="34">
        <v>44378</v>
      </c>
      <c r="E1202">
        <v>390.14</v>
      </c>
      <c r="F1202" s="24">
        <v>81.37</v>
      </c>
      <c r="G1202" s="24">
        <f t="shared" si="18"/>
        <v>471.51</v>
      </c>
    </row>
    <row r="1203" spans="1:7" x14ac:dyDescent="0.25">
      <c r="A1203" t="s">
        <v>311</v>
      </c>
      <c r="B1203" t="s">
        <v>314</v>
      </c>
      <c r="C1203" t="s">
        <v>363</v>
      </c>
      <c r="D1203" s="34">
        <v>44378</v>
      </c>
      <c r="E1203">
        <v>390.14</v>
      </c>
      <c r="F1203" s="24">
        <v>81.37</v>
      </c>
      <c r="G1203" s="24">
        <f t="shared" si="18"/>
        <v>471.51</v>
      </c>
    </row>
    <row r="1204" spans="1:7" x14ac:dyDescent="0.25">
      <c r="A1204" t="s">
        <v>311</v>
      </c>
      <c r="B1204" t="s">
        <v>314</v>
      </c>
      <c r="C1204" t="s">
        <v>364</v>
      </c>
      <c r="D1204" s="34">
        <v>44378</v>
      </c>
      <c r="E1204">
        <v>390.14</v>
      </c>
      <c r="F1204" s="24">
        <v>81.37</v>
      </c>
      <c r="G1204" s="24">
        <f t="shared" si="18"/>
        <v>471.51</v>
      </c>
    </row>
    <row r="1205" spans="1:7" x14ac:dyDescent="0.25">
      <c r="A1205" t="s">
        <v>311</v>
      </c>
      <c r="B1205" t="s">
        <v>314</v>
      </c>
      <c r="C1205" t="s">
        <v>365</v>
      </c>
      <c r="D1205" s="34">
        <v>44378</v>
      </c>
      <c r="E1205">
        <v>390.14</v>
      </c>
      <c r="F1205" s="24">
        <v>81.37</v>
      </c>
      <c r="G1205" s="24">
        <f t="shared" si="18"/>
        <v>471.51</v>
      </c>
    </row>
    <row r="1206" spans="1:7" x14ac:dyDescent="0.25">
      <c r="A1206" t="s">
        <v>311</v>
      </c>
      <c r="B1206" t="s">
        <v>314</v>
      </c>
      <c r="C1206" t="s">
        <v>366</v>
      </c>
      <c r="D1206" s="34">
        <v>44378</v>
      </c>
      <c r="E1206">
        <v>390.14</v>
      </c>
      <c r="F1206" s="24">
        <v>81.37</v>
      </c>
      <c r="G1206" s="24">
        <f t="shared" si="18"/>
        <v>471.51</v>
      </c>
    </row>
    <row r="1207" spans="1:7" x14ac:dyDescent="0.25">
      <c r="A1207" t="s">
        <v>311</v>
      </c>
      <c r="B1207" t="s">
        <v>314</v>
      </c>
      <c r="C1207" t="s">
        <v>367</v>
      </c>
      <c r="D1207" s="34">
        <v>44378</v>
      </c>
      <c r="E1207">
        <v>388.87</v>
      </c>
      <c r="F1207" s="24">
        <v>81.11</v>
      </c>
      <c r="G1207" s="24">
        <f t="shared" si="18"/>
        <v>469.98</v>
      </c>
    </row>
    <row r="1208" spans="1:7" x14ac:dyDescent="0.25">
      <c r="A1208" t="s">
        <v>311</v>
      </c>
      <c r="B1208" t="s">
        <v>314</v>
      </c>
      <c r="C1208" t="s">
        <v>368</v>
      </c>
      <c r="D1208" s="34">
        <v>44378</v>
      </c>
      <c r="E1208">
        <v>390.14</v>
      </c>
      <c r="F1208" s="24">
        <v>81.37</v>
      </c>
      <c r="G1208" s="24">
        <f t="shared" si="18"/>
        <v>471.51</v>
      </c>
    </row>
    <row r="1209" spans="1:7" x14ac:dyDescent="0.25">
      <c r="A1209" t="s">
        <v>311</v>
      </c>
      <c r="B1209" t="s">
        <v>314</v>
      </c>
      <c r="C1209" t="s">
        <v>369</v>
      </c>
      <c r="D1209" s="34">
        <v>44378</v>
      </c>
      <c r="E1209">
        <v>390.14</v>
      </c>
      <c r="F1209" s="24">
        <v>81.37</v>
      </c>
      <c r="G1209" s="24">
        <f t="shared" si="18"/>
        <v>471.51</v>
      </c>
    </row>
    <row r="1210" spans="1:7" x14ac:dyDescent="0.25">
      <c r="A1210" t="s">
        <v>311</v>
      </c>
      <c r="B1210" t="s">
        <v>314</v>
      </c>
      <c r="C1210" t="s">
        <v>370</v>
      </c>
      <c r="D1210" s="34">
        <v>44378</v>
      </c>
      <c r="E1210">
        <v>390.14</v>
      </c>
      <c r="F1210" s="24">
        <v>81.37</v>
      </c>
      <c r="G1210" s="24">
        <f t="shared" si="18"/>
        <v>471.51</v>
      </c>
    </row>
    <row r="1211" spans="1:7" x14ac:dyDescent="0.25">
      <c r="A1211" t="s">
        <v>311</v>
      </c>
      <c r="B1211" t="s">
        <v>314</v>
      </c>
      <c r="C1211" t="s">
        <v>371</v>
      </c>
      <c r="D1211" s="34">
        <v>44378</v>
      </c>
      <c r="E1211">
        <v>390.14</v>
      </c>
      <c r="F1211" s="24">
        <v>81.37</v>
      </c>
      <c r="G1211" s="24">
        <f t="shared" si="18"/>
        <v>471.51</v>
      </c>
    </row>
    <row r="1212" spans="1:7" x14ac:dyDescent="0.25">
      <c r="A1212" t="s">
        <v>311</v>
      </c>
      <c r="B1212" t="s">
        <v>314</v>
      </c>
      <c r="C1212" t="s">
        <v>372</v>
      </c>
      <c r="D1212" s="34">
        <v>44378</v>
      </c>
      <c r="E1212">
        <v>390.14</v>
      </c>
      <c r="F1212" s="24">
        <v>81.37</v>
      </c>
      <c r="G1212" s="24">
        <f t="shared" si="18"/>
        <v>471.51</v>
      </c>
    </row>
    <row r="1213" spans="1:7" x14ac:dyDescent="0.25">
      <c r="A1213" t="s">
        <v>311</v>
      </c>
      <c r="B1213" t="s">
        <v>314</v>
      </c>
      <c r="C1213" t="s">
        <v>373</v>
      </c>
      <c r="D1213" s="34">
        <v>44378</v>
      </c>
      <c r="E1213">
        <v>390.14</v>
      </c>
      <c r="F1213" s="24">
        <v>81.37</v>
      </c>
      <c r="G1213" s="24">
        <f t="shared" si="18"/>
        <v>471.51</v>
      </c>
    </row>
    <row r="1214" spans="1:7" x14ac:dyDescent="0.25">
      <c r="A1214" t="s">
        <v>311</v>
      </c>
      <c r="B1214" t="s">
        <v>314</v>
      </c>
      <c r="C1214" t="s">
        <v>374</v>
      </c>
      <c r="D1214" s="34">
        <v>44378</v>
      </c>
      <c r="E1214">
        <v>388.87</v>
      </c>
      <c r="F1214" s="24">
        <v>81.11</v>
      </c>
      <c r="G1214" s="24">
        <f t="shared" si="18"/>
        <v>469.98</v>
      </c>
    </row>
    <row r="1215" spans="1:7" x14ac:dyDescent="0.25">
      <c r="A1215" t="s">
        <v>311</v>
      </c>
      <c r="B1215" t="s">
        <v>314</v>
      </c>
      <c r="C1215" t="s">
        <v>375</v>
      </c>
      <c r="D1215" s="34">
        <v>44378</v>
      </c>
      <c r="E1215">
        <v>390.14</v>
      </c>
      <c r="F1215" s="24">
        <v>81.37</v>
      </c>
      <c r="G1215" s="24">
        <f t="shared" si="18"/>
        <v>471.51</v>
      </c>
    </row>
    <row r="1216" spans="1:7" x14ac:dyDescent="0.25">
      <c r="A1216" t="s">
        <v>311</v>
      </c>
      <c r="B1216" t="s">
        <v>314</v>
      </c>
      <c r="C1216" t="s">
        <v>376</v>
      </c>
      <c r="D1216" s="34">
        <v>44378</v>
      </c>
      <c r="E1216">
        <v>390.14</v>
      </c>
      <c r="F1216" s="24">
        <v>81.37</v>
      </c>
      <c r="G1216" s="24">
        <f t="shared" si="18"/>
        <v>471.51</v>
      </c>
    </row>
    <row r="1217" spans="1:7" x14ac:dyDescent="0.25">
      <c r="A1217" t="s">
        <v>311</v>
      </c>
      <c r="B1217" t="s">
        <v>314</v>
      </c>
      <c r="C1217" t="s">
        <v>377</v>
      </c>
      <c r="D1217" s="34">
        <v>44378</v>
      </c>
      <c r="E1217">
        <v>390.14</v>
      </c>
      <c r="F1217" s="24">
        <v>81.37</v>
      </c>
      <c r="G1217" s="24">
        <f t="shared" si="18"/>
        <v>471.51</v>
      </c>
    </row>
    <row r="1218" spans="1:7" x14ac:dyDescent="0.25">
      <c r="A1218" t="s">
        <v>311</v>
      </c>
      <c r="B1218" t="s">
        <v>314</v>
      </c>
      <c r="C1218" t="s">
        <v>378</v>
      </c>
      <c r="D1218" s="34">
        <v>44378</v>
      </c>
      <c r="E1218">
        <v>390.14</v>
      </c>
      <c r="F1218" s="24">
        <v>81.37</v>
      </c>
      <c r="G1218" s="24">
        <f t="shared" si="18"/>
        <v>471.51</v>
      </c>
    </row>
    <row r="1219" spans="1:7" x14ac:dyDescent="0.25">
      <c r="A1219" t="s">
        <v>311</v>
      </c>
      <c r="B1219" t="s">
        <v>314</v>
      </c>
      <c r="C1219" t="s">
        <v>379</v>
      </c>
      <c r="D1219" s="34">
        <v>44378</v>
      </c>
      <c r="E1219">
        <v>388.87</v>
      </c>
      <c r="F1219" s="24">
        <v>81.11</v>
      </c>
      <c r="G1219" s="24">
        <f t="shared" ref="G1219:G1282" si="19">SUM(E1219:F1219)</f>
        <v>469.98</v>
      </c>
    </row>
    <row r="1220" spans="1:7" x14ac:dyDescent="0.25">
      <c r="A1220" t="s">
        <v>311</v>
      </c>
      <c r="B1220" t="s">
        <v>314</v>
      </c>
      <c r="C1220" t="s">
        <v>380</v>
      </c>
      <c r="D1220" s="34">
        <v>44378</v>
      </c>
      <c r="E1220">
        <v>388.87</v>
      </c>
      <c r="F1220" s="24">
        <v>81.11</v>
      </c>
      <c r="G1220" s="24">
        <f t="shared" si="19"/>
        <v>469.98</v>
      </c>
    </row>
    <row r="1221" spans="1:7" x14ac:dyDescent="0.25">
      <c r="A1221" t="s">
        <v>311</v>
      </c>
      <c r="B1221" t="s">
        <v>314</v>
      </c>
      <c r="C1221" t="s">
        <v>381</v>
      </c>
      <c r="D1221" s="34">
        <v>44378</v>
      </c>
      <c r="E1221">
        <v>388.87</v>
      </c>
      <c r="F1221" s="24">
        <v>81.11</v>
      </c>
      <c r="G1221" s="24">
        <f t="shared" si="19"/>
        <v>469.98</v>
      </c>
    </row>
    <row r="1222" spans="1:7" x14ac:dyDescent="0.25">
      <c r="A1222" t="s">
        <v>311</v>
      </c>
      <c r="B1222" t="s">
        <v>314</v>
      </c>
      <c r="C1222" t="s">
        <v>382</v>
      </c>
      <c r="D1222" s="34">
        <v>44378</v>
      </c>
      <c r="E1222">
        <v>388.87</v>
      </c>
      <c r="F1222" s="24">
        <v>81.11</v>
      </c>
      <c r="G1222" s="24">
        <f t="shared" si="19"/>
        <v>469.98</v>
      </c>
    </row>
    <row r="1223" spans="1:7" x14ac:dyDescent="0.25">
      <c r="A1223" t="s">
        <v>311</v>
      </c>
      <c r="B1223" t="s">
        <v>314</v>
      </c>
      <c r="C1223" t="s">
        <v>383</v>
      </c>
      <c r="D1223" s="34">
        <v>44378</v>
      </c>
      <c r="E1223">
        <v>388.87</v>
      </c>
      <c r="F1223" s="24">
        <v>81.11</v>
      </c>
      <c r="G1223" s="24">
        <f t="shared" si="19"/>
        <v>469.98</v>
      </c>
    </row>
    <row r="1224" spans="1:7" x14ac:dyDescent="0.25">
      <c r="A1224" t="s">
        <v>311</v>
      </c>
      <c r="B1224" t="s">
        <v>314</v>
      </c>
      <c r="C1224" t="s">
        <v>384</v>
      </c>
      <c r="D1224" s="34">
        <v>44378</v>
      </c>
      <c r="E1224">
        <v>388.87</v>
      </c>
      <c r="F1224" s="24">
        <v>81.11</v>
      </c>
      <c r="G1224" s="24">
        <f t="shared" si="19"/>
        <v>469.98</v>
      </c>
    </row>
    <row r="1225" spans="1:7" x14ac:dyDescent="0.25">
      <c r="A1225" t="s">
        <v>311</v>
      </c>
      <c r="B1225" t="s">
        <v>314</v>
      </c>
      <c r="C1225" t="s">
        <v>385</v>
      </c>
      <c r="D1225" s="34">
        <v>44378</v>
      </c>
      <c r="E1225">
        <v>388.87</v>
      </c>
      <c r="F1225" s="24">
        <v>81.11</v>
      </c>
      <c r="G1225" s="24">
        <f t="shared" si="19"/>
        <v>469.98</v>
      </c>
    </row>
    <row r="1226" spans="1:7" x14ac:dyDescent="0.25">
      <c r="A1226" t="s">
        <v>311</v>
      </c>
      <c r="B1226" t="s">
        <v>314</v>
      </c>
      <c r="C1226" t="s">
        <v>386</v>
      </c>
      <c r="D1226" s="34">
        <v>44378</v>
      </c>
      <c r="E1226">
        <v>388.87</v>
      </c>
      <c r="F1226" s="24">
        <v>81.11</v>
      </c>
      <c r="G1226" s="24">
        <f t="shared" si="19"/>
        <v>469.98</v>
      </c>
    </row>
    <row r="1227" spans="1:7" x14ac:dyDescent="0.25">
      <c r="A1227" t="s">
        <v>311</v>
      </c>
      <c r="B1227" t="s">
        <v>314</v>
      </c>
      <c r="C1227" t="s">
        <v>387</v>
      </c>
      <c r="D1227" s="34">
        <v>44378</v>
      </c>
      <c r="E1227">
        <v>388.87</v>
      </c>
      <c r="F1227" s="24">
        <v>81.11</v>
      </c>
      <c r="G1227" s="24">
        <f t="shared" si="19"/>
        <v>469.98</v>
      </c>
    </row>
    <row r="1228" spans="1:7" x14ac:dyDescent="0.25">
      <c r="A1228" t="s">
        <v>311</v>
      </c>
      <c r="B1228" t="s">
        <v>314</v>
      </c>
      <c r="C1228" t="s">
        <v>388</v>
      </c>
      <c r="D1228" s="34">
        <v>44378</v>
      </c>
      <c r="E1228">
        <v>388.87</v>
      </c>
      <c r="F1228" s="24">
        <v>81.11</v>
      </c>
      <c r="G1228" s="24">
        <f t="shared" si="19"/>
        <v>469.98</v>
      </c>
    </row>
    <row r="1229" spans="1:7" x14ac:dyDescent="0.25">
      <c r="A1229" t="s">
        <v>311</v>
      </c>
      <c r="B1229" t="s">
        <v>314</v>
      </c>
      <c r="C1229" t="s">
        <v>389</v>
      </c>
      <c r="D1229" s="34">
        <v>44378</v>
      </c>
      <c r="E1229">
        <v>388.87</v>
      </c>
      <c r="F1229" s="24">
        <v>81.11</v>
      </c>
      <c r="G1229" s="24">
        <f t="shared" si="19"/>
        <v>469.98</v>
      </c>
    </row>
    <row r="1230" spans="1:7" x14ac:dyDescent="0.25">
      <c r="A1230" t="s">
        <v>311</v>
      </c>
      <c r="B1230" t="s">
        <v>314</v>
      </c>
      <c r="C1230" t="s">
        <v>390</v>
      </c>
      <c r="D1230" s="34">
        <v>44378</v>
      </c>
      <c r="E1230">
        <v>388.87</v>
      </c>
      <c r="F1230" s="24">
        <v>81.11</v>
      </c>
      <c r="G1230" s="24">
        <f t="shared" si="19"/>
        <v>469.98</v>
      </c>
    </row>
    <row r="1231" spans="1:7" x14ac:dyDescent="0.25">
      <c r="A1231" t="s">
        <v>311</v>
      </c>
      <c r="B1231" t="s">
        <v>314</v>
      </c>
      <c r="C1231" t="s">
        <v>391</v>
      </c>
      <c r="D1231" s="34">
        <v>44378</v>
      </c>
      <c r="E1231">
        <v>388.87</v>
      </c>
      <c r="F1231" s="24">
        <v>81.11</v>
      </c>
      <c r="G1231" s="24">
        <f t="shared" si="19"/>
        <v>469.98</v>
      </c>
    </row>
    <row r="1232" spans="1:7" x14ac:dyDescent="0.25">
      <c r="A1232" t="s">
        <v>311</v>
      </c>
      <c r="B1232" t="s">
        <v>314</v>
      </c>
      <c r="C1232" t="s">
        <v>392</v>
      </c>
      <c r="D1232" s="34">
        <v>44378</v>
      </c>
      <c r="E1232">
        <v>388.87</v>
      </c>
      <c r="F1232" s="24">
        <v>81.11</v>
      </c>
      <c r="G1232" s="24">
        <f t="shared" si="19"/>
        <v>469.98</v>
      </c>
    </row>
    <row r="1233" spans="1:7" x14ac:dyDescent="0.25">
      <c r="A1233" t="s">
        <v>311</v>
      </c>
      <c r="B1233" t="s">
        <v>314</v>
      </c>
      <c r="C1233" t="s">
        <v>393</v>
      </c>
      <c r="D1233" s="34">
        <v>44378</v>
      </c>
      <c r="E1233">
        <v>388.87</v>
      </c>
      <c r="F1233" s="24">
        <v>81.11</v>
      </c>
      <c r="G1233" s="24">
        <f t="shared" si="19"/>
        <v>469.98</v>
      </c>
    </row>
    <row r="1234" spans="1:7" x14ac:dyDescent="0.25">
      <c r="A1234" t="s">
        <v>311</v>
      </c>
      <c r="B1234" t="s">
        <v>314</v>
      </c>
      <c r="C1234" t="s">
        <v>394</v>
      </c>
      <c r="D1234" s="34">
        <v>44378</v>
      </c>
      <c r="E1234">
        <v>388.87</v>
      </c>
      <c r="F1234" s="24">
        <v>81.11</v>
      </c>
      <c r="G1234" s="24">
        <f t="shared" si="19"/>
        <v>469.98</v>
      </c>
    </row>
    <row r="1235" spans="1:7" x14ac:dyDescent="0.25">
      <c r="A1235" t="s">
        <v>311</v>
      </c>
      <c r="B1235" t="s">
        <v>314</v>
      </c>
      <c r="C1235" t="s">
        <v>395</v>
      </c>
      <c r="D1235" s="34">
        <v>44378</v>
      </c>
      <c r="E1235">
        <v>388.87</v>
      </c>
      <c r="F1235" s="24">
        <v>81.11</v>
      </c>
      <c r="G1235" s="24">
        <f t="shared" si="19"/>
        <v>469.98</v>
      </c>
    </row>
    <row r="1236" spans="1:7" x14ac:dyDescent="0.25">
      <c r="A1236" t="s">
        <v>311</v>
      </c>
      <c r="B1236" t="s">
        <v>314</v>
      </c>
      <c r="C1236" t="s">
        <v>396</v>
      </c>
      <c r="D1236" s="34">
        <v>44378</v>
      </c>
      <c r="E1236">
        <v>388.87</v>
      </c>
      <c r="F1236" s="24">
        <v>81.11</v>
      </c>
      <c r="G1236" s="24">
        <f t="shared" si="19"/>
        <v>469.98</v>
      </c>
    </row>
    <row r="1237" spans="1:7" x14ac:dyDescent="0.25">
      <c r="A1237" t="s">
        <v>311</v>
      </c>
      <c r="B1237" t="s">
        <v>314</v>
      </c>
      <c r="C1237" t="s">
        <v>397</v>
      </c>
      <c r="D1237" s="34">
        <v>44378</v>
      </c>
      <c r="E1237">
        <v>388.87</v>
      </c>
      <c r="F1237" s="24">
        <v>81.11</v>
      </c>
      <c r="G1237" s="24">
        <f t="shared" si="19"/>
        <v>469.98</v>
      </c>
    </row>
    <row r="1238" spans="1:7" x14ac:dyDescent="0.25">
      <c r="A1238" t="s">
        <v>311</v>
      </c>
      <c r="B1238" t="s">
        <v>314</v>
      </c>
      <c r="C1238" t="s">
        <v>398</v>
      </c>
      <c r="D1238" s="34">
        <v>44378</v>
      </c>
      <c r="E1238">
        <v>388.87</v>
      </c>
      <c r="F1238" s="24">
        <v>81.11</v>
      </c>
      <c r="G1238" s="24">
        <f t="shared" si="19"/>
        <v>469.98</v>
      </c>
    </row>
    <row r="1239" spans="1:7" x14ac:dyDescent="0.25">
      <c r="A1239" t="s">
        <v>311</v>
      </c>
      <c r="B1239" t="s">
        <v>314</v>
      </c>
      <c r="C1239" t="s">
        <v>399</v>
      </c>
      <c r="D1239" s="34">
        <v>44378</v>
      </c>
      <c r="E1239">
        <v>388.87</v>
      </c>
      <c r="F1239" s="24">
        <v>81.11</v>
      </c>
      <c r="G1239" s="24">
        <f t="shared" si="19"/>
        <v>469.98</v>
      </c>
    </row>
    <row r="1240" spans="1:7" x14ac:dyDescent="0.25">
      <c r="A1240" t="s">
        <v>311</v>
      </c>
      <c r="B1240" t="s">
        <v>314</v>
      </c>
      <c r="C1240" t="s">
        <v>400</v>
      </c>
      <c r="D1240" s="34">
        <v>44378</v>
      </c>
      <c r="E1240">
        <v>388.87</v>
      </c>
      <c r="F1240" s="24">
        <v>81.11</v>
      </c>
      <c r="G1240" s="24">
        <f t="shared" si="19"/>
        <v>469.98</v>
      </c>
    </row>
    <row r="1241" spans="1:7" x14ac:dyDescent="0.25">
      <c r="A1241" t="s">
        <v>311</v>
      </c>
      <c r="B1241" t="s">
        <v>314</v>
      </c>
      <c r="C1241" t="s">
        <v>401</v>
      </c>
      <c r="D1241" s="34">
        <v>44378</v>
      </c>
      <c r="E1241">
        <v>388.87</v>
      </c>
      <c r="F1241" s="24">
        <v>81.11</v>
      </c>
      <c r="G1241" s="24">
        <f t="shared" si="19"/>
        <v>469.98</v>
      </c>
    </row>
    <row r="1242" spans="1:7" x14ac:dyDescent="0.25">
      <c r="A1242" t="s">
        <v>311</v>
      </c>
      <c r="B1242" t="s">
        <v>314</v>
      </c>
      <c r="C1242" t="s">
        <v>402</v>
      </c>
      <c r="D1242" s="34">
        <v>44378</v>
      </c>
      <c r="E1242">
        <v>388.87</v>
      </c>
      <c r="F1242" s="24">
        <v>81.11</v>
      </c>
      <c r="G1242" s="24">
        <f t="shared" si="19"/>
        <v>469.98</v>
      </c>
    </row>
    <row r="1243" spans="1:7" x14ac:dyDescent="0.25">
      <c r="A1243" t="s">
        <v>311</v>
      </c>
      <c r="B1243" t="s">
        <v>314</v>
      </c>
      <c r="C1243" t="s">
        <v>403</v>
      </c>
      <c r="D1243" s="34">
        <v>44378</v>
      </c>
      <c r="E1243">
        <v>388.87</v>
      </c>
      <c r="F1243" s="24">
        <v>81.11</v>
      </c>
      <c r="G1243" s="24">
        <f t="shared" si="19"/>
        <v>469.98</v>
      </c>
    </row>
    <row r="1244" spans="1:7" x14ac:dyDescent="0.25">
      <c r="A1244" t="s">
        <v>311</v>
      </c>
      <c r="B1244" t="s">
        <v>314</v>
      </c>
      <c r="C1244" t="s">
        <v>404</v>
      </c>
      <c r="D1244" s="34">
        <v>44378</v>
      </c>
      <c r="E1244">
        <v>388.87</v>
      </c>
      <c r="F1244" s="24">
        <v>81.11</v>
      </c>
      <c r="G1244" s="24">
        <f t="shared" si="19"/>
        <v>469.98</v>
      </c>
    </row>
    <row r="1245" spans="1:7" x14ac:dyDescent="0.25">
      <c r="A1245" t="s">
        <v>311</v>
      </c>
      <c r="B1245" t="s">
        <v>314</v>
      </c>
      <c r="C1245" t="s">
        <v>405</v>
      </c>
      <c r="D1245" s="34">
        <v>44378</v>
      </c>
      <c r="E1245">
        <v>388.87</v>
      </c>
      <c r="F1245" s="24">
        <v>81.11</v>
      </c>
      <c r="G1245" s="24">
        <f t="shared" si="19"/>
        <v>469.98</v>
      </c>
    </row>
    <row r="1246" spans="1:7" x14ac:dyDescent="0.25">
      <c r="A1246" t="s">
        <v>311</v>
      </c>
      <c r="B1246" t="s">
        <v>314</v>
      </c>
      <c r="C1246" t="s">
        <v>406</v>
      </c>
      <c r="D1246" s="34">
        <v>44378</v>
      </c>
      <c r="E1246">
        <v>388.87</v>
      </c>
      <c r="F1246" s="24">
        <v>81.11</v>
      </c>
      <c r="G1246" s="24">
        <f t="shared" si="19"/>
        <v>469.98</v>
      </c>
    </row>
    <row r="1247" spans="1:7" x14ac:dyDescent="0.25">
      <c r="A1247" t="s">
        <v>311</v>
      </c>
      <c r="B1247" t="s">
        <v>314</v>
      </c>
      <c r="C1247" t="s">
        <v>407</v>
      </c>
      <c r="D1247" s="34">
        <v>44378</v>
      </c>
      <c r="E1247">
        <v>388.87</v>
      </c>
      <c r="F1247" s="24">
        <v>81.11</v>
      </c>
      <c r="G1247" s="24">
        <f t="shared" si="19"/>
        <v>469.98</v>
      </c>
    </row>
    <row r="1248" spans="1:7" x14ac:dyDescent="0.25">
      <c r="A1248" t="s">
        <v>311</v>
      </c>
      <c r="B1248" t="s">
        <v>314</v>
      </c>
      <c r="C1248" t="s">
        <v>408</v>
      </c>
      <c r="D1248" s="34">
        <v>44378</v>
      </c>
      <c r="E1248">
        <v>388.87</v>
      </c>
      <c r="F1248" s="24">
        <v>81.11</v>
      </c>
      <c r="G1248" s="24">
        <f t="shared" si="19"/>
        <v>469.98</v>
      </c>
    </row>
    <row r="1249" spans="1:7" x14ac:dyDescent="0.25">
      <c r="A1249" t="s">
        <v>311</v>
      </c>
      <c r="B1249" t="s">
        <v>314</v>
      </c>
      <c r="C1249" t="s">
        <v>409</v>
      </c>
      <c r="D1249" s="34">
        <v>44378</v>
      </c>
      <c r="E1249">
        <v>388.87</v>
      </c>
      <c r="F1249" s="24">
        <v>81.11</v>
      </c>
      <c r="G1249" s="24">
        <f t="shared" si="19"/>
        <v>469.98</v>
      </c>
    </row>
    <row r="1250" spans="1:7" x14ac:dyDescent="0.25">
      <c r="A1250" t="s">
        <v>311</v>
      </c>
      <c r="B1250" t="s">
        <v>314</v>
      </c>
      <c r="C1250" t="s">
        <v>410</v>
      </c>
      <c r="D1250" s="34">
        <v>44378</v>
      </c>
      <c r="E1250">
        <v>388.87</v>
      </c>
      <c r="F1250" s="24">
        <v>81.11</v>
      </c>
      <c r="G1250" s="24">
        <f t="shared" si="19"/>
        <v>469.98</v>
      </c>
    </row>
    <row r="1251" spans="1:7" x14ac:dyDescent="0.25">
      <c r="A1251" t="s">
        <v>311</v>
      </c>
      <c r="B1251" t="s">
        <v>314</v>
      </c>
      <c r="C1251" t="s">
        <v>411</v>
      </c>
      <c r="D1251" s="34">
        <v>44378</v>
      </c>
      <c r="E1251">
        <v>388.87</v>
      </c>
      <c r="F1251" s="24">
        <v>81.11</v>
      </c>
      <c r="G1251" s="24">
        <f t="shared" si="19"/>
        <v>469.98</v>
      </c>
    </row>
    <row r="1252" spans="1:7" x14ac:dyDescent="0.25">
      <c r="A1252" t="s">
        <v>311</v>
      </c>
      <c r="B1252" t="s">
        <v>314</v>
      </c>
      <c r="C1252" t="s">
        <v>412</v>
      </c>
      <c r="D1252" s="34">
        <v>44378</v>
      </c>
      <c r="E1252">
        <v>388.87</v>
      </c>
      <c r="F1252" s="24">
        <v>81.11</v>
      </c>
      <c r="G1252" s="24">
        <f t="shared" si="19"/>
        <v>469.98</v>
      </c>
    </row>
    <row r="1253" spans="1:7" x14ac:dyDescent="0.25">
      <c r="A1253" t="s">
        <v>311</v>
      </c>
      <c r="B1253" t="s">
        <v>314</v>
      </c>
      <c r="C1253" t="s">
        <v>413</v>
      </c>
      <c r="D1253" s="34">
        <v>44378</v>
      </c>
      <c r="E1253">
        <v>388.87</v>
      </c>
      <c r="F1253" s="24">
        <v>81.11</v>
      </c>
      <c r="G1253" s="24">
        <f t="shared" si="19"/>
        <v>469.98</v>
      </c>
    </row>
    <row r="1254" spans="1:7" x14ac:dyDescent="0.25">
      <c r="A1254" t="s">
        <v>311</v>
      </c>
      <c r="B1254" t="s">
        <v>314</v>
      </c>
      <c r="C1254" t="s">
        <v>414</v>
      </c>
      <c r="D1254" s="34">
        <v>44378</v>
      </c>
      <c r="E1254">
        <v>388.87</v>
      </c>
      <c r="F1254" s="24">
        <v>81.11</v>
      </c>
      <c r="G1254" s="24">
        <f t="shared" si="19"/>
        <v>469.98</v>
      </c>
    </row>
    <row r="1255" spans="1:7" x14ac:dyDescent="0.25">
      <c r="A1255" t="s">
        <v>311</v>
      </c>
      <c r="B1255" t="s">
        <v>314</v>
      </c>
      <c r="C1255" t="s">
        <v>415</v>
      </c>
      <c r="D1255" s="34">
        <v>44378</v>
      </c>
      <c r="E1255">
        <v>388.87</v>
      </c>
      <c r="F1255" s="24">
        <v>81.11</v>
      </c>
      <c r="G1255" s="24">
        <f t="shared" si="19"/>
        <v>469.98</v>
      </c>
    </row>
    <row r="1256" spans="1:7" x14ac:dyDescent="0.25">
      <c r="A1256" t="s">
        <v>311</v>
      </c>
      <c r="B1256" t="s">
        <v>314</v>
      </c>
      <c r="C1256" t="s">
        <v>416</v>
      </c>
      <c r="D1256" s="34">
        <v>44378</v>
      </c>
      <c r="E1256">
        <v>388.87</v>
      </c>
      <c r="F1256" s="24">
        <v>81.11</v>
      </c>
      <c r="G1256" s="24">
        <f t="shared" si="19"/>
        <v>469.98</v>
      </c>
    </row>
    <row r="1257" spans="1:7" x14ac:dyDescent="0.25">
      <c r="A1257" t="s">
        <v>311</v>
      </c>
      <c r="B1257" t="s">
        <v>314</v>
      </c>
      <c r="C1257" t="s">
        <v>417</v>
      </c>
      <c r="D1257" s="34">
        <v>44378</v>
      </c>
      <c r="E1257">
        <v>388.87</v>
      </c>
      <c r="F1257" s="24">
        <v>81.11</v>
      </c>
      <c r="G1257" s="24">
        <f t="shared" si="19"/>
        <v>469.98</v>
      </c>
    </row>
    <row r="1258" spans="1:7" x14ac:dyDescent="0.25">
      <c r="A1258" t="s">
        <v>311</v>
      </c>
      <c r="B1258" t="s">
        <v>314</v>
      </c>
      <c r="C1258" t="s">
        <v>418</v>
      </c>
      <c r="D1258" s="34">
        <v>44378</v>
      </c>
      <c r="E1258">
        <v>388.87</v>
      </c>
      <c r="F1258" s="24">
        <v>81.11</v>
      </c>
      <c r="G1258" s="24">
        <f t="shared" si="19"/>
        <v>469.98</v>
      </c>
    </row>
    <row r="1259" spans="1:7" x14ac:dyDescent="0.25">
      <c r="A1259" t="s">
        <v>311</v>
      </c>
      <c r="B1259" t="s">
        <v>314</v>
      </c>
      <c r="C1259" t="s">
        <v>419</v>
      </c>
      <c r="D1259" s="34">
        <v>44378</v>
      </c>
      <c r="E1259">
        <v>388.87</v>
      </c>
      <c r="F1259" s="24">
        <v>81.11</v>
      </c>
      <c r="G1259" s="24">
        <f t="shared" si="19"/>
        <v>469.98</v>
      </c>
    </row>
    <row r="1260" spans="1:7" x14ac:dyDescent="0.25">
      <c r="A1260" t="s">
        <v>311</v>
      </c>
      <c r="B1260" t="s">
        <v>314</v>
      </c>
      <c r="C1260" t="s">
        <v>420</v>
      </c>
      <c r="D1260" s="34">
        <v>44378</v>
      </c>
      <c r="E1260">
        <v>388.87</v>
      </c>
      <c r="F1260" s="24">
        <v>81.11</v>
      </c>
      <c r="G1260" s="24">
        <f t="shared" si="19"/>
        <v>469.98</v>
      </c>
    </row>
    <row r="1261" spans="1:7" x14ac:dyDescent="0.25">
      <c r="A1261" t="s">
        <v>311</v>
      </c>
      <c r="B1261" t="s">
        <v>314</v>
      </c>
      <c r="C1261" t="s">
        <v>421</v>
      </c>
      <c r="D1261" s="34">
        <v>44378</v>
      </c>
      <c r="E1261">
        <v>388.87</v>
      </c>
      <c r="F1261" s="24">
        <v>81.11</v>
      </c>
      <c r="G1261" s="24">
        <f t="shared" si="19"/>
        <v>469.98</v>
      </c>
    </row>
    <row r="1262" spans="1:7" x14ac:dyDescent="0.25">
      <c r="A1262" t="s">
        <v>311</v>
      </c>
      <c r="B1262" t="s">
        <v>314</v>
      </c>
      <c r="C1262" t="s">
        <v>422</v>
      </c>
      <c r="D1262" s="34">
        <v>44378</v>
      </c>
      <c r="E1262">
        <v>388.87</v>
      </c>
      <c r="F1262" s="24">
        <v>81.11</v>
      </c>
      <c r="G1262" s="24">
        <f t="shared" si="19"/>
        <v>469.98</v>
      </c>
    </row>
    <row r="1263" spans="1:7" x14ac:dyDescent="0.25">
      <c r="A1263" t="s">
        <v>311</v>
      </c>
      <c r="B1263" t="s">
        <v>314</v>
      </c>
      <c r="C1263" t="s">
        <v>423</v>
      </c>
      <c r="D1263" s="34">
        <v>44378</v>
      </c>
      <c r="E1263">
        <v>388.87</v>
      </c>
      <c r="F1263" s="24">
        <v>81.11</v>
      </c>
      <c r="G1263" s="24">
        <f t="shared" si="19"/>
        <v>469.98</v>
      </c>
    </row>
    <row r="1264" spans="1:7" x14ac:dyDescent="0.25">
      <c r="A1264" t="s">
        <v>311</v>
      </c>
      <c r="B1264" t="s">
        <v>314</v>
      </c>
      <c r="C1264" t="s">
        <v>424</v>
      </c>
      <c r="D1264" s="34">
        <v>44378</v>
      </c>
      <c r="E1264">
        <v>388.87</v>
      </c>
      <c r="F1264" s="24">
        <v>81.11</v>
      </c>
      <c r="G1264" s="24">
        <f t="shared" si="19"/>
        <v>469.98</v>
      </c>
    </row>
    <row r="1265" spans="1:7" x14ac:dyDescent="0.25">
      <c r="A1265" t="s">
        <v>311</v>
      </c>
      <c r="B1265" t="s">
        <v>314</v>
      </c>
      <c r="C1265" t="s">
        <v>425</v>
      </c>
      <c r="D1265" s="34">
        <v>44378</v>
      </c>
      <c r="E1265">
        <v>388.87</v>
      </c>
      <c r="F1265" s="24">
        <v>81.11</v>
      </c>
      <c r="G1265" s="24">
        <f t="shared" si="19"/>
        <v>469.98</v>
      </c>
    </row>
    <row r="1266" spans="1:7" x14ac:dyDescent="0.25">
      <c r="A1266" t="s">
        <v>311</v>
      </c>
      <c r="B1266" t="s">
        <v>314</v>
      </c>
      <c r="C1266" t="s">
        <v>426</v>
      </c>
      <c r="D1266" s="34">
        <v>44378</v>
      </c>
      <c r="E1266">
        <v>390.14</v>
      </c>
      <c r="F1266" s="24">
        <v>81.37</v>
      </c>
      <c r="G1266" s="24">
        <f t="shared" si="19"/>
        <v>471.51</v>
      </c>
    </row>
    <row r="1267" spans="1:7" x14ac:dyDescent="0.25">
      <c r="A1267" t="s">
        <v>311</v>
      </c>
      <c r="B1267" t="s">
        <v>314</v>
      </c>
      <c r="C1267" t="s">
        <v>427</v>
      </c>
      <c r="D1267" s="34">
        <v>44378</v>
      </c>
      <c r="E1267">
        <v>388.87</v>
      </c>
      <c r="F1267" s="24">
        <v>81.11</v>
      </c>
      <c r="G1267" s="24">
        <f t="shared" si="19"/>
        <v>469.98</v>
      </c>
    </row>
    <row r="1268" spans="1:7" x14ac:dyDescent="0.25">
      <c r="A1268" t="s">
        <v>311</v>
      </c>
      <c r="B1268" t="s">
        <v>314</v>
      </c>
      <c r="C1268" t="s">
        <v>428</v>
      </c>
      <c r="D1268" s="34">
        <v>44378</v>
      </c>
      <c r="E1268">
        <v>388.87</v>
      </c>
      <c r="F1268" s="24">
        <v>81.11</v>
      </c>
      <c r="G1268" s="24">
        <f t="shared" si="19"/>
        <v>469.98</v>
      </c>
    </row>
    <row r="1269" spans="1:7" x14ac:dyDescent="0.25">
      <c r="A1269" t="s">
        <v>311</v>
      </c>
      <c r="B1269" t="s">
        <v>314</v>
      </c>
      <c r="C1269" t="s">
        <v>429</v>
      </c>
      <c r="D1269" s="34">
        <v>44378</v>
      </c>
      <c r="E1269">
        <v>388.87</v>
      </c>
      <c r="F1269" s="24">
        <v>81.11</v>
      </c>
      <c r="G1269" s="24">
        <f t="shared" si="19"/>
        <v>469.98</v>
      </c>
    </row>
    <row r="1270" spans="1:7" x14ac:dyDescent="0.25">
      <c r="A1270" t="s">
        <v>311</v>
      </c>
      <c r="B1270" t="s">
        <v>314</v>
      </c>
      <c r="C1270" t="s">
        <v>430</v>
      </c>
      <c r="D1270" s="34">
        <v>44378</v>
      </c>
      <c r="E1270">
        <v>390.14</v>
      </c>
      <c r="F1270" s="24">
        <v>81.37</v>
      </c>
      <c r="G1270" s="24">
        <f t="shared" si="19"/>
        <v>471.51</v>
      </c>
    </row>
    <row r="1271" spans="1:7" x14ac:dyDescent="0.25">
      <c r="A1271" t="s">
        <v>311</v>
      </c>
      <c r="B1271" t="s">
        <v>314</v>
      </c>
      <c r="C1271" t="s">
        <v>431</v>
      </c>
      <c r="D1271" s="34">
        <v>44378</v>
      </c>
      <c r="E1271">
        <v>390.14</v>
      </c>
      <c r="F1271" s="24">
        <v>81.37</v>
      </c>
      <c r="G1271" s="24">
        <f t="shared" si="19"/>
        <v>471.51</v>
      </c>
    </row>
    <row r="1272" spans="1:7" x14ac:dyDescent="0.25">
      <c r="A1272" t="s">
        <v>311</v>
      </c>
      <c r="B1272" t="s">
        <v>314</v>
      </c>
      <c r="C1272" t="s">
        <v>432</v>
      </c>
      <c r="D1272" s="34">
        <v>44378</v>
      </c>
      <c r="E1272">
        <v>390.14</v>
      </c>
      <c r="F1272" s="24">
        <v>81.37</v>
      </c>
      <c r="G1272" s="24">
        <f t="shared" si="19"/>
        <v>471.51</v>
      </c>
    </row>
    <row r="1273" spans="1:7" x14ac:dyDescent="0.25">
      <c r="A1273" t="s">
        <v>311</v>
      </c>
      <c r="B1273" t="s">
        <v>314</v>
      </c>
      <c r="C1273" t="s">
        <v>433</v>
      </c>
      <c r="D1273" s="34">
        <v>44378</v>
      </c>
      <c r="E1273">
        <v>390.14</v>
      </c>
      <c r="F1273" s="24">
        <v>81.37</v>
      </c>
      <c r="G1273" s="24">
        <f t="shared" si="19"/>
        <v>471.51</v>
      </c>
    </row>
    <row r="1274" spans="1:7" x14ac:dyDescent="0.25">
      <c r="A1274" t="s">
        <v>311</v>
      </c>
      <c r="B1274" t="s">
        <v>314</v>
      </c>
      <c r="C1274" t="s">
        <v>434</v>
      </c>
      <c r="D1274" s="34">
        <v>44378</v>
      </c>
      <c r="E1274">
        <v>390.14</v>
      </c>
      <c r="F1274" s="24">
        <v>81.37</v>
      </c>
      <c r="G1274" s="24">
        <f t="shared" si="19"/>
        <v>471.51</v>
      </c>
    </row>
    <row r="1275" spans="1:7" x14ac:dyDescent="0.25">
      <c r="A1275" t="s">
        <v>311</v>
      </c>
      <c r="B1275" t="s">
        <v>314</v>
      </c>
      <c r="C1275" t="s">
        <v>435</v>
      </c>
      <c r="D1275" s="34">
        <v>44378</v>
      </c>
      <c r="E1275">
        <v>390.14</v>
      </c>
      <c r="F1275" s="24">
        <v>81.37</v>
      </c>
      <c r="G1275" s="24">
        <f t="shared" si="19"/>
        <v>471.51</v>
      </c>
    </row>
    <row r="1276" spans="1:7" x14ac:dyDescent="0.25">
      <c r="A1276" t="s">
        <v>311</v>
      </c>
      <c r="B1276" t="s">
        <v>314</v>
      </c>
      <c r="C1276" t="s">
        <v>436</v>
      </c>
      <c r="D1276" s="34">
        <v>44378</v>
      </c>
      <c r="E1276">
        <v>390.14</v>
      </c>
      <c r="F1276" s="24">
        <v>81.37</v>
      </c>
      <c r="G1276" s="24">
        <f t="shared" si="19"/>
        <v>471.51</v>
      </c>
    </row>
    <row r="1277" spans="1:7" x14ac:dyDescent="0.25">
      <c r="A1277" t="s">
        <v>311</v>
      </c>
      <c r="B1277" t="s">
        <v>314</v>
      </c>
      <c r="C1277" t="s">
        <v>437</v>
      </c>
      <c r="D1277" s="34">
        <v>44378</v>
      </c>
      <c r="E1277">
        <v>390.14</v>
      </c>
      <c r="F1277" s="24">
        <v>81.37</v>
      </c>
      <c r="G1277" s="24">
        <f t="shared" si="19"/>
        <v>471.51</v>
      </c>
    </row>
    <row r="1278" spans="1:7" x14ac:dyDescent="0.25">
      <c r="A1278" t="s">
        <v>311</v>
      </c>
      <c r="B1278" t="s">
        <v>314</v>
      </c>
      <c r="C1278" t="s">
        <v>438</v>
      </c>
      <c r="D1278" s="34">
        <v>44378</v>
      </c>
      <c r="E1278">
        <v>390.14</v>
      </c>
      <c r="F1278" s="24">
        <v>81.37</v>
      </c>
      <c r="G1278" s="24">
        <f t="shared" si="19"/>
        <v>471.51</v>
      </c>
    </row>
    <row r="1279" spans="1:7" x14ac:dyDescent="0.25">
      <c r="A1279" t="s">
        <v>311</v>
      </c>
      <c r="B1279" t="s">
        <v>314</v>
      </c>
      <c r="C1279" t="s">
        <v>439</v>
      </c>
      <c r="D1279" s="34">
        <v>44378</v>
      </c>
      <c r="E1279">
        <v>390.14</v>
      </c>
      <c r="F1279" s="24">
        <v>81.37</v>
      </c>
      <c r="G1279" s="24">
        <f t="shared" si="19"/>
        <v>471.51</v>
      </c>
    </row>
    <row r="1280" spans="1:7" x14ac:dyDescent="0.25">
      <c r="A1280" t="s">
        <v>311</v>
      </c>
      <c r="B1280" t="s">
        <v>314</v>
      </c>
      <c r="C1280" t="s">
        <v>440</v>
      </c>
      <c r="D1280" s="34">
        <v>44378</v>
      </c>
      <c r="E1280">
        <v>390.14</v>
      </c>
      <c r="F1280" s="24">
        <v>81.37</v>
      </c>
      <c r="G1280" s="24">
        <f t="shared" si="19"/>
        <v>471.51</v>
      </c>
    </row>
    <row r="1281" spans="1:7" x14ac:dyDescent="0.25">
      <c r="A1281" t="s">
        <v>311</v>
      </c>
      <c r="B1281" t="s">
        <v>314</v>
      </c>
      <c r="C1281" t="s">
        <v>441</v>
      </c>
      <c r="D1281" s="34">
        <v>44378</v>
      </c>
      <c r="E1281">
        <v>390.14</v>
      </c>
      <c r="F1281" s="24">
        <v>81.37</v>
      </c>
      <c r="G1281" s="24">
        <f t="shared" si="19"/>
        <v>471.51</v>
      </c>
    </row>
    <row r="1282" spans="1:7" x14ac:dyDescent="0.25">
      <c r="A1282" t="s">
        <v>311</v>
      </c>
      <c r="B1282" t="s">
        <v>314</v>
      </c>
      <c r="C1282" t="s">
        <v>442</v>
      </c>
      <c r="D1282" s="34">
        <v>44378</v>
      </c>
      <c r="E1282">
        <v>390.14</v>
      </c>
      <c r="F1282" s="24">
        <v>81.37</v>
      </c>
      <c r="G1282" s="24">
        <f t="shared" si="19"/>
        <v>471.51</v>
      </c>
    </row>
    <row r="1283" spans="1:7" x14ac:dyDescent="0.25">
      <c r="A1283" t="s">
        <v>311</v>
      </c>
      <c r="B1283" t="s">
        <v>314</v>
      </c>
      <c r="C1283" t="s">
        <v>443</v>
      </c>
      <c r="D1283" s="34">
        <v>44378</v>
      </c>
      <c r="E1283">
        <v>390.14</v>
      </c>
      <c r="F1283" s="24">
        <v>81.37</v>
      </c>
      <c r="G1283" s="24">
        <f t="shared" ref="G1283:G1346" si="20">SUM(E1283:F1283)</f>
        <v>471.51</v>
      </c>
    </row>
    <row r="1284" spans="1:7" x14ac:dyDescent="0.25">
      <c r="A1284" t="s">
        <v>311</v>
      </c>
      <c r="B1284" t="s">
        <v>314</v>
      </c>
      <c r="C1284" t="s">
        <v>444</v>
      </c>
      <c r="D1284" s="34">
        <v>44378</v>
      </c>
      <c r="E1284">
        <v>390.14</v>
      </c>
      <c r="F1284" s="24">
        <v>81.37</v>
      </c>
      <c r="G1284" s="24">
        <f t="shared" si="20"/>
        <v>471.51</v>
      </c>
    </row>
    <row r="1285" spans="1:7" x14ac:dyDescent="0.25">
      <c r="A1285" t="s">
        <v>311</v>
      </c>
      <c r="B1285" t="s">
        <v>314</v>
      </c>
      <c r="C1285" t="s">
        <v>445</v>
      </c>
      <c r="D1285" s="34">
        <v>44378</v>
      </c>
      <c r="E1285">
        <v>390.14</v>
      </c>
      <c r="F1285" s="24">
        <v>81.37</v>
      </c>
      <c r="G1285" s="24">
        <f t="shared" si="20"/>
        <v>471.51</v>
      </c>
    </row>
    <row r="1286" spans="1:7" x14ac:dyDescent="0.25">
      <c r="A1286" t="s">
        <v>311</v>
      </c>
      <c r="B1286" t="s">
        <v>314</v>
      </c>
      <c r="C1286" t="s">
        <v>446</v>
      </c>
      <c r="D1286" s="34">
        <v>44378</v>
      </c>
      <c r="E1286">
        <v>390.14</v>
      </c>
      <c r="F1286" s="24">
        <v>81.37</v>
      </c>
      <c r="G1286" s="24">
        <f t="shared" si="20"/>
        <v>471.51</v>
      </c>
    </row>
    <row r="1287" spans="1:7" x14ac:dyDescent="0.25">
      <c r="A1287" t="s">
        <v>311</v>
      </c>
      <c r="B1287" t="s">
        <v>314</v>
      </c>
      <c r="C1287" t="s">
        <v>447</v>
      </c>
      <c r="D1287" s="34">
        <v>44378</v>
      </c>
      <c r="E1287">
        <v>390.14</v>
      </c>
      <c r="F1287" s="24">
        <v>81.37</v>
      </c>
      <c r="G1287" s="24">
        <f t="shared" si="20"/>
        <v>471.51</v>
      </c>
    </row>
    <row r="1288" spans="1:7" x14ac:dyDescent="0.25">
      <c r="A1288" t="s">
        <v>311</v>
      </c>
      <c r="B1288" t="s">
        <v>314</v>
      </c>
      <c r="C1288" t="s">
        <v>448</v>
      </c>
      <c r="D1288" s="34">
        <v>44378</v>
      </c>
      <c r="E1288">
        <v>390.14</v>
      </c>
      <c r="F1288" s="24">
        <v>81.37</v>
      </c>
      <c r="G1288" s="24">
        <f t="shared" si="20"/>
        <v>471.51</v>
      </c>
    </row>
    <row r="1289" spans="1:7" x14ac:dyDescent="0.25">
      <c r="A1289" t="s">
        <v>311</v>
      </c>
      <c r="B1289" t="s">
        <v>314</v>
      </c>
      <c r="C1289" t="s">
        <v>449</v>
      </c>
      <c r="D1289" s="34">
        <v>44378</v>
      </c>
      <c r="E1289">
        <v>390.14</v>
      </c>
      <c r="F1289" s="24">
        <v>81.37</v>
      </c>
      <c r="G1289" s="24">
        <f t="shared" si="20"/>
        <v>471.51</v>
      </c>
    </row>
    <row r="1290" spans="1:7" x14ac:dyDescent="0.25">
      <c r="A1290" t="s">
        <v>311</v>
      </c>
      <c r="B1290" t="s">
        <v>314</v>
      </c>
      <c r="C1290" t="s">
        <v>450</v>
      </c>
      <c r="D1290" s="34">
        <v>44378</v>
      </c>
      <c r="E1290">
        <v>390.14</v>
      </c>
      <c r="F1290" s="24">
        <v>81.37</v>
      </c>
      <c r="G1290" s="24">
        <f t="shared" si="20"/>
        <v>471.51</v>
      </c>
    </row>
    <row r="1291" spans="1:7" x14ac:dyDescent="0.25">
      <c r="A1291" t="s">
        <v>311</v>
      </c>
      <c r="B1291" t="s">
        <v>314</v>
      </c>
      <c r="C1291" t="s">
        <v>451</v>
      </c>
      <c r="D1291" s="34">
        <v>44378</v>
      </c>
      <c r="E1291">
        <v>390.14</v>
      </c>
      <c r="F1291" s="24">
        <v>81.37</v>
      </c>
      <c r="G1291" s="24">
        <f t="shared" si="20"/>
        <v>471.51</v>
      </c>
    </row>
    <row r="1292" spans="1:7" x14ac:dyDescent="0.25">
      <c r="A1292" t="s">
        <v>311</v>
      </c>
      <c r="B1292" t="s">
        <v>314</v>
      </c>
      <c r="C1292" t="s">
        <v>452</v>
      </c>
      <c r="D1292" s="34">
        <v>44378</v>
      </c>
      <c r="E1292">
        <v>390.14</v>
      </c>
      <c r="F1292" s="24">
        <v>81.37</v>
      </c>
      <c r="G1292" s="24">
        <f t="shared" si="20"/>
        <v>471.51</v>
      </c>
    </row>
    <row r="1293" spans="1:7" x14ac:dyDescent="0.25">
      <c r="A1293" t="s">
        <v>311</v>
      </c>
      <c r="B1293" t="s">
        <v>314</v>
      </c>
      <c r="C1293" t="s">
        <v>453</v>
      </c>
      <c r="D1293" s="34">
        <v>44378</v>
      </c>
      <c r="E1293">
        <v>390.14</v>
      </c>
      <c r="F1293" s="24">
        <v>81.37</v>
      </c>
      <c r="G1293" s="24">
        <f t="shared" si="20"/>
        <v>471.51</v>
      </c>
    </row>
    <row r="1294" spans="1:7" x14ac:dyDescent="0.25">
      <c r="A1294" t="s">
        <v>311</v>
      </c>
      <c r="B1294" t="s">
        <v>314</v>
      </c>
      <c r="C1294" t="s">
        <v>454</v>
      </c>
      <c r="D1294" s="34">
        <v>44378</v>
      </c>
      <c r="E1294">
        <v>390.14</v>
      </c>
      <c r="F1294" s="24">
        <v>81.37</v>
      </c>
      <c r="G1294" s="24">
        <f t="shared" si="20"/>
        <v>471.51</v>
      </c>
    </row>
    <row r="1295" spans="1:7" x14ac:dyDescent="0.25">
      <c r="A1295" t="s">
        <v>311</v>
      </c>
      <c r="B1295" t="s">
        <v>314</v>
      </c>
      <c r="C1295" t="s">
        <v>455</v>
      </c>
      <c r="D1295" s="34">
        <v>44378</v>
      </c>
      <c r="E1295">
        <v>390.14</v>
      </c>
      <c r="F1295" s="24">
        <v>81.37</v>
      </c>
      <c r="G1295" s="24">
        <f t="shared" si="20"/>
        <v>471.51</v>
      </c>
    </row>
    <row r="1296" spans="1:7" x14ac:dyDescent="0.25">
      <c r="A1296" t="s">
        <v>311</v>
      </c>
      <c r="B1296" t="s">
        <v>314</v>
      </c>
      <c r="C1296" t="s">
        <v>456</v>
      </c>
      <c r="D1296" s="34">
        <v>44378</v>
      </c>
      <c r="E1296">
        <v>390.14</v>
      </c>
      <c r="F1296" s="24">
        <v>81.37</v>
      </c>
      <c r="G1296" s="24">
        <f t="shared" si="20"/>
        <v>471.51</v>
      </c>
    </row>
    <row r="1297" spans="1:7" x14ac:dyDescent="0.25">
      <c r="A1297" t="s">
        <v>311</v>
      </c>
      <c r="B1297" t="s">
        <v>314</v>
      </c>
      <c r="C1297" t="s">
        <v>457</v>
      </c>
      <c r="D1297" s="34">
        <v>44378</v>
      </c>
      <c r="E1297">
        <v>390.14</v>
      </c>
      <c r="F1297" s="24">
        <v>81.37</v>
      </c>
      <c r="G1297" s="24">
        <f t="shared" si="20"/>
        <v>471.51</v>
      </c>
    </row>
    <row r="1298" spans="1:7" x14ac:dyDescent="0.25">
      <c r="A1298" t="s">
        <v>311</v>
      </c>
      <c r="B1298" t="s">
        <v>314</v>
      </c>
      <c r="C1298" t="s">
        <v>458</v>
      </c>
      <c r="D1298" s="34">
        <v>44378</v>
      </c>
      <c r="E1298">
        <v>390.14</v>
      </c>
      <c r="F1298" s="24">
        <v>81.37</v>
      </c>
      <c r="G1298" s="24">
        <f t="shared" si="20"/>
        <v>471.51</v>
      </c>
    </row>
    <row r="1299" spans="1:7" x14ac:dyDescent="0.25">
      <c r="A1299" t="s">
        <v>311</v>
      </c>
      <c r="B1299" t="s">
        <v>314</v>
      </c>
      <c r="C1299" t="s">
        <v>459</v>
      </c>
      <c r="D1299" s="34">
        <v>44378</v>
      </c>
      <c r="E1299">
        <v>390.14</v>
      </c>
      <c r="F1299" s="24">
        <v>81.37</v>
      </c>
      <c r="G1299" s="24">
        <f t="shared" si="20"/>
        <v>471.51</v>
      </c>
    </row>
    <row r="1300" spans="1:7" x14ac:dyDescent="0.25">
      <c r="A1300" t="s">
        <v>311</v>
      </c>
      <c r="B1300" t="s">
        <v>314</v>
      </c>
      <c r="C1300" t="s">
        <v>460</v>
      </c>
      <c r="D1300" s="34">
        <v>44378</v>
      </c>
      <c r="E1300">
        <v>390.14</v>
      </c>
      <c r="F1300" s="24">
        <v>81.37</v>
      </c>
      <c r="G1300" s="24">
        <f t="shared" si="20"/>
        <v>471.51</v>
      </c>
    </row>
    <row r="1301" spans="1:7" x14ac:dyDescent="0.25">
      <c r="A1301" t="s">
        <v>311</v>
      </c>
      <c r="B1301" t="s">
        <v>314</v>
      </c>
      <c r="C1301" t="s">
        <v>461</v>
      </c>
      <c r="D1301" s="34">
        <v>44378</v>
      </c>
      <c r="E1301">
        <v>390.14</v>
      </c>
      <c r="F1301" s="24">
        <v>81.37</v>
      </c>
      <c r="G1301" s="24">
        <f t="shared" si="20"/>
        <v>471.51</v>
      </c>
    </row>
    <row r="1302" spans="1:7" x14ac:dyDescent="0.25">
      <c r="A1302" t="s">
        <v>311</v>
      </c>
      <c r="B1302" t="s">
        <v>314</v>
      </c>
      <c r="C1302" t="s">
        <v>462</v>
      </c>
      <c r="D1302" s="34">
        <v>44378</v>
      </c>
      <c r="E1302">
        <v>390.14</v>
      </c>
      <c r="F1302" s="24">
        <v>81.37</v>
      </c>
      <c r="G1302" s="24">
        <f t="shared" si="20"/>
        <v>471.51</v>
      </c>
    </row>
    <row r="1303" spans="1:7" x14ac:dyDescent="0.25">
      <c r="A1303" t="s">
        <v>311</v>
      </c>
      <c r="B1303" t="s">
        <v>314</v>
      </c>
      <c r="C1303" t="s">
        <v>463</v>
      </c>
      <c r="D1303" s="34">
        <v>44378</v>
      </c>
      <c r="E1303">
        <v>390.14</v>
      </c>
      <c r="F1303" s="24">
        <v>81.37</v>
      </c>
      <c r="G1303" s="24">
        <f t="shared" si="20"/>
        <v>471.51</v>
      </c>
    </row>
    <row r="1304" spans="1:7" x14ac:dyDescent="0.25">
      <c r="A1304" t="s">
        <v>311</v>
      </c>
      <c r="B1304" t="s">
        <v>314</v>
      </c>
      <c r="C1304" t="s">
        <v>464</v>
      </c>
      <c r="D1304" s="34">
        <v>44378</v>
      </c>
      <c r="E1304">
        <v>390.14</v>
      </c>
      <c r="F1304" s="24">
        <v>81.37</v>
      </c>
      <c r="G1304" s="24">
        <f t="shared" si="20"/>
        <v>471.51</v>
      </c>
    </row>
    <row r="1305" spans="1:7" x14ac:dyDescent="0.25">
      <c r="A1305" t="s">
        <v>311</v>
      </c>
      <c r="B1305" t="s">
        <v>314</v>
      </c>
      <c r="C1305" t="s">
        <v>465</v>
      </c>
      <c r="D1305" s="34">
        <v>44378</v>
      </c>
      <c r="E1305">
        <v>390.14</v>
      </c>
      <c r="F1305" s="24">
        <v>81.37</v>
      </c>
      <c r="G1305" s="24">
        <f t="shared" si="20"/>
        <v>471.51</v>
      </c>
    </row>
    <row r="1306" spans="1:7" x14ac:dyDescent="0.25">
      <c r="A1306" t="s">
        <v>311</v>
      </c>
      <c r="B1306" t="s">
        <v>314</v>
      </c>
      <c r="C1306" t="s">
        <v>466</v>
      </c>
      <c r="D1306" s="34">
        <v>44378</v>
      </c>
      <c r="E1306">
        <v>390.14</v>
      </c>
      <c r="F1306" s="24">
        <v>81.37</v>
      </c>
      <c r="G1306" s="24">
        <f t="shared" si="20"/>
        <v>471.51</v>
      </c>
    </row>
    <row r="1307" spans="1:7" x14ac:dyDescent="0.25">
      <c r="A1307" t="s">
        <v>311</v>
      </c>
      <c r="B1307" t="s">
        <v>314</v>
      </c>
      <c r="C1307" t="s">
        <v>467</v>
      </c>
      <c r="D1307" s="34">
        <v>44378</v>
      </c>
      <c r="E1307">
        <v>390.14</v>
      </c>
      <c r="F1307" s="24">
        <v>81.37</v>
      </c>
      <c r="G1307" s="24">
        <f t="shared" si="20"/>
        <v>471.51</v>
      </c>
    </row>
    <row r="1308" spans="1:7" x14ac:dyDescent="0.25">
      <c r="A1308" t="s">
        <v>311</v>
      </c>
      <c r="B1308" t="s">
        <v>314</v>
      </c>
      <c r="C1308" t="s">
        <v>468</v>
      </c>
      <c r="D1308" s="34">
        <v>44378</v>
      </c>
      <c r="E1308">
        <v>390.14</v>
      </c>
      <c r="F1308" s="24">
        <v>81.37</v>
      </c>
      <c r="G1308" s="24">
        <f t="shared" si="20"/>
        <v>471.51</v>
      </c>
    </row>
    <row r="1309" spans="1:7" x14ac:dyDescent="0.25">
      <c r="A1309" t="s">
        <v>311</v>
      </c>
      <c r="B1309" t="s">
        <v>314</v>
      </c>
      <c r="C1309" t="s">
        <v>469</v>
      </c>
      <c r="D1309" s="34">
        <v>44378</v>
      </c>
      <c r="E1309">
        <v>390.14</v>
      </c>
      <c r="F1309" s="24">
        <v>81.37</v>
      </c>
      <c r="G1309" s="24">
        <f t="shared" si="20"/>
        <v>471.51</v>
      </c>
    </row>
    <row r="1310" spans="1:7" x14ac:dyDescent="0.25">
      <c r="A1310" t="s">
        <v>311</v>
      </c>
      <c r="B1310" t="s">
        <v>314</v>
      </c>
      <c r="C1310" t="s">
        <v>470</v>
      </c>
      <c r="D1310" s="34">
        <v>44378</v>
      </c>
      <c r="E1310">
        <v>390.14</v>
      </c>
      <c r="F1310" s="24">
        <v>81.37</v>
      </c>
      <c r="G1310" s="24">
        <f t="shared" si="20"/>
        <v>471.51</v>
      </c>
    </row>
    <row r="1311" spans="1:7" x14ac:dyDescent="0.25">
      <c r="A1311" t="s">
        <v>311</v>
      </c>
      <c r="B1311" t="s">
        <v>314</v>
      </c>
      <c r="C1311" t="s">
        <v>471</v>
      </c>
      <c r="D1311" s="34">
        <v>44378</v>
      </c>
      <c r="E1311">
        <v>390.14</v>
      </c>
      <c r="F1311" s="24">
        <v>81.37</v>
      </c>
      <c r="G1311" s="24">
        <f t="shared" si="20"/>
        <v>471.51</v>
      </c>
    </row>
    <row r="1312" spans="1:7" x14ac:dyDescent="0.25">
      <c r="A1312" t="s">
        <v>311</v>
      </c>
      <c r="B1312" t="s">
        <v>314</v>
      </c>
      <c r="C1312" t="s">
        <v>472</v>
      </c>
      <c r="D1312" s="34">
        <v>44378</v>
      </c>
      <c r="E1312">
        <v>390.14</v>
      </c>
      <c r="F1312" s="24">
        <v>81.37</v>
      </c>
      <c r="G1312" s="24">
        <f t="shared" si="20"/>
        <v>471.51</v>
      </c>
    </row>
    <row r="1313" spans="1:7" x14ac:dyDescent="0.25">
      <c r="A1313" t="s">
        <v>311</v>
      </c>
      <c r="B1313" t="s">
        <v>314</v>
      </c>
      <c r="C1313" t="s">
        <v>473</v>
      </c>
      <c r="D1313" s="34">
        <v>44378</v>
      </c>
      <c r="E1313">
        <v>390.14</v>
      </c>
      <c r="F1313" s="24">
        <v>81.37</v>
      </c>
      <c r="G1313" s="24">
        <f t="shared" si="20"/>
        <v>471.51</v>
      </c>
    </row>
    <row r="1314" spans="1:7" x14ac:dyDescent="0.25">
      <c r="A1314" t="s">
        <v>311</v>
      </c>
      <c r="B1314" t="s">
        <v>314</v>
      </c>
      <c r="C1314" t="s">
        <v>474</v>
      </c>
      <c r="D1314" s="34">
        <v>44378</v>
      </c>
      <c r="E1314">
        <v>390.14</v>
      </c>
      <c r="F1314" s="24">
        <v>81.37</v>
      </c>
      <c r="G1314" s="24">
        <f t="shared" si="20"/>
        <v>471.51</v>
      </c>
    </row>
    <row r="1315" spans="1:7" x14ac:dyDescent="0.25">
      <c r="A1315" t="s">
        <v>311</v>
      </c>
      <c r="B1315" t="s">
        <v>314</v>
      </c>
      <c r="C1315" t="s">
        <v>475</v>
      </c>
      <c r="D1315" s="34">
        <v>44378</v>
      </c>
      <c r="E1315">
        <v>390.14</v>
      </c>
      <c r="F1315" s="24">
        <v>81.37</v>
      </c>
      <c r="G1315" s="24">
        <f t="shared" si="20"/>
        <v>471.51</v>
      </c>
    </row>
    <row r="1316" spans="1:7" x14ac:dyDescent="0.25">
      <c r="A1316" t="s">
        <v>311</v>
      </c>
      <c r="B1316" t="s">
        <v>314</v>
      </c>
      <c r="C1316" t="s">
        <v>476</v>
      </c>
      <c r="D1316" s="34">
        <v>44378</v>
      </c>
      <c r="E1316">
        <v>388.87</v>
      </c>
      <c r="F1316" s="24">
        <v>81.11</v>
      </c>
      <c r="G1316" s="24">
        <f t="shared" si="20"/>
        <v>469.98</v>
      </c>
    </row>
    <row r="1317" spans="1:7" x14ac:dyDescent="0.25">
      <c r="A1317" t="s">
        <v>311</v>
      </c>
      <c r="B1317" t="s">
        <v>314</v>
      </c>
      <c r="C1317" t="s">
        <v>477</v>
      </c>
      <c r="D1317" s="34">
        <v>44378</v>
      </c>
      <c r="E1317">
        <v>390.14</v>
      </c>
      <c r="F1317" s="24">
        <v>81.37</v>
      </c>
      <c r="G1317" s="24">
        <f t="shared" si="20"/>
        <v>471.51</v>
      </c>
    </row>
    <row r="1318" spans="1:7" x14ac:dyDescent="0.25">
      <c r="A1318" t="s">
        <v>311</v>
      </c>
      <c r="B1318" t="s">
        <v>314</v>
      </c>
      <c r="C1318" t="s">
        <v>478</v>
      </c>
      <c r="D1318" s="34">
        <v>44378</v>
      </c>
      <c r="E1318">
        <v>390.14</v>
      </c>
      <c r="F1318" s="24">
        <v>81.37</v>
      </c>
      <c r="G1318" s="24">
        <f t="shared" si="20"/>
        <v>471.51</v>
      </c>
    </row>
    <row r="1319" spans="1:7" x14ac:dyDescent="0.25">
      <c r="A1319" t="s">
        <v>311</v>
      </c>
      <c r="B1319" t="s">
        <v>314</v>
      </c>
      <c r="C1319" t="s">
        <v>479</v>
      </c>
      <c r="D1319" s="34">
        <v>44378</v>
      </c>
      <c r="E1319">
        <v>390.14</v>
      </c>
      <c r="F1319" s="24">
        <v>81.37</v>
      </c>
      <c r="G1319" s="24">
        <f t="shared" si="20"/>
        <v>471.51</v>
      </c>
    </row>
    <row r="1320" spans="1:7" x14ac:dyDescent="0.25">
      <c r="A1320" t="s">
        <v>311</v>
      </c>
      <c r="B1320" t="s">
        <v>314</v>
      </c>
      <c r="C1320" t="s">
        <v>480</v>
      </c>
      <c r="D1320" s="34">
        <v>44378</v>
      </c>
      <c r="E1320">
        <v>390.14</v>
      </c>
      <c r="F1320" s="24">
        <v>81.37</v>
      </c>
      <c r="G1320" s="24">
        <f t="shared" si="20"/>
        <v>471.51</v>
      </c>
    </row>
    <row r="1321" spans="1:7" x14ac:dyDescent="0.25">
      <c r="A1321" t="s">
        <v>311</v>
      </c>
      <c r="B1321" t="s">
        <v>314</v>
      </c>
      <c r="C1321" t="s">
        <v>481</v>
      </c>
      <c r="D1321" s="34">
        <v>44378</v>
      </c>
      <c r="E1321">
        <v>388.87</v>
      </c>
      <c r="F1321" s="24">
        <v>81.11</v>
      </c>
      <c r="G1321" s="24">
        <f t="shared" si="20"/>
        <v>469.98</v>
      </c>
    </row>
    <row r="1322" spans="1:7" x14ac:dyDescent="0.25">
      <c r="A1322" t="s">
        <v>311</v>
      </c>
      <c r="B1322" t="s">
        <v>314</v>
      </c>
      <c r="C1322" t="s">
        <v>482</v>
      </c>
      <c r="D1322" s="34">
        <v>44378</v>
      </c>
      <c r="E1322">
        <v>388.87</v>
      </c>
      <c r="F1322" s="24">
        <v>81.11</v>
      </c>
      <c r="G1322" s="24">
        <f t="shared" si="20"/>
        <v>469.98</v>
      </c>
    </row>
    <row r="1323" spans="1:7" x14ac:dyDescent="0.25">
      <c r="A1323" t="s">
        <v>311</v>
      </c>
      <c r="B1323" t="s">
        <v>314</v>
      </c>
      <c r="C1323" t="s">
        <v>483</v>
      </c>
      <c r="D1323" s="34">
        <v>44378</v>
      </c>
      <c r="E1323">
        <v>388.87</v>
      </c>
      <c r="F1323" s="24">
        <v>81.11</v>
      </c>
      <c r="G1323" s="24">
        <f t="shared" si="20"/>
        <v>469.98</v>
      </c>
    </row>
    <row r="1324" spans="1:7" x14ac:dyDescent="0.25">
      <c r="A1324" t="s">
        <v>311</v>
      </c>
      <c r="B1324" t="s">
        <v>314</v>
      </c>
      <c r="C1324" t="s">
        <v>484</v>
      </c>
      <c r="D1324" s="34">
        <v>44378</v>
      </c>
      <c r="E1324">
        <v>388.87</v>
      </c>
      <c r="F1324" s="24">
        <v>81.11</v>
      </c>
      <c r="G1324" s="24">
        <f t="shared" si="20"/>
        <v>469.98</v>
      </c>
    </row>
    <row r="1325" spans="1:7" x14ac:dyDescent="0.25">
      <c r="A1325" t="s">
        <v>311</v>
      </c>
      <c r="B1325" t="s">
        <v>314</v>
      </c>
      <c r="C1325" t="s">
        <v>485</v>
      </c>
      <c r="D1325" s="34">
        <v>44378</v>
      </c>
      <c r="E1325">
        <v>388.87</v>
      </c>
      <c r="F1325" s="24">
        <v>81.11</v>
      </c>
      <c r="G1325" s="24">
        <f t="shared" si="20"/>
        <v>469.98</v>
      </c>
    </row>
    <row r="1326" spans="1:7" x14ac:dyDescent="0.25">
      <c r="A1326" t="s">
        <v>311</v>
      </c>
      <c r="B1326" t="s">
        <v>314</v>
      </c>
      <c r="C1326" t="s">
        <v>486</v>
      </c>
      <c r="D1326" s="34">
        <v>44378</v>
      </c>
      <c r="E1326">
        <v>388.87</v>
      </c>
      <c r="F1326" s="24">
        <v>81.11</v>
      </c>
      <c r="G1326" s="24">
        <f t="shared" si="20"/>
        <v>469.98</v>
      </c>
    </row>
    <row r="1327" spans="1:7" x14ac:dyDescent="0.25">
      <c r="A1327" t="s">
        <v>311</v>
      </c>
      <c r="B1327" t="s">
        <v>314</v>
      </c>
      <c r="C1327" t="s">
        <v>487</v>
      </c>
      <c r="D1327" s="34">
        <v>44378</v>
      </c>
      <c r="E1327">
        <v>388.87</v>
      </c>
      <c r="F1327" s="24">
        <v>81.11</v>
      </c>
      <c r="G1327" s="24">
        <f t="shared" si="20"/>
        <v>469.98</v>
      </c>
    </row>
    <row r="1328" spans="1:7" x14ac:dyDescent="0.25">
      <c r="A1328" t="s">
        <v>311</v>
      </c>
      <c r="B1328" t="s">
        <v>314</v>
      </c>
      <c r="C1328" t="s">
        <v>488</v>
      </c>
      <c r="D1328" s="34">
        <v>44378</v>
      </c>
      <c r="E1328">
        <v>388.87</v>
      </c>
      <c r="F1328" s="24">
        <v>81.11</v>
      </c>
      <c r="G1328" s="24">
        <f t="shared" si="20"/>
        <v>469.98</v>
      </c>
    </row>
    <row r="1329" spans="1:7" x14ac:dyDescent="0.25">
      <c r="A1329" t="s">
        <v>311</v>
      </c>
      <c r="B1329" t="s">
        <v>314</v>
      </c>
      <c r="C1329" t="s">
        <v>489</v>
      </c>
      <c r="D1329" s="34">
        <v>44378</v>
      </c>
      <c r="E1329">
        <v>388.87</v>
      </c>
      <c r="F1329" s="24">
        <v>81.11</v>
      </c>
      <c r="G1329" s="24">
        <f t="shared" si="20"/>
        <v>469.98</v>
      </c>
    </row>
    <row r="1330" spans="1:7" x14ac:dyDescent="0.25">
      <c r="A1330" t="s">
        <v>311</v>
      </c>
      <c r="B1330" t="s">
        <v>314</v>
      </c>
      <c r="C1330" t="s">
        <v>490</v>
      </c>
      <c r="D1330" s="34">
        <v>44378</v>
      </c>
      <c r="E1330">
        <v>388.87</v>
      </c>
      <c r="F1330" s="24">
        <v>81.11</v>
      </c>
      <c r="G1330" s="24">
        <f t="shared" si="20"/>
        <v>469.98</v>
      </c>
    </row>
    <row r="1331" spans="1:7" x14ac:dyDescent="0.25">
      <c r="A1331" t="s">
        <v>311</v>
      </c>
      <c r="B1331" t="s">
        <v>314</v>
      </c>
      <c r="C1331" t="s">
        <v>491</v>
      </c>
      <c r="D1331" s="34">
        <v>44378</v>
      </c>
      <c r="E1331">
        <v>388.87</v>
      </c>
      <c r="F1331" s="24">
        <v>81.11</v>
      </c>
      <c r="G1331" s="24">
        <f t="shared" si="20"/>
        <v>469.98</v>
      </c>
    </row>
    <row r="1332" spans="1:7" x14ac:dyDescent="0.25">
      <c r="A1332" t="s">
        <v>311</v>
      </c>
      <c r="B1332" t="s">
        <v>314</v>
      </c>
      <c r="C1332" t="s">
        <v>492</v>
      </c>
      <c r="D1332" s="34">
        <v>44378</v>
      </c>
      <c r="E1332">
        <v>388.87</v>
      </c>
      <c r="F1332" s="24">
        <v>81.11</v>
      </c>
      <c r="G1332" s="24">
        <f t="shared" si="20"/>
        <v>469.98</v>
      </c>
    </row>
    <row r="1333" spans="1:7" x14ac:dyDescent="0.25">
      <c r="A1333" t="s">
        <v>311</v>
      </c>
      <c r="B1333" t="s">
        <v>314</v>
      </c>
      <c r="C1333" t="s">
        <v>493</v>
      </c>
      <c r="D1333" s="34">
        <v>44378</v>
      </c>
      <c r="E1333">
        <v>388.87</v>
      </c>
      <c r="F1333" s="24">
        <v>81.11</v>
      </c>
      <c r="G1333" s="24">
        <f t="shared" si="20"/>
        <v>469.98</v>
      </c>
    </row>
    <row r="1334" spans="1:7" x14ac:dyDescent="0.25">
      <c r="A1334" t="s">
        <v>311</v>
      </c>
      <c r="B1334" t="s">
        <v>314</v>
      </c>
      <c r="C1334" t="s">
        <v>494</v>
      </c>
      <c r="D1334" s="34">
        <v>44378</v>
      </c>
      <c r="E1334">
        <v>388.87</v>
      </c>
      <c r="F1334" s="24">
        <v>81.11</v>
      </c>
      <c r="G1334" s="24">
        <f t="shared" si="20"/>
        <v>469.98</v>
      </c>
    </row>
    <row r="1335" spans="1:7" x14ac:dyDescent="0.25">
      <c r="A1335" t="s">
        <v>311</v>
      </c>
      <c r="B1335" t="s">
        <v>314</v>
      </c>
      <c r="C1335" t="s">
        <v>495</v>
      </c>
      <c r="D1335" s="34">
        <v>44378</v>
      </c>
      <c r="E1335">
        <v>388.87</v>
      </c>
      <c r="F1335" s="24">
        <v>81.11</v>
      </c>
      <c r="G1335" s="24">
        <f t="shared" si="20"/>
        <v>469.98</v>
      </c>
    </row>
    <row r="1336" spans="1:7" x14ac:dyDescent="0.25">
      <c r="A1336" t="s">
        <v>311</v>
      </c>
      <c r="B1336" t="s">
        <v>314</v>
      </c>
      <c r="C1336" t="s">
        <v>496</v>
      </c>
      <c r="D1336" s="34">
        <v>44378</v>
      </c>
      <c r="E1336">
        <v>388.87</v>
      </c>
      <c r="F1336" s="24">
        <v>81.11</v>
      </c>
      <c r="G1336" s="24">
        <f t="shared" si="20"/>
        <v>469.98</v>
      </c>
    </row>
    <row r="1337" spans="1:7" x14ac:dyDescent="0.25">
      <c r="A1337" t="s">
        <v>311</v>
      </c>
      <c r="B1337" t="s">
        <v>314</v>
      </c>
      <c r="C1337" t="s">
        <v>497</v>
      </c>
      <c r="D1337" s="34">
        <v>44378</v>
      </c>
      <c r="E1337">
        <v>388.87</v>
      </c>
      <c r="F1337" s="24">
        <v>81.11</v>
      </c>
      <c r="G1337" s="24">
        <f t="shared" si="20"/>
        <v>469.98</v>
      </c>
    </row>
    <row r="1338" spans="1:7" x14ac:dyDescent="0.25">
      <c r="A1338" t="s">
        <v>311</v>
      </c>
      <c r="B1338" t="s">
        <v>314</v>
      </c>
      <c r="C1338" t="s">
        <v>498</v>
      </c>
      <c r="D1338" s="34">
        <v>44378</v>
      </c>
      <c r="E1338">
        <v>388.87</v>
      </c>
      <c r="F1338" s="24">
        <v>81.11</v>
      </c>
      <c r="G1338" s="24">
        <f t="shared" si="20"/>
        <v>469.98</v>
      </c>
    </row>
    <row r="1339" spans="1:7" x14ac:dyDescent="0.25">
      <c r="A1339" t="s">
        <v>311</v>
      </c>
      <c r="B1339" t="s">
        <v>314</v>
      </c>
      <c r="C1339" t="s">
        <v>499</v>
      </c>
      <c r="D1339" s="34">
        <v>44378</v>
      </c>
      <c r="E1339">
        <v>388.87</v>
      </c>
      <c r="F1339" s="24">
        <v>81.11</v>
      </c>
      <c r="G1339" s="24">
        <f t="shared" si="20"/>
        <v>469.98</v>
      </c>
    </row>
    <row r="1340" spans="1:7" x14ac:dyDescent="0.25">
      <c r="A1340" t="s">
        <v>311</v>
      </c>
      <c r="B1340" t="s">
        <v>314</v>
      </c>
      <c r="C1340" t="s">
        <v>500</v>
      </c>
      <c r="D1340" s="34">
        <v>44378</v>
      </c>
      <c r="E1340">
        <v>388.87</v>
      </c>
      <c r="F1340" s="24">
        <v>81.11</v>
      </c>
      <c r="G1340" s="24">
        <f t="shared" si="20"/>
        <v>469.98</v>
      </c>
    </row>
    <row r="1341" spans="1:7" x14ac:dyDescent="0.25">
      <c r="A1341" t="s">
        <v>311</v>
      </c>
      <c r="B1341" t="s">
        <v>314</v>
      </c>
      <c r="C1341" t="s">
        <v>501</v>
      </c>
      <c r="D1341" s="34">
        <v>44378</v>
      </c>
      <c r="E1341">
        <v>388.87</v>
      </c>
      <c r="F1341" s="24">
        <v>81.11</v>
      </c>
      <c r="G1341" s="24">
        <f t="shared" si="20"/>
        <v>469.98</v>
      </c>
    </row>
    <row r="1342" spans="1:7" x14ac:dyDescent="0.25">
      <c r="A1342" t="s">
        <v>311</v>
      </c>
      <c r="B1342" t="s">
        <v>314</v>
      </c>
      <c r="C1342" t="s">
        <v>502</v>
      </c>
      <c r="D1342" s="34">
        <v>44378</v>
      </c>
      <c r="E1342">
        <v>388.87</v>
      </c>
      <c r="F1342" s="24">
        <v>81.11</v>
      </c>
      <c r="G1342" s="24">
        <f t="shared" si="20"/>
        <v>469.98</v>
      </c>
    </row>
    <row r="1343" spans="1:7" x14ac:dyDescent="0.25">
      <c r="A1343" t="s">
        <v>311</v>
      </c>
      <c r="B1343" t="s">
        <v>314</v>
      </c>
      <c r="C1343" t="s">
        <v>503</v>
      </c>
      <c r="D1343" s="34">
        <v>44378</v>
      </c>
      <c r="E1343">
        <v>388.87</v>
      </c>
      <c r="F1343" s="24">
        <v>81.11</v>
      </c>
      <c r="G1343" s="24">
        <f t="shared" si="20"/>
        <v>469.98</v>
      </c>
    </row>
    <row r="1344" spans="1:7" x14ac:dyDescent="0.25">
      <c r="A1344" t="s">
        <v>311</v>
      </c>
      <c r="B1344" t="s">
        <v>314</v>
      </c>
      <c r="C1344" t="s">
        <v>504</v>
      </c>
      <c r="D1344" s="34">
        <v>44378</v>
      </c>
      <c r="E1344">
        <v>388.87</v>
      </c>
      <c r="F1344" s="24">
        <v>81.11</v>
      </c>
      <c r="G1344" s="24">
        <f t="shared" si="20"/>
        <v>469.98</v>
      </c>
    </row>
    <row r="1345" spans="1:7" x14ac:dyDescent="0.25">
      <c r="A1345" t="s">
        <v>311</v>
      </c>
      <c r="B1345" t="s">
        <v>314</v>
      </c>
      <c r="C1345" t="s">
        <v>505</v>
      </c>
      <c r="D1345" s="34">
        <v>44378</v>
      </c>
      <c r="E1345">
        <v>388.87</v>
      </c>
      <c r="F1345" s="24">
        <v>81.11</v>
      </c>
      <c r="G1345" s="24">
        <f t="shared" si="20"/>
        <v>469.98</v>
      </c>
    </row>
    <row r="1346" spans="1:7" x14ac:dyDescent="0.25">
      <c r="A1346" t="s">
        <v>311</v>
      </c>
      <c r="B1346" t="s">
        <v>312</v>
      </c>
      <c r="C1346" t="s">
        <v>313</v>
      </c>
      <c r="D1346" s="34">
        <v>44409</v>
      </c>
      <c r="E1346">
        <v>848922.77</v>
      </c>
      <c r="F1346" s="24">
        <v>349569.33</v>
      </c>
      <c r="G1346" s="24">
        <f t="shared" si="20"/>
        <v>1198492.1000000001</v>
      </c>
    </row>
    <row r="1347" spans="1:7" x14ac:dyDescent="0.25">
      <c r="A1347" t="s">
        <v>311</v>
      </c>
      <c r="B1347" t="s">
        <v>314</v>
      </c>
      <c r="C1347" t="s">
        <v>315</v>
      </c>
      <c r="D1347" s="34">
        <v>44409</v>
      </c>
      <c r="E1347">
        <v>390.07</v>
      </c>
      <c r="F1347" s="24">
        <v>79.91</v>
      </c>
      <c r="G1347" s="24">
        <f t="shared" ref="G1347:G1410" si="21">SUM(E1347:F1347)</f>
        <v>469.98</v>
      </c>
    </row>
    <row r="1348" spans="1:7" x14ac:dyDescent="0.25">
      <c r="A1348" t="s">
        <v>311</v>
      </c>
      <c r="B1348" t="s">
        <v>314</v>
      </c>
      <c r="C1348" t="s">
        <v>316</v>
      </c>
      <c r="D1348" s="34">
        <v>44409</v>
      </c>
      <c r="E1348">
        <v>391.34</v>
      </c>
      <c r="F1348" s="24">
        <v>80.17</v>
      </c>
      <c r="G1348" s="24">
        <f t="shared" si="21"/>
        <v>471.51</v>
      </c>
    </row>
    <row r="1349" spans="1:7" x14ac:dyDescent="0.25">
      <c r="A1349" t="s">
        <v>311</v>
      </c>
      <c r="B1349" t="s">
        <v>314</v>
      </c>
      <c r="C1349" t="s">
        <v>317</v>
      </c>
      <c r="D1349" s="34">
        <v>44409</v>
      </c>
      <c r="E1349">
        <v>390.07</v>
      </c>
      <c r="F1349" s="24">
        <v>79.91</v>
      </c>
      <c r="G1349" s="24">
        <f t="shared" si="21"/>
        <v>469.98</v>
      </c>
    </row>
    <row r="1350" spans="1:7" x14ac:dyDescent="0.25">
      <c r="A1350" t="s">
        <v>311</v>
      </c>
      <c r="B1350" t="s">
        <v>314</v>
      </c>
      <c r="C1350" t="s">
        <v>318</v>
      </c>
      <c r="D1350" s="34">
        <v>44409</v>
      </c>
      <c r="E1350">
        <v>391.34</v>
      </c>
      <c r="F1350" s="24">
        <v>80.17</v>
      </c>
      <c r="G1350" s="24">
        <f t="shared" si="21"/>
        <v>471.51</v>
      </c>
    </row>
    <row r="1351" spans="1:7" x14ac:dyDescent="0.25">
      <c r="A1351" t="s">
        <v>311</v>
      </c>
      <c r="B1351" t="s">
        <v>314</v>
      </c>
      <c r="C1351" t="s">
        <v>319</v>
      </c>
      <c r="D1351" s="34">
        <v>44409</v>
      </c>
      <c r="E1351">
        <v>391.34</v>
      </c>
      <c r="F1351" s="24">
        <v>80.17</v>
      </c>
      <c r="G1351" s="24">
        <f t="shared" si="21"/>
        <v>471.51</v>
      </c>
    </row>
    <row r="1352" spans="1:7" x14ac:dyDescent="0.25">
      <c r="A1352" t="s">
        <v>311</v>
      </c>
      <c r="B1352" t="s">
        <v>314</v>
      </c>
      <c r="C1352" t="s">
        <v>320</v>
      </c>
      <c r="D1352" s="34">
        <v>44409</v>
      </c>
      <c r="E1352">
        <v>391.34</v>
      </c>
      <c r="F1352" s="24">
        <v>80.17</v>
      </c>
      <c r="G1352" s="24">
        <f t="shared" si="21"/>
        <v>471.51</v>
      </c>
    </row>
    <row r="1353" spans="1:7" x14ac:dyDescent="0.25">
      <c r="A1353" t="s">
        <v>311</v>
      </c>
      <c r="B1353" t="s">
        <v>314</v>
      </c>
      <c r="C1353" t="s">
        <v>321</v>
      </c>
      <c r="D1353" s="34">
        <v>44409</v>
      </c>
      <c r="E1353">
        <v>390.07</v>
      </c>
      <c r="F1353" s="24">
        <v>79.91</v>
      </c>
      <c r="G1353" s="24">
        <f t="shared" si="21"/>
        <v>469.98</v>
      </c>
    </row>
    <row r="1354" spans="1:7" x14ac:dyDescent="0.25">
      <c r="A1354" t="s">
        <v>311</v>
      </c>
      <c r="B1354" t="s">
        <v>314</v>
      </c>
      <c r="C1354" t="s">
        <v>322</v>
      </c>
      <c r="D1354" s="34">
        <v>44409</v>
      </c>
      <c r="E1354">
        <v>391.34</v>
      </c>
      <c r="F1354" s="24">
        <v>80.17</v>
      </c>
      <c r="G1354" s="24">
        <f t="shared" si="21"/>
        <v>471.51</v>
      </c>
    </row>
    <row r="1355" spans="1:7" x14ac:dyDescent="0.25">
      <c r="A1355" t="s">
        <v>311</v>
      </c>
      <c r="B1355" t="s">
        <v>314</v>
      </c>
      <c r="C1355" t="s">
        <v>323</v>
      </c>
      <c r="D1355" s="34">
        <v>44409</v>
      </c>
      <c r="E1355">
        <v>390.07</v>
      </c>
      <c r="F1355" s="24">
        <v>79.91</v>
      </c>
      <c r="G1355" s="24">
        <f t="shared" si="21"/>
        <v>469.98</v>
      </c>
    </row>
    <row r="1356" spans="1:7" x14ac:dyDescent="0.25">
      <c r="A1356" t="s">
        <v>311</v>
      </c>
      <c r="B1356" t="s">
        <v>314</v>
      </c>
      <c r="C1356" t="s">
        <v>324</v>
      </c>
      <c r="D1356" s="34">
        <v>44409</v>
      </c>
      <c r="E1356">
        <v>391.34</v>
      </c>
      <c r="F1356" s="24">
        <v>80.17</v>
      </c>
      <c r="G1356" s="24">
        <f t="shared" si="21"/>
        <v>471.51</v>
      </c>
    </row>
    <row r="1357" spans="1:7" x14ac:dyDescent="0.25">
      <c r="A1357" t="s">
        <v>311</v>
      </c>
      <c r="B1357" t="s">
        <v>314</v>
      </c>
      <c r="C1357" t="s">
        <v>325</v>
      </c>
      <c r="D1357" s="34">
        <v>44409</v>
      </c>
      <c r="E1357">
        <v>390.07</v>
      </c>
      <c r="F1357" s="24">
        <v>79.91</v>
      </c>
      <c r="G1357" s="24">
        <f t="shared" si="21"/>
        <v>469.98</v>
      </c>
    </row>
    <row r="1358" spans="1:7" x14ac:dyDescent="0.25">
      <c r="A1358" t="s">
        <v>311</v>
      </c>
      <c r="B1358" t="s">
        <v>314</v>
      </c>
      <c r="C1358" t="s">
        <v>326</v>
      </c>
      <c r="D1358" s="34">
        <v>44409</v>
      </c>
      <c r="E1358">
        <v>391.34</v>
      </c>
      <c r="F1358" s="24">
        <v>80.17</v>
      </c>
      <c r="G1358" s="24">
        <f t="shared" si="21"/>
        <v>471.51</v>
      </c>
    </row>
    <row r="1359" spans="1:7" x14ac:dyDescent="0.25">
      <c r="A1359" t="s">
        <v>311</v>
      </c>
      <c r="B1359" t="s">
        <v>314</v>
      </c>
      <c r="C1359" t="s">
        <v>327</v>
      </c>
      <c r="D1359" s="34">
        <v>44409</v>
      </c>
      <c r="E1359">
        <v>391.34</v>
      </c>
      <c r="F1359" s="24">
        <v>80.17</v>
      </c>
      <c r="G1359" s="24">
        <f t="shared" si="21"/>
        <v>471.51</v>
      </c>
    </row>
    <row r="1360" spans="1:7" x14ac:dyDescent="0.25">
      <c r="A1360" t="s">
        <v>311</v>
      </c>
      <c r="B1360" t="s">
        <v>314</v>
      </c>
      <c r="C1360" t="s">
        <v>328</v>
      </c>
      <c r="D1360" s="34">
        <v>44409</v>
      </c>
      <c r="E1360">
        <v>391.34</v>
      </c>
      <c r="F1360" s="24">
        <v>80.17</v>
      </c>
      <c r="G1360" s="24">
        <f t="shared" si="21"/>
        <v>471.51</v>
      </c>
    </row>
    <row r="1361" spans="1:7" x14ac:dyDescent="0.25">
      <c r="A1361" t="s">
        <v>311</v>
      </c>
      <c r="B1361" t="s">
        <v>314</v>
      </c>
      <c r="C1361" t="s">
        <v>329</v>
      </c>
      <c r="D1361" s="34">
        <v>44409</v>
      </c>
      <c r="E1361">
        <v>391.34</v>
      </c>
      <c r="F1361" s="24">
        <v>80.17</v>
      </c>
      <c r="G1361" s="24">
        <f t="shared" si="21"/>
        <v>471.51</v>
      </c>
    </row>
    <row r="1362" spans="1:7" x14ac:dyDescent="0.25">
      <c r="A1362" t="s">
        <v>311</v>
      </c>
      <c r="B1362" t="s">
        <v>314</v>
      </c>
      <c r="C1362" t="s">
        <v>330</v>
      </c>
      <c r="D1362" s="34">
        <v>44409</v>
      </c>
      <c r="E1362">
        <v>390.07</v>
      </c>
      <c r="F1362" s="24">
        <v>79.91</v>
      </c>
      <c r="G1362" s="24">
        <f t="shared" si="21"/>
        <v>469.98</v>
      </c>
    </row>
    <row r="1363" spans="1:7" x14ac:dyDescent="0.25">
      <c r="A1363" t="s">
        <v>311</v>
      </c>
      <c r="B1363" t="s">
        <v>314</v>
      </c>
      <c r="C1363" t="s">
        <v>331</v>
      </c>
      <c r="D1363" s="34">
        <v>44409</v>
      </c>
      <c r="E1363">
        <v>391.34</v>
      </c>
      <c r="F1363" s="24">
        <v>80.17</v>
      </c>
      <c r="G1363" s="24">
        <f t="shared" si="21"/>
        <v>471.51</v>
      </c>
    </row>
    <row r="1364" spans="1:7" x14ac:dyDescent="0.25">
      <c r="A1364" t="s">
        <v>311</v>
      </c>
      <c r="B1364" t="s">
        <v>314</v>
      </c>
      <c r="C1364" t="s">
        <v>332</v>
      </c>
      <c r="D1364" s="34">
        <v>44409</v>
      </c>
      <c r="E1364">
        <v>391.34</v>
      </c>
      <c r="F1364" s="24">
        <v>80.17</v>
      </c>
      <c r="G1364" s="24">
        <f t="shared" si="21"/>
        <v>471.51</v>
      </c>
    </row>
    <row r="1365" spans="1:7" x14ac:dyDescent="0.25">
      <c r="A1365" t="s">
        <v>311</v>
      </c>
      <c r="B1365" t="s">
        <v>314</v>
      </c>
      <c r="C1365" t="s">
        <v>333</v>
      </c>
      <c r="D1365" s="34">
        <v>44409</v>
      </c>
      <c r="E1365">
        <v>391.34</v>
      </c>
      <c r="F1365" s="24">
        <v>80.17</v>
      </c>
      <c r="G1365" s="24">
        <f t="shared" si="21"/>
        <v>471.51</v>
      </c>
    </row>
    <row r="1366" spans="1:7" x14ac:dyDescent="0.25">
      <c r="A1366" t="s">
        <v>311</v>
      </c>
      <c r="B1366" t="s">
        <v>314</v>
      </c>
      <c r="C1366" t="s">
        <v>334</v>
      </c>
      <c r="D1366" s="34">
        <v>44409</v>
      </c>
      <c r="E1366">
        <v>390.07</v>
      </c>
      <c r="F1366" s="24">
        <v>79.91</v>
      </c>
      <c r="G1366" s="24">
        <f t="shared" si="21"/>
        <v>469.98</v>
      </c>
    </row>
    <row r="1367" spans="1:7" x14ac:dyDescent="0.25">
      <c r="A1367" t="s">
        <v>311</v>
      </c>
      <c r="B1367" t="s">
        <v>314</v>
      </c>
      <c r="C1367" t="s">
        <v>335</v>
      </c>
      <c r="D1367" s="34">
        <v>44409</v>
      </c>
      <c r="E1367">
        <v>391.34</v>
      </c>
      <c r="F1367" s="24">
        <v>80.17</v>
      </c>
      <c r="G1367" s="24">
        <f t="shared" si="21"/>
        <v>471.51</v>
      </c>
    </row>
    <row r="1368" spans="1:7" x14ac:dyDescent="0.25">
      <c r="A1368" t="s">
        <v>311</v>
      </c>
      <c r="B1368" t="s">
        <v>314</v>
      </c>
      <c r="C1368" t="s">
        <v>336</v>
      </c>
      <c r="D1368" s="34">
        <v>44409</v>
      </c>
      <c r="E1368">
        <v>391.34</v>
      </c>
      <c r="F1368" s="24">
        <v>80.17</v>
      </c>
      <c r="G1368" s="24">
        <f t="shared" si="21"/>
        <v>471.51</v>
      </c>
    </row>
    <row r="1369" spans="1:7" x14ac:dyDescent="0.25">
      <c r="A1369" t="s">
        <v>311</v>
      </c>
      <c r="B1369" t="s">
        <v>314</v>
      </c>
      <c r="C1369" t="s">
        <v>337</v>
      </c>
      <c r="D1369" s="34">
        <v>44409</v>
      </c>
      <c r="E1369">
        <v>390.07</v>
      </c>
      <c r="F1369" s="24">
        <v>79.91</v>
      </c>
      <c r="G1369" s="24">
        <f t="shared" si="21"/>
        <v>469.98</v>
      </c>
    </row>
    <row r="1370" spans="1:7" x14ac:dyDescent="0.25">
      <c r="A1370" t="s">
        <v>311</v>
      </c>
      <c r="B1370" t="s">
        <v>314</v>
      </c>
      <c r="C1370" t="s">
        <v>338</v>
      </c>
      <c r="D1370" s="34">
        <v>44409</v>
      </c>
      <c r="E1370">
        <v>390.07</v>
      </c>
      <c r="F1370" s="24">
        <v>79.91</v>
      </c>
      <c r="G1370" s="24">
        <f t="shared" si="21"/>
        <v>469.98</v>
      </c>
    </row>
    <row r="1371" spans="1:7" x14ac:dyDescent="0.25">
      <c r="A1371" t="s">
        <v>311</v>
      </c>
      <c r="B1371" t="s">
        <v>314</v>
      </c>
      <c r="C1371" t="s">
        <v>339</v>
      </c>
      <c r="D1371" s="34">
        <v>44409</v>
      </c>
      <c r="E1371">
        <v>390.07</v>
      </c>
      <c r="F1371" s="24">
        <v>79.91</v>
      </c>
      <c r="G1371" s="24">
        <f t="shared" si="21"/>
        <v>469.98</v>
      </c>
    </row>
    <row r="1372" spans="1:7" x14ac:dyDescent="0.25">
      <c r="A1372" t="s">
        <v>311</v>
      </c>
      <c r="B1372" t="s">
        <v>314</v>
      </c>
      <c r="C1372" t="s">
        <v>340</v>
      </c>
      <c r="D1372" s="34">
        <v>44409</v>
      </c>
      <c r="E1372">
        <v>390.07</v>
      </c>
      <c r="F1372" s="24">
        <v>79.91</v>
      </c>
      <c r="G1372" s="24">
        <f t="shared" si="21"/>
        <v>469.98</v>
      </c>
    </row>
    <row r="1373" spans="1:7" x14ac:dyDescent="0.25">
      <c r="A1373" t="s">
        <v>311</v>
      </c>
      <c r="B1373" t="s">
        <v>314</v>
      </c>
      <c r="C1373" t="s">
        <v>341</v>
      </c>
      <c r="D1373" s="34">
        <v>44409</v>
      </c>
      <c r="E1373">
        <v>390.07</v>
      </c>
      <c r="F1373" s="24">
        <v>79.91</v>
      </c>
      <c r="G1373" s="24">
        <f t="shared" si="21"/>
        <v>469.98</v>
      </c>
    </row>
    <row r="1374" spans="1:7" x14ac:dyDescent="0.25">
      <c r="A1374" t="s">
        <v>311</v>
      </c>
      <c r="B1374" t="s">
        <v>314</v>
      </c>
      <c r="C1374" t="s">
        <v>342</v>
      </c>
      <c r="D1374" s="34">
        <v>44409</v>
      </c>
      <c r="E1374">
        <v>390.07</v>
      </c>
      <c r="F1374" s="24">
        <v>79.91</v>
      </c>
      <c r="G1374" s="24">
        <f t="shared" si="21"/>
        <v>469.98</v>
      </c>
    </row>
    <row r="1375" spans="1:7" x14ac:dyDescent="0.25">
      <c r="A1375" t="s">
        <v>311</v>
      </c>
      <c r="B1375" t="s">
        <v>314</v>
      </c>
      <c r="C1375" t="s">
        <v>343</v>
      </c>
      <c r="D1375" s="34">
        <v>44409</v>
      </c>
      <c r="E1375">
        <v>390.07</v>
      </c>
      <c r="F1375" s="24">
        <v>79.91</v>
      </c>
      <c r="G1375" s="24">
        <f t="shared" si="21"/>
        <v>469.98</v>
      </c>
    </row>
    <row r="1376" spans="1:7" x14ac:dyDescent="0.25">
      <c r="A1376" t="s">
        <v>311</v>
      </c>
      <c r="B1376" t="s">
        <v>314</v>
      </c>
      <c r="C1376" t="s">
        <v>344</v>
      </c>
      <c r="D1376" s="34">
        <v>44409</v>
      </c>
      <c r="E1376">
        <v>390.07</v>
      </c>
      <c r="F1376" s="24">
        <v>79.91</v>
      </c>
      <c r="G1376" s="24">
        <f t="shared" si="21"/>
        <v>469.98</v>
      </c>
    </row>
    <row r="1377" spans="1:7" x14ac:dyDescent="0.25">
      <c r="A1377" t="s">
        <v>311</v>
      </c>
      <c r="B1377" t="s">
        <v>314</v>
      </c>
      <c r="C1377" t="s">
        <v>345</v>
      </c>
      <c r="D1377" s="34">
        <v>44409</v>
      </c>
      <c r="E1377">
        <v>390.07</v>
      </c>
      <c r="F1377" s="24">
        <v>79.91</v>
      </c>
      <c r="G1377" s="24">
        <f t="shared" si="21"/>
        <v>469.98</v>
      </c>
    </row>
    <row r="1378" spans="1:7" x14ac:dyDescent="0.25">
      <c r="A1378" t="s">
        <v>311</v>
      </c>
      <c r="B1378" t="s">
        <v>314</v>
      </c>
      <c r="C1378" t="s">
        <v>346</v>
      </c>
      <c r="D1378" s="34">
        <v>44409</v>
      </c>
      <c r="E1378">
        <v>390.07</v>
      </c>
      <c r="F1378" s="24">
        <v>79.91</v>
      </c>
      <c r="G1378" s="24">
        <f t="shared" si="21"/>
        <v>469.98</v>
      </c>
    </row>
    <row r="1379" spans="1:7" x14ac:dyDescent="0.25">
      <c r="A1379" t="s">
        <v>311</v>
      </c>
      <c r="B1379" t="s">
        <v>314</v>
      </c>
      <c r="C1379" t="s">
        <v>347</v>
      </c>
      <c r="D1379" s="34">
        <v>44409</v>
      </c>
      <c r="E1379">
        <v>390.07</v>
      </c>
      <c r="F1379" s="24">
        <v>79.91</v>
      </c>
      <c r="G1379" s="24">
        <f t="shared" si="21"/>
        <v>469.98</v>
      </c>
    </row>
    <row r="1380" spans="1:7" x14ac:dyDescent="0.25">
      <c r="A1380" t="s">
        <v>311</v>
      </c>
      <c r="B1380" t="s">
        <v>314</v>
      </c>
      <c r="C1380" t="s">
        <v>348</v>
      </c>
      <c r="D1380" s="34">
        <v>44409</v>
      </c>
      <c r="E1380">
        <v>390.07</v>
      </c>
      <c r="F1380" s="24">
        <v>79.91</v>
      </c>
      <c r="G1380" s="24">
        <f t="shared" si="21"/>
        <v>469.98</v>
      </c>
    </row>
    <row r="1381" spans="1:7" x14ac:dyDescent="0.25">
      <c r="A1381" t="s">
        <v>311</v>
      </c>
      <c r="B1381" t="s">
        <v>314</v>
      </c>
      <c r="C1381" t="s">
        <v>349</v>
      </c>
      <c r="D1381" s="34">
        <v>44409</v>
      </c>
      <c r="E1381">
        <v>391.34</v>
      </c>
      <c r="F1381" s="24">
        <v>80.17</v>
      </c>
      <c r="G1381" s="24">
        <f t="shared" si="21"/>
        <v>471.51</v>
      </c>
    </row>
    <row r="1382" spans="1:7" x14ac:dyDescent="0.25">
      <c r="A1382" t="s">
        <v>311</v>
      </c>
      <c r="B1382" t="s">
        <v>314</v>
      </c>
      <c r="C1382" t="s">
        <v>350</v>
      </c>
      <c r="D1382" s="34">
        <v>44409</v>
      </c>
      <c r="E1382">
        <v>390.07</v>
      </c>
      <c r="F1382" s="24">
        <v>79.91</v>
      </c>
      <c r="G1382" s="24">
        <f t="shared" si="21"/>
        <v>469.98</v>
      </c>
    </row>
    <row r="1383" spans="1:7" x14ac:dyDescent="0.25">
      <c r="A1383" t="s">
        <v>311</v>
      </c>
      <c r="B1383" t="s">
        <v>314</v>
      </c>
      <c r="C1383" t="s">
        <v>351</v>
      </c>
      <c r="D1383" s="34">
        <v>44409</v>
      </c>
      <c r="E1383">
        <v>391.34</v>
      </c>
      <c r="F1383" s="24">
        <v>80.17</v>
      </c>
      <c r="G1383" s="24">
        <f t="shared" si="21"/>
        <v>471.51</v>
      </c>
    </row>
    <row r="1384" spans="1:7" x14ac:dyDescent="0.25">
      <c r="A1384" t="s">
        <v>311</v>
      </c>
      <c r="B1384" t="s">
        <v>314</v>
      </c>
      <c r="C1384" t="s">
        <v>352</v>
      </c>
      <c r="D1384" s="34">
        <v>44409</v>
      </c>
      <c r="E1384">
        <v>391.34</v>
      </c>
      <c r="F1384" s="24">
        <v>80.17</v>
      </c>
      <c r="G1384" s="24">
        <f t="shared" si="21"/>
        <v>471.51</v>
      </c>
    </row>
    <row r="1385" spans="1:7" x14ac:dyDescent="0.25">
      <c r="A1385" t="s">
        <v>311</v>
      </c>
      <c r="B1385" t="s">
        <v>314</v>
      </c>
      <c r="C1385" t="s">
        <v>353</v>
      </c>
      <c r="D1385" s="34">
        <v>44409</v>
      </c>
      <c r="E1385">
        <v>390.07</v>
      </c>
      <c r="F1385" s="24">
        <v>79.91</v>
      </c>
      <c r="G1385" s="24">
        <f t="shared" si="21"/>
        <v>469.98</v>
      </c>
    </row>
    <row r="1386" spans="1:7" x14ac:dyDescent="0.25">
      <c r="A1386" t="s">
        <v>311</v>
      </c>
      <c r="B1386" t="s">
        <v>314</v>
      </c>
      <c r="C1386" t="s">
        <v>354</v>
      </c>
      <c r="D1386" s="34">
        <v>44409</v>
      </c>
      <c r="E1386">
        <v>391.34</v>
      </c>
      <c r="F1386" s="24">
        <v>80.17</v>
      </c>
      <c r="G1386" s="24">
        <f t="shared" si="21"/>
        <v>471.51</v>
      </c>
    </row>
    <row r="1387" spans="1:7" x14ac:dyDescent="0.25">
      <c r="A1387" t="s">
        <v>311</v>
      </c>
      <c r="B1387" t="s">
        <v>314</v>
      </c>
      <c r="C1387" t="s">
        <v>355</v>
      </c>
      <c r="D1387" s="34">
        <v>44409</v>
      </c>
      <c r="E1387">
        <v>391.34</v>
      </c>
      <c r="F1387" s="24">
        <v>80.17</v>
      </c>
      <c r="G1387" s="24">
        <f t="shared" si="21"/>
        <v>471.51</v>
      </c>
    </row>
    <row r="1388" spans="1:7" x14ac:dyDescent="0.25">
      <c r="A1388" t="s">
        <v>311</v>
      </c>
      <c r="B1388" t="s">
        <v>314</v>
      </c>
      <c r="C1388" t="s">
        <v>356</v>
      </c>
      <c r="D1388" s="34">
        <v>44409</v>
      </c>
      <c r="E1388">
        <v>391.34</v>
      </c>
      <c r="F1388" s="24">
        <v>80.17</v>
      </c>
      <c r="G1388" s="24">
        <f t="shared" si="21"/>
        <v>471.51</v>
      </c>
    </row>
    <row r="1389" spans="1:7" x14ac:dyDescent="0.25">
      <c r="A1389" t="s">
        <v>311</v>
      </c>
      <c r="B1389" t="s">
        <v>314</v>
      </c>
      <c r="C1389" t="s">
        <v>357</v>
      </c>
      <c r="D1389" s="34">
        <v>44409</v>
      </c>
      <c r="E1389">
        <v>391.34</v>
      </c>
      <c r="F1389" s="24">
        <v>80.17</v>
      </c>
      <c r="G1389" s="24">
        <f t="shared" si="21"/>
        <v>471.51</v>
      </c>
    </row>
    <row r="1390" spans="1:7" x14ac:dyDescent="0.25">
      <c r="A1390" t="s">
        <v>311</v>
      </c>
      <c r="B1390" t="s">
        <v>314</v>
      </c>
      <c r="C1390" t="s">
        <v>358</v>
      </c>
      <c r="D1390" s="34">
        <v>44409</v>
      </c>
      <c r="E1390">
        <v>391.34</v>
      </c>
      <c r="F1390" s="24">
        <v>80.17</v>
      </c>
      <c r="G1390" s="24">
        <f t="shared" si="21"/>
        <v>471.51</v>
      </c>
    </row>
    <row r="1391" spans="1:7" x14ac:dyDescent="0.25">
      <c r="A1391" t="s">
        <v>311</v>
      </c>
      <c r="B1391" t="s">
        <v>314</v>
      </c>
      <c r="C1391" t="s">
        <v>359</v>
      </c>
      <c r="D1391" s="34">
        <v>44409</v>
      </c>
      <c r="E1391">
        <v>391.34</v>
      </c>
      <c r="F1391" s="24">
        <v>80.17</v>
      </c>
      <c r="G1391" s="24">
        <f t="shared" si="21"/>
        <v>471.51</v>
      </c>
    </row>
    <row r="1392" spans="1:7" x14ac:dyDescent="0.25">
      <c r="A1392" t="s">
        <v>311</v>
      </c>
      <c r="B1392" t="s">
        <v>314</v>
      </c>
      <c r="C1392" t="s">
        <v>360</v>
      </c>
      <c r="D1392" s="34">
        <v>44409</v>
      </c>
      <c r="E1392">
        <v>391.34</v>
      </c>
      <c r="F1392" s="24">
        <v>80.17</v>
      </c>
      <c r="G1392" s="24">
        <f t="shared" si="21"/>
        <v>471.51</v>
      </c>
    </row>
    <row r="1393" spans="1:7" x14ac:dyDescent="0.25">
      <c r="A1393" t="s">
        <v>311</v>
      </c>
      <c r="B1393" t="s">
        <v>314</v>
      </c>
      <c r="C1393" t="s">
        <v>361</v>
      </c>
      <c r="D1393" s="34">
        <v>44409</v>
      </c>
      <c r="E1393">
        <v>391.34</v>
      </c>
      <c r="F1393" s="24">
        <v>80.17</v>
      </c>
      <c r="G1393" s="24">
        <f t="shared" si="21"/>
        <v>471.51</v>
      </c>
    </row>
    <row r="1394" spans="1:7" x14ac:dyDescent="0.25">
      <c r="A1394" t="s">
        <v>311</v>
      </c>
      <c r="B1394" t="s">
        <v>314</v>
      </c>
      <c r="C1394" t="s">
        <v>362</v>
      </c>
      <c r="D1394" s="34">
        <v>44409</v>
      </c>
      <c r="E1394">
        <v>391.34</v>
      </c>
      <c r="F1394" s="24">
        <v>80.17</v>
      </c>
      <c r="G1394" s="24">
        <f t="shared" si="21"/>
        <v>471.51</v>
      </c>
    </row>
    <row r="1395" spans="1:7" x14ac:dyDescent="0.25">
      <c r="A1395" t="s">
        <v>311</v>
      </c>
      <c r="B1395" t="s">
        <v>314</v>
      </c>
      <c r="C1395" t="s">
        <v>363</v>
      </c>
      <c r="D1395" s="34">
        <v>44409</v>
      </c>
      <c r="E1395">
        <v>391.34</v>
      </c>
      <c r="F1395" s="24">
        <v>80.17</v>
      </c>
      <c r="G1395" s="24">
        <f t="shared" si="21"/>
        <v>471.51</v>
      </c>
    </row>
    <row r="1396" spans="1:7" x14ac:dyDescent="0.25">
      <c r="A1396" t="s">
        <v>311</v>
      </c>
      <c r="B1396" t="s">
        <v>314</v>
      </c>
      <c r="C1396" t="s">
        <v>364</v>
      </c>
      <c r="D1396" s="34">
        <v>44409</v>
      </c>
      <c r="E1396">
        <v>391.34</v>
      </c>
      <c r="F1396" s="24">
        <v>80.17</v>
      </c>
      <c r="G1396" s="24">
        <f t="shared" si="21"/>
        <v>471.51</v>
      </c>
    </row>
    <row r="1397" spans="1:7" x14ac:dyDescent="0.25">
      <c r="A1397" t="s">
        <v>311</v>
      </c>
      <c r="B1397" t="s">
        <v>314</v>
      </c>
      <c r="C1397" t="s">
        <v>365</v>
      </c>
      <c r="D1397" s="34">
        <v>44409</v>
      </c>
      <c r="E1397">
        <v>391.34</v>
      </c>
      <c r="F1397" s="24">
        <v>80.17</v>
      </c>
      <c r="G1397" s="24">
        <f t="shared" si="21"/>
        <v>471.51</v>
      </c>
    </row>
    <row r="1398" spans="1:7" x14ac:dyDescent="0.25">
      <c r="A1398" t="s">
        <v>311</v>
      </c>
      <c r="B1398" t="s">
        <v>314</v>
      </c>
      <c r="C1398" t="s">
        <v>366</v>
      </c>
      <c r="D1398" s="34">
        <v>44409</v>
      </c>
      <c r="E1398">
        <v>391.34</v>
      </c>
      <c r="F1398" s="24">
        <v>80.17</v>
      </c>
      <c r="G1398" s="24">
        <f t="shared" si="21"/>
        <v>471.51</v>
      </c>
    </row>
    <row r="1399" spans="1:7" x14ac:dyDescent="0.25">
      <c r="A1399" t="s">
        <v>311</v>
      </c>
      <c r="B1399" t="s">
        <v>314</v>
      </c>
      <c r="C1399" t="s">
        <v>367</v>
      </c>
      <c r="D1399" s="34">
        <v>44409</v>
      </c>
      <c r="E1399">
        <v>390.07</v>
      </c>
      <c r="F1399" s="24">
        <v>79.91</v>
      </c>
      <c r="G1399" s="24">
        <f t="shared" si="21"/>
        <v>469.98</v>
      </c>
    </row>
    <row r="1400" spans="1:7" x14ac:dyDescent="0.25">
      <c r="A1400" t="s">
        <v>311</v>
      </c>
      <c r="B1400" t="s">
        <v>314</v>
      </c>
      <c r="C1400" t="s">
        <v>368</v>
      </c>
      <c r="D1400" s="34">
        <v>44409</v>
      </c>
      <c r="E1400">
        <v>391.34</v>
      </c>
      <c r="F1400" s="24">
        <v>80.17</v>
      </c>
      <c r="G1400" s="24">
        <f t="shared" si="21"/>
        <v>471.51</v>
      </c>
    </row>
    <row r="1401" spans="1:7" x14ac:dyDescent="0.25">
      <c r="A1401" t="s">
        <v>311</v>
      </c>
      <c r="B1401" t="s">
        <v>314</v>
      </c>
      <c r="C1401" t="s">
        <v>369</v>
      </c>
      <c r="D1401" s="34">
        <v>44409</v>
      </c>
      <c r="E1401">
        <v>391.34</v>
      </c>
      <c r="F1401" s="24">
        <v>80.17</v>
      </c>
      <c r="G1401" s="24">
        <f t="shared" si="21"/>
        <v>471.51</v>
      </c>
    </row>
    <row r="1402" spans="1:7" x14ac:dyDescent="0.25">
      <c r="A1402" t="s">
        <v>311</v>
      </c>
      <c r="B1402" t="s">
        <v>314</v>
      </c>
      <c r="C1402" t="s">
        <v>370</v>
      </c>
      <c r="D1402" s="34">
        <v>44409</v>
      </c>
      <c r="E1402">
        <v>391.34</v>
      </c>
      <c r="F1402" s="24">
        <v>80.17</v>
      </c>
      <c r="G1402" s="24">
        <f t="shared" si="21"/>
        <v>471.51</v>
      </c>
    </row>
    <row r="1403" spans="1:7" x14ac:dyDescent="0.25">
      <c r="A1403" t="s">
        <v>311</v>
      </c>
      <c r="B1403" t="s">
        <v>314</v>
      </c>
      <c r="C1403" t="s">
        <v>371</v>
      </c>
      <c r="D1403" s="34">
        <v>44409</v>
      </c>
      <c r="E1403">
        <v>391.34</v>
      </c>
      <c r="F1403" s="24">
        <v>80.17</v>
      </c>
      <c r="G1403" s="24">
        <f t="shared" si="21"/>
        <v>471.51</v>
      </c>
    </row>
    <row r="1404" spans="1:7" x14ac:dyDescent="0.25">
      <c r="A1404" t="s">
        <v>311</v>
      </c>
      <c r="B1404" t="s">
        <v>314</v>
      </c>
      <c r="C1404" t="s">
        <v>372</v>
      </c>
      <c r="D1404" s="34">
        <v>44409</v>
      </c>
      <c r="E1404">
        <v>391.34</v>
      </c>
      <c r="F1404" s="24">
        <v>80.17</v>
      </c>
      <c r="G1404" s="24">
        <f t="shared" si="21"/>
        <v>471.51</v>
      </c>
    </row>
    <row r="1405" spans="1:7" x14ac:dyDescent="0.25">
      <c r="A1405" t="s">
        <v>311</v>
      </c>
      <c r="B1405" t="s">
        <v>314</v>
      </c>
      <c r="C1405" t="s">
        <v>373</v>
      </c>
      <c r="D1405" s="34">
        <v>44409</v>
      </c>
      <c r="E1405">
        <v>391.34</v>
      </c>
      <c r="F1405" s="24">
        <v>80.17</v>
      </c>
      <c r="G1405" s="24">
        <f t="shared" si="21"/>
        <v>471.51</v>
      </c>
    </row>
    <row r="1406" spans="1:7" x14ac:dyDescent="0.25">
      <c r="A1406" t="s">
        <v>311</v>
      </c>
      <c r="B1406" t="s">
        <v>314</v>
      </c>
      <c r="C1406" t="s">
        <v>374</v>
      </c>
      <c r="D1406" s="34">
        <v>44409</v>
      </c>
      <c r="E1406">
        <v>390.07</v>
      </c>
      <c r="F1406" s="24">
        <v>79.91</v>
      </c>
      <c r="G1406" s="24">
        <f t="shared" si="21"/>
        <v>469.98</v>
      </c>
    </row>
    <row r="1407" spans="1:7" x14ac:dyDescent="0.25">
      <c r="A1407" t="s">
        <v>311</v>
      </c>
      <c r="B1407" t="s">
        <v>314</v>
      </c>
      <c r="C1407" t="s">
        <v>375</v>
      </c>
      <c r="D1407" s="34">
        <v>44409</v>
      </c>
      <c r="E1407">
        <v>391.34</v>
      </c>
      <c r="F1407" s="24">
        <v>80.17</v>
      </c>
      <c r="G1407" s="24">
        <f t="shared" si="21"/>
        <v>471.51</v>
      </c>
    </row>
    <row r="1408" spans="1:7" x14ac:dyDescent="0.25">
      <c r="A1408" t="s">
        <v>311</v>
      </c>
      <c r="B1408" t="s">
        <v>314</v>
      </c>
      <c r="C1408" t="s">
        <v>376</v>
      </c>
      <c r="D1408" s="34">
        <v>44409</v>
      </c>
      <c r="E1408">
        <v>391.34</v>
      </c>
      <c r="F1408" s="24">
        <v>80.17</v>
      </c>
      <c r="G1408" s="24">
        <f t="shared" si="21"/>
        <v>471.51</v>
      </c>
    </row>
    <row r="1409" spans="1:7" x14ac:dyDescent="0.25">
      <c r="A1409" t="s">
        <v>311</v>
      </c>
      <c r="B1409" t="s">
        <v>314</v>
      </c>
      <c r="C1409" t="s">
        <v>377</v>
      </c>
      <c r="D1409" s="34">
        <v>44409</v>
      </c>
      <c r="E1409">
        <v>391.34</v>
      </c>
      <c r="F1409" s="24">
        <v>80.17</v>
      </c>
      <c r="G1409" s="24">
        <f t="shared" si="21"/>
        <v>471.51</v>
      </c>
    </row>
    <row r="1410" spans="1:7" x14ac:dyDescent="0.25">
      <c r="A1410" t="s">
        <v>311</v>
      </c>
      <c r="B1410" t="s">
        <v>314</v>
      </c>
      <c r="C1410" t="s">
        <v>378</v>
      </c>
      <c r="D1410" s="34">
        <v>44409</v>
      </c>
      <c r="E1410">
        <v>391.34</v>
      </c>
      <c r="F1410" s="24">
        <v>80.17</v>
      </c>
      <c r="G1410" s="24">
        <f t="shared" si="21"/>
        <v>471.51</v>
      </c>
    </row>
    <row r="1411" spans="1:7" x14ac:dyDescent="0.25">
      <c r="A1411" t="s">
        <v>311</v>
      </c>
      <c r="B1411" t="s">
        <v>314</v>
      </c>
      <c r="C1411" t="s">
        <v>379</v>
      </c>
      <c r="D1411" s="34">
        <v>44409</v>
      </c>
      <c r="E1411">
        <v>390.07</v>
      </c>
      <c r="F1411" s="24">
        <v>79.91</v>
      </c>
      <c r="G1411" s="24">
        <f t="shared" ref="G1411:G1474" si="22">SUM(E1411:F1411)</f>
        <v>469.98</v>
      </c>
    </row>
    <row r="1412" spans="1:7" x14ac:dyDescent="0.25">
      <c r="A1412" t="s">
        <v>311</v>
      </c>
      <c r="B1412" t="s">
        <v>314</v>
      </c>
      <c r="C1412" t="s">
        <v>380</v>
      </c>
      <c r="D1412" s="34">
        <v>44409</v>
      </c>
      <c r="E1412">
        <v>390.07</v>
      </c>
      <c r="F1412" s="24">
        <v>79.91</v>
      </c>
      <c r="G1412" s="24">
        <f t="shared" si="22"/>
        <v>469.98</v>
      </c>
    </row>
    <row r="1413" spans="1:7" x14ac:dyDescent="0.25">
      <c r="A1413" t="s">
        <v>311</v>
      </c>
      <c r="B1413" t="s">
        <v>314</v>
      </c>
      <c r="C1413" t="s">
        <v>381</v>
      </c>
      <c r="D1413" s="34">
        <v>44409</v>
      </c>
      <c r="E1413">
        <v>390.07</v>
      </c>
      <c r="F1413" s="24">
        <v>79.91</v>
      </c>
      <c r="G1413" s="24">
        <f t="shared" si="22"/>
        <v>469.98</v>
      </c>
    </row>
    <row r="1414" spans="1:7" x14ac:dyDescent="0.25">
      <c r="A1414" t="s">
        <v>311</v>
      </c>
      <c r="B1414" t="s">
        <v>314</v>
      </c>
      <c r="C1414" t="s">
        <v>382</v>
      </c>
      <c r="D1414" s="34">
        <v>44409</v>
      </c>
      <c r="E1414">
        <v>390.07</v>
      </c>
      <c r="F1414" s="24">
        <v>79.91</v>
      </c>
      <c r="G1414" s="24">
        <f t="shared" si="22"/>
        <v>469.98</v>
      </c>
    </row>
    <row r="1415" spans="1:7" x14ac:dyDescent="0.25">
      <c r="A1415" t="s">
        <v>311</v>
      </c>
      <c r="B1415" t="s">
        <v>314</v>
      </c>
      <c r="C1415" t="s">
        <v>383</v>
      </c>
      <c r="D1415" s="34">
        <v>44409</v>
      </c>
      <c r="E1415">
        <v>390.07</v>
      </c>
      <c r="F1415" s="24">
        <v>79.91</v>
      </c>
      <c r="G1415" s="24">
        <f t="shared" si="22"/>
        <v>469.98</v>
      </c>
    </row>
    <row r="1416" spans="1:7" x14ac:dyDescent="0.25">
      <c r="A1416" t="s">
        <v>311</v>
      </c>
      <c r="B1416" t="s">
        <v>314</v>
      </c>
      <c r="C1416" t="s">
        <v>384</v>
      </c>
      <c r="D1416" s="34">
        <v>44409</v>
      </c>
      <c r="E1416">
        <v>390.07</v>
      </c>
      <c r="F1416" s="24">
        <v>79.91</v>
      </c>
      <c r="G1416" s="24">
        <f t="shared" si="22"/>
        <v>469.98</v>
      </c>
    </row>
    <row r="1417" spans="1:7" x14ac:dyDescent="0.25">
      <c r="A1417" t="s">
        <v>311</v>
      </c>
      <c r="B1417" t="s">
        <v>314</v>
      </c>
      <c r="C1417" t="s">
        <v>385</v>
      </c>
      <c r="D1417" s="34">
        <v>44409</v>
      </c>
      <c r="E1417">
        <v>390.07</v>
      </c>
      <c r="F1417" s="24">
        <v>79.91</v>
      </c>
      <c r="G1417" s="24">
        <f t="shared" si="22"/>
        <v>469.98</v>
      </c>
    </row>
    <row r="1418" spans="1:7" x14ac:dyDescent="0.25">
      <c r="A1418" t="s">
        <v>311</v>
      </c>
      <c r="B1418" t="s">
        <v>314</v>
      </c>
      <c r="C1418" t="s">
        <v>386</v>
      </c>
      <c r="D1418" s="34">
        <v>44409</v>
      </c>
      <c r="E1418">
        <v>390.07</v>
      </c>
      <c r="F1418" s="24">
        <v>79.91</v>
      </c>
      <c r="G1418" s="24">
        <f t="shared" si="22"/>
        <v>469.98</v>
      </c>
    </row>
    <row r="1419" spans="1:7" x14ac:dyDescent="0.25">
      <c r="A1419" t="s">
        <v>311</v>
      </c>
      <c r="B1419" t="s">
        <v>314</v>
      </c>
      <c r="C1419" t="s">
        <v>387</v>
      </c>
      <c r="D1419" s="34">
        <v>44409</v>
      </c>
      <c r="E1419">
        <v>390.07</v>
      </c>
      <c r="F1419" s="24">
        <v>79.91</v>
      </c>
      <c r="G1419" s="24">
        <f t="shared" si="22"/>
        <v>469.98</v>
      </c>
    </row>
    <row r="1420" spans="1:7" x14ac:dyDescent="0.25">
      <c r="A1420" t="s">
        <v>311</v>
      </c>
      <c r="B1420" t="s">
        <v>314</v>
      </c>
      <c r="C1420" t="s">
        <v>388</v>
      </c>
      <c r="D1420" s="34">
        <v>44409</v>
      </c>
      <c r="E1420">
        <v>390.07</v>
      </c>
      <c r="F1420" s="24">
        <v>79.91</v>
      </c>
      <c r="G1420" s="24">
        <f t="shared" si="22"/>
        <v>469.98</v>
      </c>
    </row>
    <row r="1421" spans="1:7" x14ac:dyDescent="0.25">
      <c r="A1421" t="s">
        <v>311</v>
      </c>
      <c r="B1421" t="s">
        <v>314</v>
      </c>
      <c r="C1421" t="s">
        <v>389</v>
      </c>
      <c r="D1421" s="34">
        <v>44409</v>
      </c>
      <c r="E1421">
        <v>390.07</v>
      </c>
      <c r="F1421" s="24">
        <v>79.91</v>
      </c>
      <c r="G1421" s="24">
        <f t="shared" si="22"/>
        <v>469.98</v>
      </c>
    </row>
    <row r="1422" spans="1:7" x14ac:dyDescent="0.25">
      <c r="A1422" t="s">
        <v>311</v>
      </c>
      <c r="B1422" t="s">
        <v>314</v>
      </c>
      <c r="C1422" t="s">
        <v>390</v>
      </c>
      <c r="D1422" s="34">
        <v>44409</v>
      </c>
      <c r="E1422">
        <v>390.07</v>
      </c>
      <c r="F1422" s="24">
        <v>79.91</v>
      </c>
      <c r="G1422" s="24">
        <f t="shared" si="22"/>
        <v>469.98</v>
      </c>
    </row>
    <row r="1423" spans="1:7" x14ac:dyDescent="0.25">
      <c r="A1423" t="s">
        <v>311</v>
      </c>
      <c r="B1423" t="s">
        <v>314</v>
      </c>
      <c r="C1423" t="s">
        <v>391</v>
      </c>
      <c r="D1423" s="34">
        <v>44409</v>
      </c>
      <c r="E1423">
        <v>390.07</v>
      </c>
      <c r="F1423" s="24">
        <v>79.91</v>
      </c>
      <c r="G1423" s="24">
        <f t="shared" si="22"/>
        <v>469.98</v>
      </c>
    </row>
    <row r="1424" spans="1:7" x14ac:dyDescent="0.25">
      <c r="A1424" t="s">
        <v>311</v>
      </c>
      <c r="B1424" t="s">
        <v>314</v>
      </c>
      <c r="C1424" t="s">
        <v>392</v>
      </c>
      <c r="D1424" s="34">
        <v>44409</v>
      </c>
      <c r="E1424">
        <v>390.07</v>
      </c>
      <c r="F1424" s="24">
        <v>79.91</v>
      </c>
      <c r="G1424" s="24">
        <f t="shared" si="22"/>
        <v>469.98</v>
      </c>
    </row>
    <row r="1425" spans="1:7" x14ac:dyDescent="0.25">
      <c r="A1425" t="s">
        <v>311</v>
      </c>
      <c r="B1425" t="s">
        <v>314</v>
      </c>
      <c r="C1425" t="s">
        <v>393</v>
      </c>
      <c r="D1425" s="34">
        <v>44409</v>
      </c>
      <c r="E1425">
        <v>390.07</v>
      </c>
      <c r="F1425" s="24">
        <v>79.91</v>
      </c>
      <c r="G1425" s="24">
        <f t="shared" si="22"/>
        <v>469.98</v>
      </c>
    </row>
    <row r="1426" spans="1:7" x14ac:dyDescent="0.25">
      <c r="A1426" t="s">
        <v>311</v>
      </c>
      <c r="B1426" t="s">
        <v>314</v>
      </c>
      <c r="C1426" t="s">
        <v>394</v>
      </c>
      <c r="D1426" s="34">
        <v>44409</v>
      </c>
      <c r="E1426">
        <v>390.07</v>
      </c>
      <c r="F1426" s="24">
        <v>79.91</v>
      </c>
      <c r="G1426" s="24">
        <f t="shared" si="22"/>
        <v>469.98</v>
      </c>
    </row>
    <row r="1427" spans="1:7" x14ac:dyDescent="0.25">
      <c r="A1427" t="s">
        <v>311</v>
      </c>
      <c r="B1427" t="s">
        <v>314</v>
      </c>
      <c r="C1427" t="s">
        <v>395</v>
      </c>
      <c r="D1427" s="34">
        <v>44409</v>
      </c>
      <c r="E1427">
        <v>390.07</v>
      </c>
      <c r="F1427" s="24">
        <v>79.91</v>
      </c>
      <c r="G1427" s="24">
        <f t="shared" si="22"/>
        <v>469.98</v>
      </c>
    </row>
    <row r="1428" spans="1:7" x14ac:dyDescent="0.25">
      <c r="A1428" t="s">
        <v>311</v>
      </c>
      <c r="B1428" t="s">
        <v>314</v>
      </c>
      <c r="C1428" t="s">
        <v>396</v>
      </c>
      <c r="D1428" s="34">
        <v>44409</v>
      </c>
      <c r="E1428">
        <v>390.07</v>
      </c>
      <c r="F1428" s="24">
        <v>79.91</v>
      </c>
      <c r="G1428" s="24">
        <f t="shared" si="22"/>
        <v>469.98</v>
      </c>
    </row>
    <row r="1429" spans="1:7" x14ac:dyDescent="0.25">
      <c r="A1429" t="s">
        <v>311</v>
      </c>
      <c r="B1429" t="s">
        <v>314</v>
      </c>
      <c r="C1429" t="s">
        <v>397</v>
      </c>
      <c r="D1429" s="34">
        <v>44409</v>
      </c>
      <c r="E1429">
        <v>390.07</v>
      </c>
      <c r="F1429" s="24">
        <v>79.91</v>
      </c>
      <c r="G1429" s="24">
        <f t="shared" si="22"/>
        <v>469.98</v>
      </c>
    </row>
    <row r="1430" spans="1:7" x14ac:dyDescent="0.25">
      <c r="A1430" t="s">
        <v>311</v>
      </c>
      <c r="B1430" t="s">
        <v>314</v>
      </c>
      <c r="C1430" t="s">
        <v>398</v>
      </c>
      <c r="D1430" s="34">
        <v>44409</v>
      </c>
      <c r="E1430">
        <v>390.07</v>
      </c>
      <c r="F1430" s="24">
        <v>79.91</v>
      </c>
      <c r="G1430" s="24">
        <f t="shared" si="22"/>
        <v>469.98</v>
      </c>
    </row>
    <row r="1431" spans="1:7" x14ac:dyDescent="0.25">
      <c r="A1431" t="s">
        <v>311</v>
      </c>
      <c r="B1431" t="s">
        <v>314</v>
      </c>
      <c r="C1431" t="s">
        <v>399</v>
      </c>
      <c r="D1431" s="34">
        <v>44409</v>
      </c>
      <c r="E1431">
        <v>390.07</v>
      </c>
      <c r="F1431" s="24">
        <v>79.91</v>
      </c>
      <c r="G1431" s="24">
        <f t="shared" si="22"/>
        <v>469.98</v>
      </c>
    </row>
    <row r="1432" spans="1:7" x14ac:dyDescent="0.25">
      <c r="A1432" t="s">
        <v>311</v>
      </c>
      <c r="B1432" t="s">
        <v>314</v>
      </c>
      <c r="C1432" t="s">
        <v>400</v>
      </c>
      <c r="D1432" s="34">
        <v>44409</v>
      </c>
      <c r="E1432">
        <v>390.07</v>
      </c>
      <c r="F1432" s="24">
        <v>79.91</v>
      </c>
      <c r="G1432" s="24">
        <f t="shared" si="22"/>
        <v>469.98</v>
      </c>
    </row>
    <row r="1433" spans="1:7" x14ac:dyDescent="0.25">
      <c r="A1433" t="s">
        <v>311</v>
      </c>
      <c r="B1433" t="s">
        <v>314</v>
      </c>
      <c r="C1433" t="s">
        <v>401</v>
      </c>
      <c r="D1433" s="34">
        <v>44409</v>
      </c>
      <c r="E1433">
        <v>390.07</v>
      </c>
      <c r="F1433" s="24">
        <v>79.91</v>
      </c>
      <c r="G1433" s="24">
        <f t="shared" si="22"/>
        <v>469.98</v>
      </c>
    </row>
    <row r="1434" spans="1:7" x14ac:dyDescent="0.25">
      <c r="A1434" t="s">
        <v>311</v>
      </c>
      <c r="B1434" t="s">
        <v>314</v>
      </c>
      <c r="C1434" t="s">
        <v>402</v>
      </c>
      <c r="D1434" s="34">
        <v>44409</v>
      </c>
      <c r="E1434">
        <v>390.07</v>
      </c>
      <c r="F1434" s="24">
        <v>79.91</v>
      </c>
      <c r="G1434" s="24">
        <f t="shared" si="22"/>
        <v>469.98</v>
      </c>
    </row>
    <row r="1435" spans="1:7" x14ac:dyDescent="0.25">
      <c r="A1435" t="s">
        <v>311</v>
      </c>
      <c r="B1435" t="s">
        <v>314</v>
      </c>
      <c r="C1435" t="s">
        <v>403</v>
      </c>
      <c r="D1435" s="34">
        <v>44409</v>
      </c>
      <c r="E1435">
        <v>390.07</v>
      </c>
      <c r="F1435" s="24">
        <v>79.91</v>
      </c>
      <c r="G1435" s="24">
        <f t="shared" si="22"/>
        <v>469.98</v>
      </c>
    </row>
    <row r="1436" spans="1:7" x14ac:dyDescent="0.25">
      <c r="A1436" t="s">
        <v>311</v>
      </c>
      <c r="B1436" t="s">
        <v>314</v>
      </c>
      <c r="C1436" t="s">
        <v>404</v>
      </c>
      <c r="D1436" s="34">
        <v>44409</v>
      </c>
      <c r="E1436">
        <v>390.07</v>
      </c>
      <c r="F1436" s="24">
        <v>79.91</v>
      </c>
      <c r="G1436" s="24">
        <f t="shared" si="22"/>
        <v>469.98</v>
      </c>
    </row>
    <row r="1437" spans="1:7" x14ac:dyDescent="0.25">
      <c r="A1437" t="s">
        <v>311</v>
      </c>
      <c r="B1437" t="s">
        <v>314</v>
      </c>
      <c r="C1437" t="s">
        <v>405</v>
      </c>
      <c r="D1437" s="34">
        <v>44409</v>
      </c>
      <c r="E1437">
        <v>390.07</v>
      </c>
      <c r="F1437" s="24">
        <v>79.91</v>
      </c>
      <c r="G1437" s="24">
        <f t="shared" si="22"/>
        <v>469.98</v>
      </c>
    </row>
    <row r="1438" spans="1:7" x14ac:dyDescent="0.25">
      <c r="A1438" t="s">
        <v>311</v>
      </c>
      <c r="B1438" t="s">
        <v>314</v>
      </c>
      <c r="C1438" t="s">
        <v>406</v>
      </c>
      <c r="D1438" s="34">
        <v>44409</v>
      </c>
      <c r="E1438">
        <v>390.07</v>
      </c>
      <c r="F1438" s="24">
        <v>79.91</v>
      </c>
      <c r="G1438" s="24">
        <f t="shared" si="22"/>
        <v>469.98</v>
      </c>
    </row>
    <row r="1439" spans="1:7" x14ac:dyDescent="0.25">
      <c r="A1439" t="s">
        <v>311</v>
      </c>
      <c r="B1439" t="s">
        <v>314</v>
      </c>
      <c r="C1439" t="s">
        <v>407</v>
      </c>
      <c r="D1439" s="34">
        <v>44409</v>
      </c>
      <c r="E1439">
        <v>390.07</v>
      </c>
      <c r="F1439" s="24">
        <v>79.91</v>
      </c>
      <c r="G1439" s="24">
        <f t="shared" si="22"/>
        <v>469.98</v>
      </c>
    </row>
    <row r="1440" spans="1:7" x14ac:dyDescent="0.25">
      <c r="A1440" t="s">
        <v>311</v>
      </c>
      <c r="B1440" t="s">
        <v>314</v>
      </c>
      <c r="C1440" t="s">
        <v>408</v>
      </c>
      <c r="D1440" s="34">
        <v>44409</v>
      </c>
      <c r="E1440">
        <v>390.07</v>
      </c>
      <c r="F1440" s="24">
        <v>79.91</v>
      </c>
      <c r="G1440" s="24">
        <f t="shared" si="22"/>
        <v>469.98</v>
      </c>
    </row>
    <row r="1441" spans="1:7" x14ac:dyDescent="0.25">
      <c r="A1441" t="s">
        <v>311</v>
      </c>
      <c r="B1441" t="s">
        <v>314</v>
      </c>
      <c r="C1441" t="s">
        <v>409</v>
      </c>
      <c r="D1441" s="34">
        <v>44409</v>
      </c>
      <c r="E1441">
        <v>390.07</v>
      </c>
      <c r="F1441" s="24">
        <v>79.91</v>
      </c>
      <c r="G1441" s="24">
        <f t="shared" si="22"/>
        <v>469.98</v>
      </c>
    </row>
    <row r="1442" spans="1:7" x14ac:dyDescent="0.25">
      <c r="A1442" t="s">
        <v>311</v>
      </c>
      <c r="B1442" t="s">
        <v>314</v>
      </c>
      <c r="C1442" t="s">
        <v>410</v>
      </c>
      <c r="D1442" s="34">
        <v>44409</v>
      </c>
      <c r="E1442">
        <v>390.07</v>
      </c>
      <c r="F1442" s="24">
        <v>79.91</v>
      </c>
      <c r="G1442" s="24">
        <f t="shared" si="22"/>
        <v>469.98</v>
      </c>
    </row>
    <row r="1443" spans="1:7" x14ac:dyDescent="0.25">
      <c r="A1443" t="s">
        <v>311</v>
      </c>
      <c r="B1443" t="s">
        <v>314</v>
      </c>
      <c r="C1443" t="s">
        <v>411</v>
      </c>
      <c r="D1443" s="34">
        <v>44409</v>
      </c>
      <c r="E1443">
        <v>390.07</v>
      </c>
      <c r="F1443" s="24">
        <v>79.91</v>
      </c>
      <c r="G1443" s="24">
        <f t="shared" si="22"/>
        <v>469.98</v>
      </c>
    </row>
    <row r="1444" spans="1:7" x14ac:dyDescent="0.25">
      <c r="A1444" t="s">
        <v>311</v>
      </c>
      <c r="B1444" t="s">
        <v>314</v>
      </c>
      <c r="C1444" t="s">
        <v>412</v>
      </c>
      <c r="D1444" s="34">
        <v>44409</v>
      </c>
      <c r="E1444">
        <v>390.07</v>
      </c>
      <c r="F1444" s="24">
        <v>79.91</v>
      </c>
      <c r="G1444" s="24">
        <f t="shared" si="22"/>
        <v>469.98</v>
      </c>
    </row>
    <row r="1445" spans="1:7" x14ac:dyDescent="0.25">
      <c r="A1445" t="s">
        <v>311</v>
      </c>
      <c r="B1445" t="s">
        <v>314</v>
      </c>
      <c r="C1445" t="s">
        <v>413</v>
      </c>
      <c r="D1445" s="34">
        <v>44409</v>
      </c>
      <c r="E1445">
        <v>390.07</v>
      </c>
      <c r="F1445" s="24">
        <v>79.91</v>
      </c>
      <c r="G1445" s="24">
        <f t="shared" si="22"/>
        <v>469.98</v>
      </c>
    </row>
    <row r="1446" spans="1:7" x14ac:dyDescent="0.25">
      <c r="A1446" t="s">
        <v>311</v>
      </c>
      <c r="B1446" t="s">
        <v>314</v>
      </c>
      <c r="C1446" t="s">
        <v>414</v>
      </c>
      <c r="D1446" s="34">
        <v>44409</v>
      </c>
      <c r="E1446">
        <v>390.07</v>
      </c>
      <c r="F1446" s="24">
        <v>79.91</v>
      </c>
      <c r="G1446" s="24">
        <f t="shared" si="22"/>
        <v>469.98</v>
      </c>
    </row>
    <row r="1447" spans="1:7" x14ac:dyDescent="0.25">
      <c r="A1447" t="s">
        <v>311</v>
      </c>
      <c r="B1447" t="s">
        <v>314</v>
      </c>
      <c r="C1447" t="s">
        <v>415</v>
      </c>
      <c r="D1447" s="34">
        <v>44409</v>
      </c>
      <c r="E1447">
        <v>390.07</v>
      </c>
      <c r="F1447" s="24">
        <v>79.91</v>
      </c>
      <c r="G1447" s="24">
        <f t="shared" si="22"/>
        <v>469.98</v>
      </c>
    </row>
    <row r="1448" spans="1:7" x14ac:dyDescent="0.25">
      <c r="A1448" t="s">
        <v>311</v>
      </c>
      <c r="B1448" t="s">
        <v>314</v>
      </c>
      <c r="C1448" t="s">
        <v>416</v>
      </c>
      <c r="D1448" s="34">
        <v>44409</v>
      </c>
      <c r="E1448">
        <v>390.07</v>
      </c>
      <c r="F1448" s="24">
        <v>79.91</v>
      </c>
      <c r="G1448" s="24">
        <f t="shared" si="22"/>
        <v>469.98</v>
      </c>
    </row>
    <row r="1449" spans="1:7" x14ac:dyDescent="0.25">
      <c r="A1449" t="s">
        <v>311</v>
      </c>
      <c r="B1449" t="s">
        <v>314</v>
      </c>
      <c r="C1449" t="s">
        <v>417</v>
      </c>
      <c r="D1449" s="34">
        <v>44409</v>
      </c>
      <c r="E1449">
        <v>390.07</v>
      </c>
      <c r="F1449" s="24">
        <v>79.91</v>
      </c>
      <c r="G1449" s="24">
        <f t="shared" si="22"/>
        <v>469.98</v>
      </c>
    </row>
    <row r="1450" spans="1:7" x14ac:dyDescent="0.25">
      <c r="A1450" t="s">
        <v>311</v>
      </c>
      <c r="B1450" t="s">
        <v>314</v>
      </c>
      <c r="C1450" t="s">
        <v>418</v>
      </c>
      <c r="D1450" s="34">
        <v>44409</v>
      </c>
      <c r="E1450">
        <v>390.07</v>
      </c>
      <c r="F1450" s="24">
        <v>79.91</v>
      </c>
      <c r="G1450" s="24">
        <f t="shared" si="22"/>
        <v>469.98</v>
      </c>
    </row>
    <row r="1451" spans="1:7" x14ac:dyDescent="0.25">
      <c r="A1451" t="s">
        <v>311</v>
      </c>
      <c r="B1451" t="s">
        <v>314</v>
      </c>
      <c r="C1451" t="s">
        <v>419</v>
      </c>
      <c r="D1451" s="34">
        <v>44409</v>
      </c>
      <c r="E1451">
        <v>390.07</v>
      </c>
      <c r="F1451" s="24">
        <v>79.91</v>
      </c>
      <c r="G1451" s="24">
        <f t="shared" si="22"/>
        <v>469.98</v>
      </c>
    </row>
    <row r="1452" spans="1:7" x14ac:dyDescent="0.25">
      <c r="A1452" t="s">
        <v>311</v>
      </c>
      <c r="B1452" t="s">
        <v>314</v>
      </c>
      <c r="C1452" t="s">
        <v>420</v>
      </c>
      <c r="D1452" s="34">
        <v>44409</v>
      </c>
      <c r="E1452">
        <v>390.07</v>
      </c>
      <c r="F1452" s="24">
        <v>79.91</v>
      </c>
      <c r="G1452" s="24">
        <f t="shared" si="22"/>
        <v>469.98</v>
      </c>
    </row>
    <row r="1453" spans="1:7" x14ac:dyDescent="0.25">
      <c r="A1453" t="s">
        <v>311</v>
      </c>
      <c r="B1453" t="s">
        <v>314</v>
      </c>
      <c r="C1453" t="s">
        <v>421</v>
      </c>
      <c r="D1453" s="34">
        <v>44409</v>
      </c>
      <c r="E1453">
        <v>390.07</v>
      </c>
      <c r="F1453" s="24">
        <v>79.91</v>
      </c>
      <c r="G1453" s="24">
        <f t="shared" si="22"/>
        <v>469.98</v>
      </c>
    </row>
    <row r="1454" spans="1:7" x14ac:dyDescent="0.25">
      <c r="A1454" t="s">
        <v>311</v>
      </c>
      <c r="B1454" t="s">
        <v>314</v>
      </c>
      <c r="C1454" t="s">
        <v>422</v>
      </c>
      <c r="D1454" s="34">
        <v>44409</v>
      </c>
      <c r="E1454">
        <v>390.07</v>
      </c>
      <c r="F1454" s="24">
        <v>79.91</v>
      </c>
      <c r="G1454" s="24">
        <f t="shared" si="22"/>
        <v>469.98</v>
      </c>
    </row>
    <row r="1455" spans="1:7" x14ac:dyDescent="0.25">
      <c r="A1455" t="s">
        <v>311</v>
      </c>
      <c r="B1455" t="s">
        <v>314</v>
      </c>
      <c r="C1455" t="s">
        <v>423</v>
      </c>
      <c r="D1455" s="34">
        <v>44409</v>
      </c>
      <c r="E1455">
        <v>390.07</v>
      </c>
      <c r="F1455" s="24">
        <v>79.91</v>
      </c>
      <c r="G1455" s="24">
        <f t="shared" si="22"/>
        <v>469.98</v>
      </c>
    </row>
    <row r="1456" spans="1:7" x14ac:dyDescent="0.25">
      <c r="A1456" t="s">
        <v>311</v>
      </c>
      <c r="B1456" t="s">
        <v>314</v>
      </c>
      <c r="C1456" t="s">
        <v>424</v>
      </c>
      <c r="D1456" s="34">
        <v>44409</v>
      </c>
      <c r="E1456">
        <v>390.07</v>
      </c>
      <c r="F1456" s="24">
        <v>79.91</v>
      </c>
      <c r="G1456" s="24">
        <f t="shared" si="22"/>
        <v>469.98</v>
      </c>
    </row>
    <row r="1457" spans="1:7" x14ac:dyDescent="0.25">
      <c r="A1457" t="s">
        <v>311</v>
      </c>
      <c r="B1457" t="s">
        <v>314</v>
      </c>
      <c r="C1457" t="s">
        <v>425</v>
      </c>
      <c r="D1457" s="34">
        <v>44409</v>
      </c>
      <c r="E1457">
        <v>390.07</v>
      </c>
      <c r="F1457" s="24">
        <v>79.91</v>
      </c>
      <c r="G1457" s="24">
        <f t="shared" si="22"/>
        <v>469.98</v>
      </c>
    </row>
    <row r="1458" spans="1:7" x14ac:dyDescent="0.25">
      <c r="A1458" t="s">
        <v>311</v>
      </c>
      <c r="B1458" t="s">
        <v>314</v>
      </c>
      <c r="C1458" t="s">
        <v>426</v>
      </c>
      <c r="D1458" s="34">
        <v>44409</v>
      </c>
      <c r="E1458">
        <v>391.34</v>
      </c>
      <c r="F1458" s="24">
        <v>80.17</v>
      </c>
      <c r="G1458" s="24">
        <f t="shared" si="22"/>
        <v>471.51</v>
      </c>
    </row>
    <row r="1459" spans="1:7" x14ac:dyDescent="0.25">
      <c r="A1459" t="s">
        <v>311</v>
      </c>
      <c r="B1459" t="s">
        <v>314</v>
      </c>
      <c r="C1459" t="s">
        <v>427</v>
      </c>
      <c r="D1459" s="34">
        <v>44409</v>
      </c>
      <c r="E1459">
        <v>390.07</v>
      </c>
      <c r="F1459" s="24">
        <v>79.91</v>
      </c>
      <c r="G1459" s="24">
        <f t="shared" si="22"/>
        <v>469.98</v>
      </c>
    </row>
    <row r="1460" spans="1:7" x14ac:dyDescent="0.25">
      <c r="A1460" t="s">
        <v>311</v>
      </c>
      <c r="B1460" t="s">
        <v>314</v>
      </c>
      <c r="C1460" t="s">
        <v>428</v>
      </c>
      <c r="D1460" s="34">
        <v>44409</v>
      </c>
      <c r="E1460">
        <v>390.07</v>
      </c>
      <c r="F1460" s="24">
        <v>79.91</v>
      </c>
      <c r="G1460" s="24">
        <f t="shared" si="22"/>
        <v>469.98</v>
      </c>
    </row>
    <row r="1461" spans="1:7" x14ac:dyDescent="0.25">
      <c r="A1461" t="s">
        <v>311</v>
      </c>
      <c r="B1461" t="s">
        <v>314</v>
      </c>
      <c r="C1461" t="s">
        <v>429</v>
      </c>
      <c r="D1461" s="34">
        <v>44409</v>
      </c>
      <c r="E1461">
        <v>390.07</v>
      </c>
      <c r="F1461" s="24">
        <v>79.91</v>
      </c>
      <c r="G1461" s="24">
        <f t="shared" si="22"/>
        <v>469.98</v>
      </c>
    </row>
    <row r="1462" spans="1:7" x14ac:dyDescent="0.25">
      <c r="A1462" t="s">
        <v>311</v>
      </c>
      <c r="B1462" t="s">
        <v>314</v>
      </c>
      <c r="C1462" t="s">
        <v>430</v>
      </c>
      <c r="D1462" s="34">
        <v>44409</v>
      </c>
      <c r="E1462">
        <v>391.34</v>
      </c>
      <c r="F1462" s="24">
        <v>80.17</v>
      </c>
      <c r="G1462" s="24">
        <f t="shared" si="22"/>
        <v>471.51</v>
      </c>
    </row>
    <row r="1463" spans="1:7" x14ac:dyDescent="0.25">
      <c r="A1463" t="s">
        <v>311</v>
      </c>
      <c r="B1463" t="s">
        <v>314</v>
      </c>
      <c r="C1463" t="s">
        <v>431</v>
      </c>
      <c r="D1463" s="34">
        <v>44409</v>
      </c>
      <c r="E1463">
        <v>391.34</v>
      </c>
      <c r="F1463" s="24">
        <v>80.17</v>
      </c>
      <c r="G1463" s="24">
        <f t="shared" si="22"/>
        <v>471.51</v>
      </c>
    </row>
    <row r="1464" spans="1:7" x14ac:dyDescent="0.25">
      <c r="A1464" t="s">
        <v>311</v>
      </c>
      <c r="B1464" t="s">
        <v>314</v>
      </c>
      <c r="C1464" t="s">
        <v>432</v>
      </c>
      <c r="D1464" s="34">
        <v>44409</v>
      </c>
      <c r="E1464">
        <v>391.34</v>
      </c>
      <c r="F1464" s="24">
        <v>80.17</v>
      </c>
      <c r="G1464" s="24">
        <f t="shared" si="22"/>
        <v>471.51</v>
      </c>
    </row>
    <row r="1465" spans="1:7" x14ac:dyDescent="0.25">
      <c r="A1465" t="s">
        <v>311</v>
      </c>
      <c r="B1465" t="s">
        <v>314</v>
      </c>
      <c r="C1465" t="s">
        <v>433</v>
      </c>
      <c r="D1465" s="34">
        <v>44409</v>
      </c>
      <c r="E1465">
        <v>391.34</v>
      </c>
      <c r="F1465" s="24">
        <v>80.17</v>
      </c>
      <c r="G1465" s="24">
        <f t="shared" si="22"/>
        <v>471.51</v>
      </c>
    </row>
    <row r="1466" spans="1:7" x14ac:dyDescent="0.25">
      <c r="A1466" t="s">
        <v>311</v>
      </c>
      <c r="B1466" t="s">
        <v>314</v>
      </c>
      <c r="C1466" t="s">
        <v>434</v>
      </c>
      <c r="D1466" s="34">
        <v>44409</v>
      </c>
      <c r="E1466">
        <v>391.34</v>
      </c>
      <c r="F1466" s="24">
        <v>80.17</v>
      </c>
      <c r="G1466" s="24">
        <f t="shared" si="22"/>
        <v>471.51</v>
      </c>
    </row>
    <row r="1467" spans="1:7" x14ac:dyDescent="0.25">
      <c r="A1467" t="s">
        <v>311</v>
      </c>
      <c r="B1467" t="s">
        <v>314</v>
      </c>
      <c r="C1467" t="s">
        <v>435</v>
      </c>
      <c r="D1467" s="34">
        <v>44409</v>
      </c>
      <c r="E1467">
        <v>391.34</v>
      </c>
      <c r="F1467" s="24">
        <v>80.17</v>
      </c>
      <c r="G1467" s="24">
        <f t="shared" si="22"/>
        <v>471.51</v>
      </c>
    </row>
    <row r="1468" spans="1:7" x14ac:dyDescent="0.25">
      <c r="A1468" t="s">
        <v>311</v>
      </c>
      <c r="B1468" t="s">
        <v>314</v>
      </c>
      <c r="C1468" t="s">
        <v>436</v>
      </c>
      <c r="D1468" s="34">
        <v>44409</v>
      </c>
      <c r="E1468">
        <v>391.34</v>
      </c>
      <c r="F1468" s="24">
        <v>80.17</v>
      </c>
      <c r="G1468" s="24">
        <f t="shared" si="22"/>
        <v>471.51</v>
      </c>
    </row>
    <row r="1469" spans="1:7" x14ac:dyDescent="0.25">
      <c r="A1469" t="s">
        <v>311</v>
      </c>
      <c r="B1469" t="s">
        <v>314</v>
      </c>
      <c r="C1469" t="s">
        <v>437</v>
      </c>
      <c r="D1469" s="34">
        <v>44409</v>
      </c>
      <c r="E1469">
        <v>391.34</v>
      </c>
      <c r="F1469" s="24">
        <v>80.17</v>
      </c>
      <c r="G1469" s="24">
        <f t="shared" si="22"/>
        <v>471.51</v>
      </c>
    </row>
    <row r="1470" spans="1:7" x14ac:dyDescent="0.25">
      <c r="A1470" t="s">
        <v>311</v>
      </c>
      <c r="B1470" t="s">
        <v>314</v>
      </c>
      <c r="C1470" t="s">
        <v>438</v>
      </c>
      <c r="D1470" s="34">
        <v>44409</v>
      </c>
      <c r="E1470">
        <v>391.34</v>
      </c>
      <c r="F1470" s="24">
        <v>80.17</v>
      </c>
      <c r="G1470" s="24">
        <f t="shared" si="22"/>
        <v>471.51</v>
      </c>
    </row>
    <row r="1471" spans="1:7" x14ac:dyDescent="0.25">
      <c r="A1471" t="s">
        <v>311</v>
      </c>
      <c r="B1471" t="s">
        <v>314</v>
      </c>
      <c r="C1471" t="s">
        <v>439</v>
      </c>
      <c r="D1471" s="34">
        <v>44409</v>
      </c>
      <c r="E1471">
        <v>391.34</v>
      </c>
      <c r="F1471" s="24">
        <v>80.17</v>
      </c>
      <c r="G1471" s="24">
        <f t="shared" si="22"/>
        <v>471.51</v>
      </c>
    </row>
    <row r="1472" spans="1:7" x14ac:dyDescent="0.25">
      <c r="A1472" t="s">
        <v>311</v>
      </c>
      <c r="B1472" t="s">
        <v>314</v>
      </c>
      <c r="C1472" t="s">
        <v>440</v>
      </c>
      <c r="D1472" s="34">
        <v>44409</v>
      </c>
      <c r="E1472">
        <v>391.34</v>
      </c>
      <c r="F1472" s="24">
        <v>80.17</v>
      </c>
      <c r="G1472" s="24">
        <f t="shared" si="22"/>
        <v>471.51</v>
      </c>
    </row>
    <row r="1473" spans="1:7" x14ac:dyDescent="0.25">
      <c r="A1473" t="s">
        <v>311</v>
      </c>
      <c r="B1473" t="s">
        <v>314</v>
      </c>
      <c r="C1473" t="s">
        <v>441</v>
      </c>
      <c r="D1473" s="34">
        <v>44409</v>
      </c>
      <c r="E1473">
        <v>391.34</v>
      </c>
      <c r="F1473" s="24">
        <v>80.17</v>
      </c>
      <c r="G1473" s="24">
        <f t="shared" si="22"/>
        <v>471.51</v>
      </c>
    </row>
    <row r="1474" spans="1:7" x14ac:dyDescent="0.25">
      <c r="A1474" t="s">
        <v>311</v>
      </c>
      <c r="B1474" t="s">
        <v>314</v>
      </c>
      <c r="C1474" t="s">
        <v>442</v>
      </c>
      <c r="D1474" s="34">
        <v>44409</v>
      </c>
      <c r="E1474">
        <v>391.34</v>
      </c>
      <c r="F1474" s="24">
        <v>80.17</v>
      </c>
      <c r="G1474" s="24">
        <f t="shared" si="22"/>
        <v>471.51</v>
      </c>
    </row>
    <row r="1475" spans="1:7" x14ac:dyDescent="0.25">
      <c r="A1475" t="s">
        <v>311</v>
      </c>
      <c r="B1475" t="s">
        <v>314</v>
      </c>
      <c r="C1475" t="s">
        <v>443</v>
      </c>
      <c r="D1475" s="34">
        <v>44409</v>
      </c>
      <c r="E1475">
        <v>391.34</v>
      </c>
      <c r="F1475" s="24">
        <v>80.17</v>
      </c>
      <c r="G1475" s="24">
        <f t="shared" ref="G1475:G1538" si="23">SUM(E1475:F1475)</f>
        <v>471.51</v>
      </c>
    </row>
    <row r="1476" spans="1:7" x14ac:dyDescent="0.25">
      <c r="A1476" t="s">
        <v>311</v>
      </c>
      <c r="B1476" t="s">
        <v>314</v>
      </c>
      <c r="C1476" t="s">
        <v>444</v>
      </c>
      <c r="D1476" s="34">
        <v>44409</v>
      </c>
      <c r="E1476">
        <v>391.34</v>
      </c>
      <c r="F1476" s="24">
        <v>80.17</v>
      </c>
      <c r="G1476" s="24">
        <f t="shared" si="23"/>
        <v>471.51</v>
      </c>
    </row>
    <row r="1477" spans="1:7" x14ac:dyDescent="0.25">
      <c r="A1477" t="s">
        <v>311</v>
      </c>
      <c r="B1477" t="s">
        <v>314</v>
      </c>
      <c r="C1477" t="s">
        <v>445</v>
      </c>
      <c r="D1477" s="34">
        <v>44409</v>
      </c>
      <c r="E1477">
        <v>391.34</v>
      </c>
      <c r="F1477" s="24">
        <v>80.17</v>
      </c>
      <c r="G1477" s="24">
        <f t="shared" si="23"/>
        <v>471.51</v>
      </c>
    </row>
    <row r="1478" spans="1:7" x14ac:dyDescent="0.25">
      <c r="A1478" t="s">
        <v>311</v>
      </c>
      <c r="B1478" t="s">
        <v>314</v>
      </c>
      <c r="C1478" t="s">
        <v>446</v>
      </c>
      <c r="D1478" s="34">
        <v>44409</v>
      </c>
      <c r="E1478">
        <v>391.34</v>
      </c>
      <c r="F1478" s="24">
        <v>80.17</v>
      </c>
      <c r="G1478" s="24">
        <f t="shared" si="23"/>
        <v>471.51</v>
      </c>
    </row>
    <row r="1479" spans="1:7" x14ac:dyDescent="0.25">
      <c r="A1479" t="s">
        <v>311</v>
      </c>
      <c r="B1479" t="s">
        <v>314</v>
      </c>
      <c r="C1479" t="s">
        <v>447</v>
      </c>
      <c r="D1479" s="34">
        <v>44409</v>
      </c>
      <c r="E1479">
        <v>391.34</v>
      </c>
      <c r="F1479" s="24">
        <v>80.17</v>
      </c>
      <c r="G1479" s="24">
        <f t="shared" si="23"/>
        <v>471.51</v>
      </c>
    </row>
    <row r="1480" spans="1:7" x14ac:dyDescent="0.25">
      <c r="A1480" t="s">
        <v>311</v>
      </c>
      <c r="B1480" t="s">
        <v>314</v>
      </c>
      <c r="C1480" t="s">
        <v>448</v>
      </c>
      <c r="D1480" s="34">
        <v>44409</v>
      </c>
      <c r="E1480">
        <v>391.34</v>
      </c>
      <c r="F1480" s="24">
        <v>80.17</v>
      </c>
      <c r="G1480" s="24">
        <f t="shared" si="23"/>
        <v>471.51</v>
      </c>
    </row>
    <row r="1481" spans="1:7" x14ac:dyDescent="0.25">
      <c r="A1481" t="s">
        <v>311</v>
      </c>
      <c r="B1481" t="s">
        <v>314</v>
      </c>
      <c r="C1481" t="s">
        <v>449</v>
      </c>
      <c r="D1481" s="34">
        <v>44409</v>
      </c>
      <c r="E1481">
        <v>391.34</v>
      </c>
      <c r="F1481" s="24">
        <v>80.17</v>
      </c>
      <c r="G1481" s="24">
        <f t="shared" si="23"/>
        <v>471.51</v>
      </c>
    </row>
    <row r="1482" spans="1:7" x14ac:dyDescent="0.25">
      <c r="A1482" t="s">
        <v>311</v>
      </c>
      <c r="B1482" t="s">
        <v>314</v>
      </c>
      <c r="C1482" t="s">
        <v>450</v>
      </c>
      <c r="D1482" s="34">
        <v>44409</v>
      </c>
      <c r="E1482">
        <v>391.34</v>
      </c>
      <c r="F1482" s="24">
        <v>80.17</v>
      </c>
      <c r="G1482" s="24">
        <f t="shared" si="23"/>
        <v>471.51</v>
      </c>
    </row>
    <row r="1483" spans="1:7" x14ac:dyDescent="0.25">
      <c r="A1483" t="s">
        <v>311</v>
      </c>
      <c r="B1483" t="s">
        <v>314</v>
      </c>
      <c r="C1483" t="s">
        <v>451</v>
      </c>
      <c r="D1483" s="34">
        <v>44409</v>
      </c>
      <c r="E1483">
        <v>391.34</v>
      </c>
      <c r="F1483" s="24">
        <v>80.17</v>
      </c>
      <c r="G1483" s="24">
        <f t="shared" si="23"/>
        <v>471.51</v>
      </c>
    </row>
    <row r="1484" spans="1:7" x14ac:dyDescent="0.25">
      <c r="A1484" t="s">
        <v>311</v>
      </c>
      <c r="B1484" t="s">
        <v>314</v>
      </c>
      <c r="C1484" t="s">
        <v>452</v>
      </c>
      <c r="D1484" s="34">
        <v>44409</v>
      </c>
      <c r="E1484">
        <v>391.34</v>
      </c>
      <c r="F1484" s="24">
        <v>80.17</v>
      </c>
      <c r="G1484" s="24">
        <f t="shared" si="23"/>
        <v>471.51</v>
      </c>
    </row>
    <row r="1485" spans="1:7" x14ac:dyDescent="0.25">
      <c r="A1485" t="s">
        <v>311</v>
      </c>
      <c r="B1485" t="s">
        <v>314</v>
      </c>
      <c r="C1485" t="s">
        <v>453</v>
      </c>
      <c r="D1485" s="34">
        <v>44409</v>
      </c>
      <c r="E1485">
        <v>391.34</v>
      </c>
      <c r="F1485" s="24">
        <v>80.17</v>
      </c>
      <c r="G1485" s="24">
        <f t="shared" si="23"/>
        <v>471.51</v>
      </c>
    </row>
    <row r="1486" spans="1:7" x14ac:dyDescent="0.25">
      <c r="A1486" t="s">
        <v>311</v>
      </c>
      <c r="B1486" t="s">
        <v>314</v>
      </c>
      <c r="C1486" t="s">
        <v>454</v>
      </c>
      <c r="D1486" s="34">
        <v>44409</v>
      </c>
      <c r="E1486">
        <v>391.34</v>
      </c>
      <c r="F1486" s="24">
        <v>80.17</v>
      </c>
      <c r="G1486" s="24">
        <f t="shared" si="23"/>
        <v>471.51</v>
      </c>
    </row>
    <row r="1487" spans="1:7" x14ac:dyDescent="0.25">
      <c r="A1487" t="s">
        <v>311</v>
      </c>
      <c r="B1487" t="s">
        <v>314</v>
      </c>
      <c r="C1487" t="s">
        <v>455</v>
      </c>
      <c r="D1487" s="34">
        <v>44409</v>
      </c>
      <c r="E1487">
        <v>391.34</v>
      </c>
      <c r="F1487" s="24">
        <v>80.17</v>
      </c>
      <c r="G1487" s="24">
        <f t="shared" si="23"/>
        <v>471.51</v>
      </c>
    </row>
    <row r="1488" spans="1:7" x14ac:dyDescent="0.25">
      <c r="A1488" t="s">
        <v>311</v>
      </c>
      <c r="B1488" t="s">
        <v>314</v>
      </c>
      <c r="C1488" t="s">
        <v>456</v>
      </c>
      <c r="D1488" s="34">
        <v>44409</v>
      </c>
      <c r="E1488">
        <v>391.34</v>
      </c>
      <c r="F1488" s="24">
        <v>80.17</v>
      </c>
      <c r="G1488" s="24">
        <f t="shared" si="23"/>
        <v>471.51</v>
      </c>
    </row>
    <row r="1489" spans="1:7" x14ac:dyDescent="0.25">
      <c r="A1489" t="s">
        <v>311</v>
      </c>
      <c r="B1489" t="s">
        <v>314</v>
      </c>
      <c r="C1489" t="s">
        <v>457</v>
      </c>
      <c r="D1489" s="34">
        <v>44409</v>
      </c>
      <c r="E1489">
        <v>391.34</v>
      </c>
      <c r="F1489" s="24">
        <v>80.17</v>
      </c>
      <c r="G1489" s="24">
        <f t="shared" si="23"/>
        <v>471.51</v>
      </c>
    </row>
    <row r="1490" spans="1:7" x14ac:dyDescent="0.25">
      <c r="A1490" t="s">
        <v>311</v>
      </c>
      <c r="B1490" t="s">
        <v>314</v>
      </c>
      <c r="C1490" t="s">
        <v>458</v>
      </c>
      <c r="D1490" s="34">
        <v>44409</v>
      </c>
      <c r="E1490">
        <v>391.34</v>
      </c>
      <c r="F1490" s="24">
        <v>80.17</v>
      </c>
      <c r="G1490" s="24">
        <f t="shared" si="23"/>
        <v>471.51</v>
      </c>
    </row>
    <row r="1491" spans="1:7" x14ac:dyDescent="0.25">
      <c r="A1491" t="s">
        <v>311</v>
      </c>
      <c r="B1491" t="s">
        <v>314</v>
      </c>
      <c r="C1491" t="s">
        <v>459</v>
      </c>
      <c r="D1491" s="34">
        <v>44409</v>
      </c>
      <c r="E1491">
        <v>391.34</v>
      </c>
      <c r="F1491" s="24">
        <v>80.17</v>
      </c>
      <c r="G1491" s="24">
        <f t="shared" si="23"/>
        <v>471.51</v>
      </c>
    </row>
    <row r="1492" spans="1:7" x14ac:dyDescent="0.25">
      <c r="A1492" t="s">
        <v>311</v>
      </c>
      <c r="B1492" t="s">
        <v>314</v>
      </c>
      <c r="C1492" t="s">
        <v>460</v>
      </c>
      <c r="D1492" s="34">
        <v>44409</v>
      </c>
      <c r="E1492">
        <v>391.34</v>
      </c>
      <c r="F1492" s="24">
        <v>80.17</v>
      </c>
      <c r="G1492" s="24">
        <f t="shared" si="23"/>
        <v>471.51</v>
      </c>
    </row>
    <row r="1493" spans="1:7" x14ac:dyDescent="0.25">
      <c r="A1493" t="s">
        <v>311</v>
      </c>
      <c r="B1493" t="s">
        <v>314</v>
      </c>
      <c r="C1493" t="s">
        <v>461</v>
      </c>
      <c r="D1493" s="34">
        <v>44409</v>
      </c>
      <c r="E1493">
        <v>391.34</v>
      </c>
      <c r="F1493" s="24">
        <v>80.17</v>
      </c>
      <c r="G1493" s="24">
        <f t="shared" si="23"/>
        <v>471.51</v>
      </c>
    </row>
    <row r="1494" spans="1:7" x14ac:dyDescent="0.25">
      <c r="A1494" t="s">
        <v>311</v>
      </c>
      <c r="B1494" t="s">
        <v>314</v>
      </c>
      <c r="C1494" t="s">
        <v>462</v>
      </c>
      <c r="D1494" s="34">
        <v>44409</v>
      </c>
      <c r="E1494">
        <v>391.34</v>
      </c>
      <c r="F1494" s="24">
        <v>80.17</v>
      </c>
      <c r="G1494" s="24">
        <f t="shared" si="23"/>
        <v>471.51</v>
      </c>
    </row>
    <row r="1495" spans="1:7" x14ac:dyDescent="0.25">
      <c r="A1495" t="s">
        <v>311</v>
      </c>
      <c r="B1495" t="s">
        <v>314</v>
      </c>
      <c r="C1495" t="s">
        <v>463</v>
      </c>
      <c r="D1495" s="34">
        <v>44409</v>
      </c>
      <c r="E1495">
        <v>391.34</v>
      </c>
      <c r="F1495" s="24">
        <v>80.17</v>
      </c>
      <c r="G1495" s="24">
        <f t="shared" si="23"/>
        <v>471.51</v>
      </c>
    </row>
    <row r="1496" spans="1:7" x14ac:dyDescent="0.25">
      <c r="A1496" t="s">
        <v>311</v>
      </c>
      <c r="B1496" t="s">
        <v>314</v>
      </c>
      <c r="C1496" t="s">
        <v>464</v>
      </c>
      <c r="D1496" s="34">
        <v>44409</v>
      </c>
      <c r="E1496">
        <v>391.34</v>
      </c>
      <c r="F1496" s="24">
        <v>80.17</v>
      </c>
      <c r="G1496" s="24">
        <f t="shared" si="23"/>
        <v>471.51</v>
      </c>
    </row>
    <row r="1497" spans="1:7" x14ac:dyDescent="0.25">
      <c r="A1497" t="s">
        <v>311</v>
      </c>
      <c r="B1497" t="s">
        <v>314</v>
      </c>
      <c r="C1497" t="s">
        <v>465</v>
      </c>
      <c r="D1497" s="34">
        <v>44409</v>
      </c>
      <c r="E1497">
        <v>391.34</v>
      </c>
      <c r="F1497" s="24">
        <v>80.17</v>
      </c>
      <c r="G1497" s="24">
        <f t="shared" si="23"/>
        <v>471.51</v>
      </c>
    </row>
    <row r="1498" spans="1:7" x14ac:dyDescent="0.25">
      <c r="A1498" t="s">
        <v>311</v>
      </c>
      <c r="B1498" t="s">
        <v>314</v>
      </c>
      <c r="C1498" t="s">
        <v>466</v>
      </c>
      <c r="D1498" s="34">
        <v>44409</v>
      </c>
      <c r="E1498">
        <v>391.34</v>
      </c>
      <c r="F1498" s="24">
        <v>80.17</v>
      </c>
      <c r="G1498" s="24">
        <f t="shared" si="23"/>
        <v>471.51</v>
      </c>
    </row>
    <row r="1499" spans="1:7" x14ac:dyDescent="0.25">
      <c r="A1499" t="s">
        <v>311</v>
      </c>
      <c r="B1499" t="s">
        <v>314</v>
      </c>
      <c r="C1499" t="s">
        <v>467</v>
      </c>
      <c r="D1499" s="34">
        <v>44409</v>
      </c>
      <c r="E1499">
        <v>391.34</v>
      </c>
      <c r="F1499" s="24">
        <v>80.17</v>
      </c>
      <c r="G1499" s="24">
        <f t="shared" si="23"/>
        <v>471.51</v>
      </c>
    </row>
    <row r="1500" spans="1:7" x14ac:dyDescent="0.25">
      <c r="A1500" t="s">
        <v>311</v>
      </c>
      <c r="B1500" t="s">
        <v>314</v>
      </c>
      <c r="C1500" t="s">
        <v>468</v>
      </c>
      <c r="D1500" s="34">
        <v>44409</v>
      </c>
      <c r="E1500">
        <v>391.34</v>
      </c>
      <c r="F1500" s="24">
        <v>80.17</v>
      </c>
      <c r="G1500" s="24">
        <f t="shared" si="23"/>
        <v>471.51</v>
      </c>
    </row>
    <row r="1501" spans="1:7" x14ac:dyDescent="0.25">
      <c r="A1501" t="s">
        <v>311</v>
      </c>
      <c r="B1501" t="s">
        <v>314</v>
      </c>
      <c r="C1501" t="s">
        <v>469</v>
      </c>
      <c r="D1501" s="34">
        <v>44409</v>
      </c>
      <c r="E1501">
        <v>391.34</v>
      </c>
      <c r="F1501" s="24">
        <v>80.17</v>
      </c>
      <c r="G1501" s="24">
        <f t="shared" si="23"/>
        <v>471.51</v>
      </c>
    </row>
    <row r="1502" spans="1:7" x14ac:dyDescent="0.25">
      <c r="A1502" t="s">
        <v>311</v>
      </c>
      <c r="B1502" t="s">
        <v>314</v>
      </c>
      <c r="C1502" t="s">
        <v>470</v>
      </c>
      <c r="D1502" s="34">
        <v>44409</v>
      </c>
      <c r="E1502">
        <v>391.34</v>
      </c>
      <c r="F1502" s="24">
        <v>80.17</v>
      </c>
      <c r="G1502" s="24">
        <f t="shared" si="23"/>
        <v>471.51</v>
      </c>
    </row>
    <row r="1503" spans="1:7" x14ac:dyDescent="0.25">
      <c r="A1503" t="s">
        <v>311</v>
      </c>
      <c r="B1503" t="s">
        <v>314</v>
      </c>
      <c r="C1503" t="s">
        <v>471</v>
      </c>
      <c r="D1503" s="34">
        <v>44409</v>
      </c>
      <c r="E1503">
        <v>391.34</v>
      </c>
      <c r="F1503" s="24">
        <v>80.17</v>
      </c>
      <c r="G1503" s="24">
        <f t="shared" si="23"/>
        <v>471.51</v>
      </c>
    </row>
    <row r="1504" spans="1:7" x14ac:dyDescent="0.25">
      <c r="A1504" t="s">
        <v>311</v>
      </c>
      <c r="B1504" t="s">
        <v>314</v>
      </c>
      <c r="C1504" t="s">
        <v>472</v>
      </c>
      <c r="D1504" s="34">
        <v>44409</v>
      </c>
      <c r="E1504">
        <v>391.34</v>
      </c>
      <c r="F1504" s="24">
        <v>80.17</v>
      </c>
      <c r="G1504" s="24">
        <f t="shared" si="23"/>
        <v>471.51</v>
      </c>
    </row>
    <row r="1505" spans="1:7" x14ac:dyDescent="0.25">
      <c r="A1505" t="s">
        <v>311</v>
      </c>
      <c r="B1505" t="s">
        <v>314</v>
      </c>
      <c r="C1505" t="s">
        <v>473</v>
      </c>
      <c r="D1505" s="34">
        <v>44409</v>
      </c>
      <c r="E1505">
        <v>391.34</v>
      </c>
      <c r="F1505" s="24">
        <v>80.17</v>
      </c>
      <c r="G1505" s="24">
        <f t="shared" si="23"/>
        <v>471.51</v>
      </c>
    </row>
    <row r="1506" spans="1:7" x14ac:dyDescent="0.25">
      <c r="A1506" t="s">
        <v>311</v>
      </c>
      <c r="B1506" t="s">
        <v>314</v>
      </c>
      <c r="C1506" t="s">
        <v>474</v>
      </c>
      <c r="D1506" s="34">
        <v>44409</v>
      </c>
      <c r="E1506">
        <v>391.34</v>
      </c>
      <c r="F1506" s="24">
        <v>80.17</v>
      </c>
      <c r="G1506" s="24">
        <f t="shared" si="23"/>
        <v>471.51</v>
      </c>
    </row>
    <row r="1507" spans="1:7" x14ac:dyDescent="0.25">
      <c r="A1507" t="s">
        <v>311</v>
      </c>
      <c r="B1507" t="s">
        <v>314</v>
      </c>
      <c r="C1507" t="s">
        <v>475</v>
      </c>
      <c r="D1507" s="34">
        <v>44409</v>
      </c>
      <c r="E1507">
        <v>391.34</v>
      </c>
      <c r="F1507" s="24">
        <v>80.17</v>
      </c>
      <c r="G1507" s="24">
        <f t="shared" si="23"/>
        <v>471.51</v>
      </c>
    </row>
    <row r="1508" spans="1:7" x14ac:dyDescent="0.25">
      <c r="A1508" t="s">
        <v>311</v>
      </c>
      <c r="B1508" t="s">
        <v>314</v>
      </c>
      <c r="C1508" t="s">
        <v>476</v>
      </c>
      <c r="D1508" s="34">
        <v>44409</v>
      </c>
      <c r="E1508">
        <v>390.07</v>
      </c>
      <c r="F1508" s="24">
        <v>79.91</v>
      </c>
      <c r="G1508" s="24">
        <f t="shared" si="23"/>
        <v>469.98</v>
      </c>
    </row>
    <row r="1509" spans="1:7" x14ac:dyDescent="0.25">
      <c r="A1509" t="s">
        <v>311</v>
      </c>
      <c r="B1509" t="s">
        <v>314</v>
      </c>
      <c r="C1509" t="s">
        <v>477</v>
      </c>
      <c r="D1509" s="34">
        <v>44409</v>
      </c>
      <c r="E1509">
        <v>391.34</v>
      </c>
      <c r="F1509" s="24">
        <v>80.17</v>
      </c>
      <c r="G1509" s="24">
        <f t="shared" si="23"/>
        <v>471.51</v>
      </c>
    </row>
    <row r="1510" spans="1:7" x14ac:dyDescent="0.25">
      <c r="A1510" t="s">
        <v>311</v>
      </c>
      <c r="B1510" t="s">
        <v>314</v>
      </c>
      <c r="C1510" t="s">
        <v>478</v>
      </c>
      <c r="D1510" s="34">
        <v>44409</v>
      </c>
      <c r="E1510">
        <v>391.34</v>
      </c>
      <c r="F1510" s="24">
        <v>80.17</v>
      </c>
      <c r="G1510" s="24">
        <f t="shared" si="23"/>
        <v>471.51</v>
      </c>
    </row>
    <row r="1511" spans="1:7" x14ac:dyDescent="0.25">
      <c r="A1511" t="s">
        <v>311</v>
      </c>
      <c r="B1511" t="s">
        <v>314</v>
      </c>
      <c r="C1511" t="s">
        <v>479</v>
      </c>
      <c r="D1511" s="34">
        <v>44409</v>
      </c>
      <c r="E1511">
        <v>391.34</v>
      </c>
      <c r="F1511" s="24">
        <v>80.17</v>
      </c>
      <c r="G1511" s="24">
        <f t="shared" si="23"/>
        <v>471.51</v>
      </c>
    </row>
    <row r="1512" spans="1:7" x14ac:dyDescent="0.25">
      <c r="A1512" t="s">
        <v>311</v>
      </c>
      <c r="B1512" t="s">
        <v>314</v>
      </c>
      <c r="C1512" t="s">
        <v>480</v>
      </c>
      <c r="D1512" s="34">
        <v>44409</v>
      </c>
      <c r="E1512">
        <v>391.34</v>
      </c>
      <c r="F1512" s="24">
        <v>80.17</v>
      </c>
      <c r="G1512" s="24">
        <f t="shared" si="23"/>
        <v>471.51</v>
      </c>
    </row>
    <row r="1513" spans="1:7" x14ac:dyDescent="0.25">
      <c r="A1513" t="s">
        <v>311</v>
      </c>
      <c r="B1513" t="s">
        <v>314</v>
      </c>
      <c r="C1513" t="s">
        <v>481</v>
      </c>
      <c r="D1513" s="34">
        <v>44409</v>
      </c>
      <c r="E1513">
        <v>390.07</v>
      </c>
      <c r="F1513" s="24">
        <v>79.91</v>
      </c>
      <c r="G1513" s="24">
        <f t="shared" si="23"/>
        <v>469.98</v>
      </c>
    </row>
    <row r="1514" spans="1:7" x14ac:dyDescent="0.25">
      <c r="A1514" t="s">
        <v>311</v>
      </c>
      <c r="B1514" t="s">
        <v>314</v>
      </c>
      <c r="C1514" t="s">
        <v>482</v>
      </c>
      <c r="D1514" s="34">
        <v>44409</v>
      </c>
      <c r="E1514">
        <v>390.07</v>
      </c>
      <c r="F1514" s="24">
        <v>79.91</v>
      </c>
      <c r="G1514" s="24">
        <f t="shared" si="23"/>
        <v>469.98</v>
      </c>
    </row>
    <row r="1515" spans="1:7" x14ac:dyDescent="0.25">
      <c r="A1515" t="s">
        <v>311</v>
      </c>
      <c r="B1515" t="s">
        <v>314</v>
      </c>
      <c r="C1515" t="s">
        <v>483</v>
      </c>
      <c r="D1515" s="34">
        <v>44409</v>
      </c>
      <c r="E1515">
        <v>390.07</v>
      </c>
      <c r="F1515" s="24">
        <v>79.91</v>
      </c>
      <c r="G1515" s="24">
        <f t="shared" si="23"/>
        <v>469.98</v>
      </c>
    </row>
    <row r="1516" spans="1:7" x14ac:dyDescent="0.25">
      <c r="A1516" t="s">
        <v>311</v>
      </c>
      <c r="B1516" t="s">
        <v>314</v>
      </c>
      <c r="C1516" t="s">
        <v>484</v>
      </c>
      <c r="D1516" s="34">
        <v>44409</v>
      </c>
      <c r="E1516">
        <v>390.07</v>
      </c>
      <c r="F1516" s="24">
        <v>79.91</v>
      </c>
      <c r="G1516" s="24">
        <f t="shared" si="23"/>
        <v>469.98</v>
      </c>
    </row>
    <row r="1517" spans="1:7" x14ac:dyDescent="0.25">
      <c r="A1517" t="s">
        <v>311</v>
      </c>
      <c r="B1517" t="s">
        <v>314</v>
      </c>
      <c r="C1517" t="s">
        <v>485</v>
      </c>
      <c r="D1517" s="34">
        <v>44409</v>
      </c>
      <c r="E1517">
        <v>390.07</v>
      </c>
      <c r="F1517" s="24">
        <v>79.91</v>
      </c>
      <c r="G1517" s="24">
        <f t="shared" si="23"/>
        <v>469.98</v>
      </c>
    </row>
    <row r="1518" spans="1:7" x14ac:dyDescent="0.25">
      <c r="A1518" t="s">
        <v>311</v>
      </c>
      <c r="B1518" t="s">
        <v>314</v>
      </c>
      <c r="C1518" t="s">
        <v>486</v>
      </c>
      <c r="D1518" s="34">
        <v>44409</v>
      </c>
      <c r="E1518">
        <v>390.07</v>
      </c>
      <c r="F1518" s="24">
        <v>79.91</v>
      </c>
      <c r="G1518" s="24">
        <f t="shared" si="23"/>
        <v>469.98</v>
      </c>
    </row>
    <row r="1519" spans="1:7" x14ac:dyDescent="0.25">
      <c r="A1519" t="s">
        <v>311</v>
      </c>
      <c r="B1519" t="s">
        <v>314</v>
      </c>
      <c r="C1519" t="s">
        <v>487</v>
      </c>
      <c r="D1519" s="34">
        <v>44409</v>
      </c>
      <c r="E1519">
        <v>390.07</v>
      </c>
      <c r="F1519" s="24">
        <v>79.91</v>
      </c>
      <c r="G1519" s="24">
        <f t="shared" si="23"/>
        <v>469.98</v>
      </c>
    </row>
    <row r="1520" spans="1:7" x14ac:dyDescent="0.25">
      <c r="A1520" t="s">
        <v>311</v>
      </c>
      <c r="B1520" t="s">
        <v>314</v>
      </c>
      <c r="C1520" t="s">
        <v>488</v>
      </c>
      <c r="D1520" s="34">
        <v>44409</v>
      </c>
      <c r="E1520">
        <v>390.07</v>
      </c>
      <c r="F1520" s="24">
        <v>79.91</v>
      </c>
      <c r="G1520" s="24">
        <f t="shared" si="23"/>
        <v>469.98</v>
      </c>
    </row>
    <row r="1521" spans="1:7" x14ac:dyDescent="0.25">
      <c r="A1521" t="s">
        <v>311</v>
      </c>
      <c r="B1521" t="s">
        <v>314</v>
      </c>
      <c r="C1521" t="s">
        <v>489</v>
      </c>
      <c r="D1521" s="34">
        <v>44409</v>
      </c>
      <c r="E1521">
        <v>390.07</v>
      </c>
      <c r="F1521" s="24">
        <v>79.91</v>
      </c>
      <c r="G1521" s="24">
        <f t="shared" si="23"/>
        <v>469.98</v>
      </c>
    </row>
    <row r="1522" spans="1:7" x14ac:dyDescent="0.25">
      <c r="A1522" t="s">
        <v>311</v>
      </c>
      <c r="B1522" t="s">
        <v>314</v>
      </c>
      <c r="C1522" t="s">
        <v>490</v>
      </c>
      <c r="D1522" s="34">
        <v>44409</v>
      </c>
      <c r="E1522">
        <v>390.07</v>
      </c>
      <c r="F1522" s="24">
        <v>79.91</v>
      </c>
      <c r="G1522" s="24">
        <f t="shared" si="23"/>
        <v>469.98</v>
      </c>
    </row>
    <row r="1523" spans="1:7" x14ac:dyDescent="0.25">
      <c r="A1523" t="s">
        <v>311</v>
      </c>
      <c r="B1523" t="s">
        <v>314</v>
      </c>
      <c r="C1523" t="s">
        <v>491</v>
      </c>
      <c r="D1523" s="34">
        <v>44409</v>
      </c>
      <c r="E1523">
        <v>390.07</v>
      </c>
      <c r="F1523" s="24">
        <v>79.91</v>
      </c>
      <c r="G1523" s="24">
        <f t="shared" si="23"/>
        <v>469.98</v>
      </c>
    </row>
    <row r="1524" spans="1:7" x14ac:dyDescent="0.25">
      <c r="A1524" t="s">
        <v>311</v>
      </c>
      <c r="B1524" t="s">
        <v>314</v>
      </c>
      <c r="C1524" t="s">
        <v>492</v>
      </c>
      <c r="D1524" s="34">
        <v>44409</v>
      </c>
      <c r="E1524">
        <v>390.07</v>
      </c>
      <c r="F1524" s="24">
        <v>79.91</v>
      </c>
      <c r="G1524" s="24">
        <f t="shared" si="23"/>
        <v>469.98</v>
      </c>
    </row>
    <row r="1525" spans="1:7" x14ac:dyDescent="0.25">
      <c r="A1525" t="s">
        <v>311</v>
      </c>
      <c r="B1525" t="s">
        <v>314</v>
      </c>
      <c r="C1525" t="s">
        <v>493</v>
      </c>
      <c r="D1525" s="34">
        <v>44409</v>
      </c>
      <c r="E1525">
        <v>390.07</v>
      </c>
      <c r="F1525" s="24">
        <v>79.91</v>
      </c>
      <c r="G1525" s="24">
        <f t="shared" si="23"/>
        <v>469.98</v>
      </c>
    </row>
    <row r="1526" spans="1:7" x14ac:dyDescent="0.25">
      <c r="A1526" t="s">
        <v>311</v>
      </c>
      <c r="B1526" t="s">
        <v>314</v>
      </c>
      <c r="C1526" t="s">
        <v>494</v>
      </c>
      <c r="D1526" s="34">
        <v>44409</v>
      </c>
      <c r="E1526">
        <v>390.07</v>
      </c>
      <c r="F1526" s="24">
        <v>79.91</v>
      </c>
      <c r="G1526" s="24">
        <f t="shared" si="23"/>
        <v>469.98</v>
      </c>
    </row>
    <row r="1527" spans="1:7" x14ac:dyDescent="0.25">
      <c r="A1527" t="s">
        <v>311</v>
      </c>
      <c r="B1527" t="s">
        <v>314</v>
      </c>
      <c r="C1527" t="s">
        <v>495</v>
      </c>
      <c r="D1527" s="34">
        <v>44409</v>
      </c>
      <c r="E1527">
        <v>390.07</v>
      </c>
      <c r="F1527" s="24">
        <v>79.91</v>
      </c>
      <c r="G1527" s="24">
        <f t="shared" si="23"/>
        <v>469.98</v>
      </c>
    </row>
    <row r="1528" spans="1:7" x14ac:dyDescent="0.25">
      <c r="A1528" t="s">
        <v>311</v>
      </c>
      <c r="B1528" t="s">
        <v>314</v>
      </c>
      <c r="C1528" t="s">
        <v>496</v>
      </c>
      <c r="D1528" s="34">
        <v>44409</v>
      </c>
      <c r="E1528">
        <v>390.07</v>
      </c>
      <c r="F1528" s="24">
        <v>79.91</v>
      </c>
      <c r="G1528" s="24">
        <f t="shared" si="23"/>
        <v>469.98</v>
      </c>
    </row>
    <row r="1529" spans="1:7" x14ac:dyDescent="0.25">
      <c r="A1529" t="s">
        <v>311</v>
      </c>
      <c r="B1529" t="s">
        <v>314</v>
      </c>
      <c r="C1529" t="s">
        <v>497</v>
      </c>
      <c r="D1529" s="34">
        <v>44409</v>
      </c>
      <c r="E1529">
        <v>390.07</v>
      </c>
      <c r="F1529" s="24">
        <v>79.91</v>
      </c>
      <c r="G1529" s="24">
        <f t="shared" si="23"/>
        <v>469.98</v>
      </c>
    </row>
    <row r="1530" spans="1:7" x14ac:dyDescent="0.25">
      <c r="A1530" t="s">
        <v>311</v>
      </c>
      <c r="B1530" t="s">
        <v>314</v>
      </c>
      <c r="C1530" t="s">
        <v>498</v>
      </c>
      <c r="D1530" s="34">
        <v>44409</v>
      </c>
      <c r="E1530">
        <v>390.07</v>
      </c>
      <c r="F1530" s="24">
        <v>79.91</v>
      </c>
      <c r="G1530" s="24">
        <f t="shared" si="23"/>
        <v>469.98</v>
      </c>
    </row>
    <row r="1531" spans="1:7" x14ac:dyDescent="0.25">
      <c r="A1531" t="s">
        <v>311</v>
      </c>
      <c r="B1531" t="s">
        <v>314</v>
      </c>
      <c r="C1531" t="s">
        <v>499</v>
      </c>
      <c r="D1531" s="34">
        <v>44409</v>
      </c>
      <c r="E1531">
        <v>390.07</v>
      </c>
      <c r="F1531" s="24">
        <v>79.91</v>
      </c>
      <c r="G1531" s="24">
        <f t="shared" si="23"/>
        <v>469.98</v>
      </c>
    </row>
    <row r="1532" spans="1:7" x14ac:dyDescent="0.25">
      <c r="A1532" t="s">
        <v>311</v>
      </c>
      <c r="B1532" t="s">
        <v>314</v>
      </c>
      <c r="C1532" t="s">
        <v>500</v>
      </c>
      <c r="D1532" s="34">
        <v>44409</v>
      </c>
      <c r="E1532">
        <v>390.07</v>
      </c>
      <c r="F1532" s="24">
        <v>79.91</v>
      </c>
      <c r="G1532" s="24">
        <f t="shared" si="23"/>
        <v>469.98</v>
      </c>
    </row>
    <row r="1533" spans="1:7" x14ac:dyDescent="0.25">
      <c r="A1533" t="s">
        <v>311</v>
      </c>
      <c r="B1533" t="s">
        <v>314</v>
      </c>
      <c r="C1533" t="s">
        <v>501</v>
      </c>
      <c r="D1533" s="34">
        <v>44409</v>
      </c>
      <c r="E1533">
        <v>390.07</v>
      </c>
      <c r="F1533" s="24">
        <v>79.91</v>
      </c>
      <c r="G1533" s="24">
        <f t="shared" si="23"/>
        <v>469.98</v>
      </c>
    </row>
    <row r="1534" spans="1:7" x14ac:dyDescent="0.25">
      <c r="A1534" t="s">
        <v>311</v>
      </c>
      <c r="B1534" t="s">
        <v>314</v>
      </c>
      <c r="C1534" t="s">
        <v>502</v>
      </c>
      <c r="D1534" s="34">
        <v>44409</v>
      </c>
      <c r="E1534">
        <v>390.07</v>
      </c>
      <c r="F1534" s="24">
        <v>79.91</v>
      </c>
      <c r="G1534" s="24">
        <f t="shared" si="23"/>
        <v>469.98</v>
      </c>
    </row>
    <row r="1535" spans="1:7" x14ac:dyDescent="0.25">
      <c r="A1535" t="s">
        <v>311</v>
      </c>
      <c r="B1535" t="s">
        <v>314</v>
      </c>
      <c r="C1535" t="s">
        <v>503</v>
      </c>
      <c r="D1535" s="34">
        <v>44409</v>
      </c>
      <c r="E1535">
        <v>390.07</v>
      </c>
      <c r="F1535" s="24">
        <v>79.91</v>
      </c>
      <c r="G1535" s="24">
        <f t="shared" si="23"/>
        <v>469.98</v>
      </c>
    </row>
    <row r="1536" spans="1:7" x14ac:dyDescent="0.25">
      <c r="A1536" t="s">
        <v>311</v>
      </c>
      <c r="B1536" t="s">
        <v>314</v>
      </c>
      <c r="C1536" t="s">
        <v>504</v>
      </c>
      <c r="D1536" s="34">
        <v>44409</v>
      </c>
      <c r="E1536">
        <v>390.07</v>
      </c>
      <c r="F1536" s="24">
        <v>79.91</v>
      </c>
      <c r="G1536" s="24">
        <f t="shared" si="23"/>
        <v>469.98</v>
      </c>
    </row>
    <row r="1537" spans="1:7" x14ac:dyDescent="0.25">
      <c r="A1537" t="s">
        <v>311</v>
      </c>
      <c r="B1537" t="s">
        <v>314</v>
      </c>
      <c r="C1537" t="s">
        <v>505</v>
      </c>
      <c r="D1537" s="34">
        <v>44409</v>
      </c>
      <c r="E1537">
        <v>390.07</v>
      </c>
      <c r="F1537" s="24">
        <v>79.91</v>
      </c>
      <c r="G1537" s="24">
        <f t="shared" si="23"/>
        <v>469.98</v>
      </c>
    </row>
    <row r="1538" spans="1:7" x14ac:dyDescent="0.25">
      <c r="A1538" t="s">
        <v>311</v>
      </c>
      <c r="B1538" t="s">
        <v>312</v>
      </c>
      <c r="C1538" t="s">
        <v>313</v>
      </c>
      <c r="D1538" s="34">
        <v>44440</v>
      </c>
      <c r="E1538">
        <v>851663.18</v>
      </c>
      <c r="F1538" s="24">
        <v>346828.92</v>
      </c>
      <c r="G1538" s="24">
        <f t="shared" si="23"/>
        <v>1198492.1000000001</v>
      </c>
    </row>
    <row r="1539" spans="1:7" x14ac:dyDescent="0.25">
      <c r="A1539" t="s">
        <v>311</v>
      </c>
      <c r="B1539" t="s">
        <v>314</v>
      </c>
      <c r="C1539" t="s">
        <v>315</v>
      </c>
      <c r="D1539" s="34">
        <v>44440</v>
      </c>
      <c r="E1539">
        <v>391.25</v>
      </c>
      <c r="F1539" s="24">
        <v>78.73</v>
      </c>
      <c r="G1539" s="24">
        <f t="shared" ref="G1539:G1602" si="24">SUM(E1539:F1539)</f>
        <v>469.98</v>
      </c>
    </row>
    <row r="1540" spans="1:7" x14ac:dyDescent="0.25">
      <c r="A1540" t="s">
        <v>311</v>
      </c>
      <c r="B1540" t="s">
        <v>314</v>
      </c>
      <c r="C1540" t="s">
        <v>316</v>
      </c>
      <c r="D1540" s="34">
        <v>44440</v>
      </c>
      <c r="E1540">
        <v>392.53</v>
      </c>
      <c r="F1540" s="24">
        <v>78.98</v>
      </c>
      <c r="G1540" s="24">
        <f t="shared" si="24"/>
        <v>471.51</v>
      </c>
    </row>
    <row r="1541" spans="1:7" x14ac:dyDescent="0.25">
      <c r="A1541" t="s">
        <v>311</v>
      </c>
      <c r="B1541" t="s">
        <v>314</v>
      </c>
      <c r="C1541" t="s">
        <v>317</v>
      </c>
      <c r="D1541" s="34">
        <v>44440</v>
      </c>
      <c r="E1541">
        <v>391.25</v>
      </c>
      <c r="F1541" s="24">
        <v>78.73</v>
      </c>
      <c r="G1541" s="24">
        <f t="shared" si="24"/>
        <v>469.98</v>
      </c>
    </row>
    <row r="1542" spans="1:7" x14ac:dyDescent="0.25">
      <c r="A1542" t="s">
        <v>311</v>
      </c>
      <c r="B1542" t="s">
        <v>314</v>
      </c>
      <c r="C1542" t="s">
        <v>318</v>
      </c>
      <c r="D1542" s="34">
        <v>44440</v>
      </c>
      <c r="E1542">
        <v>392.53</v>
      </c>
      <c r="F1542" s="24">
        <v>78.98</v>
      </c>
      <c r="G1542" s="24">
        <f t="shared" si="24"/>
        <v>471.51</v>
      </c>
    </row>
    <row r="1543" spans="1:7" x14ac:dyDescent="0.25">
      <c r="A1543" t="s">
        <v>311</v>
      </c>
      <c r="B1543" t="s">
        <v>314</v>
      </c>
      <c r="C1543" t="s">
        <v>319</v>
      </c>
      <c r="D1543" s="34">
        <v>44440</v>
      </c>
      <c r="E1543">
        <v>392.53</v>
      </c>
      <c r="F1543" s="24">
        <v>78.98</v>
      </c>
      <c r="G1543" s="24">
        <f t="shared" si="24"/>
        <v>471.51</v>
      </c>
    </row>
    <row r="1544" spans="1:7" x14ac:dyDescent="0.25">
      <c r="A1544" t="s">
        <v>311</v>
      </c>
      <c r="B1544" t="s">
        <v>314</v>
      </c>
      <c r="C1544" t="s">
        <v>320</v>
      </c>
      <c r="D1544" s="34">
        <v>44440</v>
      </c>
      <c r="E1544">
        <v>392.53</v>
      </c>
      <c r="F1544" s="24">
        <v>78.98</v>
      </c>
      <c r="G1544" s="24">
        <f t="shared" si="24"/>
        <v>471.51</v>
      </c>
    </row>
    <row r="1545" spans="1:7" x14ac:dyDescent="0.25">
      <c r="A1545" t="s">
        <v>311</v>
      </c>
      <c r="B1545" t="s">
        <v>314</v>
      </c>
      <c r="C1545" t="s">
        <v>321</v>
      </c>
      <c r="D1545" s="34">
        <v>44440</v>
      </c>
      <c r="E1545">
        <v>391.25</v>
      </c>
      <c r="F1545" s="24">
        <v>78.73</v>
      </c>
      <c r="G1545" s="24">
        <f t="shared" si="24"/>
        <v>469.98</v>
      </c>
    </row>
    <row r="1546" spans="1:7" x14ac:dyDescent="0.25">
      <c r="A1546" t="s">
        <v>311</v>
      </c>
      <c r="B1546" t="s">
        <v>314</v>
      </c>
      <c r="C1546" t="s">
        <v>322</v>
      </c>
      <c r="D1546" s="34">
        <v>44440</v>
      </c>
      <c r="E1546">
        <v>392.53</v>
      </c>
      <c r="F1546" s="24">
        <v>78.98</v>
      </c>
      <c r="G1546" s="24">
        <f t="shared" si="24"/>
        <v>471.51</v>
      </c>
    </row>
    <row r="1547" spans="1:7" x14ac:dyDescent="0.25">
      <c r="A1547" t="s">
        <v>311</v>
      </c>
      <c r="B1547" t="s">
        <v>314</v>
      </c>
      <c r="C1547" t="s">
        <v>323</v>
      </c>
      <c r="D1547" s="34">
        <v>44440</v>
      </c>
      <c r="E1547">
        <v>391.25</v>
      </c>
      <c r="F1547" s="24">
        <v>78.73</v>
      </c>
      <c r="G1547" s="24">
        <f t="shared" si="24"/>
        <v>469.98</v>
      </c>
    </row>
    <row r="1548" spans="1:7" x14ac:dyDescent="0.25">
      <c r="A1548" t="s">
        <v>311</v>
      </c>
      <c r="B1548" t="s">
        <v>314</v>
      </c>
      <c r="C1548" t="s">
        <v>324</v>
      </c>
      <c r="D1548" s="34">
        <v>44440</v>
      </c>
      <c r="E1548">
        <v>392.53</v>
      </c>
      <c r="F1548" s="24">
        <v>78.98</v>
      </c>
      <c r="G1548" s="24">
        <f t="shared" si="24"/>
        <v>471.51</v>
      </c>
    </row>
    <row r="1549" spans="1:7" x14ac:dyDescent="0.25">
      <c r="A1549" t="s">
        <v>311</v>
      </c>
      <c r="B1549" t="s">
        <v>314</v>
      </c>
      <c r="C1549" t="s">
        <v>325</v>
      </c>
      <c r="D1549" s="34">
        <v>44440</v>
      </c>
      <c r="E1549">
        <v>391.25</v>
      </c>
      <c r="F1549" s="24">
        <v>78.73</v>
      </c>
      <c r="G1549" s="24">
        <f t="shared" si="24"/>
        <v>469.98</v>
      </c>
    </row>
    <row r="1550" spans="1:7" x14ac:dyDescent="0.25">
      <c r="A1550" t="s">
        <v>311</v>
      </c>
      <c r="B1550" t="s">
        <v>314</v>
      </c>
      <c r="C1550" t="s">
        <v>326</v>
      </c>
      <c r="D1550" s="34">
        <v>44440</v>
      </c>
      <c r="E1550">
        <v>392.53</v>
      </c>
      <c r="F1550" s="24">
        <v>78.98</v>
      </c>
      <c r="G1550" s="24">
        <f t="shared" si="24"/>
        <v>471.51</v>
      </c>
    </row>
    <row r="1551" spans="1:7" x14ac:dyDescent="0.25">
      <c r="A1551" t="s">
        <v>311</v>
      </c>
      <c r="B1551" t="s">
        <v>314</v>
      </c>
      <c r="C1551" t="s">
        <v>327</v>
      </c>
      <c r="D1551" s="34">
        <v>44440</v>
      </c>
      <c r="E1551">
        <v>392.53</v>
      </c>
      <c r="F1551" s="24">
        <v>78.98</v>
      </c>
      <c r="G1551" s="24">
        <f t="shared" si="24"/>
        <v>471.51</v>
      </c>
    </row>
    <row r="1552" spans="1:7" x14ac:dyDescent="0.25">
      <c r="A1552" t="s">
        <v>311</v>
      </c>
      <c r="B1552" t="s">
        <v>314</v>
      </c>
      <c r="C1552" t="s">
        <v>328</v>
      </c>
      <c r="D1552" s="34">
        <v>44440</v>
      </c>
      <c r="E1552">
        <v>392.53</v>
      </c>
      <c r="F1552" s="24">
        <v>78.98</v>
      </c>
      <c r="G1552" s="24">
        <f t="shared" si="24"/>
        <v>471.51</v>
      </c>
    </row>
    <row r="1553" spans="1:7" x14ac:dyDescent="0.25">
      <c r="A1553" t="s">
        <v>311</v>
      </c>
      <c r="B1553" t="s">
        <v>314</v>
      </c>
      <c r="C1553" t="s">
        <v>329</v>
      </c>
      <c r="D1553" s="34">
        <v>44440</v>
      </c>
      <c r="E1553">
        <v>392.53</v>
      </c>
      <c r="F1553" s="24">
        <v>78.98</v>
      </c>
      <c r="G1553" s="24">
        <f t="shared" si="24"/>
        <v>471.51</v>
      </c>
    </row>
    <row r="1554" spans="1:7" x14ac:dyDescent="0.25">
      <c r="A1554" t="s">
        <v>311</v>
      </c>
      <c r="B1554" t="s">
        <v>314</v>
      </c>
      <c r="C1554" t="s">
        <v>330</v>
      </c>
      <c r="D1554" s="34">
        <v>44440</v>
      </c>
      <c r="E1554">
        <v>391.25</v>
      </c>
      <c r="F1554" s="24">
        <v>78.73</v>
      </c>
      <c r="G1554" s="24">
        <f t="shared" si="24"/>
        <v>469.98</v>
      </c>
    </row>
    <row r="1555" spans="1:7" x14ac:dyDescent="0.25">
      <c r="A1555" t="s">
        <v>311</v>
      </c>
      <c r="B1555" t="s">
        <v>314</v>
      </c>
      <c r="C1555" t="s">
        <v>331</v>
      </c>
      <c r="D1555" s="34">
        <v>44440</v>
      </c>
      <c r="E1555">
        <v>392.53</v>
      </c>
      <c r="F1555" s="24">
        <v>78.98</v>
      </c>
      <c r="G1555" s="24">
        <f t="shared" si="24"/>
        <v>471.51</v>
      </c>
    </row>
    <row r="1556" spans="1:7" x14ac:dyDescent="0.25">
      <c r="A1556" t="s">
        <v>311</v>
      </c>
      <c r="B1556" t="s">
        <v>314</v>
      </c>
      <c r="C1556" t="s">
        <v>332</v>
      </c>
      <c r="D1556" s="34">
        <v>44440</v>
      </c>
      <c r="E1556">
        <v>392.53</v>
      </c>
      <c r="F1556" s="24">
        <v>78.98</v>
      </c>
      <c r="G1556" s="24">
        <f t="shared" si="24"/>
        <v>471.51</v>
      </c>
    </row>
    <row r="1557" spans="1:7" x14ac:dyDescent="0.25">
      <c r="A1557" t="s">
        <v>311</v>
      </c>
      <c r="B1557" t="s">
        <v>314</v>
      </c>
      <c r="C1557" t="s">
        <v>333</v>
      </c>
      <c r="D1557" s="34">
        <v>44440</v>
      </c>
      <c r="E1557">
        <v>392.53</v>
      </c>
      <c r="F1557" s="24">
        <v>78.98</v>
      </c>
      <c r="G1557" s="24">
        <f t="shared" si="24"/>
        <v>471.51</v>
      </c>
    </row>
    <row r="1558" spans="1:7" x14ac:dyDescent="0.25">
      <c r="A1558" t="s">
        <v>311</v>
      </c>
      <c r="B1558" t="s">
        <v>314</v>
      </c>
      <c r="C1558" t="s">
        <v>334</v>
      </c>
      <c r="D1558" s="34">
        <v>44440</v>
      </c>
      <c r="E1558">
        <v>391.25</v>
      </c>
      <c r="F1558" s="24">
        <v>78.73</v>
      </c>
      <c r="G1558" s="24">
        <f t="shared" si="24"/>
        <v>469.98</v>
      </c>
    </row>
    <row r="1559" spans="1:7" x14ac:dyDescent="0.25">
      <c r="A1559" t="s">
        <v>311</v>
      </c>
      <c r="B1559" t="s">
        <v>314</v>
      </c>
      <c r="C1559" t="s">
        <v>335</v>
      </c>
      <c r="D1559" s="34">
        <v>44440</v>
      </c>
      <c r="E1559">
        <v>392.53</v>
      </c>
      <c r="F1559" s="24">
        <v>78.98</v>
      </c>
      <c r="G1559" s="24">
        <f t="shared" si="24"/>
        <v>471.51</v>
      </c>
    </row>
    <row r="1560" spans="1:7" x14ac:dyDescent="0.25">
      <c r="A1560" t="s">
        <v>311</v>
      </c>
      <c r="B1560" t="s">
        <v>314</v>
      </c>
      <c r="C1560" t="s">
        <v>336</v>
      </c>
      <c r="D1560" s="34">
        <v>44440</v>
      </c>
      <c r="E1560">
        <v>392.53</v>
      </c>
      <c r="F1560" s="24">
        <v>78.98</v>
      </c>
      <c r="G1560" s="24">
        <f t="shared" si="24"/>
        <v>471.51</v>
      </c>
    </row>
    <row r="1561" spans="1:7" x14ac:dyDescent="0.25">
      <c r="A1561" t="s">
        <v>311</v>
      </c>
      <c r="B1561" t="s">
        <v>314</v>
      </c>
      <c r="C1561" t="s">
        <v>337</v>
      </c>
      <c r="D1561" s="34">
        <v>44440</v>
      </c>
      <c r="E1561">
        <v>391.25</v>
      </c>
      <c r="F1561" s="24">
        <v>78.73</v>
      </c>
      <c r="G1561" s="24">
        <f t="shared" si="24"/>
        <v>469.98</v>
      </c>
    </row>
    <row r="1562" spans="1:7" x14ac:dyDescent="0.25">
      <c r="A1562" t="s">
        <v>311</v>
      </c>
      <c r="B1562" t="s">
        <v>314</v>
      </c>
      <c r="C1562" t="s">
        <v>338</v>
      </c>
      <c r="D1562" s="34">
        <v>44440</v>
      </c>
      <c r="E1562">
        <v>391.25</v>
      </c>
      <c r="F1562" s="24">
        <v>78.73</v>
      </c>
      <c r="G1562" s="24">
        <f t="shared" si="24"/>
        <v>469.98</v>
      </c>
    </row>
    <row r="1563" spans="1:7" x14ac:dyDescent="0.25">
      <c r="A1563" t="s">
        <v>311</v>
      </c>
      <c r="B1563" t="s">
        <v>314</v>
      </c>
      <c r="C1563" t="s">
        <v>339</v>
      </c>
      <c r="D1563" s="34">
        <v>44440</v>
      </c>
      <c r="E1563">
        <v>391.25</v>
      </c>
      <c r="F1563" s="24">
        <v>78.73</v>
      </c>
      <c r="G1563" s="24">
        <f t="shared" si="24"/>
        <v>469.98</v>
      </c>
    </row>
    <row r="1564" spans="1:7" x14ac:dyDescent="0.25">
      <c r="A1564" t="s">
        <v>311</v>
      </c>
      <c r="B1564" t="s">
        <v>314</v>
      </c>
      <c r="C1564" t="s">
        <v>340</v>
      </c>
      <c r="D1564" s="34">
        <v>44440</v>
      </c>
      <c r="E1564">
        <v>391.25</v>
      </c>
      <c r="F1564" s="24">
        <v>78.73</v>
      </c>
      <c r="G1564" s="24">
        <f t="shared" si="24"/>
        <v>469.98</v>
      </c>
    </row>
    <row r="1565" spans="1:7" x14ac:dyDescent="0.25">
      <c r="A1565" t="s">
        <v>311</v>
      </c>
      <c r="B1565" t="s">
        <v>314</v>
      </c>
      <c r="C1565" t="s">
        <v>341</v>
      </c>
      <c r="D1565" s="34">
        <v>44440</v>
      </c>
      <c r="E1565">
        <v>391.25</v>
      </c>
      <c r="F1565" s="24">
        <v>78.73</v>
      </c>
      <c r="G1565" s="24">
        <f t="shared" si="24"/>
        <v>469.98</v>
      </c>
    </row>
    <row r="1566" spans="1:7" x14ac:dyDescent="0.25">
      <c r="A1566" t="s">
        <v>311</v>
      </c>
      <c r="B1566" t="s">
        <v>314</v>
      </c>
      <c r="C1566" t="s">
        <v>342</v>
      </c>
      <c r="D1566" s="34">
        <v>44440</v>
      </c>
      <c r="E1566">
        <v>391.25</v>
      </c>
      <c r="F1566" s="24">
        <v>78.73</v>
      </c>
      <c r="G1566" s="24">
        <f t="shared" si="24"/>
        <v>469.98</v>
      </c>
    </row>
    <row r="1567" spans="1:7" x14ac:dyDescent="0.25">
      <c r="A1567" t="s">
        <v>311</v>
      </c>
      <c r="B1567" t="s">
        <v>314</v>
      </c>
      <c r="C1567" t="s">
        <v>343</v>
      </c>
      <c r="D1567" s="34">
        <v>44440</v>
      </c>
      <c r="E1567">
        <v>391.25</v>
      </c>
      <c r="F1567" s="24">
        <v>78.73</v>
      </c>
      <c r="G1567" s="24">
        <f t="shared" si="24"/>
        <v>469.98</v>
      </c>
    </row>
    <row r="1568" spans="1:7" x14ac:dyDescent="0.25">
      <c r="A1568" t="s">
        <v>311</v>
      </c>
      <c r="B1568" t="s">
        <v>314</v>
      </c>
      <c r="C1568" t="s">
        <v>344</v>
      </c>
      <c r="D1568" s="34">
        <v>44440</v>
      </c>
      <c r="E1568">
        <v>391.25</v>
      </c>
      <c r="F1568" s="24">
        <v>78.73</v>
      </c>
      <c r="G1568" s="24">
        <f t="shared" si="24"/>
        <v>469.98</v>
      </c>
    </row>
    <row r="1569" spans="1:7" x14ac:dyDescent="0.25">
      <c r="A1569" t="s">
        <v>311</v>
      </c>
      <c r="B1569" t="s">
        <v>314</v>
      </c>
      <c r="C1569" t="s">
        <v>345</v>
      </c>
      <c r="D1569" s="34">
        <v>44440</v>
      </c>
      <c r="E1569">
        <v>391.25</v>
      </c>
      <c r="F1569" s="24">
        <v>78.73</v>
      </c>
      <c r="G1569" s="24">
        <f t="shared" si="24"/>
        <v>469.98</v>
      </c>
    </row>
    <row r="1570" spans="1:7" x14ac:dyDescent="0.25">
      <c r="A1570" t="s">
        <v>311</v>
      </c>
      <c r="B1570" t="s">
        <v>314</v>
      </c>
      <c r="C1570" t="s">
        <v>346</v>
      </c>
      <c r="D1570" s="34">
        <v>44440</v>
      </c>
      <c r="E1570">
        <v>391.25</v>
      </c>
      <c r="F1570" s="24">
        <v>78.73</v>
      </c>
      <c r="G1570" s="24">
        <f t="shared" si="24"/>
        <v>469.98</v>
      </c>
    </row>
    <row r="1571" spans="1:7" x14ac:dyDescent="0.25">
      <c r="A1571" t="s">
        <v>311</v>
      </c>
      <c r="B1571" t="s">
        <v>314</v>
      </c>
      <c r="C1571" t="s">
        <v>347</v>
      </c>
      <c r="D1571" s="34">
        <v>44440</v>
      </c>
      <c r="E1571">
        <v>391.25</v>
      </c>
      <c r="F1571" s="24">
        <v>78.73</v>
      </c>
      <c r="G1571" s="24">
        <f t="shared" si="24"/>
        <v>469.98</v>
      </c>
    </row>
    <row r="1572" spans="1:7" x14ac:dyDescent="0.25">
      <c r="A1572" t="s">
        <v>311</v>
      </c>
      <c r="B1572" t="s">
        <v>314</v>
      </c>
      <c r="C1572" t="s">
        <v>348</v>
      </c>
      <c r="D1572" s="34">
        <v>44440</v>
      </c>
      <c r="E1572">
        <v>391.25</v>
      </c>
      <c r="F1572" s="24">
        <v>78.73</v>
      </c>
      <c r="G1572" s="24">
        <f t="shared" si="24"/>
        <v>469.98</v>
      </c>
    </row>
    <row r="1573" spans="1:7" x14ac:dyDescent="0.25">
      <c r="A1573" t="s">
        <v>311</v>
      </c>
      <c r="B1573" t="s">
        <v>314</v>
      </c>
      <c r="C1573" t="s">
        <v>349</v>
      </c>
      <c r="D1573" s="34">
        <v>44440</v>
      </c>
      <c r="E1573">
        <v>392.53</v>
      </c>
      <c r="F1573" s="24">
        <v>78.98</v>
      </c>
      <c r="G1573" s="24">
        <f t="shared" si="24"/>
        <v>471.51</v>
      </c>
    </row>
    <row r="1574" spans="1:7" x14ac:dyDescent="0.25">
      <c r="A1574" t="s">
        <v>311</v>
      </c>
      <c r="B1574" t="s">
        <v>314</v>
      </c>
      <c r="C1574" t="s">
        <v>350</v>
      </c>
      <c r="D1574" s="34">
        <v>44440</v>
      </c>
      <c r="E1574">
        <v>391.25</v>
      </c>
      <c r="F1574" s="24">
        <v>78.73</v>
      </c>
      <c r="G1574" s="24">
        <f t="shared" si="24"/>
        <v>469.98</v>
      </c>
    </row>
    <row r="1575" spans="1:7" x14ac:dyDescent="0.25">
      <c r="A1575" t="s">
        <v>311</v>
      </c>
      <c r="B1575" t="s">
        <v>314</v>
      </c>
      <c r="C1575" t="s">
        <v>351</v>
      </c>
      <c r="D1575" s="34">
        <v>44440</v>
      </c>
      <c r="E1575">
        <v>392.53</v>
      </c>
      <c r="F1575" s="24">
        <v>78.98</v>
      </c>
      <c r="G1575" s="24">
        <f t="shared" si="24"/>
        <v>471.51</v>
      </c>
    </row>
    <row r="1576" spans="1:7" x14ac:dyDescent="0.25">
      <c r="A1576" t="s">
        <v>311</v>
      </c>
      <c r="B1576" t="s">
        <v>314</v>
      </c>
      <c r="C1576" t="s">
        <v>352</v>
      </c>
      <c r="D1576" s="34">
        <v>44440</v>
      </c>
      <c r="E1576">
        <v>392.53</v>
      </c>
      <c r="F1576" s="24">
        <v>78.98</v>
      </c>
      <c r="G1576" s="24">
        <f t="shared" si="24"/>
        <v>471.51</v>
      </c>
    </row>
    <row r="1577" spans="1:7" x14ac:dyDescent="0.25">
      <c r="A1577" t="s">
        <v>311</v>
      </c>
      <c r="B1577" t="s">
        <v>314</v>
      </c>
      <c r="C1577" t="s">
        <v>353</v>
      </c>
      <c r="D1577" s="34">
        <v>44440</v>
      </c>
      <c r="E1577">
        <v>391.25</v>
      </c>
      <c r="F1577" s="24">
        <v>78.73</v>
      </c>
      <c r="G1577" s="24">
        <f t="shared" si="24"/>
        <v>469.98</v>
      </c>
    </row>
    <row r="1578" spans="1:7" x14ac:dyDescent="0.25">
      <c r="A1578" t="s">
        <v>311</v>
      </c>
      <c r="B1578" t="s">
        <v>314</v>
      </c>
      <c r="C1578" t="s">
        <v>354</v>
      </c>
      <c r="D1578" s="34">
        <v>44440</v>
      </c>
      <c r="E1578">
        <v>392.53</v>
      </c>
      <c r="F1578" s="24">
        <v>78.98</v>
      </c>
      <c r="G1578" s="24">
        <f t="shared" si="24"/>
        <v>471.51</v>
      </c>
    </row>
    <row r="1579" spans="1:7" x14ac:dyDescent="0.25">
      <c r="A1579" t="s">
        <v>311</v>
      </c>
      <c r="B1579" t="s">
        <v>314</v>
      </c>
      <c r="C1579" t="s">
        <v>355</v>
      </c>
      <c r="D1579" s="34">
        <v>44440</v>
      </c>
      <c r="E1579">
        <v>392.53</v>
      </c>
      <c r="F1579" s="24">
        <v>78.98</v>
      </c>
      <c r="G1579" s="24">
        <f t="shared" si="24"/>
        <v>471.51</v>
      </c>
    </row>
    <row r="1580" spans="1:7" x14ac:dyDescent="0.25">
      <c r="A1580" t="s">
        <v>311</v>
      </c>
      <c r="B1580" t="s">
        <v>314</v>
      </c>
      <c r="C1580" t="s">
        <v>356</v>
      </c>
      <c r="D1580" s="34">
        <v>44440</v>
      </c>
      <c r="E1580">
        <v>392.53</v>
      </c>
      <c r="F1580" s="24">
        <v>78.98</v>
      </c>
      <c r="G1580" s="24">
        <f t="shared" si="24"/>
        <v>471.51</v>
      </c>
    </row>
    <row r="1581" spans="1:7" x14ac:dyDescent="0.25">
      <c r="A1581" t="s">
        <v>311</v>
      </c>
      <c r="B1581" t="s">
        <v>314</v>
      </c>
      <c r="C1581" t="s">
        <v>357</v>
      </c>
      <c r="D1581" s="34">
        <v>44440</v>
      </c>
      <c r="E1581">
        <v>392.53</v>
      </c>
      <c r="F1581" s="24">
        <v>78.98</v>
      </c>
      <c r="G1581" s="24">
        <f t="shared" si="24"/>
        <v>471.51</v>
      </c>
    </row>
    <row r="1582" spans="1:7" x14ac:dyDescent="0.25">
      <c r="A1582" t="s">
        <v>311</v>
      </c>
      <c r="B1582" t="s">
        <v>314</v>
      </c>
      <c r="C1582" t="s">
        <v>358</v>
      </c>
      <c r="D1582" s="34">
        <v>44440</v>
      </c>
      <c r="E1582">
        <v>392.53</v>
      </c>
      <c r="F1582" s="24">
        <v>78.98</v>
      </c>
      <c r="G1582" s="24">
        <f t="shared" si="24"/>
        <v>471.51</v>
      </c>
    </row>
    <row r="1583" spans="1:7" x14ac:dyDescent="0.25">
      <c r="A1583" t="s">
        <v>311</v>
      </c>
      <c r="B1583" t="s">
        <v>314</v>
      </c>
      <c r="C1583" t="s">
        <v>359</v>
      </c>
      <c r="D1583" s="34">
        <v>44440</v>
      </c>
      <c r="E1583">
        <v>392.53</v>
      </c>
      <c r="F1583" s="24">
        <v>78.98</v>
      </c>
      <c r="G1583" s="24">
        <f t="shared" si="24"/>
        <v>471.51</v>
      </c>
    </row>
    <row r="1584" spans="1:7" x14ac:dyDescent="0.25">
      <c r="A1584" t="s">
        <v>311</v>
      </c>
      <c r="B1584" t="s">
        <v>314</v>
      </c>
      <c r="C1584" t="s">
        <v>360</v>
      </c>
      <c r="D1584" s="34">
        <v>44440</v>
      </c>
      <c r="E1584">
        <v>392.53</v>
      </c>
      <c r="F1584" s="24">
        <v>78.98</v>
      </c>
      <c r="G1584" s="24">
        <f t="shared" si="24"/>
        <v>471.51</v>
      </c>
    </row>
    <row r="1585" spans="1:7" x14ac:dyDescent="0.25">
      <c r="A1585" t="s">
        <v>311</v>
      </c>
      <c r="B1585" t="s">
        <v>314</v>
      </c>
      <c r="C1585" t="s">
        <v>361</v>
      </c>
      <c r="D1585" s="34">
        <v>44440</v>
      </c>
      <c r="E1585">
        <v>392.53</v>
      </c>
      <c r="F1585" s="24">
        <v>78.98</v>
      </c>
      <c r="G1585" s="24">
        <f t="shared" si="24"/>
        <v>471.51</v>
      </c>
    </row>
    <row r="1586" spans="1:7" x14ac:dyDescent="0.25">
      <c r="A1586" t="s">
        <v>311</v>
      </c>
      <c r="B1586" t="s">
        <v>314</v>
      </c>
      <c r="C1586" t="s">
        <v>362</v>
      </c>
      <c r="D1586" s="34">
        <v>44440</v>
      </c>
      <c r="E1586">
        <v>392.53</v>
      </c>
      <c r="F1586" s="24">
        <v>78.98</v>
      </c>
      <c r="G1586" s="24">
        <f t="shared" si="24"/>
        <v>471.51</v>
      </c>
    </row>
    <row r="1587" spans="1:7" x14ac:dyDescent="0.25">
      <c r="A1587" t="s">
        <v>311</v>
      </c>
      <c r="B1587" t="s">
        <v>314</v>
      </c>
      <c r="C1587" t="s">
        <v>363</v>
      </c>
      <c r="D1587" s="34">
        <v>44440</v>
      </c>
      <c r="E1587">
        <v>392.53</v>
      </c>
      <c r="F1587" s="24">
        <v>78.98</v>
      </c>
      <c r="G1587" s="24">
        <f t="shared" si="24"/>
        <v>471.51</v>
      </c>
    </row>
    <row r="1588" spans="1:7" x14ac:dyDescent="0.25">
      <c r="A1588" t="s">
        <v>311</v>
      </c>
      <c r="B1588" t="s">
        <v>314</v>
      </c>
      <c r="C1588" t="s">
        <v>364</v>
      </c>
      <c r="D1588" s="34">
        <v>44440</v>
      </c>
      <c r="E1588">
        <v>392.53</v>
      </c>
      <c r="F1588" s="24">
        <v>78.98</v>
      </c>
      <c r="G1588" s="24">
        <f t="shared" si="24"/>
        <v>471.51</v>
      </c>
    </row>
    <row r="1589" spans="1:7" x14ac:dyDescent="0.25">
      <c r="A1589" t="s">
        <v>311</v>
      </c>
      <c r="B1589" t="s">
        <v>314</v>
      </c>
      <c r="C1589" t="s">
        <v>365</v>
      </c>
      <c r="D1589" s="34">
        <v>44440</v>
      </c>
      <c r="E1589">
        <v>392.53</v>
      </c>
      <c r="F1589" s="24">
        <v>78.98</v>
      </c>
      <c r="G1589" s="24">
        <f t="shared" si="24"/>
        <v>471.51</v>
      </c>
    </row>
    <row r="1590" spans="1:7" x14ac:dyDescent="0.25">
      <c r="A1590" t="s">
        <v>311</v>
      </c>
      <c r="B1590" t="s">
        <v>314</v>
      </c>
      <c r="C1590" t="s">
        <v>366</v>
      </c>
      <c r="D1590" s="34">
        <v>44440</v>
      </c>
      <c r="E1590">
        <v>392.53</v>
      </c>
      <c r="F1590" s="24">
        <v>78.98</v>
      </c>
      <c r="G1590" s="24">
        <f t="shared" si="24"/>
        <v>471.51</v>
      </c>
    </row>
    <row r="1591" spans="1:7" x14ac:dyDescent="0.25">
      <c r="A1591" t="s">
        <v>311</v>
      </c>
      <c r="B1591" t="s">
        <v>314</v>
      </c>
      <c r="C1591" t="s">
        <v>367</v>
      </c>
      <c r="D1591" s="34">
        <v>44440</v>
      </c>
      <c r="E1591">
        <v>391.25</v>
      </c>
      <c r="F1591" s="24">
        <v>78.73</v>
      </c>
      <c r="G1591" s="24">
        <f t="shared" si="24"/>
        <v>469.98</v>
      </c>
    </row>
    <row r="1592" spans="1:7" x14ac:dyDescent="0.25">
      <c r="A1592" t="s">
        <v>311</v>
      </c>
      <c r="B1592" t="s">
        <v>314</v>
      </c>
      <c r="C1592" t="s">
        <v>368</v>
      </c>
      <c r="D1592" s="34">
        <v>44440</v>
      </c>
      <c r="E1592">
        <v>392.53</v>
      </c>
      <c r="F1592" s="24">
        <v>78.98</v>
      </c>
      <c r="G1592" s="24">
        <f t="shared" si="24"/>
        <v>471.51</v>
      </c>
    </row>
    <row r="1593" spans="1:7" x14ac:dyDescent="0.25">
      <c r="A1593" t="s">
        <v>311</v>
      </c>
      <c r="B1593" t="s">
        <v>314</v>
      </c>
      <c r="C1593" t="s">
        <v>369</v>
      </c>
      <c r="D1593" s="34">
        <v>44440</v>
      </c>
      <c r="E1593">
        <v>392.53</v>
      </c>
      <c r="F1593" s="24">
        <v>78.98</v>
      </c>
      <c r="G1593" s="24">
        <f t="shared" si="24"/>
        <v>471.51</v>
      </c>
    </row>
    <row r="1594" spans="1:7" x14ac:dyDescent="0.25">
      <c r="A1594" t="s">
        <v>311</v>
      </c>
      <c r="B1594" t="s">
        <v>314</v>
      </c>
      <c r="C1594" t="s">
        <v>370</v>
      </c>
      <c r="D1594" s="34">
        <v>44440</v>
      </c>
      <c r="E1594">
        <v>392.53</v>
      </c>
      <c r="F1594" s="24">
        <v>78.98</v>
      </c>
      <c r="G1594" s="24">
        <f t="shared" si="24"/>
        <v>471.51</v>
      </c>
    </row>
    <row r="1595" spans="1:7" x14ac:dyDescent="0.25">
      <c r="A1595" t="s">
        <v>311</v>
      </c>
      <c r="B1595" t="s">
        <v>314</v>
      </c>
      <c r="C1595" t="s">
        <v>371</v>
      </c>
      <c r="D1595" s="34">
        <v>44440</v>
      </c>
      <c r="E1595">
        <v>392.53</v>
      </c>
      <c r="F1595" s="24">
        <v>78.98</v>
      </c>
      <c r="G1595" s="24">
        <f t="shared" si="24"/>
        <v>471.51</v>
      </c>
    </row>
    <row r="1596" spans="1:7" x14ac:dyDescent="0.25">
      <c r="A1596" t="s">
        <v>311</v>
      </c>
      <c r="B1596" t="s">
        <v>314</v>
      </c>
      <c r="C1596" t="s">
        <v>372</v>
      </c>
      <c r="D1596" s="34">
        <v>44440</v>
      </c>
      <c r="E1596">
        <v>392.53</v>
      </c>
      <c r="F1596" s="24">
        <v>78.98</v>
      </c>
      <c r="G1596" s="24">
        <f t="shared" si="24"/>
        <v>471.51</v>
      </c>
    </row>
    <row r="1597" spans="1:7" x14ac:dyDescent="0.25">
      <c r="A1597" t="s">
        <v>311</v>
      </c>
      <c r="B1597" t="s">
        <v>314</v>
      </c>
      <c r="C1597" t="s">
        <v>373</v>
      </c>
      <c r="D1597" s="34">
        <v>44440</v>
      </c>
      <c r="E1597">
        <v>392.53</v>
      </c>
      <c r="F1597" s="24">
        <v>78.98</v>
      </c>
      <c r="G1597" s="24">
        <f t="shared" si="24"/>
        <v>471.51</v>
      </c>
    </row>
    <row r="1598" spans="1:7" x14ac:dyDescent="0.25">
      <c r="A1598" t="s">
        <v>311</v>
      </c>
      <c r="B1598" t="s">
        <v>314</v>
      </c>
      <c r="C1598" t="s">
        <v>374</v>
      </c>
      <c r="D1598" s="34">
        <v>44440</v>
      </c>
      <c r="E1598">
        <v>391.25</v>
      </c>
      <c r="F1598" s="24">
        <v>78.73</v>
      </c>
      <c r="G1598" s="24">
        <f t="shared" si="24"/>
        <v>469.98</v>
      </c>
    </row>
    <row r="1599" spans="1:7" x14ac:dyDescent="0.25">
      <c r="A1599" t="s">
        <v>311</v>
      </c>
      <c r="B1599" t="s">
        <v>314</v>
      </c>
      <c r="C1599" t="s">
        <v>375</v>
      </c>
      <c r="D1599" s="34">
        <v>44440</v>
      </c>
      <c r="E1599">
        <v>392.53</v>
      </c>
      <c r="F1599" s="24">
        <v>78.98</v>
      </c>
      <c r="G1599" s="24">
        <f t="shared" si="24"/>
        <v>471.51</v>
      </c>
    </row>
    <row r="1600" spans="1:7" x14ac:dyDescent="0.25">
      <c r="A1600" t="s">
        <v>311</v>
      </c>
      <c r="B1600" t="s">
        <v>314</v>
      </c>
      <c r="C1600" t="s">
        <v>376</v>
      </c>
      <c r="D1600" s="34">
        <v>44440</v>
      </c>
      <c r="E1600">
        <v>392.53</v>
      </c>
      <c r="F1600" s="24">
        <v>78.98</v>
      </c>
      <c r="G1600" s="24">
        <f t="shared" si="24"/>
        <v>471.51</v>
      </c>
    </row>
    <row r="1601" spans="1:7" x14ac:dyDescent="0.25">
      <c r="A1601" t="s">
        <v>311</v>
      </c>
      <c r="B1601" t="s">
        <v>314</v>
      </c>
      <c r="C1601" t="s">
        <v>377</v>
      </c>
      <c r="D1601" s="34">
        <v>44440</v>
      </c>
      <c r="E1601">
        <v>392.53</v>
      </c>
      <c r="F1601" s="24">
        <v>78.98</v>
      </c>
      <c r="G1601" s="24">
        <f t="shared" si="24"/>
        <v>471.51</v>
      </c>
    </row>
    <row r="1602" spans="1:7" x14ac:dyDescent="0.25">
      <c r="A1602" t="s">
        <v>311</v>
      </c>
      <c r="B1602" t="s">
        <v>314</v>
      </c>
      <c r="C1602" t="s">
        <v>378</v>
      </c>
      <c r="D1602" s="34">
        <v>44440</v>
      </c>
      <c r="E1602">
        <v>392.53</v>
      </c>
      <c r="F1602" s="24">
        <v>78.98</v>
      </c>
      <c r="G1602" s="24">
        <f t="shared" si="24"/>
        <v>471.51</v>
      </c>
    </row>
    <row r="1603" spans="1:7" x14ac:dyDescent="0.25">
      <c r="A1603" t="s">
        <v>311</v>
      </c>
      <c r="B1603" t="s">
        <v>314</v>
      </c>
      <c r="C1603" t="s">
        <v>379</v>
      </c>
      <c r="D1603" s="34">
        <v>44440</v>
      </c>
      <c r="E1603">
        <v>391.25</v>
      </c>
      <c r="F1603" s="24">
        <v>78.73</v>
      </c>
      <c r="G1603" s="24">
        <f t="shared" ref="G1603:G1666" si="25">SUM(E1603:F1603)</f>
        <v>469.98</v>
      </c>
    </row>
    <row r="1604" spans="1:7" x14ac:dyDescent="0.25">
      <c r="A1604" t="s">
        <v>311</v>
      </c>
      <c r="B1604" t="s">
        <v>314</v>
      </c>
      <c r="C1604" t="s">
        <v>380</v>
      </c>
      <c r="D1604" s="34">
        <v>44440</v>
      </c>
      <c r="E1604">
        <v>391.25</v>
      </c>
      <c r="F1604" s="24">
        <v>78.73</v>
      </c>
      <c r="G1604" s="24">
        <f t="shared" si="25"/>
        <v>469.98</v>
      </c>
    </row>
    <row r="1605" spans="1:7" x14ac:dyDescent="0.25">
      <c r="A1605" t="s">
        <v>311</v>
      </c>
      <c r="B1605" t="s">
        <v>314</v>
      </c>
      <c r="C1605" t="s">
        <v>381</v>
      </c>
      <c r="D1605" s="34">
        <v>44440</v>
      </c>
      <c r="E1605">
        <v>391.25</v>
      </c>
      <c r="F1605" s="24">
        <v>78.73</v>
      </c>
      <c r="G1605" s="24">
        <f t="shared" si="25"/>
        <v>469.98</v>
      </c>
    </row>
    <row r="1606" spans="1:7" x14ac:dyDescent="0.25">
      <c r="A1606" t="s">
        <v>311</v>
      </c>
      <c r="B1606" t="s">
        <v>314</v>
      </c>
      <c r="C1606" t="s">
        <v>382</v>
      </c>
      <c r="D1606" s="34">
        <v>44440</v>
      </c>
      <c r="E1606">
        <v>391.25</v>
      </c>
      <c r="F1606" s="24">
        <v>78.73</v>
      </c>
      <c r="G1606" s="24">
        <f t="shared" si="25"/>
        <v>469.98</v>
      </c>
    </row>
    <row r="1607" spans="1:7" x14ac:dyDescent="0.25">
      <c r="A1607" t="s">
        <v>311</v>
      </c>
      <c r="B1607" t="s">
        <v>314</v>
      </c>
      <c r="C1607" t="s">
        <v>383</v>
      </c>
      <c r="D1607" s="34">
        <v>44440</v>
      </c>
      <c r="E1607">
        <v>391.25</v>
      </c>
      <c r="F1607" s="24">
        <v>78.73</v>
      </c>
      <c r="G1607" s="24">
        <f t="shared" si="25"/>
        <v>469.98</v>
      </c>
    </row>
    <row r="1608" spans="1:7" x14ac:dyDescent="0.25">
      <c r="A1608" t="s">
        <v>311</v>
      </c>
      <c r="B1608" t="s">
        <v>314</v>
      </c>
      <c r="C1608" t="s">
        <v>384</v>
      </c>
      <c r="D1608" s="34">
        <v>44440</v>
      </c>
      <c r="E1608">
        <v>391.25</v>
      </c>
      <c r="F1608" s="24">
        <v>78.73</v>
      </c>
      <c r="G1608" s="24">
        <f t="shared" si="25"/>
        <v>469.98</v>
      </c>
    </row>
    <row r="1609" spans="1:7" x14ac:dyDescent="0.25">
      <c r="A1609" t="s">
        <v>311</v>
      </c>
      <c r="B1609" t="s">
        <v>314</v>
      </c>
      <c r="C1609" t="s">
        <v>385</v>
      </c>
      <c r="D1609" s="34">
        <v>44440</v>
      </c>
      <c r="E1609">
        <v>391.25</v>
      </c>
      <c r="F1609" s="24">
        <v>78.73</v>
      </c>
      <c r="G1609" s="24">
        <f t="shared" si="25"/>
        <v>469.98</v>
      </c>
    </row>
    <row r="1610" spans="1:7" x14ac:dyDescent="0.25">
      <c r="A1610" t="s">
        <v>311</v>
      </c>
      <c r="B1610" t="s">
        <v>314</v>
      </c>
      <c r="C1610" t="s">
        <v>386</v>
      </c>
      <c r="D1610" s="34">
        <v>44440</v>
      </c>
      <c r="E1610">
        <v>391.25</v>
      </c>
      <c r="F1610" s="24">
        <v>78.73</v>
      </c>
      <c r="G1610" s="24">
        <f t="shared" si="25"/>
        <v>469.98</v>
      </c>
    </row>
    <row r="1611" spans="1:7" x14ac:dyDescent="0.25">
      <c r="A1611" t="s">
        <v>311</v>
      </c>
      <c r="B1611" t="s">
        <v>314</v>
      </c>
      <c r="C1611" t="s">
        <v>387</v>
      </c>
      <c r="D1611" s="34">
        <v>44440</v>
      </c>
      <c r="E1611">
        <v>391.25</v>
      </c>
      <c r="F1611" s="24">
        <v>78.73</v>
      </c>
      <c r="G1611" s="24">
        <f t="shared" si="25"/>
        <v>469.98</v>
      </c>
    </row>
    <row r="1612" spans="1:7" x14ac:dyDescent="0.25">
      <c r="A1612" t="s">
        <v>311</v>
      </c>
      <c r="B1612" t="s">
        <v>314</v>
      </c>
      <c r="C1612" t="s">
        <v>388</v>
      </c>
      <c r="D1612" s="34">
        <v>44440</v>
      </c>
      <c r="E1612">
        <v>391.25</v>
      </c>
      <c r="F1612" s="24">
        <v>78.73</v>
      </c>
      <c r="G1612" s="24">
        <f t="shared" si="25"/>
        <v>469.98</v>
      </c>
    </row>
    <row r="1613" spans="1:7" x14ac:dyDescent="0.25">
      <c r="A1613" t="s">
        <v>311</v>
      </c>
      <c r="B1613" t="s">
        <v>314</v>
      </c>
      <c r="C1613" t="s">
        <v>389</v>
      </c>
      <c r="D1613" s="34">
        <v>44440</v>
      </c>
      <c r="E1613">
        <v>391.25</v>
      </c>
      <c r="F1613" s="24">
        <v>78.73</v>
      </c>
      <c r="G1613" s="24">
        <f t="shared" si="25"/>
        <v>469.98</v>
      </c>
    </row>
    <row r="1614" spans="1:7" x14ac:dyDescent="0.25">
      <c r="A1614" t="s">
        <v>311</v>
      </c>
      <c r="B1614" t="s">
        <v>314</v>
      </c>
      <c r="C1614" t="s">
        <v>390</v>
      </c>
      <c r="D1614" s="34">
        <v>44440</v>
      </c>
      <c r="E1614">
        <v>391.25</v>
      </c>
      <c r="F1614" s="24">
        <v>78.73</v>
      </c>
      <c r="G1614" s="24">
        <f t="shared" si="25"/>
        <v>469.98</v>
      </c>
    </row>
    <row r="1615" spans="1:7" x14ac:dyDescent="0.25">
      <c r="A1615" t="s">
        <v>311</v>
      </c>
      <c r="B1615" t="s">
        <v>314</v>
      </c>
      <c r="C1615" t="s">
        <v>391</v>
      </c>
      <c r="D1615" s="34">
        <v>44440</v>
      </c>
      <c r="E1615">
        <v>391.25</v>
      </c>
      <c r="F1615" s="24">
        <v>78.73</v>
      </c>
      <c r="G1615" s="24">
        <f t="shared" si="25"/>
        <v>469.98</v>
      </c>
    </row>
    <row r="1616" spans="1:7" x14ac:dyDescent="0.25">
      <c r="A1616" t="s">
        <v>311</v>
      </c>
      <c r="B1616" t="s">
        <v>314</v>
      </c>
      <c r="C1616" t="s">
        <v>392</v>
      </c>
      <c r="D1616" s="34">
        <v>44440</v>
      </c>
      <c r="E1616">
        <v>391.25</v>
      </c>
      <c r="F1616" s="24">
        <v>78.73</v>
      </c>
      <c r="G1616" s="24">
        <f t="shared" si="25"/>
        <v>469.98</v>
      </c>
    </row>
    <row r="1617" spans="1:7" x14ac:dyDescent="0.25">
      <c r="A1617" t="s">
        <v>311</v>
      </c>
      <c r="B1617" t="s">
        <v>314</v>
      </c>
      <c r="C1617" t="s">
        <v>393</v>
      </c>
      <c r="D1617" s="34">
        <v>44440</v>
      </c>
      <c r="E1617">
        <v>391.25</v>
      </c>
      <c r="F1617" s="24">
        <v>78.73</v>
      </c>
      <c r="G1617" s="24">
        <f t="shared" si="25"/>
        <v>469.98</v>
      </c>
    </row>
    <row r="1618" spans="1:7" x14ac:dyDescent="0.25">
      <c r="A1618" t="s">
        <v>311</v>
      </c>
      <c r="B1618" t="s">
        <v>314</v>
      </c>
      <c r="C1618" t="s">
        <v>394</v>
      </c>
      <c r="D1618" s="34">
        <v>44440</v>
      </c>
      <c r="E1618">
        <v>391.25</v>
      </c>
      <c r="F1618" s="24">
        <v>78.73</v>
      </c>
      <c r="G1618" s="24">
        <f t="shared" si="25"/>
        <v>469.98</v>
      </c>
    </row>
    <row r="1619" spans="1:7" x14ac:dyDescent="0.25">
      <c r="A1619" t="s">
        <v>311</v>
      </c>
      <c r="B1619" t="s">
        <v>314</v>
      </c>
      <c r="C1619" t="s">
        <v>395</v>
      </c>
      <c r="D1619" s="34">
        <v>44440</v>
      </c>
      <c r="E1619">
        <v>391.25</v>
      </c>
      <c r="F1619" s="24">
        <v>78.73</v>
      </c>
      <c r="G1619" s="24">
        <f t="shared" si="25"/>
        <v>469.98</v>
      </c>
    </row>
    <row r="1620" spans="1:7" x14ac:dyDescent="0.25">
      <c r="A1620" t="s">
        <v>311</v>
      </c>
      <c r="B1620" t="s">
        <v>314</v>
      </c>
      <c r="C1620" t="s">
        <v>396</v>
      </c>
      <c r="D1620" s="34">
        <v>44440</v>
      </c>
      <c r="E1620">
        <v>391.25</v>
      </c>
      <c r="F1620" s="24">
        <v>78.73</v>
      </c>
      <c r="G1620" s="24">
        <f t="shared" si="25"/>
        <v>469.98</v>
      </c>
    </row>
    <row r="1621" spans="1:7" x14ac:dyDescent="0.25">
      <c r="A1621" t="s">
        <v>311</v>
      </c>
      <c r="B1621" t="s">
        <v>314</v>
      </c>
      <c r="C1621" t="s">
        <v>397</v>
      </c>
      <c r="D1621" s="34">
        <v>44440</v>
      </c>
      <c r="E1621">
        <v>391.25</v>
      </c>
      <c r="F1621" s="24">
        <v>78.73</v>
      </c>
      <c r="G1621" s="24">
        <f t="shared" si="25"/>
        <v>469.98</v>
      </c>
    </row>
    <row r="1622" spans="1:7" x14ac:dyDescent="0.25">
      <c r="A1622" t="s">
        <v>311</v>
      </c>
      <c r="B1622" t="s">
        <v>314</v>
      </c>
      <c r="C1622" t="s">
        <v>398</v>
      </c>
      <c r="D1622" s="34">
        <v>44440</v>
      </c>
      <c r="E1622">
        <v>391.25</v>
      </c>
      <c r="F1622" s="24">
        <v>78.73</v>
      </c>
      <c r="G1622" s="24">
        <f t="shared" si="25"/>
        <v>469.98</v>
      </c>
    </row>
    <row r="1623" spans="1:7" x14ac:dyDescent="0.25">
      <c r="A1623" t="s">
        <v>311</v>
      </c>
      <c r="B1623" t="s">
        <v>314</v>
      </c>
      <c r="C1623" t="s">
        <v>399</v>
      </c>
      <c r="D1623" s="34">
        <v>44440</v>
      </c>
      <c r="E1623">
        <v>391.25</v>
      </c>
      <c r="F1623" s="24">
        <v>78.73</v>
      </c>
      <c r="G1623" s="24">
        <f t="shared" si="25"/>
        <v>469.98</v>
      </c>
    </row>
    <row r="1624" spans="1:7" x14ac:dyDescent="0.25">
      <c r="A1624" t="s">
        <v>311</v>
      </c>
      <c r="B1624" t="s">
        <v>314</v>
      </c>
      <c r="C1624" t="s">
        <v>400</v>
      </c>
      <c r="D1624" s="34">
        <v>44440</v>
      </c>
      <c r="E1624">
        <v>391.25</v>
      </c>
      <c r="F1624" s="24">
        <v>78.73</v>
      </c>
      <c r="G1624" s="24">
        <f t="shared" si="25"/>
        <v>469.98</v>
      </c>
    </row>
    <row r="1625" spans="1:7" x14ac:dyDescent="0.25">
      <c r="A1625" t="s">
        <v>311</v>
      </c>
      <c r="B1625" t="s">
        <v>314</v>
      </c>
      <c r="C1625" t="s">
        <v>401</v>
      </c>
      <c r="D1625" s="34">
        <v>44440</v>
      </c>
      <c r="E1625">
        <v>391.25</v>
      </c>
      <c r="F1625" s="24">
        <v>78.73</v>
      </c>
      <c r="G1625" s="24">
        <f t="shared" si="25"/>
        <v>469.98</v>
      </c>
    </row>
    <row r="1626" spans="1:7" x14ac:dyDescent="0.25">
      <c r="A1626" t="s">
        <v>311</v>
      </c>
      <c r="B1626" t="s">
        <v>314</v>
      </c>
      <c r="C1626" t="s">
        <v>402</v>
      </c>
      <c r="D1626" s="34">
        <v>44440</v>
      </c>
      <c r="E1626">
        <v>391.25</v>
      </c>
      <c r="F1626" s="24">
        <v>78.73</v>
      </c>
      <c r="G1626" s="24">
        <f t="shared" si="25"/>
        <v>469.98</v>
      </c>
    </row>
    <row r="1627" spans="1:7" x14ac:dyDescent="0.25">
      <c r="A1627" t="s">
        <v>311</v>
      </c>
      <c r="B1627" t="s">
        <v>314</v>
      </c>
      <c r="C1627" t="s">
        <v>403</v>
      </c>
      <c r="D1627" s="34">
        <v>44440</v>
      </c>
      <c r="E1627">
        <v>391.25</v>
      </c>
      <c r="F1627" s="24">
        <v>78.73</v>
      </c>
      <c r="G1627" s="24">
        <f t="shared" si="25"/>
        <v>469.98</v>
      </c>
    </row>
    <row r="1628" spans="1:7" x14ac:dyDescent="0.25">
      <c r="A1628" t="s">
        <v>311</v>
      </c>
      <c r="B1628" t="s">
        <v>314</v>
      </c>
      <c r="C1628" t="s">
        <v>404</v>
      </c>
      <c r="D1628" s="34">
        <v>44440</v>
      </c>
      <c r="E1628">
        <v>391.25</v>
      </c>
      <c r="F1628" s="24">
        <v>78.73</v>
      </c>
      <c r="G1628" s="24">
        <f t="shared" si="25"/>
        <v>469.98</v>
      </c>
    </row>
    <row r="1629" spans="1:7" x14ac:dyDescent="0.25">
      <c r="A1629" t="s">
        <v>311</v>
      </c>
      <c r="B1629" t="s">
        <v>314</v>
      </c>
      <c r="C1629" t="s">
        <v>405</v>
      </c>
      <c r="D1629" s="34">
        <v>44440</v>
      </c>
      <c r="E1629">
        <v>391.25</v>
      </c>
      <c r="F1629" s="24">
        <v>78.73</v>
      </c>
      <c r="G1629" s="24">
        <f t="shared" si="25"/>
        <v>469.98</v>
      </c>
    </row>
    <row r="1630" spans="1:7" x14ac:dyDescent="0.25">
      <c r="A1630" t="s">
        <v>311</v>
      </c>
      <c r="B1630" t="s">
        <v>314</v>
      </c>
      <c r="C1630" t="s">
        <v>406</v>
      </c>
      <c r="D1630" s="34">
        <v>44440</v>
      </c>
      <c r="E1630">
        <v>391.25</v>
      </c>
      <c r="F1630" s="24">
        <v>78.73</v>
      </c>
      <c r="G1630" s="24">
        <f t="shared" si="25"/>
        <v>469.98</v>
      </c>
    </row>
    <row r="1631" spans="1:7" x14ac:dyDescent="0.25">
      <c r="A1631" t="s">
        <v>311</v>
      </c>
      <c r="B1631" t="s">
        <v>314</v>
      </c>
      <c r="C1631" t="s">
        <v>407</v>
      </c>
      <c r="D1631" s="34">
        <v>44440</v>
      </c>
      <c r="E1631">
        <v>391.25</v>
      </c>
      <c r="F1631" s="24">
        <v>78.73</v>
      </c>
      <c r="G1631" s="24">
        <f t="shared" si="25"/>
        <v>469.98</v>
      </c>
    </row>
    <row r="1632" spans="1:7" x14ac:dyDescent="0.25">
      <c r="A1632" t="s">
        <v>311</v>
      </c>
      <c r="B1632" t="s">
        <v>314</v>
      </c>
      <c r="C1632" t="s">
        <v>408</v>
      </c>
      <c r="D1632" s="34">
        <v>44440</v>
      </c>
      <c r="E1632">
        <v>391.25</v>
      </c>
      <c r="F1632" s="24">
        <v>78.73</v>
      </c>
      <c r="G1632" s="24">
        <f t="shared" si="25"/>
        <v>469.98</v>
      </c>
    </row>
    <row r="1633" spans="1:7" x14ac:dyDescent="0.25">
      <c r="A1633" t="s">
        <v>311</v>
      </c>
      <c r="B1633" t="s">
        <v>314</v>
      </c>
      <c r="C1633" t="s">
        <v>409</v>
      </c>
      <c r="D1633" s="34">
        <v>44440</v>
      </c>
      <c r="E1633">
        <v>391.25</v>
      </c>
      <c r="F1633" s="24">
        <v>78.73</v>
      </c>
      <c r="G1633" s="24">
        <f t="shared" si="25"/>
        <v>469.98</v>
      </c>
    </row>
    <row r="1634" spans="1:7" x14ac:dyDescent="0.25">
      <c r="A1634" t="s">
        <v>311</v>
      </c>
      <c r="B1634" t="s">
        <v>314</v>
      </c>
      <c r="C1634" t="s">
        <v>410</v>
      </c>
      <c r="D1634" s="34">
        <v>44440</v>
      </c>
      <c r="E1634">
        <v>391.25</v>
      </c>
      <c r="F1634" s="24">
        <v>78.73</v>
      </c>
      <c r="G1634" s="24">
        <f t="shared" si="25"/>
        <v>469.98</v>
      </c>
    </row>
    <row r="1635" spans="1:7" x14ac:dyDescent="0.25">
      <c r="A1635" t="s">
        <v>311</v>
      </c>
      <c r="B1635" t="s">
        <v>314</v>
      </c>
      <c r="C1635" t="s">
        <v>411</v>
      </c>
      <c r="D1635" s="34">
        <v>44440</v>
      </c>
      <c r="E1635">
        <v>391.25</v>
      </c>
      <c r="F1635" s="24">
        <v>78.73</v>
      </c>
      <c r="G1635" s="24">
        <f t="shared" si="25"/>
        <v>469.98</v>
      </c>
    </row>
    <row r="1636" spans="1:7" x14ac:dyDescent="0.25">
      <c r="A1636" t="s">
        <v>311</v>
      </c>
      <c r="B1636" t="s">
        <v>314</v>
      </c>
      <c r="C1636" t="s">
        <v>412</v>
      </c>
      <c r="D1636" s="34">
        <v>44440</v>
      </c>
      <c r="E1636">
        <v>391.25</v>
      </c>
      <c r="F1636" s="24">
        <v>78.73</v>
      </c>
      <c r="G1636" s="24">
        <f t="shared" si="25"/>
        <v>469.98</v>
      </c>
    </row>
    <row r="1637" spans="1:7" x14ac:dyDescent="0.25">
      <c r="A1637" t="s">
        <v>311</v>
      </c>
      <c r="B1637" t="s">
        <v>314</v>
      </c>
      <c r="C1637" t="s">
        <v>413</v>
      </c>
      <c r="D1637" s="34">
        <v>44440</v>
      </c>
      <c r="E1637">
        <v>391.25</v>
      </c>
      <c r="F1637" s="24">
        <v>78.73</v>
      </c>
      <c r="G1637" s="24">
        <f t="shared" si="25"/>
        <v>469.98</v>
      </c>
    </row>
    <row r="1638" spans="1:7" x14ac:dyDescent="0.25">
      <c r="A1638" t="s">
        <v>311</v>
      </c>
      <c r="B1638" t="s">
        <v>314</v>
      </c>
      <c r="C1638" t="s">
        <v>414</v>
      </c>
      <c r="D1638" s="34">
        <v>44440</v>
      </c>
      <c r="E1638">
        <v>391.25</v>
      </c>
      <c r="F1638" s="24">
        <v>78.73</v>
      </c>
      <c r="G1638" s="24">
        <f t="shared" si="25"/>
        <v>469.98</v>
      </c>
    </row>
    <row r="1639" spans="1:7" x14ac:dyDescent="0.25">
      <c r="A1639" t="s">
        <v>311</v>
      </c>
      <c r="B1639" t="s">
        <v>314</v>
      </c>
      <c r="C1639" t="s">
        <v>415</v>
      </c>
      <c r="D1639" s="34">
        <v>44440</v>
      </c>
      <c r="E1639">
        <v>391.25</v>
      </c>
      <c r="F1639" s="24">
        <v>78.73</v>
      </c>
      <c r="G1639" s="24">
        <f t="shared" si="25"/>
        <v>469.98</v>
      </c>
    </row>
    <row r="1640" spans="1:7" x14ac:dyDescent="0.25">
      <c r="A1640" t="s">
        <v>311</v>
      </c>
      <c r="B1640" t="s">
        <v>314</v>
      </c>
      <c r="C1640" t="s">
        <v>416</v>
      </c>
      <c r="D1640" s="34">
        <v>44440</v>
      </c>
      <c r="E1640">
        <v>391.25</v>
      </c>
      <c r="F1640" s="24">
        <v>78.73</v>
      </c>
      <c r="G1640" s="24">
        <f t="shared" si="25"/>
        <v>469.98</v>
      </c>
    </row>
    <row r="1641" spans="1:7" x14ac:dyDescent="0.25">
      <c r="A1641" t="s">
        <v>311</v>
      </c>
      <c r="B1641" t="s">
        <v>314</v>
      </c>
      <c r="C1641" t="s">
        <v>417</v>
      </c>
      <c r="D1641" s="34">
        <v>44440</v>
      </c>
      <c r="E1641">
        <v>391.25</v>
      </c>
      <c r="F1641" s="24">
        <v>78.73</v>
      </c>
      <c r="G1641" s="24">
        <f t="shared" si="25"/>
        <v>469.98</v>
      </c>
    </row>
    <row r="1642" spans="1:7" x14ac:dyDescent="0.25">
      <c r="A1642" t="s">
        <v>311</v>
      </c>
      <c r="B1642" t="s">
        <v>314</v>
      </c>
      <c r="C1642" t="s">
        <v>418</v>
      </c>
      <c r="D1642" s="34">
        <v>44440</v>
      </c>
      <c r="E1642">
        <v>391.25</v>
      </c>
      <c r="F1642" s="24">
        <v>78.73</v>
      </c>
      <c r="G1642" s="24">
        <f t="shared" si="25"/>
        <v>469.98</v>
      </c>
    </row>
    <row r="1643" spans="1:7" x14ac:dyDescent="0.25">
      <c r="A1643" t="s">
        <v>311</v>
      </c>
      <c r="B1643" t="s">
        <v>314</v>
      </c>
      <c r="C1643" t="s">
        <v>419</v>
      </c>
      <c r="D1643" s="34">
        <v>44440</v>
      </c>
      <c r="E1643">
        <v>391.25</v>
      </c>
      <c r="F1643" s="24">
        <v>78.73</v>
      </c>
      <c r="G1643" s="24">
        <f t="shared" si="25"/>
        <v>469.98</v>
      </c>
    </row>
    <row r="1644" spans="1:7" x14ac:dyDescent="0.25">
      <c r="A1644" t="s">
        <v>311</v>
      </c>
      <c r="B1644" t="s">
        <v>314</v>
      </c>
      <c r="C1644" t="s">
        <v>420</v>
      </c>
      <c r="D1644" s="34">
        <v>44440</v>
      </c>
      <c r="E1644">
        <v>391.25</v>
      </c>
      <c r="F1644" s="24">
        <v>78.73</v>
      </c>
      <c r="G1644" s="24">
        <f t="shared" si="25"/>
        <v>469.98</v>
      </c>
    </row>
    <row r="1645" spans="1:7" x14ac:dyDescent="0.25">
      <c r="A1645" t="s">
        <v>311</v>
      </c>
      <c r="B1645" t="s">
        <v>314</v>
      </c>
      <c r="C1645" t="s">
        <v>421</v>
      </c>
      <c r="D1645" s="34">
        <v>44440</v>
      </c>
      <c r="E1645">
        <v>391.25</v>
      </c>
      <c r="F1645" s="24">
        <v>78.73</v>
      </c>
      <c r="G1645" s="24">
        <f t="shared" si="25"/>
        <v>469.98</v>
      </c>
    </row>
    <row r="1646" spans="1:7" x14ac:dyDescent="0.25">
      <c r="A1646" t="s">
        <v>311</v>
      </c>
      <c r="B1646" t="s">
        <v>314</v>
      </c>
      <c r="C1646" t="s">
        <v>422</v>
      </c>
      <c r="D1646" s="34">
        <v>44440</v>
      </c>
      <c r="E1646">
        <v>391.25</v>
      </c>
      <c r="F1646" s="24">
        <v>78.73</v>
      </c>
      <c r="G1646" s="24">
        <f t="shared" si="25"/>
        <v>469.98</v>
      </c>
    </row>
    <row r="1647" spans="1:7" x14ac:dyDescent="0.25">
      <c r="A1647" t="s">
        <v>311</v>
      </c>
      <c r="B1647" t="s">
        <v>314</v>
      </c>
      <c r="C1647" t="s">
        <v>423</v>
      </c>
      <c r="D1647" s="34">
        <v>44440</v>
      </c>
      <c r="E1647">
        <v>391.25</v>
      </c>
      <c r="F1647" s="24">
        <v>78.73</v>
      </c>
      <c r="G1647" s="24">
        <f t="shared" si="25"/>
        <v>469.98</v>
      </c>
    </row>
    <row r="1648" spans="1:7" x14ac:dyDescent="0.25">
      <c r="A1648" t="s">
        <v>311</v>
      </c>
      <c r="B1648" t="s">
        <v>314</v>
      </c>
      <c r="C1648" t="s">
        <v>424</v>
      </c>
      <c r="D1648" s="34">
        <v>44440</v>
      </c>
      <c r="E1648">
        <v>391.25</v>
      </c>
      <c r="F1648" s="24">
        <v>78.73</v>
      </c>
      <c r="G1648" s="24">
        <f t="shared" si="25"/>
        <v>469.98</v>
      </c>
    </row>
    <row r="1649" spans="1:7" x14ac:dyDescent="0.25">
      <c r="A1649" t="s">
        <v>311</v>
      </c>
      <c r="B1649" t="s">
        <v>314</v>
      </c>
      <c r="C1649" t="s">
        <v>425</v>
      </c>
      <c r="D1649" s="34">
        <v>44440</v>
      </c>
      <c r="E1649">
        <v>391.25</v>
      </c>
      <c r="F1649" s="24">
        <v>78.73</v>
      </c>
      <c r="G1649" s="24">
        <f t="shared" si="25"/>
        <v>469.98</v>
      </c>
    </row>
    <row r="1650" spans="1:7" x14ac:dyDescent="0.25">
      <c r="A1650" t="s">
        <v>311</v>
      </c>
      <c r="B1650" t="s">
        <v>314</v>
      </c>
      <c r="C1650" t="s">
        <v>426</v>
      </c>
      <c r="D1650" s="34">
        <v>44440</v>
      </c>
      <c r="E1650">
        <v>392.53</v>
      </c>
      <c r="F1650" s="24">
        <v>78.98</v>
      </c>
      <c r="G1650" s="24">
        <f t="shared" si="25"/>
        <v>471.51</v>
      </c>
    </row>
    <row r="1651" spans="1:7" x14ac:dyDescent="0.25">
      <c r="A1651" t="s">
        <v>311</v>
      </c>
      <c r="B1651" t="s">
        <v>314</v>
      </c>
      <c r="C1651" t="s">
        <v>427</v>
      </c>
      <c r="D1651" s="34">
        <v>44440</v>
      </c>
      <c r="E1651">
        <v>391.25</v>
      </c>
      <c r="F1651" s="24">
        <v>78.73</v>
      </c>
      <c r="G1651" s="24">
        <f t="shared" si="25"/>
        <v>469.98</v>
      </c>
    </row>
    <row r="1652" spans="1:7" x14ac:dyDescent="0.25">
      <c r="A1652" t="s">
        <v>311</v>
      </c>
      <c r="B1652" t="s">
        <v>314</v>
      </c>
      <c r="C1652" t="s">
        <v>428</v>
      </c>
      <c r="D1652" s="34">
        <v>44440</v>
      </c>
      <c r="E1652">
        <v>391.25</v>
      </c>
      <c r="F1652" s="24">
        <v>78.73</v>
      </c>
      <c r="G1652" s="24">
        <f t="shared" si="25"/>
        <v>469.98</v>
      </c>
    </row>
    <row r="1653" spans="1:7" x14ac:dyDescent="0.25">
      <c r="A1653" t="s">
        <v>311</v>
      </c>
      <c r="B1653" t="s">
        <v>314</v>
      </c>
      <c r="C1653" t="s">
        <v>429</v>
      </c>
      <c r="D1653" s="34">
        <v>44440</v>
      </c>
      <c r="E1653">
        <v>391.25</v>
      </c>
      <c r="F1653" s="24">
        <v>78.73</v>
      </c>
      <c r="G1653" s="24">
        <f t="shared" si="25"/>
        <v>469.98</v>
      </c>
    </row>
    <row r="1654" spans="1:7" x14ac:dyDescent="0.25">
      <c r="A1654" t="s">
        <v>311</v>
      </c>
      <c r="B1654" t="s">
        <v>314</v>
      </c>
      <c r="C1654" t="s">
        <v>430</v>
      </c>
      <c r="D1654" s="34">
        <v>44440</v>
      </c>
      <c r="E1654">
        <v>392.53</v>
      </c>
      <c r="F1654" s="24">
        <v>78.98</v>
      </c>
      <c r="G1654" s="24">
        <f t="shared" si="25"/>
        <v>471.51</v>
      </c>
    </row>
    <row r="1655" spans="1:7" x14ac:dyDescent="0.25">
      <c r="A1655" t="s">
        <v>311</v>
      </c>
      <c r="B1655" t="s">
        <v>314</v>
      </c>
      <c r="C1655" t="s">
        <v>431</v>
      </c>
      <c r="D1655" s="34">
        <v>44440</v>
      </c>
      <c r="E1655">
        <v>392.53</v>
      </c>
      <c r="F1655" s="24">
        <v>78.98</v>
      </c>
      <c r="G1655" s="24">
        <f t="shared" si="25"/>
        <v>471.51</v>
      </c>
    </row>
    <row r="1656" spans="1:7" x14ac:dyDescent="0.25">
      <c r="A1656" t="s">
        <v>311</v>
      </c>
      <c r="B1656" t="s">
        <v>314</v>
      </c>
      <c r="C1656" t="s">
        <v>432</v>
      </c>
      <c r="D1656" s="34">
        <v>44440</v>
      </c>
      <c r="E1656">
        <v>392.53</v>
      </c>
      <c r="F1656" s="24">
        <v>78.98</v>
      </c>
      <c r="G1656" s="24">
        <f t="shared" si="25"/>
        <v>471.51</v>
      </c>
    </row>
    <row r="1657" spans="1:7" x14ac:dyDescent="0.25">
      <c r="A1657" t="s">
        <v>311</v>
      </c>
      <c r="B1657" t="s">
        <v>314</v>
      </c>
      <c r="C1657" t="s">
        <v>433</v>
      </c>
      <c r="D1657" s="34">
        <v>44440</v>
      </c>
      <c r="E1657">
        <v>392.53</v>
      </c>
      <c r="F1657" s="24">
        <v>78.98</v>
      </c>
      <c r="G1657" s="24">
        <f t="shared" si="25"/>
        <v>471.51</v>
      </c>
    </row>
    <row r="1658" spans="1:7" x14ac:dyDescent="0.25">
      <c r="A1658" t="s">
        <v>311</v>
      </c>
      <c r="B1658" t="s">
        <v>314</v>
      </c>
      <c r="C1658" t="s">
        <v>434</v>
      </c>
      <c r="D1658" s="34">
        <v>44440</v>
      </c>
      <c r="E1658">
        <v>392.53</v>
      </c>
      <c r="F1658" s="24">
        <v>78.98</v>
      </c>
      <c r="G1658" s="24">
        <f t="shared" si="25"/>
        <v>471.51</v>
      </c>
    </row>
    <row r="1659" spans="1:7" x14ac:dyDescent="0.25">
      <c r="A1659" t="s">
        <v>311</v>
      </c>
      <c r="B1659" t="s">
        <v>314</v>
      </c>
      <c r="C1659" t="s">
        <v>435</v>
      </c>
      <c r="D1659" s="34">
        <v>44440</v>
      </c>
      <c r="E1659">
        <v>392.53</v>
      </c>
      <c r="F1659" s="24">
        <v>78.98</v>
      </c>
      <c r="G1659" s="24">
        <f t="shared" si="25"/>
        <v>471.51</v>
      </c>
    </row>
    <row r="1660" spans="1:7" x14ac:dyDescent="0.25">
      <c r="A1660" t="s">
        <v>311</v>
      </c>
      <c r="B1660" t="s">
        <v>314</v>
      </c>
      <c r="C1660" t="s">
        <v>436</v>
      </c>
      <c r="D1660" s="34">
        <v>44440</v>
      </c>
      <c r="E1660">
        <v>392.53</v>
      </c>
      <c r="F1660" s="24">
        <v>78.98</v>
      </c>
      <c r="G1660" s="24">
        <f t="shared" si="25"/>
        <v>471.51</v>
      </c>
    </row>
    <row r="1661" spans="1:7" x14ac:dyDescent="0.25">
      <c r="A1661" t="s">
        <v>311</v>
      </c>
      <c r="B1661" t="s">
        <v>314</v>
      </c>
      <c r="C1661" t="s">
        <v>437</v>
      </c>
      <c r="D1661" s="34">
        <v>44440</v>
      </c>
      <c r="E1661">
        <v>392.53</v>
      </c>
      <c r="F1661" s="24">
        <v>78.98</v>
      </c>
      <c r="G1661" s="24">
        <f t="shared" si="25"/>
        <v>471.51</v>
      </c>
    </row>
    <row r="1662" spans="1:7" x14ac:dyDescent="0.25">
      <c r="A1662" t="s">
        <v>311</v>
      </c>
      <c r="B1662" t="s">
        <v>314</v>
      </c>
      <c r="C1662" t="s">
        <v>438</v>
      </c>
      <c r="D1662" s="34">
        <v>44440</v>
      </c>
      <c r="E1662">
        <v>392.53</v>
      </c>
      <c r="F1662" s="24">
        <v>78.98</v>
      </c>
      <c r="G1662" s="24">
        <f t="shared" si="25"/>
        <v>471.51</v>
      </c>
    </row>
    <row r="1663" spans="1:7" x14ac:dyDescent="0.25">
      <c r="A1663" t="s">
        <v>311</v>
      </c>
      <c r="B1663" t="s">
        <v>314</v>
      </c>
      <c r="C1663" t="s">
        <v>439</v>
      </c>
      <c r="D1663" s="34">
        <v>44440</v>
      </c>
      <c r="E1663">
        <v>392.53</v>
      </c>
      <c r="F1663" s="24">
        <v>78.98</v>
      </c>
      <c r="G1663" s="24">
        <f t="shared" si="25"/>
        <v>471.51</v>
      </c>
    </row>
    <row r="1664" spans="1:7" x14ac:dyDescent="0.25">
      <c r="A1664" t="s">
        <v>311</v>
      </c>
      <c r="B1664" t="s">
        <v>314</v>
      </c>
      <c r="C1664" t="s">
        <v>440</v>
      </c>
      <c r="D1664" s="34">
        <v>44440</v>
      </c>
      <c r="E1664">
        <v>392.53</v>
      </c>
      <c r="F1664" s="24">
        <v>78.98</v>
      </c>
      <c r="G1664" s="24">
        <f t="shared" si="25"/>
        <v>471.51</v>
      </c>
    </row>
    <row r="1665" spans="1:7" x14ac:dyDescent="0.25">
      <c r="A1665" t="s">
        <v>311</v>
      </c>
      <c r="B1665" t="s">
        <v>314</v>
      </c>
      <c r="C1665" t="s">
        <v>441</v>
      </c>
      <c r="D1665" s="34">
        <v>44440</v>
      </c>
      <c r="E1665">
        <v>392.53</v>
      </c>
      <c r="F1665" s="24">
        <v>78.98</v>
      </c>
      <c r="G1665" s="24">
        <f t="shared" si="25"/>
        <v>471.51</v>
      </c>
    </row>
    <row r="1666" spans="1:7" x14ac:dyDescent="0.25">
      <c r="A1666" t="s">
        <v>311</v>
      </c>
      <c r="B1666" t="s">
        <v>314</v>
      </c>
      <c r="C1666" t="s">
        <v>442</v>
      </c>
      <c r="D1666" s="34">
        <v>44440</v>
      </c>
      <c r="E1666">
        <v>392.53</v>
      </c>
      <c r="F1666" s="24">
        <v>78.98</v>
      </c>
      <c r="G1666" s="24">
        <f t="shared" si="25"/>
        <v>471.51</v>
      </c>
    </row>
    <row r="1667" spans="1:7" x14ac:dyDescent="0.25">
      <c r="A1667" t="s">
        <v>311</v>
      </c>
      <c r="B1667" t="s">
        <v>314</v>
      </c>
      <c r="C1667" t="s">
        <v>443</v>
      </c>
      <c r="D1667" s="34">
        <v>44440</v>
      </c>
      <c r="E1667">
        <v>392.53</v>
      </c>
      <c r="F1667" s="24">
        <v>78.98</v>
      </c>
      <c r="G1667" s="24">
        <f t="shared" ref="G1667:G1730" si="26">SUM(E1667:F1667)</f>
        <v>471.51</v>
      </c>
    </row>
    <row r="1668" spans="1:7" x14ac:dyDescent="0.25">
      <c r="A1668" t="s">
        <v>311</v>
      </c>
      <c r="B1668" t="s">
        <v>314</v>
      </c>
      <c r="C1668" t="s">
        <v>444</v>
      </c>
      <c r="D1668" s="34">
        <v>44440</v>
      </c>
      <c r="E1668">
        <v>392.53</v>
      </c>
      <c r="F1668" s="24">
        <v>78.98</v>
      </c>
      <c r="G1668" s="24">
        <f t="shared" si="26"/>
        <v>471.51</v>
      </c>
    </row>
    <row r="1669" spans="1:7" x14ac:dyDescent="0.25">
      <c r="A1669" t="s">
        <v>311</v>
      </c>
      <c r="B1669" t="s">
        <v>314</v>
      </c>
      <c r="C1669" t="s">
        <v>445</v>
      </c>
      <c r="D1669" s="34">
        <v>44440</v>
      </c>
      <c r="E1669">
        <v>392.53</v>
      </c>
      <c r="F1669" s="24">
        <v>78.98</v>
      </c>
      <c r="G1669" s="24">
        <f t="shared" si="26"/>
        <v>471.51</v>
      </c>
    </row>
    <row r="1670" spans="1:7" x14ac:dyDescent="0.25">
      <c r="A1670" t="s">
        <v>311</v>
      </c>
      <c r="B1670" t="s">
        <v>314</v>
      </c>
      <c r="C1670" t="s">
        <v>446</v>
      </c>
      <c r="D1670" s="34">
        <v>44440</v>
      </c>
      <c r="E1670">
        <v>392.53</v>
      </c>
      <c r="F1670" s="24">
        <v>78.98</v>
      </c>
      <c r="G1670" s="24">
        <f t="shared" si="26"/>
        <v>471.51</v>
      </c>
    </row>
    <row r="1671" spans="1:7" x14ac:dyDescent="0.25">
      <c r="A1671" t="s">
        <v>311</v>
      </c>
      <c r="B1671" t="s">
        <v>314</v>
      </c>
      <c r="C1671" t="s">
        <v>447</v>
      </c>
      <c r="D1671" s="34">
        <v>44440</v>
      </c>
      <c r="E1671">
        <v>392.53</v>
      </c>
      <c r="F1671" s="24">
        <v>78.98</v>
      </c>
      <c r="G1671" s="24">
        <f t="shared" si="26"/>
        <v>471.51</v>
      </c>
    </row>
    <row r="1672" spans="1:7" x14ac:dyDescent="0.25">
      <c r="A1672" t="s">
        <v>311</v>
      </c>
      <c r="B1672" t="s">
        <v>314</v>
      </c>
      <c r="C1672" t="s">
        <v>448</v>
      </c>
      <c r="D1672" s="34">
        <v>44440</v>
      </c>
      <c r="E1672">
        <v>392.53</v>
      </c>
      <c r="F1672" s="24">
        <v>78.98</v>
      </c>
      <c r="G1672" s="24">
        <f t="shared" si="26"/>
        <v>471.51</v>
      </c>
    </row>
    <row r="1673" spans="1:7" x14ac:dyDescent="0.25">
      <c r="A1673" t="s">
        <v>311</v>
      </c>
      <c r="B1673" t="s">
        <v>314</v>
      </c>
      <c r="C1673" t="s">
        <v>449</v>
      </c>
      <c r="D1673" s="34">
        <v>44440</v>
      </c>
      <c r="E1673">
        <v>392.53</v>
      </c>
      <c r="F1673" s="24">
        <v>78.98</v>
      </c>
      <c r="G1673" s="24">
        <f t="shared" si="26"/>
        <v>471.51</v>
      </c>
    </row>
    <row r="1674" spans="1:7" x14ac:dyDescent="0.25">
      <c r="A1674" t="s">
        <v>311</v>
      </c>
      <c r="B1674" t="s">
        <v>314</v>
      </c>
      <c r="C1674" t="s">
        <v>450</v>
      </c>
      <c r="D1674" s="34">
        <v>44440</v>
      </c>
      <c r="E1674">
        <v>392.53</v>
      </c>
      <c r="F1674" s="24">
        <v>78.98</v>
      </c>
      <c r="G1674" s="24">
        <f t="shared" si="26"/>
        <v>471.51</v>
      </c>
    </row>
    <row r="1675" spans="1:7" x14ac:dyDescent="0.25">
      <c r="A1675" t="s">
        <v>311</v>
      </c>
      <c r="B1675" t="s">
        <v>314</v>
      </c>
      <c r="C1675" t="s">
        <v>451</v>
      </c>
      <c r="D1675" s="34">
        <v>44440</v>
      </c>
      <c r="E1675">
        <v>392.53</v>
      </c>
      <c r="F1675" s="24">
        <v>78.98</v>
      </c>
      <c r="G1675" s="24">
        <f t="shared" si="26"/>
        <v>471.51</v>
      </c>
    </row>
    <row r="1676" spans="1:7" x14ac:dyDescent="0.25">
      <c r="A1676" t="s">
        <v>311</v>
      </c>
      <c r="B1676" t="s">
        <v>314</v>
      </c>
      <c r="C1676" t="s">
        <v>452</v>
      </c>
      <c r="D1676" s="34">
        <v>44440</v>
      </c>
      <c r="E1676">
        <v>392.53</v>
      </c>
      <c r="F1676" s="24">
        <v>78.98</v>
      </c>
      <c r="G1676" s="24">
        <f t="shared" si="26"/>
        <v>471.51</v>
      </c>
    </row>
    <row r="1677" spans="1:7" x14ac:dyDescent="0.25">
      <c r="A1677" t="s">
        <v>311</v>
      </c>
      <c r="B1677" t="s">
        <v>314</v>
      </c>
      <c r="C1677" t="s">
        <v>453</v>
      </c>
      <c r="D1677" s="34">
        <v>44440</v>
      </c>
      <c r="E1677">
        <v>392.53</v>
      </c>
      <c r="F1677" s="24">
        <v>78.98</v>
      </c>
      <c r="G1677" s="24">
        <f t="shared" si="26"/>
        <v>471.51</v>
      </c>
    </row>
    <row r="1678" spans="1:7" x14ac:dyDescent="0.25">
      <c r="A1678" t="s">
        <v>311</v>
      </c>
      <c r="B1678" t="s">
        <v>314</v>
      </c>
      <c r="C1678" t="s">
        <v>454</v>
      </c>
      <c r="D1678" s="34">
        <v>44440</v>
      </c>
      <c r="E1678">
        <v>392.53</v>
      </c>
      <c r="F1678" s="24">
        <v>78.98</v>
      </c>
      <c r="G1678" s="24">
        <f t="shared" si="26"/>
        <v>471.51</v>
      </c>
    </row>
    <row r="1679" spans="1:7" x14ac:dyDescent="0.25">
      <c r="A1679" t="s">
        <v>311</v>
      </c>
      <c r="B1679" t="s">
        <v>314</v>
      </c>
      <c r="C1679" t="s">
        <v>455</v>
      </c>
      <c r="D1679" s="34">
        <v>44440</v>
      </c>
      <c r="E1679">
        <v>392.53</v>
      </c>
      <c r="F1679" s="24">
        <v>78.98</v>
      </c>
      <c r="G1679" s="24">
        <f t="shared" si="26"/>
        <v>471.51</v>
      </c>
    </row>
    <row r="1680" spans="1:7" x14ac:dyDescent="0.25">
      <c r="A1680" t="s">
        <v>311</v>
      </c>
      <c r="B1680" t="s">
        <v>314</v>
      </c>
      <c r="C1680" t="s">
        <v>456</v>
      </c>
      <c r="D1680" s="34">
        <v>44440</v>
      </c>
      <c r="E1680">
        <v>392.53</v>
      </c>
      <c r="F1680" s="24">
        <v>78.98</v>
      </c>
      <c r="G1680" s="24">
        <f t="shared" si="26"/>
        <v>471.51</v>
      </c>
    </row>
    <row r="1681" spans="1:7" x14ac:dyDescent="0.25">
      <c r="A1681" t="s">
        <v>311</v>
      </c>
      <c r="B1681" t="s">
        <v>314</v>
      </c>
      <c r="C1681" t="s">
        <v>457</v>
      </c>
      <c r="D1681" s="34">
        <v>44440</v>
      </c>
      <c r="E1681">
        <v>392.53</v>
      </c>
      <c r="F1681" s="24">
        <v>78.98</v>
      </c>
      <c r="G1681" s="24">
        <f t="shared" si="26"/>
        <v>471.51</v>
      </c>
    </row>
    <row r="1682" spans="1:7" x14ac:dyDescent="0.25">
      <c r="A1682" t="s">
        <v>311</v>
      </c>
      <c r="B1682" t="s">
        <v>314</v>
      </c>
      <c r="C1682" t="s">
        <v>458</v>
      </c>
      <c r="D1682" s="34">
        <v>44440</v>
      </c>
      <c r="E1682">
        <v>392.53</v>
      </c>
      <c r="F1682" s="24">
        <v>78.98</v>
      </c>
      <c r="G1682" s="24">
        <f t="shared" si="26"/>
        <v>471.51</v>
      </c>
    </row>
    <row r="1683" spans="1:7" x14ac:dyDescent="0.25">
      <c r="A1683" t="s">
        <v>311</v>
      </c>
      <c r="B1683" t="s">
        <v>314</v>
      </c>
      <c r="C1683" t="s">
        <v>459</v>
      </c>
      <c r="D1683" s="34">
        <v>44440</v>
      </c>
      <c r="E1683">
        <v>392.53</v>
      </c>
      <c r="F1683" s="24">
        <v>78.98</v>
      </c>
      <c r="G1683" s="24">
        <f t="shared" si="26"/>
        <v>471.51</v>
      </c>
    </row>
    <row r="1684" spans="1:7" x14ac:dyDescent="0.25">
      <c r="A1684" t="s">
        <v>311</v>
      </c>
      <c r="B1684" t="s">
        <v>314</v>
      </c>
      <c r="C1684" t="s">
        <v>460</v>
      </c>
      <c r="D1684" s="34">
        <v>44440</v>
      </c>
      <c r="E1684">
        <v>392.53</v>
      </c>
      <c r="F1684" s="24">
        <v>78.98</v>
      </c>
      <c r="G1684" s="24">
        <f t="shared" si="26"/>
        <v>471.51</v>
      </c>
    </row>
    <row r="1685" spans="1:7" x14ac:dyDescent="0.25">
      <c r="A1685" t="s">
        <v>311</v>
      </c>
      <c r="B1685" t="s">
        <v>314</v>
      </c>
      <c r="C1685" t="s">
        <v>461</v>
      </c>
      <c r="D1685" s="34">
        <v>44440</v>
      </c>
      <c r="E1685">
        <v>392.53</v>
      </c>
      <c r="F1685" s="24">
        <v>78.98</v>
      </c>
      <c r="G1685" s="24">
        <f t="shared" si="26"/>
        <v>471.51</v>
      </c>
    </row>
    <row r="1686" spans="1:7" x14ac:dyDescent="0.25">
      <c r="A1686" t="s">
        <v>311</v>
      </c>
      <c r="B1686" t="s">
        <v>314</v>
      </c>
      <c r="C1686" t="s">
        <v>462</v>
      </c>
      <c r="D1686" s="34">
        <v>44440</v>
      </c>
      <c r="E1686">
        <v>392.53</v>
      </c>
      <c r="F1686" s="24">
        <v>78.98</v>
      </c>
      <c r="G1686" s="24">
        <f t="shared" si="26"/>
        <v>471.51</v>
      </c>
    </row>
    <row r="1687" spans="1:7" x14ac:dyDescent="0.25">
      <c r="A1687" t="s">
        <v>311</v>
      </c>
      <c r="B1687" t="s">
        <v>314</v>
      </c>
      <c r="C1687" t="s">
        <v>463</v>
      </c>
      <c r="D1687" s="34">
        <v>44440</v>
      </c>
      <c r="E1687">
        <v>392.53</v>
      </c>
      <c r="F1687" s="24">
        <v>78.98</v>
      </c>
      <c r="G1687" s="24">
        <f t="shared" si="26"/>
        <v>471.51</v>
      </c>
    </row>
    <row r="1688" spans="1:7" x14ac:dyDescent="0.25">
      <c r="A1688" t="s">
        <v>311</v>
      </c>
      <c r="B1688" t="s">
        <v>314</v>
      </c>
      <c r="C1688" t="s">
        <v>464</v>
      </c>
      <c r="D1688" s="34">
        <v>44440</v>
      </c>
      <c r="E1688">
        <v>392.53</v>
      </c>
      <c r="F1688" s="24">
        <v>78.98</v>
      </c>
      <c r="G1688" s="24">
        <f t="shared" si="26"/>
        <v>471.51</v>
      </c>
    </row>
    <row r="1689" spans="1:7" x14ac:dyDescent="0.25">
      <c r="A1689" t="s">
        <v>311</v>
      </c>
      <c r="B1689" t="s">
        <v>314</v>
      </c>
      <c r="C1689" t="s">
        <v>465</v>
      </c>
      <c r="D1689" s="34">
        <v>44440</v>
      </c>
      <c r="E1689">
        <v>392.53</v>
      </c>
      <c r="F1689" s="24">
        <v>78.98</v>
      </c>
      <c r="G1689" s="24">
        <f t="shared" si="26"/>
        <v>471.51</v>
      </c>
    </row>
    <row r="1690" spans="1:7" x14ac:dyDescent="0.25">
      <c r="A1690" t="s">
        <v>311</v>
      </c>
      <c r="B1690" t="s">
        <v>314</v>
      </c>
      <c r="C1690" t="s">
        <v>466</v>
      </c>
      <c r="D1690" s="34">
        <v>44440</v>
      </c>
      <c r="E1690">
        <v>392.53</v>
      </c>
      <c r="F1690" s="24">
        <v>78.98</v>
      </c>
      <c r="G1690" s="24">
        <f t="shared" si="26"/>
        <v>471.51</v>
      </c>
    </row>
    <row r="1691" spans="1:7" x14ac:dyDescent="0.25">
      <c r="A1691" t="s">
        <v>311</v>
      </c>
      <c r="B1691" t="s">
        <v>314</v>
      </c>
      <c r="C1691" t="s">
        <v>467</v>
      </c>
      <c r="D1691" s="34">
        <v>44440</v>
      </c>
      <c r="E1691">
        <v>392.53</v>
      </c>
      <c r="F1691" s="24">
        <v>78.98</v>
      </c>
      <c r="G1691" s="24">
        <f t="shared" si="26"/>
        <v>471.51</v>
      </c>
    </row>
    <row r="1692" spans="1:7" x14ac:dyDescent="0.25">
      <c r="A1692" t="s">
        <v>311</v>
      </c>
      <c r="B1692" t="s">
        <v>314</v>
      </c>
      <c r="C1692" t="s">
        <v>468</v>
      </c>
      <c r="D1692" s="34">
        <v>44440</v>
      </c>
      <c r="E1692">
        <v>392.53</v>
      </c>
      <c r="F1692" s="24">
        <v>78.98</v>
      </c>
      <c r="G1692" s="24">
        <f t="shared" si="26"/>
        <v>471.51</v>
      </c>
    </row>
    <row r="1693" spans="1:7" x14ac:dyDescent="0.25">
      <c r="A1693" t="s">
        <v>311</v>
      </c>
      <c r="B1693" t="s">
        <v>314</v>
      </c>
      <c r="C1693" t="s">
        <v>469</v>
      </c>
      <c r="D1693" s="34">
        <v>44440</v>
      </c>
      <c r="E1693">
        <v>392.53</v>
      </c>
      <c r="F1693" s="24">
        <v>78.98</v>
      </c>
      <c r="G1693" s="24">
        <f t="shared" si="26"/>
        <v>471.51</v>
      </c>
    </row>
    <row r="1694" spans="1:7" x14ac:dyDescent="0.25">
      <c r="A1694" t="s">
        <v>311</v>
      </c>
      <c r="B1694" t="s">
        <v>314</v>
      </c>
      <c r="C1694" t="s">
        <v>470</v>
      </c>
      <c r="D1694" s="34">
        <v>44440</v>
      </c>
      <c r="E1694">
        <v>392.53</v>
      </c>
      <c r="F1694" s="24">
        <v>78.98</v>
      </c>
      <c r="G1694" s="24">
        <f t="shared" si="26"/>
        <v>471.51</v>
      </c>
    </row>
    <row r="1695" spans="1:7" x14ac:dyDescent="0.25">
      <c r="A1695" t="s">
        <v>311</v>
      </c>
      <c r="B1695" t="s">
        <v>314</v>
      </c>
      <c r="C1695" t="s">
        <v>471</v>
      </c>
      <c r="D1695" s="34">
        <v>44440</v>
      </c>
      <c r="E1695">
        <v>392.53</v>
      </c>
      <c r="F1695" s="24">
        <v>78.98</v>
      </c>
      <c r="G1695" s="24">
        <f t="shared" si="26"/>
        <v>471.51</v>
      </c>
    </row>
    <row r="1696" spans="1:7" x14ac:dyDescent="0.25">
      <c r="A1696" t="s">
        <v>311</v>
      </c>
      <c r="B1696" t="s">
        <v>314</v>
      </c>
      <c r="C1696" t="s">
        <v>472</v>
      </c>
      <c r="D1696" s="34">
        <v>44440</v>
      </c>
      <c r="E1696">
        <v>392.53</v>
      </c>
      <c r="F1696" s="24">
        <v>78.98</v>
      </c>
      <c r="G1696" s="24">
        <f t="shared" si="26"/>
        <v>471.51</v>
      </c>
    </row>
    <row r="1697" spans="1:7" x14ac:dyDescent="0.25">
      <c r="A1697" t="s">
        <v>311</v>
      </c>
      <c r="B1697" t="s">
        <v>314</v>
      </c>
      <c r="C1697" t="s">
        <v>473</v>
      </c>
      <c r="D1697" s="34">
        <v>44440</v>
      </c>
      <c r="E1697">
        <v>392.53</v>
      </c>
      <c r="F1697" s="24">
        <v>78.98</v>
      </c>
      <c r="G1697" s="24">
        <f t="shared" si="26"/>
        <v>471.51</v>
      </c>
    </row>
    <row r="1698" spans="1:7" x14ac:dyDescent="0.25">
      <c r="A1698" t="s">
        <v>311</v>
      </c>
      <c r="B1698" t="s">
        <v>314</v>
      </c>
      <c r="C1698" t="s">
        <v>474</v>
      </c>
      <c r="D1698" s="34">
        <v>44440</v>
      </c>
      <c r="E1698">
        <v>392.53</v>
      </c>
      <c r="F1698" s="24">
        <v>78.98</v>
      </c>
      <c r="G1698" s="24">
        <f t="shared" si="26"/>
        <v>471.51</v>
      </c>
    </row>
    <row r="1699" spans="1:7" x14ac:dyDescent="0.25">
      <c r="A1699" t="s">
        <v>311</v>
      </c>
      <c r="B1699" t="s">
        <v>314</v>
      </c>
      <c r="C1699" t="s">
        <v>475</v>
      </c>
      <c r="D1699" s="34">
        <v>44440</v>
      </c>
      <c r="E1699">
        <v>392.53</v>
      </c>
      <c r="F1699" s="24">
        <v>78.98</v>
      </c>
      <c r="G1699" s="24">
        <f t="shared" si="26"/>
        <v>471.51</v>
      </c>
    </row>
    <row r="1700" spans="1:7" x14ac:dyDescent="0.25">
      <c r="A1700" t="s">
        <v>311</v>
      </c>
      <c r="B1700" t="s">
        <v>314</v>
      </c>
      <c r="C1700" t="s">
        <v>476</v>
      </c>
      <c r="D1700" s="34">
        <v>44440</v>
      </c>
      <c r="E1700">
        <v>391.25</v>
      </c>
      <c r="F1700" s="24">
        <v>78.73</v>
      </c>
      <c r="G1700" s="24">
        <f t="shared" si="26"/>
        <v>469.98</v>
      </c>
    </row>
    <row r="1701" spans="1:7" x14ac:dyDescent="0.25">
      <c r="A1701" t="s">
        <v>311</v>
      </c>
      <c r="B1701" t="s">
        <v>314</v>
      </c>
      <c r="C1701" t="s">
        <v>477</v>
      </c>
      <c r="D1701" s="34">
        <v>44440</v>
      </c>
      <c r="E1701">
        <v>392.53</v>
      </c>
      <c r="F1701" s="24">
        <v>78.98</v>
      </c>
      <c r="G1701" s="24">
        <f t="shared" si="26"/>
        <v>471.51</v>
      </c>
    </row>
    <row r="1702" spans="1:7" x14ac:dyDescent="0.25">
      <c r="A1702" t="s">
        <v>311</v>
      </c>
      <c r="B1702" t="s">
        <v>314</v>
      </c>
      <c r="C1702" t="s">
        <v>478</v>
      </c>
      <c r="D1702" s="34">
        <v>44440</v>
      </c>
      <c r="E1702">
        <v>392.53</v>
      </c>
      <c r="F1702" s="24">
        <v>78.98</v>
      </c>
      <c r="G1702" s="24">
        <f t="shared" si="26"/>
        <v>471.51</v>
      </c>
    </row>
    <row r="1703" spans="1:7" x14ac:dyDescent="0.25">
      <c r="A1703" t="s">
        <v>311</v>
      </c>
      <c r="B1703" t="s">
        <v>314</v>
      </c>
      <c r="C1703" t="s">
        <v>479</v>
      </c>
      <c r="D1703" s="34">
        <v>44440</v>
      </c>
      <c r="E1703">
        <v>392.53</v>
      </c>
      <c r="F1703" s="24">
        <v>78.98</v>
      </c>
      <c r="G1703" s="24">
        <f t="shared" si="26"/>
        <v>471.51</v>
      </c>
    </row>
    <row r="1704" spans="1:7" x14ac:dyDescent="0.25">
      <c r="A1704" t="s">
        <v>311</v>
      </c>
      <c r="B1704" t="s">
        <v>314</v>
      </c>
      <c r="C1704" t="s">
        <v>480</v>
      </c>
      <c r="D1704" s="34">
        <v>44440</v>
      </c>
      <c r="E1704">
        <v>392.53</v>
      </c>
      <c r="F1704" s="24">
        <v>78.98</v>
      </c>
      <c r="G1704" s="24">
        <f t="shared" si="26"/>
        <v>471.51</v>
      </c>
    </row>
    <row r="1705" spans="1:7" x14ac:dyDescent="0.25">
      <c r="A1705" t="s">
        <v>311</v>
      </c>
      <c r="B1705" t="s">
        <v>314</v>
      </c>
      <c r="C1705" t="s">
        <v>481</v>
      </c>
      <c r="D1705" s="34">
        <v>44440</v>
      </c>
      <c r="E1705">
        <v>391.25</v>
      </c>
      <c r="F1705" s="24">
        <v>78.73</v>
      </c>
      <c r="G1705" s="24">
        <f t="shared" si="26"/>
        <v>469.98</v>
      </c>
    </row>
    <row r="1706" spans="1:7" x14ac:dyDescent="0.25">
      <c r="A1706" t="s">
        <v>311</v>
      </c>
      <c r="B1706" t="s">
        <v>314</v>
      </c>
      <c r="C1706" t="s">
        <v>482</v>
      </c>
      <c r="D1706" s="34">
        <v>44440</v>
      </c>
      <c r="E1706">
        <v>391.25</v>
      </c>
      <c r="F1706" s="24">
        <v>78.73</v>
      </c>
      <c r="G1706" s="24">
        <f t="shared" si="26"/>
        <v>469.98</v>
      </c>
    </row>
    <row r="1707" spans="1:7" x14ac:dyDescent="0.25">
      <c r="A1707" t="s">
        <v>311</v>
      </c>
      <c r="B1707" t="s">
        <v>314</v>
      </c>
      <c r="C1707" t="s">
        <v>483</v>
      </c>
      <c r="D1707" s="34">
        <v>44440</v>
      </c>
      <c r="E1707">
        <v>391.25</v>
      </c>
      <c r="F1707" s="24">
        <v>78.73</v>
      </c>
      <c r="G1707" s="24">
        <f t="shared" si="26"/>
        <v>469.98</v>
      </c>
    </row>
    <row r="1708" spans="1:7" x14ac:dyDescent="0.25">
      <c r="A1708" t="s">
        <v>311</v>
      </c>
      <c r="B1708" t="s">
        <v>314</v>
      </c>
      <c r="C1708" t="s">
        <v>484</v>
      </c>
      <c r="D1708" s="34">
        <v>44440</v>
      </c>
      <c r="E1708">
        <v>391.25</v>
      </c>
      <c r="F1708" s="24">
        <v>78.73</v>
      </c>
      <c r="G1708" s="24">
        <f t="shared" si="26"/>
        <v>469.98</v>
      </c>
    </row>
    <row r="1709" spans="1:7" x14ac:dyDescent="0.25">
      <c r="A1709" t="s">
        <v>311</v>
      </c>
      <c r="B1709" t="s">
        <v>314</v>
      </c>
      <c r="C1709" t="s">
        <v>485</v>
      </c>
      <c r="D1709" s="34">
        <v>44440</v>
      </c>
      <c r="E1709">
        <v>391.25</v>
      </c>
      <c r="F1709" s="24">
        <v>78.73</v>
      </c>
      <c r="G1709" s="24">
        <f t="shared" si="26"/>
        <v>469.98</v>
      </c>
    </row>
    <row r="1710" spans="1:7" x14ac:dyDescent="0.25">
      <c r="A1710" t="s">
        <v>311</v>
      </c>
      <c r="B1710" t="s">
        <v>314</v>
      </c>
      <c r="C1710" t="s">
        <v>486</v>
      </c>
      <c r="D1710" s="34">
        <v>44440</v>
      </c>
      <c r="E1710">
        <v>391.25</v>
      </c>
      <c r="F1710" s="24">
        <v>78.73</v>
      </c>
      <c r="G1710" s="24">
        <f t="shared" si="26"/>
        <v>469.98</v>
      </c>
    </row>
    <row r="1711" spans="1:7" x14ac:dyDescent="0.25">
      <c r="A1711" t="s">
        <v>311</v>
      </c>
      <c r="B1711" t="s">
        <v>314</v>
      </c>
      <c r="C1711" t="s">
        <v>487</v>
      </c>
      <c r="D1711" s="34">
        <v>44440</v>
      </c>
      <c r="E1711">
        <v>391.25</v>
      </c>
      <c r="F1711" s="24">
        <v>78.73</v>
      </c>
      <c r="G1711" s="24">
        <f t="shared" si="26"/>
        <v>469.98</v>
      </c>
    </row>
    <row r="1712" spans="1:7" x14ac:dyDescent="0.25">
      <c r="A1712" t="s">
        <v>311</v>
      </c>
      <c r="B1712" t="s">
        <v>314</v>
      </c>
      <c r="C1712" t="s">
        <v>488</v>
      </c>
      <c r="D1712" s="34">
        <v>44440</v>
      </c>
      <c r="E1712">
        <v>391.25</v>
      </c>
      <c r="F1712" s="24">
        <v>78.73</v>
      </c>
      <c r="G1712" s="24">
        <f t="shared" si="26"/>
        <v>469.98</v>
      </c>
    </row>
    <row r="1713" spans="1:7" x14ac:dyDescent="0.25">
      <c r="A1713" t="s">
        <v>311</v>
      </c>
      <c r="B1713" t="s">
        <v>314</v>
      </c>
      <c r="C1713" t="s">
        <v>489</v>
      </c>
      <c r="D1713" s="34">
        <v>44440</v>
      </c>
      <c r="E1713">
        <v>391.25</v>
      </c>
      <c r="F1713" s="24">
        <v>78.73</v>
      </c>
      <c r="G1713" s="24">
        <f t="shared" si="26"/>
        <v>469.98</v>
      </c>
    </row>
    <row r="1714" spans="1:7" x14ac:dyDescent="0.25">
      <c r="A1714" t="s">
        <v>311</v>
      </c>
      <c r="B1714" t="s">
        <v>314</v>
      </c>
      <c r="C1714" t="s">
        <v>490</v>
      </c>
      <c r="D1714" s="34">
        <v>44440</v>
      </c>
      <c r="E1714">
        <v>391.25</v>
      </c>
      <c r="F1714" s="24">
        <v>78.73</v>
      </c>
      <c r="G1714" s="24">
        <f t="shared" si="26"/>
        <v>469.98</v>
      </c>
    </row>
    <row r="1715" spans="1:7" x14ac:dyDescent="0.25">
      <c r="A1715" t="s">
        <v>311</v>
      </c>
      <c r="B1715" t="s">
        <v>314</v>
      </c>
      <c r="C1715" t="s">
        <v>491</v>
      </c>
      <c r="D1715" s="34">
        <v>44440</v>
      </c>
      <c r="E1715">
        <v>391.25</v>
      </c>
      <c r="F1715" s="24">
        <v>78.73</v>
      </c>
      <c r="G1715" s="24">
        <f t="shared" si="26"/>
        <v>469.98</v>
      </c>
    </row>
    <row r="1716" spans="1:7" x14ac:dyDescent="0.25">
      <c r="A1716" t="s">
        <v>311</v>
      </c>
      <c r="B1716" t="s">
        <v>314</v>
      </c>
      <c r="C1716" t="s">
        <v>492</v>
      </c>
      <c r="D1716" s="34">
        <v>44440</v>
      </c>
      <c r="E1716">
        <v>391.25</v>
      </c>
      <c r="F1716" s="24">
        <v>78.73</v>
      </c>
      <c r="G1716" s="24">
        <f t="shared" si="26"/>
        <v>469.98</v>
      </c>
    </row>
    <row r="1717" spans="1:7" x14ac:dyDescent="0.25">
      <c r="A1717" t="s">
        <v>311</v>
      </c>
      <c r="B1717" t="s">
        <v>314</v>
      </c>
      <c r="C1717" t="s">
        <v>493</v>
      </c>
      <c r="D1717" s="34">
        <v>44440</v>
      </c>
      <c r="E1717">
        <v>391.25</v>
      </c>
      <c r="F1717" s="24">
        <v>78.73</v>
      </c>
      <c r="G1717" s="24">
        <f t="shared" si="26"/>
        <v>469.98</v>
      </c>
    </row>
    <row r="1718" spans="1:7" x14ac:dyDescent="0.25">
      <c r="A1718" t="s">
        <v>311</v>
      </c>
      <c r="B1718" t="s">
        <v>314</v>
      </c>
      <c r="C1718" t="s">
        <v>494</v>
      </c>
      <c r="D1718" s="34">
        <v>44440</v>
      </c>
      <c r="E1718">
        <v>391.25</v>
      </c>
      <c r="F1718" s="24">
        <v>78.73</v>
      </c>
      <c r="G1718" s="24">
        <f t="shared" si="26"/>
        <v>469.98</v>
      </c>
    </row>
    <row r="1719" spans="1:7" x14ac:dyDescent="0.25">
      <c r="A1719" t="s">
        <v>311</v>
      </c>
      <c r="B1719" t="s">
        <v>314</v>
      </c>
      <c r="C1719" t="s">
        <v>495</v>
      </c>
      <c r="D1719" s="34">
        <v>44440</v>
      </c>
      <c r="E1719">
        <v>391.25</v>
      </c>
      <c r="F1719" s="24">
        <v>78.73</v>
      </c>
      <c r="G1719" s="24">
        <f t="shared" si="26"/>
        <v>469.98</v>
      </c>
    </row>
    <row r="1720" spans="1:7" x14ac:dyDescent="0.25">
      <c r="A1720" t="s">
        <v>311</v>
      </c>
      <c r="B1720" t="s">
        <v>314</v>
      </c>
      <c r="C1720" t="s">
        <v>496</v>
      </c>
      <c r="D1720" s="34">
        <v>44440</v>
      </c>
      <c r="E1720">
        <v>391.25</v>
      </c>
      <c r="F1720" s="24">
        <v>78.73</v>
      </c>
      <c r="G1720" s="24">
        <f t="shared" si="26"/>
        <v>469.98</v>
      </c>
    </row>
    <row r="1721" spans="1:7" x14ac:dyDescent="0.25">
      <c r="A1721" t="s">
        <v>311</v>
      </c>
      <c r="B1721" t="s">
        <v>314</v>
      </c>
      <c r="C1721" t="s">
        <v>497</v>
      </c>
      <c r="D1721" s="34">
        <v>44440</v>
      </c>
      <c r="E1721">
        <v>391.25</v>
      </c>
      <c r="F1721" s="24">
        <v>78.73</v>
      </c>
      <c r="G1721" s="24">
        <f t="shared" si="26"/>
        <v>469.98</v>
      </c>
    </row>
    <row r="1722" spans="1:7" x14ac:dyDescent="0.25">
      <c r="A1722" t="s">
        <v>311</v>
      </c>
      <c r="B1722" t="s">
        <v>314</v>
      </c>
      <c r="C1722" t="s">
        <v>498</v>
      </c>
      <c r="D1722" s="34">
        <v>44440</v>
      </c>
      <c r="E1722">
        <v>391.25</v>
      </c>
      <c r="F1722" s="24">
        <v>78.73</v>
      </c>
      <c r="G1722" s="24">
        <f t="shared" si="26"/>
        <v>469.98</v>
      </c>
    </row>
    <row r="1723" spans="1:7" x14ac:dyDescent="0.25">
      <c r="A1723" t="s">
        <v>311</v>
      </c>
      <c r="B1723" t="s">
        <v>314</v>
      </c>
      <c r="C1723" t="s">
        <v>499</v>
      </c>
      <c r="D1723" s="34">
        <v>44440</v>
      </c>
      <c r="E1723">
        <v>391.25</v>
      </c>
      <c r="F1723" s="24">
        <v>78.73</v>
      </c>
      <c r="G1723" s="24">
        <f t="shared" si="26"/>
        <v>469.98</v>
      </c>
    </row>
    <row r="1724" spans="1:7" x14ac:dyDescent="0.25">
      <c r="A1724" t="s">
        <v>311</v>
      </c>
      <c r="B1724" t="s">
        <v>314</v>
      </c>
      <c r="C1724" t="s">
        <v>500</v>
      </c>
      <c r="D1724" s="34">
        <v>44440</v>
      </c>
      <c r="E1724">
        <v>391.25</v>
      </c>
      <c r="F1724" s="24">
        <v>78.73</v>
      </c>
      <c r="G1724" s="24">
        <f t="shared" si="26"/>
        <v>469.98</v>
      </c>
    </row>
    <row r="1725" spans="1:7" x14ac:dyDescent="0.25">
      <c r="A1725" t="s">
        <v>311</v>
      </c>
      <c r="B1725" t="s">
        <v>314</v>
      </c>
      <c r="C1725" t="s">
        <v>501</v>
      </c>
      <c r="D1725" s="34">
        <v>44440</v>
      </c>
      <c r="E1725">
        <v>391.25</v>
      </c>
      <c r="F1725" s="24">
        <v>78.73</v>
      </c>
      <c r="G1725" s="24">
        <f t="shared" si="26"/>
        <v>469.98</v>
      </c>
    </row>
    <row r="1726" spans="1:7" x14ac:dyDescent="0.25">
      <c r="A1726" t="s">
        <v>311</v>
      </c>
      <c r="B1726" t="s">
        <v>314</v>
      </c>
      <c r="C1726" t="s">
        <v>502</v>
      </c>
      <c r="D1726" s="34">
        <v>44440</v>
      </c>
      <c r="E1726">
        <v>391.25</v>
      </c>
      <c r="F1726" s="24">
        <v>78.73</v>
      </c>
      <c r="G1726" s="24">
        <f t="shared" si="26"/>
        <v>469.98</v>
      </c>
    </row>
    <row r="1727" spans="1:7" x14ac:dyDescent="0.25">
      <c r="A1727" t="s">
        <v>311</v>
      </c>
      <c r="B1727" t="s">
        <v>314</v>
      </c>
      <c r="C1727" t="s">
        <v>503</v>
      </c>
      <c r="D1727" s="34">
        <v>44440</v>
      </c>
      <c r="E1727">
        <v>391.25</v>
      </c>
      <c r="F1727" s="24">
        <v>78.73</v>
      </c>
      <c r="G1727" s="24">
        <f t="shared" si="26"/>
        <v>469.98</v>
      </c>
    </row>
    <row r="1728" spans="1:7" x14ac:dyDescent="0.25">
      <c r="A1728" t="s">
        <v>311</v>
      </c>
      <c r="B1728" t="s">
        <v>314</v>
      </c>
      <c r="C1728" t="s">
        <v>504</v>
      </c>
      <c r="D1728" s="34">
        <v>44440</v>
      </c>
      <c r="E1728">
        <v>391.25</v>
      </c>
      <c r="F1728" s="24">
        <v>78.73</v>
      </c>
      <c r="G1728" s="24">
        <f t="shared" si="26"/>
        <v>469.98</v>
      </c>
    </row>
    <row r="1729" spans="1:7" x14ac:dyDescent="0.25">
      <c r="A1729" t="s">
        <v>311</v>
      </c>
      <c r="B1729" t="s">
        <v>314</v>
      </c>
      <c r="C1729" t="s">
        <v>505</v>
      </c>
      <c r="D1729" s="34">
        <v>44440</v>
      </c>
      <c r="E1729">
        <v>391.25</v>
      </c>
      <c r="F1729" s="24">
        <v>78.73</v>
      </c>
      <c r="G1729" s="24">
        <f t="shared" si="26"/>
        <v>469.98</v>
      </c>
    </row>
    <row r="1730" spans="1:7" x14ac:dyDescent="0.25">
      <c r="A1730" t="s">
        <v>311</v>
      </c>
      <c r="B1730" t="s">
        <v>312</v>
      </c>
      <c r="C1730" t="s">
        <v>313</v>
      </c>
      <c r="D1730" s="34">
        <v>44470</v>
      </c>
      <c r="E1730">
        <v>854412.44</v>
      </c>
      <c r="F1730" s="24">
        <v>344079.66</v>
      </c>
      <c r="G1730" s="24">
        <f t="shared" si="26"/>
        <v>1198492.0999999999</v>
      </c>
    </row>
    <row r="1731" spans="1:7" x14ac:dyDescent="0.25">
      <c r="A1731" t="s">
        <v>311</v>
      </c>
      <c r="B1731" t="s">
        <v>314</v>
      </c>
      <c r="C1731" t="s">
        <v>315</v>
      </c>
      <c r="D1731" s="34">
        <v>44470</v>
      </c>
      <c r="E1731">
        <v>392.46</v>
      </c>
      <c r="F1731" s="24">
        <v>77.52</v>
      </c>
      <c r="G1731" s="24">
        <f t="shared" ref="G1731:G1794" si="27">SUM(E1731:F1731)</f>
        <v>469.97999999999996</v>
      </c>
    </row>
    <row r="1732" spans="1:7" x14ac:dyDescent="0.25">
      <c r="A1732" t="s">
        <v>311</v>
      </c>
      <c r="B1732" t="s">
        <v>314</v>
      </c>
      <c r="C1732" t="s">
        <v>316</v>
      </c>
      <c r="D1732" s="34">
        <v>44470</v>
      </c>
      <c r="E1732">
        <v>393.73</v>
      </c>
      <c r="F1732" s="24">
        <v>77.78</v>
      </c>
      <c r="G1732" s="24">
        <f t="shared" si="27"/>
        <v>471.51</v>
      </c>
    </row>
    <row r="1733" spans="1:7" x14ac:dyDescent="0.25">
      <c r="A1733" t="s">
        <v>311</v>
      </c>
      <c r="B1733" t="s">
        <v>314</v>
      </c>
      <c r="C1733" t="s">
        <v>317</v>
      </c>
      <c r="D1733" s="34">
        <v>44470</v>
      </c>
      <c r="E1733">
        <v>392.46</v>
      </c>
      <c r="F1733" s="24">
        <v>77.52</v>
      </c>
      <c r="G1733" s="24">
        <f t="shared" si="27"/>
        <v>469.97999999999996</v>
      </c>
    </row>
    <row r="1734" spans="1:7" x14ac:dyDescent="0.25">
      <c r="A1734" t="s">
        <v>311</v>
      </c>
      <c r="B1734" t="s">
        <v>314</v>
      </c>
      <c r="C1734" t="s">
        <v>318</v>
      </c>
      <c r="D1734" s="34">
        <v>44470</v>
      </c>
      <c r="E1734">
        <v>393.73</v>
      </c>
      <c r="F1734" s="24">
        <v>77.78</v>
      </c>
      <c r="G1734" s="24">
        <f t="shared" si="27"/>
        <v>471.51</v>
      </c>
    </row>
    <row r="1735" spans="1:7" x14ac:dyDescent="0.25">
      <c r="A1735" t="s">
        <v>311</v>
      </c>
      <c r="B1735" t="s">
        <v>314</v>
      </c>
      <c r="C1735" t="s">
        <v>319</v>
      </c>
      <c r="D1735" s="34">
        <v>44470</v>
      </c>
      <c r="E1735">
        <v>393.73</v>
      </c>
      <c r="F1735" s="24">
        <v>77.78</v>
      </c>
      <c r="G1735" s="24">
        <f t="shared" si="27"/>
        <v>471.51</v>
      </c>
    </row>
    <row r="1736" spans="1:7" x14ac:dyDescent="0.25">
      <c r="A1736" t="s">
        <v>311</v>
      </c>
      <c r="B1736" t="s">
        <v>314</v>
      </c>
      <c r="C1736" t="s">
        <v>320</v>
      </c>
      <c r="D1736" s="34">
        <v>44470</v>
      </c>
      <c r="E1736">
        <v>393.73</v>
      </c>
      <c r="F1736" s="24">
        <v>77.78</v>
      </c>
      <c r="G1736" s="24">
        <f t="shared" si="27"/>
        <v>471.51</v>
      </c>
    </row>
    <row r="1737" spans="1:7" x14ac:dyDescent="0.25">
      <c r="A1737" t="s">
        <v>311</v>
      </c>
      <c r="B1737" t="s">
        <v>314</v>
      </c>
      <c r="C1737" t="s">
        <v>321</v>
      </c>
      <c r="D1737" s="34">
        <v>44470</v>
      </c>
      <c r="E1737">
        <v>392.46</v>
      </c>
      <c r="F1737" s="24">
        <v>77.52</v>
      </c>
      <c r="G1737" s="24">
        <f t="shared" si="27"/>
        <v>469.97999999999996</v>
      </c>
    </row>
    <row r="1738" spans="1:7" x14ac:dyDescent="0.25">
      <c r="A1738" t="s">
        <v>311</v>
      </c>
      <c r="B1738" t="s">
        <v>314</v>
      </c>
      <c r="C1738" t="s">
        <v>322</v>
      </c>
      <c r="D1738" s="34">
        <v>44470</v>
      </c>
      <c r="E1738">
        <v>393.73</v>
      </c>
      <c r="F1738" s="24">
        <v>77.78</v>
      </c>
      <c r="G1738" s="24">
        <f t="shared" si="27"/>
        <v>471.51</v>
      </c>
    </row>
    <row r="1739" spans="1:7" x14ac:dyDescent="0.25">
      <c r="A1739" t="s">
        <v>311</v>
      </c>
      <c r="B1739" t="s">
        <v>314</v>
      </c>
      <c r="C1739" t="s">
        <v>323</v>
      </c>
      <c r="D1739" s="34">
        <v>44470</v>
      </c>
      <c r="E1739">
        <v>392.46</v>
      </c>
      <c r="F1739" s="24">
        <v>77.52</v>
      </c>
      <c r="G1739" s="24">
        <f t="shared" si="27"/>
        <v>469.97999999999996</v>
      </c>
    </row>
    <row r="1740" spans="1:7" x14ac:dyDescent="0.25">
      <c r="A1740" t="s">
        <v>311</v>
      </c>
      <c r="B1740" t="s">
        <v>314</v>
      </c>
      <c r="C1740" t="s">
        <v>324</v>
      </c>
      <c r="D1740" s="34">
        <v>44470</v>
      </c>
      <c r="E1740">
        <v>393.73</v>
      </c>
      <c r="F1740" s="24">
        <v>77.78</v>
      </c>
      <c r="G1740" s="24">
        <f t="shared" si="27"/>
        <v>471.51</v>
      </c>
    </row>
    <row r="1741" spans="1:7" x14ac:dyDescent="0.25">
      <c r="A1741" t="s">
        <v>311</v>
      </c>
      <c r="B1741" t="s">
        <v>314</v>
      </c>
      <c r="C1741" t="s">
        <v>325</v>
      </c>
      <c r="D1741" s="34">
        <v>44470</v>
      </c>
      <c r="E1741">
        <v>392.46</v>
      </c>
      <c r="F1741" s="24">
        <v>77.52</v>
      </c>
      <c r="G1741" s="24">
        <f t="shared" si="27"/>
        <v>469.97999999999996</v>
      </c>
    </row>
    <row r="1742" spans="1:7" x14ac:dyDescent="0.25">
      <c r="A1742" t="s">
        <v>311</v>
      </c>
      <c r="B1742" t="s">
        <v>314</v>
      </c>
      <c r="C1742" t="s">
        <v>326</v>
      </c>
      <c r="D1742" s="34">
        <v>44470</v>
      </c>
      <c r="E1742">
        <v>393.73</v>
      </c>
      <c r="F1742" s="24">
        <v>77.78</v>
      </c>
      <c r="G1742" s="24">
        <f t="shared" si="27"/>
        <v>471.51</v>
      </c>
    </row>
    <row r="1743" spans="1:7" x14ac:dyDescent="0.25">
      <c r="A1743" t="s">
        <v>311</v>
      </c>
      <c r="B1743" t="s">
        <v>314</v>
      </c>
      <c r="C1743" t="s">
        <v>327</v>
      </c>
      <c r="D1743" s="34">
        <v>44470</v>
      </c>
      <c r="E1743">
        <v>393.73</v>
      </c>
      <c r="F1743" s="24">
        <v>77.78</v>
      </c>
      <c r="G1743" s="24">
        <f t="shared" si="27"/>
        <v>471.51</v>
      </c>
    </row>
    <row r="1744" spans="1:7" x14ac:dyDescent="0.25">
      <c r="A1744" t="s">
        <v>311</v>
      </c>
      <c r="B1744" t="s">
        <v>314</v>
      </c>
      <c r="C1744" t="s">
        <v>328</v>
      </c>
      <c r="D1744" s="34">
        <v>44470</v>
      </c>
      <c r="E1744">
        <v>393.73</v>
      </c>
      <c r="F1744" s="24">
        <v>77.78</v>
      </c>
      <c r="G1744" s="24">
        <f t="shared" si="27"/>
        <v>471.51</v>
      </c>
    </row>
    <row r="1745" spans="1:7" x14ac:dyDescent="0.25">
      <c r="A1745" t="s">
        <v>311</v>
      </c>
      <c r="B1745" t="s">
        <v>314</v>
      </c>
      <c r="C1745" t="s">
        <v>329</v>
      </c>
      <c r="D1745" s="34">
        <v>44470</v>
      </c>
      <c r="E1745">
        <v>393.73</v>
      </c>
      <c r="F1745" s="24">
        <v>77.78</v>
      </c>
      <c r="G1745" s="24">
        <f t="shared" si="27"/>
        <v>471.51</v>
      </c>
    </row>
    <row r="1746" spans="1:7" x14ac:dyDescent="0.25">
      <c r="A1746" t="s">
        <v>311</v>
      </c>
      <c r="B1746" t="s">
        <v>314</v>
      </c>
      <c r="C1746" t="s">
        <v>330</v>
      </c>
      <c r="D1746" s="34">
        <v>44470</v>
      </c>
      <c r="E1746">
        <v>392.46</v>
      </c>
      <c r="F1746" s="24">
        <v>77.52</v>
      </c>
      <c r="G1746" s="24">
        <f t="shared" si="27"/>
        <v>469.97999999999996</v>
      </c>
    </row>
    <row r="1747" spans="1:7" x14ac:dyDescent="0.25">
      <c r="A1747" t="s">
        <v>311</v>
      </c>
      <c r="B1747" t="s">
        <v>314</v>
      </c>
      <c r="C1747" t="s">
        <v>331</v>
      </c>
      <c r="D1747" s="34">
        <v>44470</v>
      </c>
      <c r="E1747">
        <v>393.73</v>
      </c>
      <c r="F1747" s="24">
        <v>77.78</v>
      </c>
      <c r="G1747" s="24">
        <f t="shared" si="27"/>
        <v>471.51</v>
      </c>
    </row>
    <row r="1748" spans="1:7" x14ac:dyDescent="0.25">
      <c r="A1748" t="s">
        <v>311</v>
      </c>
      <c r="B1748" t="s">
        <v>314</v>
      </c>
      <c r="C1748" t="s">
        <v>332</v>
      </c>
      <c r="D1748" s="34">
        <v>44470</v>
      </c>
      <c r="E1748">
        <v>393.73</v>
      </c>
      <c r="F1748" s="24">
        <v>77.78</v>
      </c>
      <c r="G1748" s="24">
        <f t="shared" si="27"/>
        <v>471.51</v>
      </c>
    </row>
    <row r="1749" spans="1:7" x14ac:dyDescent="0.25">
      <c r="A1749" t="s">
        <v>311</v>
      </c>
      <c r="B1749" t="s">
        <v>314</v>
      </c>
      <c r="C1749" t="s">
        <v>333</v>
      </c>
      <c r="D1749" s="34">
        <v>44470</v>
      </c>
      <c r="E1749">
        <v>393.73</v>
      </c>
      <c r="F1749" s="24">
        <v>77.78</v>
      </c>
      <c r="G1749" s="24">
        <f t="shared" si="27"/>
        <v>471.51</v>
      </c>
    </row>
    <row r="1750" spans="1:7" x14ac:dyDescent="0.25">
      <c r="A1750" t="s">
        <v>311</v>
      </c>
      <c r="B1750" t="s">
        <v>314</v>
      </c>
      <c r="C1750" t="s">
        <v>334</v>
      </c>
      <c r="D1750" s="34">
        <v>44470</v>
      </c>
      <c r="E1750">
        <v>392.46</v>
      </c>
      <c r="F1750" s="24">
        <v>77.52</v>
      </c>
      <c r="G1750" s="24">
        <f t="shared" si="27"/>
        <v>469.97999999999996</v>
      </c>
    </row>
    <row r="1751" spans="1:7" x14ac:dyDescent="0.25">
      <c r="A1751" t="s">
        <v>311</v>
      </c>
      <c r="B1751" t="s">
        <v>314</v>
      </c>
      <c r="C1751" t="s">
        <v>335</v>
      </c>
      <c r="D1751" s="34">
        <v>44470</v>
      </c>
      <c r="E1751">
        <v>393.73</v>
      </c>
      <c r="F1751" s="24">
        <v>77.78</v>
      </c>
      <c r="G1751" s="24">
        <f t="shared" si="27"/>
        <v>471.51</v>
      </c>
    </row>
    <row r="1752" spans="1:7" x14ac:dyDescent="0.25">
      <c r="A1752" t="s">
        <v>311</v>
      </c>
      <c r="B1752" t="s">
        <v>314</v>
      </c>
      <c r="C1752" t="s">
        <v>336</v>
      </c>
      <c r="D1752" s="34">
        <v>44470</v>
      </c>
      <c r="E1752">
        <v>393.73</v>
      </c>
      <c r="F1752" s="24">
        <v>77.78</v>
      </c>
      <c r="G1752" s="24">
        <f t="shared" si="27"/>
        <v>471.51</v>
      </c>
    </row>
    <row r="1753" spans="1:7" x14ac:dyDescent="0.25">
      <c r="A1753" t="s">
        <v>311</v>
      </c>
      <c r="B1753" t="s">
        <v>314</v>
      </c>
      <c r="C1753" t="s">
        <v>337</v>
      </c>
      <c r="D1753" s="34">
        <v>44470</v>
      </c>
      <c r="E1753">
        <v>392.46</v>
      </c>
      <c r="F1753" s="24">
        <v>77.52</v>
      </c>
      <c r="G1753" s="24">
        <f t="shared" si="27"/>
        <v>469.97999999999996</v>
      </c>
    </row>
    <row r="1754" spans="1:7" x14ac:dyDescent="0.25">
      <c r="A1754" t="s">
        <v>311</v>
      </c>
      <c r="B1754" t="s">
        <v>314</v>
      </c>
      <c r="C1754" t="s">
        <v>338</v>
      </c>
      <c r="D1754" s="34">
        <v>44470</v>
      </c>
      <c r="E1754">
        <v>392.46</v>
      </c>
      <c r="F1754" s="24">
        <v>77.52</v>
      </c>
      <c r="G1754" s="24">
        <f t="shared" si="27"/>
        <v>469.97999999999996</v>
      </c>
    </row>
    <row r="1755" spans="1:7" x14ac:dyDescent="0.25">
      <c r="A1755" t="s">
        <v>311</v>
      </c>
      <c r="B1755" t="s">
        <v>314</v>
      </c>
      <c r="C1755" t="s">
        <v>339</v>
      </c>
      <c r="D1755" s="34">
        <v>44470</v>
      </c>
      <c r="E1755">
        <v>392.46</v>
      </c>
      <c r="F1755" s="24">
        <v>77.52</v>
      </c>
      <c r="G1755" s="24">
        <f t="shared" si="27"/>
        <v>469.97999999999996</v>
      </c>
    </row>
    <row r="1756" spans="1:7" x14ac:dyDescent="0.25">
      <c r="A1756" t="s">
        <v>311</v>
      </c>
      <c r="B1756" t="s">
        <v>314</v>
      </c>
      <c r="C1756" t="s">
        <v>340</v>
      </c>
      <c r="D1756" s="34">
        <v>44470</v>
      </c>
      <c r="E1756">
        <v>392.46</v>
      </c>
      <c r="F1756" s="24">
        <v>77.52</v>
      </c>
      <c r="G1756" s="24">
        <f t="shared" si="27"/>
        <v>469.97999999999996</v>
      </c>
    </row>
    <row r="1757" spans="1:7" x14ac:dyDescent="0.25">
      <c r="A1757" t="s">
        <v>311</v>
      </c>
      <c r="B1757" t="s">
        <v>314</v>
      </c>
      <c r="C1757" t="s">
        <v>341</v>
      </c>
      <c r="D1757" s="34">
        <v>44470</v>
      </c>
      <c r="E1757">
        <v>392.46</v>
      </c>
      <c r="F1757" s="24">
        <v>77.52</v>
      </c>
      <c r="G1757" s="24">
        <f t="shared" si="27"/>
        <v>469.97999999999996</v>
      </c>
    </row>
    <row r="1758" spans="1:7" x14ac:dyDescent="0.25">
      <c r="A1758" t="s">
        <v>311</v>
      </c>
      <c r="B1758" t="s">
        <v>314</v>
      </c>
      <c r="C1758" t="s">
        <v>342</v>
      </c>
      <c r="D1758" s="34">
        <v>44470</v>
      </c>
      <c r="E1758">
        <v>392.46</v>
      </c>
      <c r="F1758" s="24">
        <v>77.52</v>
      </c>
      <c r="G1758" s="24">
        <f t="shared" si="27"/>
        <v>469.97999999999996</v>
      </c>
    </row>
    <row r="1759" spans="1:7" x14ac:dyDescent="0.25">
      <c r="A1759" t="s">
        <v>311</v>
      </c>
      <c r="B1759" t="s">
        <v>314</v>
      </c>
      <c r="C1759" t="s">
        <v>343</v>
      </c>
      <c r="D1759" s="34">
        <v>44470</v>
      </c>
      <c r="E1759">
        <v>392.46</v>
      </c>
      <c r="F1759" s="24">
        <v>77.52</v>
      </c>
      <c r="G1759" s="24">
        <f t="shared" si="27"/>
        <v>469.97999999999996</v>
      </c>
    </row>
    <row r="1760" spans="1:7" x14ac:dyDescent="0.25">
      <c r="A1760" t="s">
        <v>311</v>
      </c>
      <c r="B1760" t="s">
        <v>314</v>
      </c>
      <c r="C1760" t="s">
        <v>344</v>
      </c>
      <c r="D1760" s="34">
        <v>44470</v>
      </c>
      <c r="E1760">
        <v>392.46</v>
      </c>
      <c r="F1760" s="24">
        <v>77.52</v>
      </c>
      <c r="G1760" s="24">
        <f t="shared" si="27"/>
        <v>469.97999999999996</v>
      </c>
    </row>
    <row r="1761" spans="1:7" x14ac:dyDescent="0.25">
      <c r="A1761" t="s">
        <v>311</v>
      </c>
      <c r="B1761" t="s">
        <v>314</v>
      </c>
      <c r="C1761" t="s">
        <v>345</v>
      </c>
      <c r="D1761" s="34">
        <v>44470</v>
      </c>
      <c r="E1761">
        <v>392.46</v>
      </c>
      <c r="F1761" s="24">
        <v>77.52</v>
      </c>
      <c r="G1761" s="24">
        <f t="shared" si="27"/>
        <v>469.97999999999996</v>
      </c>
    </row>
    <row r="1762" spans="1:7" x14ac:dyDescent="0.25">
      <c r="A1762" t="s">
        <v>311</v>
      </c>
      <c r="B1762" t="s">
        <v>314</v>
      </c>
      <c r="C1762" t="s">
        <v>346</v>
      </c>
      <c r="D1762" s="34">
        <v>44470</v>
      </c>
      <c r="E1762">
        <v>392.46</v>
      </c>
      <c r="F1762" s="24">
        <v>77.52</v>
      </c>
      <c r="G1762" s="24">
        <f t="shared" si="27"/>
        <v>469.97999999999996</v>
      </c>
    </row>
    <row r="1763" spans="1:7" x14ac:dyDescent="0.25">
      <c r="A1763" t="s">
        <v>311</v>
      </c>
      <c r="B1763" t="s">
        <v>314</v>
      </c>
      <c r="C1763" t="s">
        <v>347</v>
      </c>
      <c r="D1763" s="34">
        <v>44470</v>
      </c>
      <c r="E1763">
        <v>392.46</v>
      </c>
      <c r="F1763" s="24">
        <v>77.52</v>
      </c>
      <c r="G1763" s="24">
        <f t="shared" si="27"/>
        <v>469.97999999999996</v>
      </c>
    </row>
    <row r="1764" spans="1:7" x14ac:dyDescent="0.25">
      <c r="A1764" t="s">
        <v>311</v>
      </c>
      <c r="B1764" t="s">
        <v>314</v>
      </c>
      <c r="C1764" t="s">
        <v>348</v>
      </c>
      <c r="D1764" s="34">
        <v>44470</v>
      </c>
      <c r="E1764">
        <v>392.46</v>
      </c>
      <c r="F1764" s="24">
        <v>77.52</v>
      </c>
      <c r="G1764" s="24">
        <f t="shared" si="27"/>
        <v>469.97999999999996</v>
      </c>
    </row>
    <row r="1765" spans="1:7" x14ac:dyDescent="0.25">
      <c r="A1765" t="s">
        <v>311</v>
      </c>
      <c r="B1765" t="s">
        <v>314</v>
      </c>
      <c r="C1765" t="s">
        <v>349</v>
      </c>
      <c r="D1765" s="34">
        <v>44470</v>
      </c>
      <c r="E1765">
        <v>393.73</v>
      </c>
      <c r="F1765" s="24">
        <v>77.78</v>
      </c>
      <c r="G1765" s="24">
        <f t="shared" si="27"/>
        <v>471.51</v>
      </c>
    </row>
    <row r="1766" spans="1:7" x14ac:dyDescent="0.25">
      <c r="A1766" t="s">
        <v>311</v>
      </c>
      <c r="B1766" t="s">
        <v>314</v>
      </c>
      <c r="C1766" t="s">
        <v>350</v>
      </c>
      <c r="D1766" s="34">
        <v>44470</v>
      </c>
      <c r="E1766">
        <v>392.46</v>
      </c>
      <c r="F1766" s="24">
        <v>77.52</v>
      </c>
      <c r="G1766" s="24">
        <f t="shared" si="27"/>
        <v>469.97999999999996</v>
      </c>
    </row>
    <row r="1767" spans="1:7" x14ac:dyDescent="0.25">
      <c r="A1767" t="s">
        <v>311</v>
      </c>
      <c r="B1767" t="s">
        <v>314</v>
      </c>
      <c r="C1767" t="s">
        <v>351</v>
      </c>
      <c r="D1767" s="34">
        <v>44470</v>
      </c>
      <c r="E1767">
        <v>393.73</v>
      </c>
      <c r="F1767" s="24">
        <v>77.78</v>
      </c>
      <c r="G1767" s="24">
        <f t="shared" si="27"/>
        <v>471.51</v>
      </c>
    </row>
    <row r="1768" spans="1:7" x14ac:dyDescent="0.25">
      <c r="A1768" t="s">
        <v>311</v>
      </c>
      <c r="B1768" t="s">
        <v>314</v>
      </c>
      <c r="C1768" t="s">
        <v>352</v>
      </c>
      <c r="D1768" s="34">
        <v>44470</v>
      </c>
      <c r="E1768">
        <v>393.73</v>
      </c>
      <c r="F1768" s="24">
        <v>77.78</v>
      </c>
      <c r="G1768" s="24">
        <f t="shared" si="27"/>
        <v>471.51</v>
      </c>
    </row>
    <row r="1769" spans="1:7" x14ac:dyDescent="0.25">
      <c r="A1769" t="s">
        <v>311</v>
      </c>
      <c r="B1769" t="s">
        <v>314</v>
      </c>
      <c r="C1769" t="s">
        <v>353</v>
      </c>
      <c r="D1769" s="34">
        <v>44470</v>
      </c>
      <c r="E1769">
        <v>392.46</v>
      </c>
      <c r="F1769" s="24">
        <v>77.52</v>
      </c>
      <c r="G1769" s="24">
        <f t="shared" si="27"/>
        <v>469.97999999999996</v>
      </c>
    </row>
    <row r="1770" spans="1:7" x14ac:dyDescent="0.25">
      <c r="A1770" t="s">
        <v>311</v>
      </c>
      <c r="B1770" t="s">
        <v>314</v>
      </c>
      <c r="C1770" t="s">
        <v>354</v>
      </c>
      <c r="D1770" s="34">
        <v>44470</v>
      </c>
      <c r="E1770">
        <v>393.73</v>
      </c>
      <c r="F1770" s="24">
        <v>77.78</v>
      </c>
      <c r="G1770" s="24">
        <f t="shared" si="27"/>
        <v>471.51</v>
      </c>
    </row>
    <row r="1771" spans="1:7" x14ac:dyDescent="0.25">
      <c r="A1771" t="s">
        <v>311</v>
      </c>
      <c r="B1771" t="s">
        <v>314</v>
      </c>
      <c r="C1771" t="s">
        <v>355</v>
      </c>
      <c r="D1771" s="34">
        <v>44470</v>
      </c>
      <c r="E1771">
        <v>393.73</v>
      </c>
      <c r="F1771" s="24">
        <v>77.78</v>
      </c>
      <c r="G1771" s="24">
        <f t="shared" si="27"/>
        <v>471.51</v>
      </c>
    </row>
    <row r="1772" spans="1:7" x14ac:dyDescent="0.25">
      <c r="A1772" t="s">
        <v>311</v>
      </c>
      <c r="B1772" t="s">
        <v>314</v>
      </c>
      <c r="C1772" t="s">
        <v>356</v>
      </c>
      <c r="D1772" s="34">
        <v>44470</v>
      </c>
      <c r="E1772">
        <v>393.73</v>
      </c>
      <c r="F1772" s="24">
        <v>77.78</v>
      </c>
      <c r="G1772" s="24">
        <f t="shared" si="27"/>
        <v>471.51</v>
      </c>
    </row>
    <row r="1773" spans="1:7" x14ac:dyDescent="0.25">
      <c r="A1773" t="s">
        <v>311</v>
      </c>
      <c r="B1773" t="s">
        <v>314</v>
      </c>
      <c r="C1773" t="s">
        <v>357</v>
      </c>
      <c r="D1773" s="34">
        <v>44470</v>
      </c>
      <c r="E1773">
        <v>393.73</v>
      </c>
      <c r="F1773" s="24">
        <v>77.78</v>
      </c>
      <c r="G1773" s="24">
        <f t="shared" si="27"/>
        <v>471.51</v>
      </c>
    </row>
    <row r="1774" spans="1:7" x14ac:dyDescent="0.25">
      <c r="A1774" t="s">
        <v>311</v>
      </c>
      <c r="B1774" t="s">
        <v>314</v>
      </c>
      <c r="C1774" t="s">
        <v>358</v>
      </c>
      <c r="D1774" s="34">
        <v>44470</v>
      </c>
      <c r="E1774">
        <v>393.73</v>
      </c>
      <c r="F1774" s="24">
        <v>77.78</v>
      </c>
      <c r="G1774" s="24">
        <f t="shared" si="27"/>
        <v>471.51</v>
      </c>
    </row>
    <row r="1775" spans="1:7" x14ac:dyDescent="0.25">
      <c r="A1775" t="s">
        <v>311</v>
      </c>
      <c r="B1775" t="s">
        <v>314</v>
      </c>
      <c r="C1775" t="s">
        <v>359</v>
      </c>
      <c r="D1775" s="34">
        <v>44470</v>
      </c>
      <c r="E1775">
        <v>393.73</v>
      </c>
      <c r="F1775" s="24">
        <v>77.78</v>
      </c>
      <c r="G1775" s="24">
        <f t="shared" si="27"/>
        <v>471.51</v>
      </c>
    </row>
    <row r="1776" spans="1:7" x14ac:dyDescent="0.25">
      <c r="A1776" t="s">
        <v>311</v>
      </c>
      <c r="B1776" t="s">
        <v>314</v>
      </c>
      <c r="C1776" t="s">
        <v>360</v>
      </c>
      <c r="D1776" s="34">
        <v>44470</v>
      </c>
      <c r="E1776">
        <v>393.73</v>
      </c>
      <c r="F1776" s="24">
        <v>77.78</v>
      </c>
      <c r="G1776" s="24">
        <f t="shared" si="27"/>
        <v>471.51</v>
      </c>
    </row>
    <row r="1777" spans="1:7" x14ac:dyDescent="0.25">
      <c r="A1777" t="s">
        <v>311</v>
      </c>
      <c r="B1777" t="s">
        <v>314</v>
      </c>
      <c r="C1777" t="s">
        <v>361</v>
      </c>
      <c r="D1777" s="34">
        <v>44470</v>
      </c>
      <c r="E1777">
        <v>393.73</v>
      </c>
      <c r="F1777" s="24">
        <v>77.78</v>
      </c>
      <c r="G1777" s="24">
        <f t="shared" si="27"/>
        <v>471.51</v>
      </c>
    </row>
    <row r="1778" spans="1:7" x14ac:dyDescent="0.25">
      <c r="A1778" t="s">
        <v>311</v>
      </c>
      <c r="B1778" t="s">
        <v>314</v>
      </c>
      <c r="C1778" t="s">
        <v>362</v>
      </c>
      <c r="D1778" s="34">
        <v>44470</v>
      </c>
      <c r="E1778">
        <v>393.73</v>
      </c>
      <c r="F1778" s="24">
        <v>77.78</v>
      </c>
      <c r="G1778" s="24">
        <f t="shared" si="27"/>
        <v>471.51</v>
      </c>
    </row>
    <row r="1779" spans="1:7" x14ac:dyDescent="0.25">
      <c r="A1779" t="s">
        <v>311</v>
      </c>
      <c r="B1779" t="s">
        <v>314</v>
      </c>
      <c r="C1779" t="s">
        <v>363</v>
      </c>
      <c r="D1779" s="34">
        <v>44470</v>
      </c>
      <c r="E1779">
        <v>393.73</v>
      </c>
      <c r="F1779" s="24">
        <v>77.78</v>
      </c>
      <c r="G1779" s="24">
        <f t="shared" si="27"/>
        <v>471.51</v>
      </c>
    </row>
    <row r="1780" spans="1:7" x14ac:dyDescent="0.25">
      <c r="A1780" t="s">
        <v>311</v>
      </c>
      <c r="B1780" t="s">
        <v>314</v>
      </c>
      <c r="C1780" t="s">
        <v>364</v>
      </c>
      <c r="D1780" s="34">
        <v>44470</v>
      </c>
      <c r="E1780">
        <v>393.73</v>
      </c>
      <c r="F1780" s="24">
        <v>77.78</v>
      </c>
      <c r="G1780" s="24">
        <f t="shared" si="27"/>
        <v>471.51</v>
      </c>
    </row>
    <row r="1781" spans="1:7" x14ac:dyDescent="0.25">
      <c r="A1781" t="s">
        <v>311</v>
      </c>
      <c r="B1781" t="s">
        <v>314</v>
      </c>
      <c r="C1781" t="s">
        <v>365</v>
      </c>
      <c r="D1781" s="34">
        <v>44470</v>
      </c>
      <c r="E1781">
        <v>393.73</v>
      </c>
      <c r="F1781" s="24">
        <v>77.78</v>
      </c>
      <c r="G1781" s="24">
        <f t="shared" si="27"/>
        <v>471.51</v>
      </c>
    </row>
    <row r="1782" spans="1:7" x14ac:dyDescent="0.25">
      <c r="A1782" t="s">
        <v>311</v>
      </c>
      <c r="B1782" t="s">
        <v>314</v>
      </c>
      <c r="C1782" t="s">
        <v>366</v>
      </c>
      <c r="D1782" s="34">
        <v>44470</v>
      </c>
      <c r="E1782">
        <v>393.73</v>
      </c>
      <c r="F1782" s="24">
        <v>77.78</v>
      </c>
      <c r="G1782" s="24">
        <f t="shared" si="27"/>
        <v>471.51</v>
      </c>
    </row>
    <row r="1783" spans="1:7" x14ac:dyDescent="0.25">
      <c r="A1783" t="s">
        <v>311</v>
      </c>
      <c r="B1783" t="s">
        <v>314</v>
      </c>
      <c r="C1783" t="s">
        <v>367</v>
      </c>
      <c r="D1783" s="34">
        <v>44470</v>
      </c>
      <c r="E1783">
        <v>392.46</v>
      </c>
      <c r="F1783" s="24">
        <v>77.52</v>
      </c>
      <c r="G1783" s="24">
        <f t="shared" si="27"/>
        <v>469.97999999999996</v>
      </c>
    </row>
    <row r="1784" spans="1:7" x14ac:dyDescent="0.25">
      <c r="A1784" t="s">
        <v>311</v>
      </c>
      <c r="B1784" t="s">
        <v>314</v>
      </c>
      <c r="C1784" t="s">
        <v>368</v>
      </c>
      <c r="D1784" s="34">
        <v>44470</v>
      </c>
      <c r="E1784">
        <v>393.73</v>
      </c>
      <c r="F1784" s="24">
        <v>77.78</v>
      </c>
      <c r="G1784" s="24">
        <f t="shared" si="27"/>
        <v>471.51</v>
      </c>
    </row>
    <row r="1785" spans="1:7" x14ac:dyDescent="0.25">
      <c r="A1785" t="s">
        <v>311</v>
      </c>
      <c r="B1785" t="s">
        <v>314</v>
      </c>
      <c r="C1785" t="s">
        <v>369</v>
      </c>
      <c r="D1785" s="34">
        <v>44470</v>
      </c>
      <c r="E1785">
        <v>393.73</v>
      </c>
      <c r="F1785" s="24">
        <v>77.78</v>
      </c>
      <c r="G1785" s="24">
        <f t="shared" si="27"/>
        <v>471.51</v>
      </c>
    </row>
    <row r="1786" spans="1:7" x14ac:dyDescent="0.25">
      <c r="A1786" t="s">
        <v>311</v>
      </c>
      <c r="B1786" t="s">
        <v>314</v>
      </c>
      <c r="C1786" t="s">
        <v>370</v>
      </c>
      <c r="D1786" s="34">
        <v>44470</v>
      </c>
      <c r="E1786">
        <v>393.73</v>
      </c>
      <c r="F1786" s="24">
        <v>77.78</v>
      </c>
      <c r="G1786" s="24">
        <f t="shared" si="27"/>
        <v>471.51</v>
      </c>
    </row>
    <row r="1787" spans="1:7" x14ac:dyDescent="0.25">
      <c r="A1787" t="s">
        <v>311</v>
      </c>
      <c r="B1787" t="s">
        <v>314</v>
      </c>
      <c r="C1787" t="s">
        <v>371</v>
      </c>
      <c r="D1787" s="34">
        <v>44470</v>
      </c>
      <c r="E1787">
        <v>393.73</v>
      </c>
      <c r="F1787" s="24">
        <v>77.78</v>
      </c>
      <c r="G1787" s="24">
        <f t="shared" si="27"/>
        <v>471.51</v>
      </c>
    </row>
    <row r="1788" spans="1:7" x14ac:dyDescent="0.25">
      <c r="A1788" t="s">
        <v>311</v>
      </c>
      <c r="B1788" t="s">
        <v>314</v>
      </c>
      <c r="C1788" t="s">
        <v>372</v>
      </c>
      <c r="D1788" s="34">
        <v>44470</v>
      </c>
      <c r="E1788">
        <v>393.73</v>
      </c>
      <c r="F1788" s="24">
        <v>77.78</v>
      </c>
      <c r="G1788" s="24">
        <f t="shared" si="27"/>
        <v>471.51</v>
      </c>
    </row>
    <row r="1789" spans="1:7" x14ac:dyDescent="0.25">
      <c r="A1789" t="s">
        <v>311</v>
      </c>
      <c r="B1789" t="s">
        <v>314</v>
      </c>
      <c r="C1789" t="s">
        <v>373</v>
      </c>
      <c r="D1789" s="34">
        <v>44470</v>
      </c>
      <c r="E1789">
        <v>393.73</v>
      </c>
      <c r="F1789" s="24">
        <v>77.78</v>
      </c>
      <c r="G1789" s="24">
        <f t="shared" si="27"/>
        <v>471.51</v>
      </c>
    </row>
    <row r="1790" spans="1:7" x14ac:dyDescent="0.25">
      <c r="A1790" t="s">
        <v>311</v>
      </c>
      <c r="B1790" t="s">
        <v>314</v>
      </c>
      <c r="C1790" t="s">
        <v>374</v>
      </c>
      <c r="D1790" s="34">
        <v>44470</v>
      </c>
      <c r="E1790">
        <v>392.46</v>
      </c>
      <c r="F1790" s="24">
        <v>77.52</v>
      </c>
      <c r="G1790" s="24">
        <f t="shared" si="27"/>
        <v>469.97999999999996</v>
      </c>
    </row>
    <row r="1791" spans="1:7" x14ac:dyDescent="0.25">
      <c r="A1791" t="s">
        <v>311</v>
      </c>
      <c r="B1791" t="s">
        <v>314</v>
      </c>
      <c r="C1791" t="s">
        <v>375</v>
      </c>
      <c r="D1791" s="34">
        <v>44470</v>
      </c>
      <c r="E1791">
        <v>393.73</v>
      </c>
      <c r="F1791" s="24">
        <v>77.78</v>
      </c>
      <c r="G1791" s="24">
        <f t="shared" si="27"/>
        <v>471.51</v>
      </c>
    </row>
    <row r="1792" spans="1:7" x14ac:dyDescent="0.25">
      <c r="A1792" t="s">
        <v>311</v>
      </c>
      <c r="B1792" t="s">
        <v>314</v>
      </c>
      <c r="C1792" t="s">
        <v>376</v>
      </c>
      <c r="D1792" s="34">
        <v>44470</v>
      </c>
      <c r="E1792">
        <v>393.73</v>
      </c>
      <c r="F1792" s="24">
        <v>77.78</v>
      </c>
      <c r="G1792" s="24">
        <f t="shared" si="27"/>
        <v>471.51</v>
      </c>
    </row>
    <row r="1793" spans="1:7" x14ac:dyDescent="0.25">
      <c r="A1793" t="s">
        <v>311</v>
      </c>
      <c r="B1793" t="s">
        <v>314</v>
      </c>
      <c r="C1793" t="s">
        <v>377</v>
      </c>
      <c r="D1793" s="34">
        <v>44470</v>
      </c>
      <c r="E1793">
        <v>393.73</v>
      </c>
      <c r="F1793" s="24">
        <v>77.78</v>
      </c>
      <c r="G1793" s="24">
        <f t="shared" si="27"/>
        <v>471.51</v>
      </c>
    </row>
    <row r="1794" spans="1:7" x14ac:dyDescent="0.25">
      <c r="A1794" t="s">
        <v>311</v>
      </c>
      <c r="B1794" t="s">
        <v>314</v>
      </c>
      <c r="C1794" t="s">
        <v>378</v>
      </c>
      <c r="D1794" s="34">
        <v>44470</v>
      </c>
      <c r="E1794">
        <v>393.73</v>
      </c>
      <c r="F1794" s="24">
        <v>77.78</v>
      </c>
      <c r="G1794" s="24">
        <f t="shared" si="27"/>
        <v>471.51</v>
      </c>
    </row>
    <row r="1795" spans="1:7" x14ac:dyDescent="0.25">
      <c r="A1795" t="s">
        <v>311</v>
      </c>
      <c r="B1795" t="s">
        <v>314</v>
      </c>
      <c r="C1795" t="s">
        <v>379</v>
      </c>
      <c r="D1795" s="34">
        <v>44470</v>
      </c>
      <c r="E1795">
        <v>392.46</v>
      </c>
      <c r="F1795" s="24">
        <v>77.52</v>
      </c>
      <c r="G1795" s="24">
        <f t="shared" ref="G1795:G1858" si="28">SUM(E1795:F1795)</f>
        <v>469.97999999999996</v>
      </c>
    </row>
    <row r="1796" spans="1:7" x14ac:dyDescent="0.25">
      <c r="A1796" t="s">
        <v>311</v>
      </c>
      <c r="B1796" t="s">
        <v>314</v>
      </c>
      <c r="C1796" t="s">
        <v>380</v>
      </c>
      <c r="D1796" s="34">
        <v>44470</v>
      </c>
      <c r="E1796">
        <v>392.46</v>
      </c>
      <c r="F1796" s="24">
        <v>77.52</v>
      </c>
      <c r="G1796" s="24">
        <f t="shared" si="28"/>
        <v>469.97999999999996</v>
      </c>
    </row>
    <row r="1797" spans="1:7" x14ac:dyDescent="0.25">
      <c r="A1797" t="s">
        <v>311</v>
      </c>
      <c r="B1797" t="s">
        <v>314</v>
      </c>
      <c r="C1797" t="s">
        <v>381</v>
      </c>
      <c r="D1797" s="34">
        <v>44470</v>
      </c>
      <c r="E1797">
        <v>392.46</v>
      </c>
      <c r="F1797" s="24">
        <v>77.52</v>
      </c>
      <c r="G1797" s="24">
        <f t="shared" si="28"/>
        <v>469.97999999999996</v>
      </c>
    </row>
    <row r="1798" spans="1:7" x14ac:dyDescent="0.25">
      <c r="A1798" t="s">
        <v>311</v>
      </c>
      <c r="B1798" t="s">
        <v>314</v>
      </c>
      <c r="C1798" t="s">
        <v>382</v>
      </c>
      <c r="D1798" s="34">
        <v>44470</v>
      </c>
      <c r="E1798">
        <v>392.46</v>
      </c>
      <c r="F1798" s="24">
        <v>77.52</v>
      </c>
      <c r="G1798" s="24">
        <f t="shared" si="28"/>
        <v>469.97999999999996</v>
      </c>
    </row>
    <row r="1799" spans="1:7" x14ac:dyDescent="0.25">
      <c r="A1799" t="s">
        <v>311</v>
      </c>
      <c r="B1799" t="s">
        <v>314</v>
      </c>
      <c r="C1799" t="s">
        <v>383</v>
      </c>
      <c r="D1799" s="34">
        <v>44470</v>
      </c>
      <c r="E1799">
        <v>392.46</v>
      </c>
      <c r="F1799" s="24">
        <v>77.52</v>
      </c>
      <c r="G1799" s="24">
        <f t="shared" si="28"/>
        <v>469.97999999999996</v>
      </c>
    </row>
    <row r="1800" spans="1:7" x14ac:dyDescent="0.25">
      <c r="A1800" t="s">
        <v>311</v>
      </c>
      <c r="B1800" t="s">
        <v>314</v>
      </c>
      <c r="C1800" t="s">
        <v>384</v>
      </c>
      <c r="D1800" s="34">
        <v>44470</v>
      </c>
      <c r="E1800">
        <v>392.46</v>
      </c>
      <c r="F1800" s="24">
        <v>77.52</v>
      </c>
      <c r="G1800" s="24">
        <f t="shared" si="28"/>
        <v>469.97999999999996</v>
      </c>
    </row>
    <row r="1801" spans="1:7" x14ac:dyDescent="0.25">
      <c r="A1801" t="s">
        <v>311</v>
      </c>
      <c r="B1801" t="s">
        <v>314</v>
      </c>
      <c r="C1801" t="s">
        <v>385</v>
      </c>
      <c r="D1801" s="34">
        <v>44470</v>
      </c>
      <c r="E1801">
        <v>392.46</v>
      </c>
      <c r="F1801" s="24">
        <v>77.52</v>
      </c>
      <c r="G1801" s="24">
        <f t="shared" si="28"/>
        <v>469.97999999999996</v>
      </c>
    </row>
    <row r="1802" spans="1:7" x14ac:dyDescent="0.25">
      <c r="A1802" t="s">
        <v>311</v>
      </c>
      <c r="B1802" t="s">
        <v>314</v>
      </c>
      <c r="C1802" t="s">
        <v>386</v>
      </c>
      <c r="D1802" s="34">
        <v>44470</v>
      </c>
      <c r="E1802">
        <v>392.46</v>
      </c>
      <c r="F1802" s="24">
        <v>77.52</v>
      </c>
      <c r="G1802" s="24">
        <f t="shared" si="28"/>
        <v>469.97999999999996</v>
      </c>
    </row>
    <row r="1803" spans="1:7" x14ac:dyDescent="0.25">
      <c r="A1803" t="s">
        <v>311</v>
      </c>
      <c r="B1803" t="s">
        <v>314</v>
      </c>
      <c r="C1803" t="s">
        <v>387</v>
      </c>
      <c r="D1803" s="34">
        <v>44470</v>
      </c>
      <c r="E1803">
        <v>392.46</v>
      </c>
      <c r="F1803" s="24">
        <v>77.52</v>
      </c>
      <c r="G1803" s="24">
        <f t="shared" si="28"/>
        <v>469.97999999999996</v>
      </c>
    </row>
    <row r="1804" spans="1:7" x14ac:dyDescent="0.25">
      <c r="A1804" t="s">
        <v>311</v>
      </c>
      <c r="B1804" t="s">
        <v>314</v>
      </c>
      <c r="C1804" t="s">
        <v>388</v>
      </c>
      <c r="D1804" s="34">
        <v>44470</v>
      </c>
      <c r="E1804">
        <v>392.46</v>
      </c>
      <c r="F1804" s="24">
        <v>77.52</v>
      </c>
      <c r="G1804" s="24">
        <f t="shared" si="28"/>
        <v>469.97999999999996</v>
      </c>
    </row>
    <row r="1805" spans="1:7" x14ac:dyDescent="0.25">
      <c r="A1805" t="s">
        <v>311</v>
      </c>
      <c r="B1805" t="s">
        <v>314</v>
      </c>
      <c r="C1805" t="s">
        <v>389</v>
      </c>
      <c r="D1805" s="34">
        <v>44470</v>
      </c>
      <c r="E1805">
        <v>392.46</v>
      </c>
      <c r="F1805" s="24">
        <v>77.52</v>
      </c>
      <c r="G1805" s="24">
        <f t="shared" si="28"/>
        <v>469.97999999999996</v>
      </c>
    </row>
    <row r="1806" spans="1:7" x14ac:dyDescent="0.25">
      <c r="A1806" t="s">
        <v>311</v>
      </c>
      <c r="B1806" t="s">
        <v>314</v>
      </c>
      <c r="C1806" t="s">
        <v>390</v>
      </c>
      <c r="D1806" s="34">
        <v>44470</v>
      </c>
      <c r="E1806">
        <v>392.46</v>
      </c>
      <c r="F1806" s="24">
        <v>77.52</v>
      </c>
      <c r="G1806" s="24">
        <f t="shared" si="28"/>
        <v>469.97999999999996</v>
      </c>
    </row>
    <row r="1807" spans="1:7" x14ac:dyDescent="0.25">
      <c r="A1807" t="s">
        <v>311</v>
      </c>
      <c r="B1807" t="s">
        <v>314</v>
      </c>
      <c r="C1807" t="s">
        <v>391</v>
      </c>
      <c r="D1807" s="34">
        <v>44470</v>
      </c>
      <c r="E1807">
        <v>392.46</v>
      </c>
      <c r="F1807" s="24">
        <v>77.52</v>
      </c>
      <c r="G1807" s="24">
        <f t="shared" si="28"/>
        <v>469.97999999999996</v>
      </c>
    </row>
    <row r="1808" spans="1:7" x14ac:dyDescent="0.25">
      <c r="A1808" t="s">
        <v>311</v>
      </c>
      <c r="B1808" t="s">
        <v>314</v>
      </c>
      <c r="C1808" t="s">
        <v>392</v>
      </c>
      <c r="D1808" s="34">
        <v>44470</v>
      </c>
      <c r="E1808">
        <v>392.46</v>
      </c>
      <c r="F1808" s="24">
        <v>77.52</v>
      </c>
      <c r="G1808" s="24">
        <f t="shared" si="28"/>
        <v>469.97999999999996</v>
      </c>
    </row>
    <row r="1809" spans="1:7" x14ac:dyDescent="0.25">
      <c r="A1809" t="s">
        <v>311</v>
      </c>
      <c r="B1809" t="s">
        <v>314</v>
      </c>
      <c r="C1809" t="s">
        <v>393</v>
      </c>
      <c r="D1809" s="34">
        <v>44470</v>
      </c>
      <c r="E1809">
        <v>392.46</v>
      </c>
      <c r="F1809" s="24">
        <v>77.52</v>
      </c>
      <c r="G1809" s="24">
        <f t="shared" si="28"/>
        <v>469.97999999999996</v>
      </c>
    </row>
    <row r="1810" spans="1:7" x14ac:dyDescent="0.25">
      <c r="A1810" t="s">
        <v>311</v>
      </c>
      <c r="B1810" t="s">
        <v>314</v>
      </c>
      <c r="C1810" t="s">
        <v>394</v>
      </c>
      <c r="D1810" s="34">
        <v>44470</v>
      </c>
      <c r="E1810">
        <v>392.46</v>
      </c>
      <c r="F1810" s="24">
        <v>77.52</v>
      </c>
      <c r="G1810" s="24">
        <f t="shared" si="28"/>
        <v>469.97999999999996</v>
      </c>
    </row>
    <row r="1811" spans="1:7" x14ac:dyDescent="0.25">
      <c r="A1811" t="s">
        <v>311</v>
      </c>
      <c r="B1811" t="s">
        <v>314</v>
      </c>
      <c r="C1811" t="s">
        <v>395</v>
      </c>
      <c r="D1811" s="34">
        <v>44470</v>
      </c>
      <c r="E1811">
        <v>392.46</v>
      </c>
      <c r="F1811" s="24">
        <v>77.52</v>
      </c>
      <c r="G1811" s="24">
        <f t="shared" si="28"/>
        <v>469.97999999999996</v>
      </c>
    </row>
    <row r="1812" spans="1:7" x14ac:dyDescent="0.25">
      <c r="A1812" t="s">
        <v>311</v>
      </c>
      <c r="B1812" t="s">
        <v>314</v>
      </c>
      <c r="C1812" t="s">
        <v>396</v>
      </c>
      <c r="D1812" s="34">
        <v>44470</v>
      </c>
      <c r="E1812">
        <v>392.46</v>
      </c>
      <c r="F1812" s="24">
        <v>77.52</v>
      </c>
      <c r="G1812" s="24">
        <f t="shared" si="28"/>
        <v>469.97999999999996</v>
      </c>
    </row>
    <row r="1813" spans="1:7" x14ac:dyDescent="0.25">
      <c r="A1813" t="s">
        <v>311</v>
      </c>
      <c r="B1813" t="s">
        <v>314</v>
      </c>
      <c r="C1813" t="s">
        <v>397</v>
      </c>
      <c r="D1813" s="34">
        <v>44470</v>
      </c>
      <c r="E1813">
        <v>392.46</v>
      </c>
      <c r="F1813" s="24">
        <v>77.52</v>
      </c>
      <c r="G1813" s="24">
        <f t="shared" si="28"/>
        <v>469.97999999999996</v>
      </c>
    </row>
    <row r="1814" spans="1:7" x14ac:dyDescent="0.25">
      <c r="A1814" t="s">
        <v>311</v>
      </c>
      <c r="B1814" t="s">
        <v>314</v>
      </c>
      <c r="C1814" t="s">
        <v>398</v>
      </c>
      <c r="D1814" s="34">
        <v>44470</v>
      </c>
      <c r="E1814">
        <v>392.46</v>
      </c>
      <c r="F1814" s="24">
        <v>77.52</v>
      </c>
      <c r="G1814" s="24">
        <f t="shared" si="28"/>
        <v>469.97999999999996</v>
      </c>
    </row>
    <row r="1815" spans="1:7" x14ac:dyDescent="0.25">
      <c r="A1815" t="s">
        <v>311</v>
      </c>
      <c r="B1815" t="s">
        <v>314</v>
      </c>
      <c r="C1815" t="s">
        <v>399</v>
      </c>
      <c r="D1815" s="34">
        <v>44470</v>
      </c>
      <c r="E1815">
        <v>392.46</v>
      </c>
      <c r="F1815" s="24">
        <v>77.52</v>
      </c>
      <c r="G1815" s="24">
        <f t="shared" si="28"/>
        <v>469.97999999999996</v>
      </c>
    </row>
    <row r="1816" spans="1:7" x14ac:dyDescent="0.25">
      <c r="A1816" t="s">
        <v>311</v>
      </c>
      <c r="B1816" t="s">
        <v>314</v>
      </c>
      <c r="C1816" t="s">
        <v>400</v>
      </c>
      <c r="D1816" s="34">
        <v>44470</v>
      </c>
      <c r="E1816">
        <v>392.46</v>
      </c>
      <c r="F1816" s="24">
        <v>77.52</v>
      </c>
      <c r="G1816" s="24">
        <f t="shared" si="28"/>
        <v>469.97999999999996</v>
      </c>
    </row>
    <row r="1817" spans="1:7" x14ac:dyDescent="0.25">
      <c r="A1817" t="s">
        <v>311</v>
      </c>
      <c r="B1817" t="s">
        <v>314</v>
      </c>
      <c r="C1817" t="s">
        <v>401</v>
      </c>
      <c r="D1817" s="34">
        <v>44470</v>
      </c>
      <c r="E1817">
        <v>392.46</v>
      </c>
      <c r="F1817" s="24">
        <v>77.52</v>
      </c>
      <c r="G1817" s="24">
        <f t="shared" si="28"/>
        <v>469.97999999999996</v>
      </c>
    </row>
    <row r="1818" spans="1:7" x14ac:dyDescent="0.25">
      <c r="A1818" t="s">
        <v>311</v>
      </c>
      <c r="B1818" t="s">
        <v>314</v>
      </c>
      <c r="C1818" t="s">
        <v>402</v>
      </c>
      <c r="D1818" s="34">
        <v>44470</v>
      </c>
      <c r="E1818">
        <v>392.46</v>
      </c>
      <c r="F1818" s="24">
        <v>77.52</v>
      </c>
      <c r="G1818" s="24">
        <f t="shared" si="28"/>
        <v>469.97999999999996</v>
      </c>
    </row>
    <row r="1819" spans="1:7" x14ac:dyDescent="0.25">
      <c r="A1819" t="s">
        <v>311</v>
      </c>
      <c r="B1819" t="s">
        <v>314</v>
      </c>
      <c r="C1819" t="s">
        <v>403</v>
      </c>
      <c r="D1819" s="34">
        <v>44470</v>
      </c>
      <c r="E1819">
        <v>392.46</v>
      </c>
      <c r="F1819" s="24">
        <v>77.52</v>
      </c>
      <c r="G1819" s="24">
        <f t="shared" si="28"/>
        <v>469.97999999999996</v>
      </c>
    </row>
    <row r="1820" spans="1:7" x14ac:dyDescent="0.25">
      <c r="A1820" t="s">
        <v>311</v>
      </c>
      <c r="B1820" t="s">
        <v>314</v>
      </c>
      <c r="C1820" t="s">
        <v>404</v>
      </c>
      <c r="D1820" s="34">
        <v>44470</v>
      </c>
      <c r="E1820">
        <v>392.46</v>
      </c>
      <c r="F1820" s="24">
        <v>77.52</v>
      </c>
      <c r="G1820" s="24">
        <f t="shared" si="28"/>
        <v>469.97999999999996</v>
      </c>
    </row>
    <row r="1821" spans="1:7" x14ac:dyDescent="0.25">
      <c r="A1821" t="s">
        <v>311</v>
      </c>
      <c r="B1821" t="s">
        <v>314</v>
      </c>
      <c r="C1821" t="s">
        <v>405</v>
      </c>
      <c r="D1821" s="34">
        <v>44470</v>
      </c>
      <c r="E1821">
        <v>392.46</v>
      </c>
      <c r="F1821" s="24">
        <v>77.52</v>
      </c>
      <c r="G1821" s="24">
        <f t="shared" si="28"/>
        <v>469.97999999999996</v>
      </c>
    </row>
    <row r="1822" spans="1:7" x14ac:dyDescent="0.25">
      <c r="A1822" t="s">
        <v>311</v>
      </c>
      <c r="B1822" t="s">
        <v>314</v>
      </c>
      <c r="C1822" t="s">
        <v>406</v>
      </c>
      <c r="D1822" s="34">
        <v>44470</v>
      </c>
      <c r="E1822">
        <v>392.46</v>
      </c>
      <c r="F1822" s="24">
        <v>77.52</v>
      </c>
      <c r="G1822" s="24">
        <f t="shared" si="28"/>
        <v>469.97999999999996</v>
      </c>
    </row>
    <row r="1823" spans="1:7" x14ac:dyDescent="0.25">
      <c r="A1823" t="s">
        <v>311</v>
      </c>
      <c r="B1823" t="s">
        <v>314</v>
      </c>
      <c r="C1823" t="s">
        <v>407</v>
      </c>
      <c r="D1823" s="34">
        <v>44470</v>
      </c>
      <c r="E1823">
        <v>392.46</v>
      </c>
      <c r="F1823" s="24">
        <v>77.52</v>
      </c>
      <c r="G1823" s="24">
        <f t="shared" si="28"/>
        <v>469.97999999999996</v>
      </c>
    </row>
    <row r="1824" spans="1:7" x14ac:dyDescent="0.25">
      <c r="A1824" t="s">
        <v>311</v>
      </c>
      <c r="B1824" t="s">
        <v>314</v>
      </c>
      <c r="C1824" t="s">
        <v>408</v>
      </c>
      <c r="D1824" s="34">
        <v>44470</v>
      </c>
      <c r="E1824">
        <v>392.46</v>
      </c>
      <c r="F1824" s="24">
        <v>77.52</v>
      </c>
      <c r="G1824" s="24">
        <f t="shared" si="28"/>
        <v>469.97999999999996</v>
      </c>
    </row>
    <row r="1825" spans="1:7" x14ac:dyDescent="0.25">
      <c r="A1825" t="s">
        <v>311</v>
      </c>
      <c r="B1825" t="s">
        <v>314</v>
      </c>
      <c r="C1825" t="s">
        <v>409</v>
      </c>
      <c r="D1825" s="34">
        <v>44470</v>
      </c>
      <c r="E1825">
        <v>392.46</v>
      </c>
      <c r="F1825" s="24">
        <v>77.52</v>
      </c>
      <c r="G1825" s="24">
        <f t="shared" si="28"/>
        <v>469.97999999999996</v>
      </c>
    </row>
    <row r="1826" spans="1:7" x14ac:dyDescent="0.25">
      <c r="A1826" t="s">
        <v>311</v>
      </c>
      <c r="B1826" t="s">
        <v>314</v>
      </c>
      <c r="C1826" t="s">
        <v>410</v>
      </c>
      <c r="D1826" s="34">
        <v>44470</v>
      </c>
      <c r="E1826">
        <v>392.46</v>
      </c>
      <c r="F1826" s="24">
        <v>77.52</v>
      </c>
      <c r="G1826" s="24">
        <f t="shared" si="28"/>
        <v>469.97999999999996</v>
      </c>
    </row>
    <row r="1827" spans="1:7" x14ac:dyDescent="0.25">
      <c r="A1827" t="s">
        <v>311</v>
      </c>
      <c r="B1827" t="s">
        <v>314</v>
      </c>
      <c r="C1827" t="s">
        <v>411</v>
      </c>
      <c r="D1827" s="34">
        <v>44470</v>
      </c>
      <c r="E1827">
        <v>392.46</v>
      </c>
      <c r="F1827" s="24">
        <v>77.52</v>
      </c>
      <c r="G1827" s="24">
        <f t="shared" si="28"/>
        <v>469.97999999999996</v>
      </c>
    </row>
    <row r="1828" spans="1:7" x14ac:dyDescent="0.25">
      <c r="A1828" t="s">
        <v>311</v>
      </c>
      <c r="B1828" t="s">
        <v>314</v>
      </c>
      <c r="C1828" t="s">
        <v>412</v>
      </c>
      <c r="D1828" s="34">
        <v>44470</v>
      </c>
      <c r="E1828">
        <v>392.46</v>
      </c>
      <c r="F1828" s="24">
        <v>77.52</v>
      </c>
      <c r="G1828" s="24">
        <f t="shared" si="28"/>
        <v>469.97999999999996</v>
      </c>
    </row>
    <row r="1829" spans="1:7" x14ac:dyDescent="0.25">
      <c r="A1829" t="s">
        <v>311</v>
      </c>
      <c r="B1829" t="s">
        <v>314</v>
      </c>
      <c r="C1829" t="s">
        <v>413</v>
      </c>
      <c r="D1829" s="34">
        <v>44470</v>
      </c>
      <c r="E1829">
        <v>392.46</v>
      </c>
      <c r="F1829" s="24">
        <v>77.52</v>
      </c>
      <c r="G1829" s="24">
        <f t="shared" si="28"/>
        <v>469.97999999999996</v>
      </c>
    </row>
    <row r="1830" spans="1:7" x14ac:dyDescent="0.25">
      <c r="A1830" t="s">
        <v>311</v>
      </c>
      <c r="B1830" t="s">
        <v>314</v>
      </c>
      <c r="C1830" t="s">
        <v>414</v>
      </c>
      <c r="D1830" s="34">
        <v>44470</v>
      </c>
      <c r="E1830">
        <v>392.46</v>
      </c>
      <c r="F1830" s="24">
        <v>77.52</v>
      </c>
      <c r="G1830" s="24">
        <f t="shared" si="28"/>
        <v>469.97999999999996</v>
      </c>
    </row>
    <row r="1831" spans="1:7" x14ac:dyDescent="0.25">
      <c r="A1831" t="s">
        <v>311</v>
      </c>
      <c r="B1831" t="s">
        <v>314</v>
      </c>
      <c r="C1831" t="s">
        <v>415</v>
      </c>
      <c r="D1831" s="34">
        <v>44470</v>
      </c>
      <c r="E1831">
        <v>392.46</v>
      </c>
      <c r="F1831" s="24">
        <v>77.52</v>
      </c>
      <c r="G1831" s="24">
        <f t="shared" si="28"/>
        <v>469.97999999999996</v>
      </c>
    </row>
    <row r="1832" spans="1:7" x14ac:dyDescent="0.25">
      <c r="A1832" t="s">
        <v>311</v>
      </c>
      <c r="B1832" t="s">
        <v>314</v>
      </c>
      <c r="C1832" t="s">
        <v>416</v>
      </c>
      <c r="D1832" s="34">
        <v>44470</v>
      </c>
      <c r="E1832">
        <v>392.46</v>
      </c>
      <c r="F1832" s="24">
        <v>77.52</v>
      </c>
      <c r="G1832" s="24">
        <f t="shared" si="28"/>
        <v>469.97999999999996</v>
      </c>
    </row>
    <row r="1833" spans="1:7" x14ac:dyDescent="0.25">
      <c r="A1833" t="s">
        <v>311</v>
      </c>
      <c r="B1833" t="s">
        <v>314</v>
      </c>
      <c r="C1833" t="s">
        <v>417</v>
      </c>
      <c r="D1833" s="34">
        <v>44470</v>
      </c>
      <c r="E1833">
        <v>392.46</v>
      </c>
      <c r="F1833" s="24">
        <v>77.52</v>
      </c>
      <c r="G1833" s="24">
        <f t="shared" si="28"/>
        <v>469.97999999999996</v>
      </c>
    </row>
    <row r="1834" spans="1:7" x14ac:dyDescent="0.25">
      <c r="A1834" t="s">
        <v>311</v>
      </c>
      <c r="B1834" t="s">
        <v>314</v>
      </c>
      <c r="C1834" t="s">
        <v>418</v>
      </c>
      <c r="D1834" s="34">
        <v>44470</v>
      </c>
      <c r="E1834">
        <v>392.46</v>
      </c>
      <c r="F1834" s="24">
        <v>77.52</v>
      </c>
      <c r="G1834" s="24">
        <f t="shared" si="28"/>
        <v>469.97999999999996</v>
      </c>
    </row>
    <row r="1835" spans="1:7" x14ac:dyDescent="0.25">
      <c r="A1835" t="s">
        <v>311</v>
      </c>
      <c r="B1835" t="s">
        <v>314</v>
      </c>
      <c r="C1835" t="s">
        <v>419</v>
      </c>
      <c r="D1835" s="34">
        <v>44470</v>
      </c>
      <c r="E1835">
        <v>392.46</v>
      </c>
      <c r="F1835" s="24">
        <v>77.52</v>
      </c>
      <c r="G1835" s="24">
        <f t="shared" si="28"/>
        <v>469.97999999999996</v>
      </c>
    </row>
    <row r="1836" spans="1:7" x14ac:dyDescent="0.25">
      <c r="A1836" t="s">
        <v>311</v>
      </c>
      <c r="B1836" t="s">
        <v>314</v>
      </c>
      <c r="C1836" t="s">
        <v>420</v>
      </c>
      <c r="D1836" s="34">
        <v>44470</v>
      </c>
      <c r="E1836">
        <v>392.46</v>
      </c>
      <c r="F1836" s="24">
        <v>77.52</v>
      </c>
      <c r="G1836" s="24">
        <f t="shared" si="28"/>
        <v>469.97999999999996</v>
      </c>
    </row>
    <row r="1837" spans="1:7" x14ac:dyDescent="0.25">
      <c r="A1837" t="s">
        <v>311</v>
      </c>
      <c r="B1837" t="s">
        <v>314</v>
      </c>
      <c r="C1837" t="s">
        <v>421</v>
      </c>
      <c r="D1837" s="34">
        <v>44470</v>
      </c>
      <c r="E1837">
        <v>392.46</v>
      </c>
      <c r="F1837" s="24">
        <v>77.52</v>
      </c>
      <c r="G1837" s="24">
        <f t="shared" si="28"/>
        <v>469.97999999999996</v>
      </c>
    </row>
    <row r="1838" spans="1:7" x14ac:dyDescent="0.25">
      <c r="A1838" t="s">
        <v>311</v>
      </c>
      <c r="B1838" t="s">
        <v>314</v>
      </c>
      <c r="C1838" t="s">
        <v>422</v>
      </c>
      <c r="D1838" s="34">
        <v>44470</v>
      </c>
      <c r="E1838">
        <v>392.46</v>
      </c>
      <c r="F1838" s="24">
        <v>77.52</v>
      </c>
      <c r="G1838" s="24">
        <f t="shared" si="28"/>
        <v>469.97999999999996</v>
      </c>
    </row>
    <row r="1839" spans="1:7" x14ac:dyDescent="0.25">
      <c r="A1839" t="s">
        <v>311</v>
      </c>
      <c r="B1839" t="s">
        <v>314</v>
      </c>
      <c r="C1839" t="s">
        <v>423</v>
      </c>
      <c r="D1839" s="34">
        <v>44470</v>
      </c>
      <c r="E1839">
        <v>392.46</v>
      </c>
      <c r="F1839" s="24">
        <v>77.52</v>
      </c>
      <c r="G1839" s="24">
        <f t="shared" si="28"/>
        <v>469.97999999999996</v>
      </c>
    </row>
    <row r="1840" spans="1:7" x14ac:dyDescent="0.25">
      <c r="A1840" t="s">
        <v>311</v>
      </c>
      <c r="B1840" t="s">
        <v>314</v>
      </c>
      <c r="C1840" t="s">
        <v>424</v>
      </c>
      <c r="D1840" s="34">
        <v>44470</v>
      </c>
      <c r="E1840">
        <v>392.46</v>
      </c>
      <c r="F1840" s="24">
        <v>77.52</v>
      </c>
      <c r="G1840" s="24">
        <f t="shared" si="28"/>
        <v>469.97999999999996</v>
      </c>
    </row>
    <row r="1841" spans="1:7" x14ac:dyDescent="0.25">
      <c r="A1841" t="s">
        <v>311</v>
      </c>
      <c r="B1841" t="s">
        <v>314</v>
      </c>
      <c r="C1841" t="s">
        <v>425</v>
      </c>
      <c r="D1841" s="34">
        <v>44470</v>
      </c>
      <c r="E1841">
        <v>392.46</v>
      </c>
      <c r="F1841" s="24">
        <v>77.52</v>
      </c>
      <c r="G1841" s="24">
        <f t="shared" si="28"/>
        <v>469.97999999999996</v>
      </c>
    </row>
    <row r="1842" spans="1:7" x14ac:dyDescent="0.25">
      <c r="A1842" t="s">
        <v>311</v>
      </c>
      <c r="B1842" t="s">
        <v>314</v>
      </c>
      <c r="C1842" t="s">
        <v>426</v>
      </c>
      <c r="D1842" s="34">
        <v>44470</v>
      </c>
      <c r="E1842">
        <v>393.73</v>
      </c>
      <c r="F1842" s="24">
        <v>77.78</v>
      </c>
      <c r="G1842" s="24">
        <f t="shared" si="28"/>
        <v>471.51</v>
      </c>
    </row>
    <row r="1843" spans="1:7" x14ac:dyDescent="0.25">
      <c r="A1843" t="s">
        <v>311</v>
      </c>
      <c r="B1843" t="s">
        <v>314</v>
      </c>
      <c r="C1843" t="s">
        <v>427</v>
      </c>
      <c r="D1843" s="34">
        <v>44470</v>
      </c>
      <c r="E1843">
        <v>392.46</v>
      </c>
      <c r="F1843" s="24">
        <v>77.52</v>
      </c>
      <c r="G1843" s="24">
        <f t="shared" si="28"/>
        <v>469.97999999999996</v>
      </c>
    </row>
    <row r="1844" spans="1:7" x14ac:dyDescent="0.25">
      <c r="A1844" t="s">
        <v>311</v>
      </c>
      <c r="B1844" t="s">
        <v>314</v>
      </c>
      <c r="C1844" t="s">
        <v>428</v>
      </c>
      <c r="D1844" s="34">
        <v>44470</v>
      </c>
      <c r="E1844">
        <v>392.46</v>
      </c>
      <c r="F1844" s="24">
        <v>77.52</v>
      </c>
      <c r="G1844" s="24">
        <f t="shared" si="28"/>
        <v>469.97999999999996</v>
      </c>
    </row>
    <row r="1845" spans="1:7" x14ac:dyDescent="0.25">
      <c r="A1845" t="s">
        <v>311</v>
      </c>
      <c r="B1845" t="s">
        <v>314</v>
      </c>
      <c r="C1845" t="s">
        <v>429</v>
      </c>
      <c r="D1845" s="34">
        <v>44470</v>
      </c>
      <c r="E1845">
        <v>392.46</v>
      </c>
      <c r="F1845" s="24">
        <v>77.52</v>
      </c>
      <c r="G1845" s="24">
        <f t="shared" si="28"/>
        <v>469.97999999999996</v>
      </c>
    </row>
    <row r="1846" spans="1:7" x14ac:dyDescent="0.25">
      <c r="A1846" t="s">
        <v>311</v>
      </c>
      <c r="B1846" t="s">
        <v>314</v>
      </c>
      <c r="C1846" t="s">
        <v>430</v>
      </c>
      <c r="D1846" s="34">
        <v>44470</v>
      </c>
      <c r="E1846">
        <v>393.73</v>
      </c>
      <c r="F1846" s="24">
        <v>77.78</v>
      </c>
      <c r="G1846" s="24">
        <f t="shared" si="28"/>
        <v>471.51</v>
      </c>
    </row>
    <row r="1847" spans="1:7" x14ac:dyDescent="0.25">
      <c r="A1847" t="s">
        <v>311</v>
      </c>
      <c r="B1847" t="s">
        <v>314</v>
      </c>
      <c r="C1847" t="s">
        <v>431</v>
      </c>
      <c r="D1847" s="34">
        <v>44470</v>
      </c>
      <c r="E1847">
        <v>393.73</v>
      </c>
      <c r="F1847" s="24">
        <v>77.78</v>
      </c>
      <c r="G1847" s="24">
        <f t="shared" si="28"/>
        <v>471.51</v>
      </c>
    </row>
    <row r="1848" spans="1:7" x14ac:dyDescent="0.25">
      <c r="A1848" t="s">
        <v>311</v>
      </c>
      <c r="B1848" t="s">
        <v>314</v>
      </c>
      <c r="C1848" t="s">
        <v>432</v>
      </c>
      <c r="D1848" s="34">
        <v>44470</v>
      </c>
      <c r="E1848">
        <v>393.73</v>
      </c>
      <c r="F1848" s="24">
        <v>77.78</v>
      </c>
      <c r="G1848" s="24">
        <f t="shared" si="28"/>
        <v>471.51</v>
      </c>
    </row>
    <row r="1849" spans="1:7" x14ac:dyDescent="0.25">
      <c r="A1849" t="s">
        <v>311</v>
      </c>
      <c r="B1849" t="s">
        <v>314</v>
      </c>
      <c r="C1849" t="s">
        <v>433</v>
      </c>
      <c r="D1849" s="34">
        <v>44470</v>
      </c>
      <c r="E1849">
        <v>393.73</v>
      </c>
      <c r="F1849" s="24">
        <v>77.78</v>
      </c>
      <c r="G1849" s="24">
        <f t="shared" si="28"/>
        <v>471.51</v>
      </c>
    </row>
    <row r="1850" spans="1:7" x14ac:dyDescent="0.25">
      <c r="A1850" t="s">
        <v>311</v>
      </c>
      <c r="B1850" t="s">
        <v>314</v>
      </c>
      <c r="C1850" t="s">
        <v>434</v>
      </c>
      <c r="D1850" s="34">
        <v>44470</v>
      </c>
      <c r="E1850">
        <v>393.73</v>
      </c>
      <c r="F1850" s="24">
        <v>77.78</v>
      </c>
      <c r="G1850" s="24">
        <f t="shared" si="28"/>
        <v>471.51</v>
      </c>
    </row>
    <row r="1851" spans="1:7" x14ac:dyDescent="0.25">
      <c r="A1851" t="s">
        <v>311</v>
      </c>
      <c r="B1851" t="s">
        <v>314</v>
      </c>
      <c r="C1851" t="s">
        <v>435</v>
      </c>
      <c r="D1851" s="34">
        <v>44470</v>
      </c>
      <c r="E1851">
        <v>393.73</v>
      </c>
      <c r="F1851" s="24">
        <v>77.78</v>
      </c>
      <c r="G1851" s="24">
        <f t="shared" si="28"/>
        <v>471.51</v>
      </c>
    </row>
    <row r="1852" spans="1:7" x14ac:dyDescent="0.25">
      <c r="A1852" t="s">
        <v>311</v>
      </c>
      <c r="B1852" t="s">
        <v>314</v>
      </c>
      <c r="C1852" t="s">
        <v>436</v>
      </c>
      <c r="D1852" s="34">
        <v>44470</v>
      </c>
      <c r="E1852">
        <v>393.73</v>
      </c>
      <c r="F1852" s="24">
        <v>77.78</v>
      </c>
      <c r="G1852" s="24">
        <f t="shared" si="28"/>
        <v>471.51</v>
      </c>
    </row>
    <row r="1853" spans="1:7" x14ac:dyDescent="0.25">
      <c r="A1853" t="s">
        <v>311</v>
      </c>
      <c r="B1853" t="s">
        <v>314</v>
      </c>
      <c r="C1853" t="s">
        <v>437</v>
      </c>
      <c r="D1853" s="34">
        <v>44470</v>
      </c>
      <c r="E1853">
        <v>393.73</v>
      </c>
      <c r="F1853" s="24">
        <v>77.78</v>
      </c>
      <c r="G1853" s="24">
        <f t="shared" si="28"/>
        <v>471.51</v>
      </c>
    </row>
    <row r="1854" spans="1:7" x14ac:dyDescent="0.25">
      <c r="A1854" t="s">
        <v>311</v>
      </c>
      <c r="B1854" t="s">
        <v>314</v>
      </c>
      <c r="C1854" t="s">
        <v>438</v>
      </c>
      <c r="D1854" s="34">
        <v>44470</v>
      </c>
      <c r="E1854">
        <v>393.73</v>
      </c>
      <c r="F1854" s="24">
        <v>77.78</v>
      </c>
      <c r="G1854" s="24">
        <f t="shared" si="28"/>
        <v>471.51</v>
      </c>
    </row>
    <row r="1855" spans="1:7" x14ac:dyDescent="0.25">
      <c r="A1855" t="s">
        <v>311</v>
      </c>
      <c r="B1855" t="s">
        <v>314</v>
      </c>
      <c r="C1855" t="s">
        <v>439</v>
      </c>
      <c r="D1855" s="34">
        <v>44470</v>
      </c>
      <c r="E1855">
        <v>393.73</v>
      </c>
      <c r="F1855" s="24">
        <v>77.78</v>
      </c>
      <c r="G1855" s="24">
        <f t="shared" si="28"/>
        <v>471.51</v>
      </c>
    </row>
    <row r="1856" spans="1:7" x14ac:dyDescent="0.25">
      <c r="A1856" t="s">
        <v>311</v>
      </c>
      <c r="B1856" t="s">
        <v>314</v>
      </c>
      <c r="C1856" t="s">
        <v>440</v>
      </c>
      <c r="D1856" s="34">
        <v>44470</v>
      </c>
      <c r="E1856">
        <v>393.73</v>
      </c>
      <c r="F1856" s="24">
        <v>77.78</v>
      </c>
      <c r="G1856" s="24">
        <f t="shared" si="28"/>
        <v>471.51</v>
      </c>
    </row>
    <row r="1857" spans="1:7" x14ac:dyDescent="0.25">
      <c r="A1857" t="s">
        <v>311</v>
      </c>
      <c r="B1857" t="s">
        <v>314</v>
      </c>
      <c r="C1857" t="s">
        <v>441</v>
      </c>
      <c r="D1857" s="34">
        <v>44470</v>
      </c>
      <c r="E1857">
        <v>393.73</v>
      </c>
      <c r="F1857" s="24">
        <v>77.78</v>
      </c>
      <c r="G1857" s="24">
        <f t="shared" si="28"/>
        <v>471.51</v>
      </c>
    </row>
    <row r="1858" spans="1:7" x14ac:dyDescent="0.25">
      <c r="A1858" t="s">
        <v>311</v>
      </c>
      <c r="B1858" t="s">
        <v>314</v>
      </c>
      <c r="C1858" t="s">
        <v>442</v>
      </c>
      <c r="D1858" s="34">
        <v>44470</v>
      </c>
      <c r="E1858">
        <v>393.73</v>
      </c>
      <c r="F1858" s="24">
        <v>77.78</v>
      </c>
      <c r="G1858" s="24">
        <f t="shared" si="28"/>
        <v>471.51</v>
      </c>
    </row>
    <row r="1859" spans="1:7" x14ac:dyDescent="0.25">
      <c r="A1859" t="s">
        <v>311</v>
      </c>
      <c r="B1859" t="s">
        <v>314</v>
      </c>
      <c r="C1859" t="s">
        <v>443</v>
      </c>
      <c r="D1859" s="34">
        <v>44470</v>
      </c>
      <c r="E1859">
        <v>393.73</v>
      </c>
      <c r="F1859" s="24">
        <v>77.78</v>
      </c>
      <c r="G1859" s="24">
        <f t="shared" ref="G1859:G1922" si="29">SUM(E1859:F1859)</f>
        <v>471.51</v>
      </c>
    </row>
    <row r="1860" spans="1:7" x14ac:dyDescent="0.25">
      <c r="A1860" t="s">
        <v>311</v>
      </c>
      <c r="B1860" t="s">
        <v>314</v>
      </c>
      <c r="C1860" t="s">
        <v>444</v>
      </c>
      <c r="D1860" s="34">
        <v>44470</v>
      </c>
      <c r="E1860">
        <v>393.73</v>
      </c>
      <c r="F1860" s="24">
        <v>77.78</v>
      </c>
      <c r="G1860" s="24">
        <f t="shared" si="29"/>
        <v>471.51</v>
      </c>
    </row>
    <row r="1861" spans="1:7" x14ac:dyDescent="0.25">
      <c r="A1861" t="s">
        <v>311</v>
      </c>
      <c r="B1861" t="s">
        <v>314</v>
      </c>
      <c r="C1861" t="s">
        <v>445</v>
      </c>
      <c r="D1861" s="34">
        <v>44470</v>
      </c>
      <c r="E1861">
        <v>393.73</v>
      </c>
      <c r="F1861" s="24">
        <v>77.78</v>
      </c>
      <c r="G1861" s="24">
        <f t="shared" si="29"/>
        <v>471.51</v>
      </c>
    </row>
    <row r="1862" spans="1:7" x14ac:dyDescent="0.25">
      <c r="A1862" t="s">
        <v>311</v>
      </c>
      <c r="B1862" t="s">
        <v>314</v>
      </c>
      <c r="C1862" t="s">
        <v>446</v>
      </c>
      <c r="D1862" s="34">
        <v>44470</v>
      </c>
      <c r="E1862">
        <v>393.73</v>
      </c>
      <c r="F1862" s="24">
        <v>77.78</v>
      </c>
      <c r="G1862" s="24">
        <f t="shared" si="29"/>
        <v>471.51</v>
      </c>
    </row>
    <row r="1863" spans="1:7" x14ac:dyDescent="0.25">
      <c r="A1863" t="s">
        <v>311</v>
      </c>
      <c r="B1863" t="s">
        <v>314</v>
      </c>
      <c r="C1863" t="s">
        <v>447</v>
      </c>
      <c r="D1863" s="34">
        <v>44470</v>
      </c>
      <c r="E1863">
        <v>393.73</v>
      </c>
      <c r="F1863" s="24">
        <v>77.78</v>
      </c>
      <c r="G1863" s="24">
        <f t="shared" si="29"/>
        <v>471.51</v>
      </c>
    </row>
    <row r="1864" spans="1:7" x14ac:dyDescent="0.25">
      <c r="A1864" t="s">
        <v>311</v>
      </c>
      <c r="B1864" t="s">
        <v>314</v>
      </c>
      <c r="C1864" t="s">
        <v>448</v>
      </c>
      <c r="D1864" s="34">
        <v>44470</v>
      </c>
      <c r="E1864">
        <v>393.73</v>
      </c>
      <c r="F1864" s="24">
        <v>77.78</v>
      </c>
      <c r="G1864" s="24">
        <f t="shared" si="29"/>
        <v>471.51</v>
      </c>
    </row>
    <row r="1865" spans="1:7" x14ac:dyDescent="0.25">
      <c r="A1865" t="s">
        <v>311</v>
      </c>
      <c r="B1865" t="s">
        <v>314</v>
      </c>
      <c r="C1865" t="s">
        <v>449</v>
      </c>
      <c r="D1865" s="34">
        <v>44470</v>
      </c>
      <c r="E1865">
        <v>393.73</v>
      </c>
      <c r="F1865" s="24">
        <v>77.78</v>
      </c>
      <c r="G1865" s="24">
        <f t="shared" si="29"/>
        <v>471.51</v>
      </c>
    </row>
    <row r="1866" spans="1:7" x14ac:dyDescent="0.25">
      <c r="A1866" t="s">
        <v>311</v>
      </c>
      <c r="B1866" t="s">
        <v>314</v>
      </c>
      <c r="C1866" t="s">
        <v>450</v>
      </c>
      <c r="D1866" s="34">
        <v>44470</v>
      </c>
      <c r="E1866">
        <v>393.73</v>
      </c>
      <c r="F1866" s="24">
        <v>77.78</v>
      </c>
      <c r="G1866" s="24">
        <f t="shared" si="29"/>
        <v>471.51</v>
      </c>
    </row>
    <row r="1867" spans="1:7" x14ac:dyDescent="0.25">
      <c r="A1867" t="s">
        <v>311</v>
      </c>
      <c r="B1867" t="s">
        <v>314</v>
      </c>
      <c r="C1867" t="s">
        <v>451</v>
      </c>
      <c r="D1867" s="34">
        <v>44470</v>
      </c>
      <c r="E1867">
        <v>393.73</v>
      </c>
      <c r="F1867" s="24">
        <v>77.78</v>
      </c>
      <c r="G1867" s="24">
        <f t="shared" si="29"/>
        <v>471.51</v>
      </c>
    </row>
    <row r="1868" spans="1:7" x14ac:dyDescent="0.25">
      <c r="A1868" t="s">
        <v>311</v>
      </c>
      <c r="B1868" t="s">
        <v>314</v>
      </c>
      <c r="C1868" t="s">
        <v>452</v>
      </c>
      <c r="D1868" s="34">
        <v>44470</v>
      </c>
      <c r="E1868">
        <v>393.73</v>
      </c>
      <c r="F1868" s="24">
        <v>77.78</v>
      </c>
      <c r="G1868" s="24">
        <f t="shared" si="29"/>
        <v>471.51</v>
      </c>
    </row>
    <row r="1869" spans="1:7" x14ac:dyDescent="0.25">
      <c r="A1869" t="s">
        <v>311</v>
      </c>
      <c r="B1869" t="s">
        <v>314</v>
      </c>
      <c r="C1869" t="s">
        <v>453</v>
      </c>
      <c r="D1869" s="34">
        <v>44470</v>
      </c>
      <c r="E1869">
        <v>393.73</v>
      </c>
      <c r="F1869" s="24">
        <v>77.78</v>
      </c>
      <c r="G1869" s="24">
        <f t="shared" si="29"/>
        <v>471.51</v>
      </c>
    </row>
    <row r="1870" spans="1:7" x14ac:dyDescent="0.25">
      <c r="A1870" t="s">
        <v>311</v>
      </c>
      <c r="B1870" t="s">
        <v>314</v>
      </c>
      <c r="C1870" t="s">
        <v>454</v>
      </c>
      <c r="D1870" s="34">
        <v>44470</v>
      </c>
      <c r="E1870">
        <v>393.73</v>
      </c>
      <c r="F1870" s="24">
        <v>77.78</v>
      </c>
      <c r="G1870" s="24">
        <f t="shared" si="29"/>
        <v>471.51</v>
      </c>
    </row>
    <row r="1871" spans="1:7" x14ac:dyDescent="0.25">
      <c r="A1871" t="s">
        <v>311</v>
      </c>
      <c r="B1871" t="s">
        <v>314</v>
      </c>
      <c r="C1871" t="s">
        <v>455</v>
      </c>
      <c r="D1871" s="34">
        <v>44470</v>
      </c>
      <c r="E1871">
        <v>393.73</v>
      </c>
      <c r="F1871" s="24">
        <v>77.78</v>
      </c>
      <c r="G1871" s="24">
        <f t="shared" si="29"/>
        <v>471.51</v>
      </c>
    </row>
    <row r="1872" spans="1:7" x14ac:dyDescent="0.25">
      <c r="A1872" t="s">
        <v>311</v>
      </c>
      <c r="B1872" t="s">
        <v>314</v>
      </c>
      <c r="C1872" t="s">
        <v>456</v>
      </c>
      <c r="D1872" s="34">
        <v>44470</v>
      </c>
      <c r="E1872">
        <v>393.73</v>
      </c>
      <c r="F1872" s="24">
        <v>77.78</v>
      </c>
      <c r="G1872" s="24">
        <f t="shared" si="29"/>
        <v>471.51</v>
      </c>
    </row>
    <row r="1873" spans="1:7" x14ac:dyDescent="0.25">
      <c r="A1873" t="s">
        <v>311</v>
      </c>
      <c r="B1873" t="s">
        <v>314</v>
      </c>
      <c r="C1873" t="s">
        <v>457</v>
      </c>
      <c r="D1873" s="34">
        <v>44470</v>
      </c>
      <c r="E1873">
        <v>393.73</v>
      </c>
      <c r="F1873" s="24">
        <v>77.78</v>
      </c>
      <c r="G1873" s="24">
        <f t="shared" si="29"/>
        <v>471.51</v>
      </c>
    </row>
    <row r="1874" spans="1:7" x14ac:dyDescent="0.25">
      <c r="A1874" t="s">
        <v>311</v>
      </c>
      <c r="B1874" t="s">
        <v>314</v>
      </c>
      <c r="C1874" t="s">
        <v>458</v>
      </c>
      <c r="D1874" s="34">
        <v>44470</v>
      </c>
      <c r="E1874">
        <v>393.73</v>
      </c>
      <c r="F1874" s="24">
        <v>77.78</v>
      </c>
      <c r="G1874" s="24">
        <f t="shared" si="29"/>
        <v>471.51</v>
      </c>
    </row>
    <row r="1875" spans="1:7" x14ac:dyDescent="0.25">
      <c r="A1875" t="s">
        <v>311</v>
      </c>
      <c r="B1875" t="s">
        <v>314</v>
      </c>
      <c r="C1875" t="s">
        <v>459</v>
      </c>
      <c r="D1875" s="34">
        <v>44470</v>
      </c>
      <c r="E1875">
        <v>393.73</v>
      </c>
      <c r="F1875" s="24">
        <v>77.78</v>
      </c>
      <c r="G1875" s="24">
        <f t="shared" si="29"/>
        <v>471.51</v>
      </c>
    </row>
    <row r="1876" spans="1:7" x14ac:dyDescent="0.25">
      <c r="A1876" t="s">
        <v>311</v>
      </c>
      <c r="B1876" t="s">
        <v>314</v>
      </c>
      <c r="C1876" t="s">
        <v>460</v>
      </c>
      <c r="D1876" s="34">
        <v>44470</v>
      </c>
      <c r="E1876">
        <v>393.73</v>
      </c>
      <c r="F1876" s="24">
        <v>77.78</v>
      </c>
      <c r="G1876" s="24">
        <f t="shared" si="29"/>
        <v>471.51</v>
      </c>
    </row>
    <row r="1877" spans="1:7" x14ac:dyDescent="0.25">
      <c r="A1877" t="s">
        <v>311</v>
      </c>
      <c r="B1877" t="s">
        <v>314</v>
      </c>
      <c r="C1877" t="s">
        <v>461</v>
      </c>
      <c r="D1877" s="34">
        <v>44470</v>
      </c>
      <c r="E1877">
        <v>393.73</v>
      </c>
      <c r="F1877" s="24">
        <v>77.78</v>
      </c>
      <c r="G1877" s="24">
        <f t="shared" si="29"/>
        <v>471.51</v>
      </c>
    </row>
    <row r="1878" spans="1:7" x14ac:dyDescent="0.25">
      <c r="A1878" t="s">
        <v>311</v>
      </c>
      <c r="B1878" t="s">
        <v>314</v>
      </c>
      <c r="C1878" t="s">
        <v>462</v>
      </c>
      <c r="D1878" s="34">
        <v>44470</v>
      </c>
      <c r="E1878">
        <v>393.73</v>
      </c>
      <c r="F1878" s="24">
        <v>77.78</v>
      </c>
      <c r="G1878" s="24">
        <f t="shared" si="29"/>
        <v>471.51</v>
      </c>
    </row>
    <row r="1879" spans="1:7" x14ac:dyDescent="0.25">
      <c r="A1879" t="s">
        <v>311</v>
      </c>
      <c r="B1879" t="s">
        <v>314</v>
      </c>
      <c r="C1879" t="s">
        <v>463</v>
      </c>
      <c r="D1879" s="34">
        <v>44470</v>
      </c>
      <c r="E1879">
        <v>393.73</v>
      </c>
      <c r="F1879" s="24">
        <v>77.78</v>
      </c>
      <c r="G1879" s="24">
        <f t="shared" si="29"/>
        <v>471.51</v>
      </c>
    </row>
    <row r="1880" spans="1:7" x14ac:dyDescent="0.25">
      <c r="A1880" t="s">
        <v>311</v>
      </c>
      <c r="B1880" t="s">
        <v>314</v>
      </c>
      <c r="C1880" t="s">
        <v>464</v>
      </c>
      <c r="D1880" s="34">
        <v>44470</v>
      </c>
      <c r="E1880">
        <v>393.73</v>
      </c>
      <c r="F1880" s="24">
        <v>77.78</v>
      </c>
      <c r="G1880" s="24">
        <f t="shared" si="29"/>
        <v>471.51</v>
      </c>
    </row>
    <row r="1881" spans="1:7" x14ac:dyDescent="0.25">
      <c r="A1881" t="s">
        <v>311</v>
      </c>
      <c r="B1881" t="s">
        <v>314</v>
      </c>
      <c r="C1881" t="s">
        <v>465</v>
      </c>
      <c r="D1881" s="34">
        <v>44470</v>
      </c>
      <c r="E1881">
        <v>393.73</v>
      </c>
      <c r="F1881" s="24">
        <v>77.78</v>
      </c>
      <c r="G1881" s="24">
        <f t="shared" si="29"/>
        <v>471.51</v>
      </c>
    </row>
    <row r="1882" spans="1:7" x14ac:dyDescent="0.25">
      <c r="A1882" t="s">
        <v>311</v>
      </c>
      <c r="B1882" t="s">
        <v>314</v>
      </c>
      <c r="C1882" t="s">
        <v>466</v>
      </c>
      <c r="D1882" s="34">
        <v>44470</v>
      </c>
      <c r="E1882">
        <v>393.73</v>
      </c>
      <c r="F1882" s="24">
        <v>77.78</v>
      </c>
      <c r="G1882" s="24">
        <f t="shared" si="29"/>
        <v>471.51</v>
      </c>
    </row>
    <row r="1883" spans="1:7" x14ac:dyDescent="0.25">
      <c r="A1883" t="s">
        <v>311</v>
      </c>
      <c r="B1883" t="s">
        <v>314</v>
      </c>
      <c r="C1883" t="s">
        <v>467</v>
      </c>
      <c r="D1883" s="34">
        <v>44470</v>
      </c>
      <c r="E1883">
        <v>393.73</v>
      </c>
      <c r="F1883" s="24">
        <v>77.78</v>
      </c>
      <c r="G1883" s="24">
        <f t="shared" si="29"/>
        <v>471.51</v>
      </c>
    </row>
    <row r="1884" spans="1:7" x14ac:dyDescent="0.25">
      <c r="A1884" t="s">
        <v>311</v>
      </c>
      <c r="B1884" t="s">
        <v>314</v>
      </c>
      <c r="C1884" t="s">
        <v>468</v>
      </c>
      <c r="D1884" s="34">
        <v>44470</v>
      </c>
      <c r="E1884">
        <v>393.73</v>
      </c>
      <c r="F1884" s="24">
        <v>77.78</v>
      </c>
      <c r="G1884" s="24">
        <f t="shared" si="29"/>
        <v>471.51</v>
      </c>
    </row>
    <row r="1885" spans="1:7" x14ac:dyDescent="0.25">
      <c r="A1885" t="s">
        <v>311</v>
      </c>
      <c r="B1885" t="s">
        <v>314</v>
      </c>
      <c r="C1885" t="s">
        <v>469</v>
      </c>
      <c r="D1885" s="34">
        <v>44470</v>
      </c>
      <c r="E1885">
        <v>393.73</v>
      </c>
      <c r="F1885" s="24">
        <v>77.78</v>
      </c>
      <c r="G1885" s="24">
        <f t="shared" si="29"/>
        <v>471.51</v>
      </c>
    </row>
    <row r="1886" spans="1:7" x14ac:dyDescent="0.25">
      <c r="A1886" t="s">
        <v>311</v>
      </c>
      <c r="B1886" t="s">
        <v>314</v>
      </c>
      <c r="C1886" t="s">
        <v>470</v>
      </c>
      <c r="D1886" s="34">
        <v>44470</v>
      </c>
      <c r="E1886">
        <v>393.73</v>
      </c>
      <c r="F1886" s="24">
        <v>77.78</v>
      </c>
      <c r="G1886" s="24">
        <f t="shared" si="29"/>
        <v>471.51</v>
      </c>
    </row>
    <row r="1887" spans="1:7" x14ac:dyDescent="0.25">
      <c r="A1887" t="s">
        <v>311</v>
      </c>
      <c r="B1887" t="s">
        <v>314</v>
      </c>
      <c r="C1887" t="s">
        <v>471</v>
      </c>
      <c r="D1887" s="34">
        <v>44470</v>
      </c>
      <c r="E1887">
        <v>393.73</v>
      </c>
      <c r="F1887" s="24">
        <v>77.78</v>
      </c>
      <c r="G1887" s="24">
        <f t="shared" si="29"/>
        <v>471.51</v>
      </c>
    </row>
    <row r="1888" spans="1:7" x14ac:dyDescent="0.25">
      <c r="A1888" t="s">
        <v>311</v>
      </c>
      <c r="B1888" t="s">
        <v>314</v>
      </c>
      <c r="C1888" t="s">
        <v>472</v>
      </c>
      <c r="D1888" s="34">
        <v>44470</v>
      </c>
      <c r="E1888">
        <v>393.73</v>
      </c>
      <c r="F1888" s="24">
        <v>77.78</v>
      </c>
      <c r="G1888" s="24">
        <f t="shared" si="29"/>
        <v>471.51</v>
      </c>
    </row>
    <row r="1889" spans="1:7" x14ac:dyDescent="0.25">
      <c r="A1889" t="s">
        <v>311</v>
      </c>
      <c r="B1889" t="s">
        <v>314</v>
      </c>
      <c r="C1889" t="s">
        <v>473</v>
      </c>
      <c r="D1889" s="34">
        <v>44470</v>
      </c>
      <c r="E1889">
        <v>393.73</v>
      </c>
      <c r="F1889" s="24">
        <v>77.78</v>
      </c>
      <c r="G1889" s="24">
        <f t="shared" si="29"/>
        <v>471.51</v>
      </c>
    </row>
    <row r="1890" spans="1:7" x14ac:dyDescent="0.25">
      <c r="A1890" t="s">
        <v>311</v>
      </c>
      <c r="B1890" t="s">
        <v>314</v>
      </c>
      <c r="C1890" t="s">
        <v>474</v>
      </c>
      <c r="D1890" s="34">
        <v>44470</v>
      </c>
      <c r="E1890">
        <v>393.73</v>
      </c>
      <c r="F1890" s="24">
        <v>77.78</v>
      </c>
      <c r="G1890" s="24">
        <f t="shared" si="29"/>
        <v>471.51</v>
      </c>
    </row>
    <row r="1891" spans="1:7" x14ac:dyDescent="0.25">
      <c r="A1891" t="s">
        <v>311</v>
      </c>
      <c r="B1891" t="s">
        <v>314</v>
      </c>
      <c r="C1891" t="s">
        <v>475</v>
      </c>
      <c r="D1891" s="34">
        <v>44470</v>
      </c>
      <c r="E1891">
        <v>393.73</v>
      </c>
      <c r="F1891" s="24">
        <v>77.78</v>
      </c>
      <c r="G1891" s="24">
        <f t="shared" si="29"/>
        <v>471.51</v>
      </c>
    </row>
    <row r="1892" spans="1:7" x14ac:dyDescent="0.25">
      <c r="A1892" t="s">
        <v>311</v>
      </c>
      <c r="B1892" t="s">
        <v>314</v>
      </c>
      <c r="C1892" t="s">
        <v>476</v>
      </c>
      <c r="D1892" s="34">
        <v>44470</v>
      </c>
      <c r="E1892">
        <v>392.46</v>
      </c>
      <c r="F1892" s="24">
        <v>77.52</v>
      </c>
      <c r="G1892" s="24">
        <f t="shared" si="29"/>
        <v>469.97999999999996</v>
      </c>
    </row>
    <row r="1893" spans="1:7" x14ac:dyDescent="0.25">
      <c r="A1893" t="s">
        <v>311</v>
      </c>
      <c r="B1893" t="s">
        <v>314</v>
      </c>
      <c r="C1893" t="s">
        <v>477</v>
      </c>
      <c r="D1893" s="34">
        <v>44470</v>
      </c>
      <c r="E1893">
        <v>393.73</v>
      </c>
      <c r="F1893" s="24">
        <v>77.78</v>
      </c>
      <c r="G1893" s="24">
        <f t="shared" si="29"/>
        <v>471.51</v>
      </c>
    </row>
    <row r="1894" spans="1:7" x14ac:dyDescent="0.25">
      <c r="A1894" t="s">
        <v>311</v>
      </c>
      <c r="B1894" t="s">
        <v>314</v>
      </c>
      <c r="C1894" t="s">
        <v>478</v>
      </c>
      <c r="D1894" s="34">
        <v>44470</v>
      </c>
      <c r="E1894">
        <v>393.73</v>
      </c>
      <c r="F1894" s="24">
        <v>77.78</v>
      </c>
      <c r="G1894" s="24">
        <f t="shared" si="29"/>
        <v>471.51</v>
      </c>
    </row>
    <row r="1895" spans="1:7" x14ac:dyDescent="0.25">
      <c r="A1895" t="s">
        <v>311</v>
      </c>
      <c r="B1895" t="s">
        <v>314</v>
      </c>
      <c r="C1895" t="s">
        <v>479</v>
      </c>
      <c r="D1895" s="34">
        <v>44470</v>
      </c>
      <c r="E1895">
        <v>393.73</v>
      </c>
      <c r="F1895" s="24">
        <v>77.78</v>
      </c>
      <c r="G1895" s="24">
        <f t="shared" si="29"/>
        <v>471.51</v>
      </c>
    </row>
    <row r="1896" spans="1:7" x14ac:dyDescent="0.25">
      <c r="A1896" t="s">
        <v>311</v>
      </c>
      <c r="B1896" t="s">
        <v>314</v>
      </c>
      <c r="C1896" t="s">
        <v>480</v>
      </c>
      <c r="D1896" s="34">
        <v>44470</v>
      </c>
      <c r="E1896">
        <v>393.73</v>
      </c>
      <c r="F1896" s="24">
        <v>77.78</v>
      </c>
      <c r="G1896" s="24">
        <f t="shared" si="29"/>
        <v>471.51</v>
      </c>
    </row>
    <row r="1897" spans="1:7" x14ac:dyDescent="0.25">
      <c r="A1897" t="s">
        <v>311</v>
      </c>
      <c r="B1897" t="s">
        <v>314</v>
      </c>
      <c r="C1897" t="s">
        <v>481</v>
      </c>
      <c r="D1897" s="34">
        <v>44470</v>
      </c>
      <c r="E1897">
        <v>392.46</v>
      </c>
      <c r="F1897" s="24">
        <v>77.52</v>
      </c>
      <c r="G1897" s="24">
        <f t="shared" si="29"/>
        <v>469.97999999999996</v>
      </c>
    </row>
    <row r="1898" spans="1:7" x14ac:dyDescent="0.25">
      <c r="A1898" t="s">
        <v>311</v>
      </c>
      <c r="B1898" t="s">
        <v>314</v>
      </c>
      <c r="C1898" t="s">
        <v>482</v>
      </c>
      <c r="D1898" s="34">
        <v>44470</v>
      </c>
      <c r="E1898">
        <v>392.46</v>
      </c>
      <c r="F1898" s="24">
        <v>77.52</v>
      </c>
      <c r="G1898" s="24">
        <f t="shared" si="29"/>
        <v>469.97999999999996</v>
      </c>
    </row>
    <row r="1899" spans="1:7" x14ac:dyDescent="0.25">
      <c r="A1899" t="s">
        <v>311</v>
      </c>
      <c r="B1899" t="s">
        <v>314</v>
      </c>
      <c r="C1899" t="s">
        <v>483</v>
      </c>
      <c r="D1899" s="34">
        <v>44470</v>
      </c>
      <c r="E1899">
        <v>392.46</v>
      </c>
      <c r="F1899" s="24">
        <v>77.52</v>
      </c>
      <c r="G1899" s="24">
        <f t="shared" si="29"/>
        <v>469.97999999999996</v>
      </c>
    </row>
    <row r="1900" spans="1:7" x14ac:dyDescent="0.25">
      <c r="A1900" t="s">
        <v>311</v>
      </c>
      <c r="B1900" t="s">
        <v>314</v>
      </c>
      <c r="C1900" t="s">
        <v>484</v>
      </c>
      <c r="D1900" s="34">
        <v>44470</v>
      </c>
      <c r="E1900">
        <v>392.46</v>
      </c>
      <c r="F1900" s="24">
        <v>77.52</v>
      </c>
      <c r="G1900" s="24">
        <f t="shared" si="29"/>
        <v>469.97999999999996</v>
      </c>
    </row>
    <row r="1901" spans="1:7" x14ac:dyDescent="0.25">
      <c r="A1901" t="s">
        <v>311</v>
      </c>
      <c r="B1901" t="s">
        <v>314</v>
      </c>
      <c r="C1901" t="s">
        <v>485</v>
      </c>
      <c r="D1901" s="34">
        <v>44470</v>
      </c>
      <c r="E1901">
        <v>392.46</v>
      </c>
      <c r="F1901" s="24">
        <v>77.52</v>
      </c>
      <c r="G1901" s="24">
        <f t="shared" si="29"/>
        <v>469.97999999999996</v>
      </c>
    </row>
    <row r="1902" spans="1:7" x14ac:dyDescent="0.25">
      <c r="A1902" t="s">
        <v>311</v>
      </c>
      <c r="B1902" t="s">
        <v>314</v>
      </c>
      <c r="C1902" t="s">
        <v>486</v>
      </c>
      <c r="D1902" s="34">
        <v>44470</v>
      </c>
      <c r="E1902">
        <v>392.46</v>
      </c>
      <c r="F1902" s="24">
        <v>77.52</v>
      </c>
      <c r="G1902" s="24">
        <f t="shared" si="29"/>
        <v>469.97999999999996</v>
      </c>
    </row>
    <row r="1903" spans="1:7" x14ac:dyDescent="0.25">
      <c r="A1903" t="s">
        <v>311</v>
      </c>
      <c r="B1903" t="s">
        <v>314</v>
      </c>
      <c r="C1903" t="s">
        <v>487</v>
      </c>
      <c r="D1903" s="34">
        <v>44470</v>
      </c>
      <c r="E1903">
        <v>392.46</v>
      </c>
      <c r="F1903" s="24">
        <v>77.52</v>
      </c>
      <c r="G1903" s="24">
        <f t="shared" si="29"/>
        <v>469.97999999999996</v>
      </c>
    </row>
    <row r="1904" spans="1:7" x14ac:dyDescent="0.25">
      <c r="A1904" t="s">
        <v>311</v>
      </c>
      <c r="B1904" t="s">
        <v>314</v>
      </c>
      <c r="C1904" t="s">
        <v>488</v>
      </c>
      <c r="D1904" s="34">
        <v>44470</v>
      </c>
      <c r="E1904">
        <v>392.46</v>
      </c>
      <c r="F1904" s="24">
        <v>77.52</v>
      </c>
      <c r="G1904" s="24">
        <f t="shared" si="29"/>
        <v>469.97999999999996</v>
      </c>
    </row>
    <row r="1905" spans="1:7" x14ac:dyDescent="0.25">
      <c r="A1905" t="s">
        <v>311</v>
      </c>
      <c r="B1905" t="s">
        <v>314</v>
      </c>
      <c r="C1905" t="s">
        <v>489</v>
      </c>
      <c r="D1905" s="34">
        <v>44470</v>
      </c>
      <c r="E1905">
        <v>392.46</v>
      </c>
      <c r="F1905" s="24">
        <v>77.52</v>
      </c>
      <c r="G1905" s="24">
        <f t="shared" si="29"/>
        <v>469.97999999999996</v>
      </c>
    </row>
    <row r="1906" spans="1:7" x14ac:dyDescent="0.25">
      <c r="A1906" t="s">
        <v>311</v>
      </c>
      <c r="B1906" t="s">
        <v>314</v>
      </c>
      <c r="C1906" t="s">
        <v>490</v>
      </c>
      <c r="D1906" s="34">
        <v>44470</v>
      </c>
      <c r="E1906">
        <v>392.46</v>
      </c>
      <c r="F1906" s="24">
        <v>77.52</v>
      </c>
      <c r="G1906" s="24">
        <f t="shared" si="29"/>
        <v>469.97999999999996</v>
      </c>
    </row>
    <row r="1907" spans="1:7" x14ac:dyDescent="0.25">
      <c r="A1907" t="s">
        <v>311</v>
      </c>
      <c r="B1907" t="s">
        <v>314</v>
      </c>
      <c r="C1907" t="s">
        <v>491</v>
      </c>
      <c r="D1907" s="34">
        <v>44470</v>
      </c>
      <c r="E1907">
        <v>392.46</v>
      </c>
      <c r="F1907" s="24">
        <v>77.52</v>
      </c>
      <c r="G1907" s="24">
        <f t="shared" si="29"/>
        <v>469.97999999999996</v>
      </c>
    </row>
    <row r="1908" spans="1:7" x14ac:dyDescent="0.25">
      <c r="A1908" t="s">
        <v>311</v>
      </c>
      <c r="B1908" t="s">
        <v>314</v>
      </c>
      <c r="C1908" t="s">
        <v>492</v>
      </c>
      <c r="D1908" s="34">
        <v>44470</v>
      </c>
      <c r="E1908">
        <v>392.46</v>
      </c>
      <c r="F1908" s="24">
        <v>77.52</v>
      </c>
      <c r="G1908" s="24">
        <f t="shared" si="29"/>
        <v>469.97999999999996</v>
      </c>
    </row>
    <row r="1909" spans="1:7" x14ac:dyDescent="0.25">
      <c r="A1909" t="s">
        <v>311</v>
      </c>
      <c r="B1909" t="s">
        <v>314</v>
      </c>
      <c r="C1909" t="s">
        <v>493</v>
      </c>
      <c r="D1909" s="34">
        <v>44470</v>
      </c>
      <c r="E1909">
        <v>392.46</v>
      </c>
      <c r="F1909" s="24">
        <v>77.52</v>
      </c>
      <c r="G1909" s="24">
        <f t="shared" si="29"/>
        <v>469.97999999999996</v>
      </c>
    </row>
    <row r="1910" spans="1:7" x14ac:dyDescent="0.25">
      <c r="A1910" t="s">
        <v>311</v>
      </c>
      <c r="B1910" t="s">
        <v>314</v>
      </c>
      <c r="C1910" t="s">
        <v>494</v>
      </c>
      <c r="D1910" s="34">
        <v>44470</v>
      </c>
      <c r="E1910">
        <v>392.46</v>
      </c>
      <c r="F1910" s="24">
        <v>77.52</v>
      </c>
      <c r="G1910" s="24">
        <f t="shared" si="29"/>
        <v>469.97999999999996</v>
      </c>
    </row>
    <row r="1911" spans="1:7" x14ac:dyDescent="0.25">
      <c r="A1911" t="s">
        <v>311</v>
      </c>
      <c r="B1911" t="s">
        <v>314</v>
      </c>
      <c r="C1911" t="s">
        <v>495</v>
      </c>
      <c r="D1911" s="34">
        <v>44470</v>
      </c>
      <c r="E1911">
        <v>392.46</v>
      </c>
      <c r="F1911" s="24">
        <v>77.52</v>
      </c>
      <c r="G1911" s="24">
        <f t="shared" si="29"/>
        <v>469.97999999999996</v>
      </c>
    </row>
    <row r="1912" spans="1:7" x14ac:dyDescent="0.25">
      <c r="A1912" t="s">
        <v>311</v>
      </c>
      <c r="B1912" t="s">
        <v>314</v>
      </c>
      <c r="C1912" t="s">
        <v>496</v>
      </c>
      <c r="D1912" s="34">
        <v>44470</v>
      </c>
      <c r="E1912">
        <v>392.46</v>
      </c>
      <c r="F1912" s="24">
        <v>77.52</v>
      </c>
      <c r="G1912" s="24">
        <f t="shared" si="29"/>
        <v>469.97999999999996</v>
      </c>
    </row>
    <row r="1913" spans="1:7" x14ac:dyDescent="0.25">
      <c r="A1913" t="s">
        <v>311</v>
      </c>
      <c r="B1913" t="s">
        <v>314</v>
      </c>
      <c r="C1913" t="s">
        <v>497</v>
      </c>
      <c r="D1913" s="34">
        <v>44470</v>
      </c>
      <c r="E1913">
        <v>392.46</v>
      </c>
      <c r="F1913" s="24">
        <v>77.52</v>
      </c>
      <c r="G1913" s="24">
        <f t="shared" si="29"/>
        <v>469.97999999999996</v>
      </c>
    </row>
    <row r="1914" spans="1:7" x14ac:dyDescent="0.25">
      <c r="A1914" t="s">
        <v>311</v>
      </c>
      <c r="B1914" t="s">
        <v>314</v>
      </c>
      <c r="C1914" t="s">
        <v>498</v>
      </c>
      <c r="D1914" s="34">
        <v>44470</v>
      </c>
      <c r="E1914">
        <v>392.46</v>
      </c>
      <c r="F1914" s="24">
        <v>77.52</v>
      </c>
      <c r="G1914" s="24">
        <f t="shared" si="29"/>
        <v>469.97999999999996</v>
      </c>
    </row>
    <row r="1915" spans="1:7" x14ac:dyDescent="0.25">
      <c r="A1915" t="s">
        <v>311</v>
      </c>
      <c r="B1915" t="s">
        <v>314</v>
      </c>
      <c r="C1915" t="s">
        <v>499</v>
      </c>
      <c r="D1915" s="34">
        <v>44470</v>
      </c>
      <c r="E1915">
        <v>392.46</v>
      </c>
      <c r="F1915" s="24">
        <v>77.52</v>
      </c>
      <c r="G1915" s="24">
        <f t="shared" si="29"/>
        <v>469.97999999999996</v>
      </c>
    </row>
    <row r="1916" spans="1:7" x14ac:dyDescent="0.25">
      <c r="A1916" t="s">
        <v>311</v>
      </c>
      <c r="B1916" t="s">
        <v>314</v>
      </c>
      <c r="C1916" t="s">
        <v>500</v>
      </c>
      <c r="D1916" s="34">
        <v>44470</v>
      </c>
      <c r="E1916">
        <v>392.46</v>
      </c>
      <c r="F1916" s="24">
        <v>77.52</v>
      </c>
      <c r="G1916" s="24">
        <f t="shared" si="29"/>
        <v>469.97999999999996</v>
      </c>
    </row>
    <row r="1917" spans="1:7" x14ac:dyDescent="0.25">
      <c r="A1917" t="s">
        <v>311</v>
      </c>
      <c r="B1917" t="s">
        <v>314</v>
      </c>
      <c r="C1917" t="s">
        <v>501</v>
      </c>
      <c r="D1917" s="34">
        <v>44470</v>
      </c>
      <c r="E1917">
        <v>392.46</v>
      </c>
      <c r="F1917" s="24">
        <v>77.52</v>
      </c>
      <c r="G1917" s="24">
        <f t="shared" si="29"/>
        <v>469.97999999999996</v>
      </c>
    </row>
    <row r="1918" spans="1:7" x14ac:dyDescent="0.25">
      <c r="A1918" t="s">
        <v>311</v>
      </c>
      <c r="B1918" t="s">
        <v>314</v>
      </c>
      <c r="C1918" t="s">
        <v>502</v>
      </c>
      <c r="D1918" s="34">
        <v>44470</v>
      </c>
      <c r="E1918">
        <v>392.46</v>
      </c>
      <c r="F1918" s="24">
        <v>77.52</v>
      </c>
      <c r="G1918" s="24">
        <f t="shared" si="29"/>
        <v>469.97999999999996</v>
      </c>
    </row>
    <row r="1919" spans="1:7" x14ac:dyDescent="0.25">
      <c r="A1919" t="s">
        <v>311</v>
      </c>
      <c r="B1919" t="s">
        <v>314</v>
      </c>
      <c r="C1919" t="s">
        <v>503</v>
      </c>
      <c r="D1919" s="34">
        <v>44470</v>
      </c>
      <c r="E1919">
        <v>392.46</v>
      </c>
      <c r="F1919" s="24">
        <v>77.52</v>
      </c>
      <c r="G1919" s="24">
        <f t="shared" si="29"/>
        <v>469.97999999999996</v>
      </c>
    </row>
    <row r="1920" spans="1:7" x14ac:dyDescent="0.25">
      <c r="A1920" t="s">
        <v>311</v>
      </c>
      <c r="B1920" t="s">
        <v>314</v>
      </c>
      <c r="C1920" t="s">
        <v>504</v>
      </c>
      <c r="D1920" s="34">
        <v>44470</v>
      </c>
      <c r="E1920">
        <v>392.46</v>
      </c>
      <c r="F1920" s="24">
        <v>77.52</v>
      </c>
      <c r="G1920" s="24">
        <f t="shared" si="29"/>
        <v>469.97999999999996</v>
      </c>
    </row>
    <row r="1921" spans="1:7" x14ac:dyDescent="0.25">
      <c r="A1921" t="s">
        <v>311</v>
      </c>
      <c r="B1921" t="s">
        <v>314</v>
      </c>
      <c r="C1921" t="s">
        <v>505</v>
      </c>
      <c r="D1921" s="34">
        <v>44470</v>
      </c>
      <c r="E1921">
        <v>392.46</v>
      </c>
      <c r="F1921" s="24">
        <v>77.52</v>
      </c>
      <c r="G1921" s="24">
        <f t="shared" si="29"/>
        <v>469.97999999999996</v>
      </c>
    </row>
    <row r="1922" spans="1:7" x14ac:dyDescent="0.25">
      <c r="A1922" t="s">
        <v>311</v>
      </c>
      <c r="B1922" t="s">
        <v>312</v>
      </c>
      <c r="C1922" t="s">
        <v>313</v>
      </c>
      <c r="D1922" s="34">
        <v>44501</v>
      </c>
      <c r="E1922">
        <v>857170.57</v>
      </c>
      <c r="F1922" s="24">
        <v>341321.53</v>
      </c>
      <c r="G1922" s="24">
        <f t="shared" si="29"/>
        <v>1198492.1000000001</v>
      </c>
    </row>
    <row r="1923" spans="1:7" x14ac:dyDescent="0.25">
      <c r="A1923" t="s">
        <v>311</v>
      </c>
      <c r="B1923" t="s">
        <v>314</v>
      </c>
      <c r="C1923" t="s">
        <v>315</v>
      </c>
      <c r="D1923" s="34">
        <v>44501</v>
      </c>
      <c r="E1923">
        <v>393.66</v>
      </c>
      <c r="F1923" s="24">
        <v>76.319999999999993</v>
      </c>
      <c r="G1923" s="24">
        <f t="shared" ref="G1923:G1986" si="30">SUM(E1923:F1923)</f>
        <v>469.98</v>
      </c>
    </row>
    <row r="1924" spans="1:7" x14ac:dyDescent="0.25">
      <c r="A1924" t="s">
        <v>311</v>
      </c>
      <c r="B1924" t="s">
        <v>314</v>
      </c>
      <c r="C1924" t="s">
        <v>316</v>
      </c>
      <c r="D1924" s="34">
        <v>44501</v>
      </c>
      <c r="E1924">
        <v>394.94</v>
      </c>
      <c r="F1924" s="24">
        <v>76.569999999999993</v>
      </c>
      <c r="G1924" s="24">
        <f t="shared" si="30"/>
        <v>471.51</v>
      </c>
    </row>
    <row r="1925" spans="1:7" x14ac:dyDescent="0.25">
      <c r="A1925" t="s">
        <v>311</v>
      </c>
      <c r="B1925" t="s">
        <v>314</v>
      </c>
      <c r="C1925" t="s">
        <v>317</v>
      </c>
      <c r="D1925" s="34">
        <v>44501</v>
      </c>
      <c r="E1925">
        <v>393.66</v>
      </c>
      <c r="F1925" s="24">
        <v>76.319999999999993</v>
      </c>
      <c r="G1925" s="24">
        <f t="shared" si="30"/>
        <v>469.98</v>
      </c>
    </row>
    <row r="1926" spans="1:7" x14ac:dyDescent="0.25">
      <c r="A1926" t="s">
        <v>311</v>
      </c>
      <c r="B1926" t="s">
        <v>314</v>
      </c>
      <c r="C1926" t="s">
        <v>318</v>
      </c>
      <c r="D1926" s="34">
        <v>44501</v>
      </c>
      <c r="E1926">
        <v>394.94</v>
      </c>
      <c r="F1926" s="24">
        <v>76.569999999999993</v>
      </c>
      <c r="G1926" s="24">
        <f t="shared" si="30"/>
        <v>471.51</v>
      </c>
    </row>
    <row r="1927" spans="1:7" x14ac:dyDescent="0.25">
      <c r="A1927" t="s">
        <v>311</v>
      </c>
      <c r="B1927" t="s">
        <v>314</v>
      </c>
      <c r="C1927" t="s">
        <v>319</v>
      </c>
      <c r="D1927" s="34">
        <v>44501</v>
      </c>
      <c r="E1927">
        <v>394.94</v>
      </c>
      <c r="F1927" s="24">
        <v>76.569999999999993</v>
      </c>
      <c r="G1927" s="24">
        <f t="shared" si="30"/>
        <v>471.51</v>
      </c>
    </row>
    <row r="1928" spans="1:7" x14ac:dyDescent="0.25">
      <c r="A1928" t="s">
        <v>311</v>
      </c>
      <c r="B1928" t="s">
        <v>314</v>
      </c>
      <c r="C1928" t="s">
        <v>320</v>
      </c>
      <c r="D1928" s="34">
        <v>44501</v>
      </c>
      <c r="E1928">
        <v>394.94</v>
      </c>
      <c r="F1928" s="24">
        <v>76.569999999999993</v>
      </c>
      <c r="G1928" s="24">
        <f t="shared" si="30"/>
        <v>471.51</v>
      </c>
    </row>
    <row r="1929" spans="1:7" x14ac:dyDescent="0.25">
      <c r="A1929" t="s">
        <v>311</v>
      </c>
      <c r="B1929" t="s">
        <v>314</v>
      </c>
      <c r="C1929" t="s">
        <v>321</v>
      </c>
      <c r="D1929" s="34">
        <v>44501</v>
      </c>
      <c r="E1929">
        <v>393.66</v>
      </c>
      <c r="F1929" s="24">
        <v>76.319999999999993</v>
      </c>
      <c r="G1929" s="24">
        <f t="shared" si="30"/>
        <v>469.98</v>
      </c>
    </row>
    <row r="1930" spans="1:7" x14ac:dyDescent="0.25">
      <c r="A1930" t="s">
        <v>311</v>
      </c>
      <c r="B1930" t="s">
        <v>314</v>
      </c>
      <c r="C1930" t="s">
        <v>322</v>
      </c>
      <c r="D1930" s="34">
        <v>44501</v>
      </c>
      <c r="E1930">
        <v>394.94</v>
      </c>
      <c r="F1930" s="24">
        <v>76.569999999999993</v>
      </c>
      <c r="G1930" s="24">
        <f t="shared" si="30"/>
        <v>471.51</v>
      </c>
    </row>
    <row r="1931" spans="1:7" x14ac:dyDescent="0.25">
      <c r="A1931" t="s">
        <v>311</v>
      </c>
      <c r="B1931" t="s">
        <v>314</v>
      </c>
      <c r="C1931" t="s">
        <v>323</v>
      </c>
      <c r="D1931" s="34">
        <v>44501</v>
      </c>
      <c r="E1931">
        <v>393.66</v>
      </c>
      <c r="F1931" s="24">
        <v>76.319999999999993</v>
      </c>
      <c r="G1931" s="24">
        <f t="shared" si="30"/>
        <v>469.98</v>
      </c>
    </row>
    <row r="1932" spans="1:7" x14ac:dyDescent="0.25">
      <c r="A1932" t="s">
        <v>311</v>
      </c>
      <c r="B1932" t="s">
        <v>314</v>
      </c>
      <c r="C1932" t="s">
        <v>324</v>
      </c>
      <c r="D1932" s="34">
        <v>44501</v>
      </c>
      <c r="E1932">
        <v>394.94</v>
      </c>
      <c r="F1932" s="24">
        <v>76.569999999999993</v>
      </c>
      <c r="G1932" s="24">
        <f t="shared" si="30"/>
        <v>471.51</v>
      </c>
    </row>
    <row r="1933" spans="1:7" x14ac:dyDescent="0.25">
      <c r="A1933" t="s">
        <v>311</v>
      </c>
      <c r="B1933" t="s">
        <v>314</v>
      </c>
      <c r="C1933" t="s">
        <v>325</v>
      </c>
      <c r="D1933" s="34">
        <v>44501</v>
      </c>
      <c r="E1933">
        <v>393.66</v>
      </c>
      <c r="F1933" s="24">
        <v>76.319999999999993</v>
      </c>
      <c r="G1933" s="24">
        <f t="shared" si="30"/>
        <v>469.98</v>
      </c>
    </row>
    <row r="1934" spans="1:7" x14ac:dyDescent="0.25">
      <c r="A1934" t="s">
        <v>311</v>
      </c>
      <c r="B1934" t="s">
        <v>314</v>
      </c>
      <c r="C1934" t="s">
        <v>326</v>
      </c>
      <c r="D1934" s="34">
        <v>44501</v>
      </c>
      <c r="E1934">
        <v>394.94</v>
      </c>
      <c r="F1934" s="24">
        <v>76.569999999999993</v>
      </c>
      <c r="G1934" s="24">
        <f t="shared" si="30"/>
        <v>471.51</v>
      </c>
    </row>
    <row r="1935" spans="1:7" x14ac:dyDescent="0.25">
      <c r="A1935" t="s">
        <v>311</v>
      </c>
      <c r="B1935" t="s">
        <v>314</v>
      </c>
      <c r="C1935" t="s">
        <v>327</v>
      </c>
      <c r="D1935" s="34">
        <v>44501</v>
      </c>
      <c r="E1935">
        <v>394.94</v>
      </c>
      <c r="F1935" s="24">
        <v>76.569999999999993</v>
      </c>
      <c r="G1935" s="24">
        <f t="shared" si="30"/>
        <v>471.51</v>
      </c>
    </row>
    <row r="1936" spans="1:7" x14ac:dyDescent="0.25">
      <c r="A1936" t="s">
        <v>311</v>
      </c>
      <c r="B1936" t="s">
        <v>314</v>
      </c>
      <c r="C1936" t="s">
        <v>328</v>
      </c>
      <c r="D1936" s="34">
        <v>44501</v>
      </c>
      <c r="E1936">
        <v>394.94</v>
      </c>
      <c r="F1936" s="24">
        <v>76.569999999999993</v>
      </c>
      <c r="G1936" s="24">
        <f t="shared" si="30"/>
        <v>471.51</v>
      </c>
    </row>
    <row r="1937" spans="1:7" x14ac:dyDescent="0.25">
      <c r="A1937" t="s">
        <v>311</v>
      </c>
      <c r="B1937" t="s">
        <v>314</v>
      </c>
      <c r="C1937" t="s">
        <v>329</v>
      </c>
      <c r="D1937" s="34">
        <v>44501</v>
      </c>
      <c r="E1937">
        <v>394.94</v>
      </c>
      <c r="F1937" s="24">
        <v>76.569999999999993</v>
      </c>
      <c r="G1937" s="24">
        <f t="shared" si="30"/>
        <v>471.51</v>
      </c>
    </row>
    <row r="1938" spans="1:7" x14ac:dyDescent="0.25">
      <c r="A1938" t="s">
        <v>311</v>
      </c>
      <c r="B1938" t="s">
        <v>314</v>
      </c>
      <c r="C1938" t="s">
        <v>330</v>
      </c>
      <c r="D1938" s="34">
        <v>44501</v>
      </c>
      <c r="E1938">
        <v>393.66</v>
      </c>
      <c r="F1938" s="24">
        <v>76.319999999999993</v>
      </c>
      <c r="G1938" s="24">
        <f t="shared" si="30"/>
        <v>469.98</v>
      </c>
    </row>
    <row r="1939" spans="1:7" x14ac:dyDescent="0.25">
      <c r="A1939" t="s">
        <v>311</v>
      </c>
      <c r="B1939" t="s">
        <v>314</v>
      </c>
      <c r="C1939" t="s">
        <v>331</v>
      </c>
      <c r="D1939" s="34">
        <v>44501</v>
      </c>
      <c r="E1939">
        <v>394.94</v>
      </c>
      <c r="F1939" s="24">
        <v>76.569999999999993</v>
      </c>
      <c r="G1939" s="24">
        <f t="shared" si="30"/>
        <v>471.51</v>
      </c>
    </row>
    <row r="1940" spans="1:7" x14ac:dyDescent="0.25">
      <c r="A1940" t="s">
        <v>311</v>
      </c>
      <c r="B1940" t="s">
        <v>314</v>
      </c>
      <c r="C1940" t="s">
        <v>332</v>
      </c>
      <c r="D1940" s="34">
        <v>44501</v>
      </c>
      <c r="E1940">
        <v>394.94</v>
      </c>
      <c r="F1940" s="24">
        <v>76.569999999999993</v>
      </c>
      <c r="G1940" s="24">
        <f t="shared" si="30"/>
        <v>471.51</v>
      </c>
    </row>
    <row r="1941" spans="1:7" x14ac:dyDescent="0.25">
      <c r="A1941" t="s">
        <v>311</v>
      </c>
      <c r="B1941" t="s">
        <v>314</v>
      </c>
      <c r="C1941" t="s">
        <v>333</v>
      </c>
      <c r="D1941" s="34">
        <v>44501</v>
      </c>
      <c r="E1941">
        <v>394.94</v>
      </c>
      <c r="F1941" s="24">
        <v>76.569999999999993</v>
      </c>
      <c r="G1941" s="24">
        <f t="shared" si="30"/>
        <v>471.51</v>
      </c>
    </row>
    <row r="1942" spans="1:7" x14ac:dyDescent="0.25">
      <c r="A1942" t="s">
        <v>311</v>
      </c>
      <c r="B1942" t="s">
        <v>314</v>
      </c>
      <c r="C1942" t="s">
        <v>334</v>
      </c>
      <c r="D1942" s="34">
        <v>44501</v>
      </c>
      <c r="E1942">
        <v>393.66</v>
      </c>
      <c r="F1942" s="24">
        <v>76.319999999999993</v>
      </c>
      <c r="G1942" s="24">
        <f t="shared" si="30"/>
        <v>469.98</v>
      </c>
    </row>
    <row r="1943" spans="1:7" x14ac:dyDescent="0.25">
      <c r="A1943" t="s">
        <v>311</v>
      </c>
      <c r="B1943" t="s">
        <v>314</v>
      </c>
      <c r="C1943" t="s">
        <v>335</v>
      </c>
      <c r="D1943" s="34">
        <v>44501</v>
      </c>
      <c r="E1943">
        <v>394.94</v>
      </c>
      <c r="F1943" s="24">
        <v>76.569999999999993</v>
      </c>
      <c r="G1943" s="24">
        <f t="shared" si="30"/>
        <v>471.51</v>
      </c>
    </row>
    <row r="1944" spans="1:7" x14ac:dyDescent="0.25">
      <c r="A1944" t="s">
        <v>311</v>
      </c>
      <c r="B1944" t="s">
        <v>314</v>
      </c>
      <c r="C1944" t="s">
        <v>336</v>
      </c>
      <c r="D1944" s="34">
        <v>44501</v>
      </c>
      <c r="E1944">
        <v>394.94</v>
      </c>
      <c r="F1944" s="24">
        <v>76.569999999999993</v>
      </c>
      <c r="G1944" s="24">
        <f t="shared" si="30"/>
        <v>471.51</v>
      </c>
    </row>
    <row r="1945" spans="1:7" x14ac:dyDescent="0.25">
      <c r="A1945" t="s">
        <v>311</v>
      </c>
      <c r="B1945" t="s">
        <v>314</v>
      </c>
      <c r="C1945" t="s">
        <v>337</v>
      </c>
      <c r="D1945" s="34">
        <v>44501</v>
      </c>
      <c r="E1945">
        <v>393.66</v>
      </c>
      <c r="F1945" s="24">
        <v>76.319999999999993</v>
      </c>
      <c r="G1945" s="24">
        <f t="shared" si="30"/>
        <v>469.98</v>
      </c>
    </row>
    <row r="1946" spans="1:7" x14ac:dyDescent="0.25">
      <c r="A1946" t="s">
        <v>311</v>
      </c>
      <c r="B1946" t="s">
        <v>314</v>
      </c>
      <c r="C1946" t="s">
        <v>338</v>
      </c>
      <c r="D1946" s="34">
        <v>44501</v>
      </c>
      <c r="E1946">
        <v>393.66</v>
      </c>
      <c r="F1946" s="24">
        <v>76.319999999999993</v>
      </c>
      <c r="G1946" s="24">
        <f t="shared" si="30"/>
        <v>469.98</v>
      </c>
    </row>
    <row r="1947" spans="1:7" x14ac:dyDescent="0.25">
      <c r="A1947" t="s">
        <v>311</v>
      </c>
      <c r="B1947" t="s">
        <v>314</v>
      </c>
      <c r="C1947" t="s">
        <v>339</v>
      </c>
      <c r="D1947" s="34">
        <v>44501</v>
      </c>
      <c r="E1947">
        <v>393.66</v>
      </c>
      <c r="F1947" s="24">
        <v>76.319999999999993</v>
      </c>
      <c r="G1947" s="24">
        <f t="shared" si="30"/>
        <v>469.98</v>
      </c>
    </row>
    <row r="1948" spans="1:7" x14ac:dyDescent="0.25">
      <c r="A1948" t="s">
        <v>311</v>
      </c>
      <c r="B1948" t="s">
        <v>314</v>
      </c>
      <c r="C1948" t="s">
        <v>340</v>
      </c>
      <c r="D1948" s="34">
        <v>44501</v>
      </c>
      <c r="E1948">
        <v>393.66</v>
      </c>
      <c r="F1948" s="24">
        <v>76.319999999999993</v>
      </c>
      <c r="G1948" s="24">
        <f t="shared" si="30"/>
        <v>469.98</v>
      </c>
    </row>
    <row r="1949" spans="1:7" x14ac:dyDescent="0.25">
      <c r="A1949" t="s">
        <v>311</v>
      </c>
      <c r="B1949" t="s">
        <v>314</v>
      </c>
      <c r="C1949" t="s">
        <v>341</v>
      </c>
      <c r="D1949" s="34">
        <v>44501</v>
      </c>
      <c r="E1949">
        <v>393.66</v>
      </c>
      <c r="F1949" s="24">
        <v>76.319999999999993</v>
      </c>
      <c r="G1949" s="24">
        <f t="shared" si="30"/>
        <v>469.98</v>
      </c>
    </row>
    <row r="1950" spans="1:7" x14ac:dyDescent="0.25">
      <c r="A1950" t="s">
        <v>311</v>
      </c>
      <c r="B1950" t="s">
        <v>314</v>
      </c>
      <c r="C1950" t="s">
        <v>342</v>
      </c>
      <c r="D1950" s="34">
        <v>44501</v>
      </c>
      <c r="E1950">
        <v>393.66</v>
      </c>
      <c r="F1950" s="24">
        <v>76.319999999999993</v>
      </c>
      <c r="G1950" s="24">
        <f t="shared" si="30"/>
        <v>469.98</v>
      </c>
    </row>
    <row r="1951" spans="1:7" x14ac:dyDescent="0.25">
      <c r="A1951" t="s">
        <v>311</v>
      </c>
      <c r="B1951" t="s">
        <v>314</v>
      </c>
      <c r="C1951" t="s">
        <v>343</v>
      </c>
      <c r="D1951" s="34">
        <v>44501</v>
      </c>
      <c r="E1951">
        <v>393.66</v>
      </c>
      <c r="F1951" s="24">
        <v>76.319999999999993</v>
      </c>
      <c r="G1951" s="24">
        <f t="shared" si="30"/>
        <v>469.98</v>
      </c>
    </row>
    <row r="1952" spans="1:7" x14ac:dyDescent="0.25">
      <c r="A1952" t="s">
        <v>311</v>
      </c>
      <c r="B1952" t="s">
        <v>314</v>
      </c>
      <c r="C1952" t="s">
        <v>344</v>
      </c>
      <c r="D1952" s="34">
        <v>44501</v>
      </c>
      <c r="E1952">
        <v>393.66</v>
      </c>
      <c r="F1952" s="24">
        <v>76.319999999999993</v>
      </c>
      <c r="G1952" s="24">
        <f t="shared" si="30"/>
        <v>469.98</v>
      </c>
    </row>
    <row r="1953" spans="1:7" x14ac:dyDescent="0.25">
      <c r="A1953" t="s">
        <v>311</v>
      </c>
      <c r="B1953" t="s">
        <v>314</v>
      </c>
      <c r="C1953" t="s">
        <v>345</v>
      </c>
      <c r="D1953" s="34">
        <v>44501</v>
      </c>
      <c r="E1953">
        <v>393.66</v>
      </c>
      <c r="F1953" s="24">
        <v>76.319999999999993</v>
      </c>
      <c r="G1953" s="24">
        <f t="shared" si="30"/>
        <v>469.98</v>
      </c>
    </row>
    <row r="1954" spans="1:7" x14ac:dyDescent="0.25">
      <c r="A1954" t="s">
        <v>311</v>
      </c>
      <c r="B1954" t="s">
        <v>314</v>
      </c>
      <c r="C1954" t="s">
        <v>346</v>
      </c>
      <c r="D1954" s="34">
        <v>44501</v>
      </c>
      <c r="E1954">
        <v>393.66</v>
      </c>
      <c r="F1954" s="24">
        <v>76.319999999999993</v>
      </c>
      <c r="G1954" s="24">
        <f t="shared" si="30"/>
        <v>469.98</v>
      </c>
    </row>
    <row r="1955" spans="1:7" x14ac:dyDescent="0.25">
      <c r="A1955" t="s">
        <v>311</v>
      </c>
      <c r="B1955" t="s">
        <v>314</v>
      </c>
      <c r="C1955" t="s">
        <v>347</v>
      </c>
      <c r="D1955" s="34">
        <v>44501</v>
      </c>
      <c r="E1955">
        <v>393.66</v>
      </c>
      <c r="F1955" s="24">
        <v>76.319999999999993</v>
      </c>
      <c r="G1955" s="24">
        <f t="shared" si="30"/>
        <v>469.98</v>
      </c>
    </row>
    <row r="1956" spans="1:7" x14ac:dyDescent="0.25">
      <c r="A1956" t="s">
        <v>311</v>
      </c>
      <c r="B1956" t="s">
        <v>314</v>
      </c>
      <c r="C1956" t="s">
        <v>348</v>
      </c>
      <c r="D1956" s="34">
        <v>44501</v>
      </c>
      <c r="E1956">
        <v>393.66</v>
      </c>
      <c r="F1956" s="24">
        <v>76.319999999999993</v>
      </c>
      <c r="G1956" s="24">
        <f t="shared" si="30"/>
        <v>469.98</v>
      </c>
    </row>
    <row r="1957" spans="1:7" x14ac:dyDescent="0.25">
      <c r="A1957" t="s">
        <v>311</v>
      </c>
      <c r="B1957" t="s">
        <v>314</v>
      </c>
      <c r="C1957" t="s">
        <v>349</v>
      </c>
      <c r="D1957" s="34">
        <v>44501</v>
      </c>
      <c r="E1957">
        <v>394.94</v>
      </c>
      <c r="F1957" s="24">
        <v>76.569999999999993</v>
      </c>
      <c r="G1957" s="24">
        <f t="shared" si="30"/>
        <v>471.51</v>
      </c>
    </row>
    <row r="1958" spans="1:7" x14ac:dyDescent="0.25">
      <c r="A1958" t="s">
        <v>311</v>
      </c>
      <c r="B1958" t="s">
        <v>314</v>
      </c>
      <c r="C1958" t="s">
        <v>350</v>
      </c>
      <c r="D1958" s="34">
        <v>44501</v>
      </c>
      <c r="E1958">
        <v>393.66</v>
      </c>
      <c r="F1958" s="24">
        <v>76.319999999999993</v>
      </c>
      <c r="G1958" s="24">
        <f t="shared" si="30"/>
        <v>469.98</v>
      </c>
    </row>
    <row r="1959" spans="1:7" x14ac:dyDescent="0.25">
      <c r="A1959" t="s">
        <v>311</v>
      </c>
      <c r="B1959" t="s">
        <v>314</v>
      </c>
      <c r="C1959" t="s">
        <v>351</v>
      </c>
      <c r="D1959" s="34">
        <v>44501</v>
      </c>
      <c r="E1959">
        <v>394.94</v>
      </c>
      <c r="F1959" s="24">
        <v>76.569999999999993</v>
      </c>
      <c r="G1959" s="24">
        <f t="shared" si="30"/>
        <v>471.51</v>
      </c>
    </row>
    <row r="1960" spans="1:7" x14ac:dyDescent="0.25">
      <c r="A1960" t="s">
        <v>311</v>
      </c>
      <c r="B1960" t="s">
        <v>314</v>
      </c>
      <c r="C1960" t="s">
        <v>352</v>
      </c>
      <c r="D1960" s="34">
        <v>44501</v>
      </c>
      <c r="E1960">
        <v>394.94</v>
      </c>
      <c r="F1960" s="24">
        <v>76.569999999999993</v>
      </c>
      <c r="G1960" s="24">
        <f t="shared" si="30"/>
        <v>471.51</v>
      </c>
    </row>
    <row r="1961" spans="1:7" x14ac:dyDescent="0.25">
      <c r="A1961" t="s">
        <v>311</v>
      </c>
      <c r="B1961" t="s">
        <v>314</v>
      </c>
      <c r="C1961" t="s">
        <v>353</v>
      </c>
      <c r="D1961" s="34">
        <v>44501</v>
      </c>
      <c r="E1961">
        <v>393.66</v>
      </c>
      <c r="F1961" s="24">
        <v>76.319999999999993</v>
      </c>
      <c r="G1961" s="24">
        <f t="shared" si="30"/>
        <v>469.98</v>
      </c>
    </row>
    <row r="1962" spans="1:7" x14ac:dyDescent="0.25">
      <c r="A1962" t="s">
        <v>311</v>
      </c>
      <c r="B1962" t="s">
        <v>314</v>
      </c>
      <c r="C1962" t="s">
        <v>354</v>
      </c>
      <c r="D1962" s="34">
        <v>44501</v>
      </c>
      <c r="E1962">
        <v>394.94</v>
      </c>
      <c r="F1962" s="24">
        <v>76.569999999999993</v>
      </c>
      <c r="G1962" s="24">
        <f t="shared" si="30"/>
        <v>471.51</v>
      </c>
    </row>
    <row r="1963" spans="1:7" x14ac:dyDescent="0.25">
      <c r="A1963" t="s">
        <v>311</v>
      </c>
      <c r="B1963" t="s">
        <v>314</v>
      </c>
      <c r="C1963" t="s">
        <v>355</v>
      </c>
      <c r="D1963" s="34">
        <v>44501</v>
      </c>
      <c r="E1963">
        <v>394.94</v>
      </c>
      <c r="F1963" s="24">
        <v>76.569999999999993</v>
      </c>
      <c r="G1963" s="24">
        <f t="shared" si="30"/>
        <v>471.51</v>
      </c>
    </row>
    <row r="1964" spans="1:7" x14ac:dyDescent="0.25">
      <c r="A1964" t="s">
        <v>311</v>
      </c>
      <c r="B1964" t="s">
        <v>314</v>
      </c>
      <c r="C1964" t="s">
        <v>356</v>
      </c>
      <c r="D1964" s="34">
        <v>44501</v>
      </c>
      <c r="E1964">
        <v>394.94</v>
      </c>
      <c r="F1964" s="24">
        <v>76.569999999999993</v>
      </c>
      <c r="G1964" s="24">
        <f t="shared" si="30"/>
        <v>471.51</v>
      </c>
    </row>
    <row r="1965" spans="1:7" x14ac:dyDescent="0.25">
      <c r="A1965" t="s">
        <v>311</v>
      </c>
      <c r="B1965" t="s">
        <v>314</v>
      </c>
      <c r="C1965" t="s">
        <v>357</v>
      </c>
      <c r="D1965" s="34">
        <v>44501</v>
      </c>
      <c r="E1965">
        <v>394.94</v>
      </c>
      <c r="F1965" s="24">
        <v>76.569999999999993</v>
      </c>
      <c r="G1965" s="24">
        <f t="shared" si="30"/>
        <v>471.51</v>
      </c>
    </row>
    <row r="1966" spans="1:7" x14ac:dyDescent="0.25">
      <c r="A1966" t="s">
        <v>311</v>
      </c>
      <c r="B1966" t="s">
        <v>314</v>
      </c>
      <c r="C1966" t="s">
        <v>358</v>
      </c>
      <c r="D1966" s="34">
        <v>44501</v>
      </c>
      <c r="E1966">
        <v>394.94</v>
      </c>
      <c r="F1966" s="24">
        <v>76.569999999999993</v>
      </c>
      <c r="G1966" s="24">
        <f t="shared" si="30"/>
        <v>471.51</v>
      </c>
    </row>
    <row r="1967" spans="1:7" x14ac:dyDescent="0.25">
      <c r="A1967" t="s">
        <v>311</v>
      </c>
      <c r="B1967" t="s">
        <v>314</v>
      </c>
      <c r="C1967" t="s">
        <v>359</v>
      </c>
      <c r="D1967" s="34">
        <v>44501</v>
      </c>
      <c r="E1967">
        <v>394.94</v>
      </c>
      <c r="F1967" s="24">
        <v>76.569999999999993</v>
      </c>
      <c r="G1967" s="24">
        <f t="shared" si="30"/>
        <v>471.51</v>
      </c>
    </row>
    <row r="1968" spans="1:7" x14ac:dyDescent="0.25">
      <c r="A1968" t="s">
        <v>311</v>
      </c>
      <c r="B1968" t="s">
        <v>314</v>
      </c>
      <c r="C1968" t="s">
        <v>360</v>
      </c>
      <c r="D1968" s="34">
        <v>44501</v>
      </c>
      <c r="E1968">
        <v>394.94</v>
      </c>
      <c r="F1968" s="24">
        <v>76.569999999999993</v>
      </c>
      <c r="G1968" s="24">
        <f t="shared" si="30"/>
        <v>471.51</v>
      </c>
    </row>
    <row r="1969" spans="1:7" x14ac:dyDescent="0.25">
      <c r="A1969" t="s">
        <v>311</v>
      </c>
      <c r="B1969" t="s">
        <v>314</v>
      </c>
      <c r="C1969" t="s">
        <v>361</v>
      </c>
      <c r="D1969" s="34">
        <v>44501</v>
      </c>
      <c r="E1969">
        <v>394.94</v>
      </c>
      <c r="F1969" s="24">
        <v>76.569999999999993</v>
      </c>
      <c r="G1969" s="24">
        <f t="shared" si="30"/>
        <v>471.51</v>
      </c>
    </row>
    <row r="1970" spans="1:7" x14ac:dyDescent="0.25">
      <c r="A1970" t="s">
        <v>311</v>
      </c>
      <c r="B1970" t="s">
        <v>314</v>
      </c>
      <c r="C1970" t="s">
        <v>362</v>
      </c>
      <c r="D1970" s="34">
        <v>44501</v>
      </c>
      <c r="E1970">
        <v>394.94</v>
      </c>
      <c r="F1970" s="24">
        <v>76.569999999999993</v>
      </c>
      <c r="G1970" s="24">
        <f t="shared" si="30"/>
        <v>471.51</v>
      </c>
    </row>
    <row r="1971" spans="1:7" x14ac:dyDescent="0.25">
      <c r="A1971" t="s">
        <v>311</v>
      </c>
      <c r="B1971" t="s">
        <v>314</v>
      </c>
      <c r="C1971" t="s">
        <v>363</v>
      </c>
      <c r="D1971" s="34">
        <v>44501</v>
      </c>
      <c r="E1971">
        <v>394.94</v>
      </c>
      <c r="F1971" s="24">
        <v>76.569999999999993</v>
      </c>
      <c r="G1971" s="24">
        <f t="shared" si="30"/>
        <v>471.51</v>
      </c>
    </row>
    <row r="1972" spans="1:7" x14ac:dyDescent="0.25">
      <c r="A1972" t="s">
        <v>311</v>
      </c>
      <c r="B1972" t="s">
        <v>314</v>
      </c>
      <c r="C1972" t="s">
        <v>364</v>
      </c>
      <c r="D1972" s="34">
        <v>44501</v>
      </c>
      <c r="E1972">
        <v>394.94</v>
      </c>
      <c r="F1972" s="24">
        <v>76.569999999999993</v>
      </c>
      <c r="G1972" s="24">
        <f t="shared" si="30"/>
        <v>471.51</v>
      </c>
    </row>
    <row r="1973" spans="1:7" x14ac:dyDescent="0.25">
      <c r="A1973" t="s">
        <v>311</v>
      </c>
      <c r="B1973" t="s">
        <v>314</v>
      </c>
      <c r="C1973" t="s">
        <v>365</v>
      </c>
      <c r="D1973" s="34">
        <v>44501</v>
      </c>
      <c r="E1973">
        <v>394.94</v>
      </c>
      <c r="F1973" s="24">
        <v>76.569999999999993</v>
      </c>
      <c r="G1973" s="24">
        <f t="shared" si="30"/>
        <v>471.51</v>
      </c>
    </row>
    <row r="1974" spans="1:7" x14ac:dyDescent="0.25">
      <c r="A1974" t="s">
        <v>311</v>
      </c>
      <c r="B1974" t="s">
        <v>314</v>
      </c>
      <c r="C1974" t="s">
        <v>366</v>
      </c>
      <c r="D1974" s="34">
        <v>44501</v>
      </c>
      <c r="E1974">
        <v>394.94</v>
      </c>
      <c r="F1974" s="24">
        <v>76.569999999999993</v>
      </c>
      <c r="G1974" s="24">
        <f t="shared" si="30"/>
        <v>471.51</v>
      </c>
    </row>
    <row r="1975" spans="1:7" x14ac:dyDescent="0.25">
      <c r="A1975" t="s">
        <v>311</v>
      </c>
      <c r="B1975" t="s">
        <v>314</v>
      </c>
      <c r="C1975" t="s">
        <v>367</v>
      </c>
      <c r="D1975" s="34">
        <v>44501</v>
      </c>
      <c r="E1975">
        <v>393.66</v>
      </c>
      <c r="F1975" s="24">
        <v>76.319999999999993</v>
      </c>
      <c r="G1975" s="24">
        <f t="shared" si="30"/>
        <v>469.98</v>
      </c>
    </row>
    <row r="1976" spans="1:7" x14ac:dyDescent="0.25">
      <c r="A1976" t="s">
        <v>311</v>
      </c>
      <c r="B1976" t="s">
        <v>314</v>
      </c>
      <c r="C1976" t="s">
        <v>368</v>
      </c>
      <c r="D1976" s="34">
        <v>44501</v>
      </c>
      <c r="E1976">
        <v>394.94</v>
      </c>
      <c r="F1976" s="24">
        <v>76.569999999999993</v>
      </c>
      <c r="G1976" s="24">
        <f t="shared" si="30"/>
        <v>471.51</v>
      </c>
    </row>
    <row r="1977" spans="1:7" x14ac:dyDescent="0.25">
      <c r="A1977" t="s">
        <v>311</v>
      </c>
      <c r="B1977" t="s">
        <v>314</v>
      </c>
      <c r="C1977" t="s">
        <v>369</v>
      </c>
      <c r="D1977" s="34">
        <v>44501</v>
      </c>
      <c r="E1977">
        <v>394.94</v>
      </c>
      <c r="F1977" s="24">
        <v>76.569999999999993</v>
      </c>
      <c r="G1977" s="24">
        <f t="shared" si="30"/>
        <v>471.51</v>
      </c>
    </row>
    <row r="1978" spans="1:7" x14ac:dyDescent="0.25">
      <c r="A1978" t="s">
        <v>311</v>
      </c>
      <c r="B1978" t="s">
        <v>314</v>
      </c>
      <c r="C1978" t="s">
        <v>370</v>
      </c>
      <c r="D1978" s="34">
        <v>44501</v>
      </c>
      <c r="E1978">
        <v>394.94</v>
      </c>
      <c r="F1978" s="24">
        <v>76.569999999999993</v>
      </c>
      <c r="G1978" s="24">
        <f t="shared" si="30"/>
        <v>471.51</v>
      </c>
    </row>
    <row r="1979" spans="1:7" x14ac:dyDescent="0.25">
      <c r="A1979" t="s">
        <v>311</v>
      </c>
      <c r="B1979" t="s">
        <v>314</v>
      </c>
      <c r="C1979" t="s">
        <v>371</v>
      </c>
      <c r="D1979" s="34">
        <v>44501</v>
      </c>
      <c r="E1979">
        <v>394.94</v>
      </c>
      <c r="F1979" s="24">
        <v>76.569999999999993</v>
      </c>
      <c r="G1979" s="24">
        <f t="shared" si="30"/>
        <v>471.51</v>
      </c>
    </row>
    <row r="1980" spans="1:7" x14ac:dyDescent="0.25">
      <c r="A1980" t="s">
        <v>311</v>
      </c>
      <c r="B1980" t="s">
        <v>314</v>
      </c>
      <c r="C1980" t="s">
        <v>372</v>
      </c>
      <c r="D1980" s="34">
        <v>44501</v>
      </c>
      <c r="E1980">
        <v>394.94</v>
      </c>
      <c r="F1980" s="24">
        <v>76.569999999999993</v>
      </c>
      <c r="G1980" s="24">
        <f t="shared" si="30"/>
        <v>471.51</v>
      </c>
    </row>
    <row r="1981" spans="1:7" x14ac:dyDescent="0.25">
      <c r="A1981" t="s">
        <v>311</v>
      </c>
      <c r="B1981" t="s">
        <v>314</v>
      </c>
      <c r="C1981" t="s">
        <v>373</v>
      </c>
      <c r="D1981" s="34">
        <v>44501</v>
      </c>
      <c r="E1981">
        <v>394.94</v>
      </c>
      <c r="F1981" s="24">
        <v>76.569999999999993</v>
      </c>
      <c r="G1981" s="24">
        <f t="shared" si="30"/>
        <v>471.51</v>
      </c>
    </row>
    <row r="1982" spans="1:7" x14ac:dyDescent="0.25">
      <c r="A1982" t="s">
        <v>311</v>
      </c>
      <c r="B1982" t="s">
        <v>314</v>
      </c>
      <c r="C1982" t="s">
        <v>374</v>
      </c>
      <c r="D1982" s="34">
        <v>44501</v>
      </c>
      <c r="E1982">
        <v>393.66</v>
      </c>
      <c r="F1982" s="24">
        <v>76.319999999999993</v>
      </c>
      <c r="G1982" s="24">
        <f t="shared" si="30"/>
        <v>469.98</v>
      </c>
    </row>
    <row r="1983" spans="1:7" x14ac:dyDescent="0.25">
      <c r="A1983" t="s">
        <v>311</v>
      </c>
      <c r="B1983" t="s">
        <v>314</v>
      </c>
      <c r="C1983" t="s">
        <v>375</v>
      </c>
      <c r="D1983" s="34">
        <v>44501</v>
      </c>
      <c r="E1983">
        <v>394.94</v>
      </c>
      <c r="F1983" s="24">
        <v>76.569999999999993</v>
      </c>
      <c r="G1983" s="24">
        <f t="shared" si="30"/>
        <v>471.51</v>
      </c>
    </row>
    <row r="1984" spans="1:7" x14ac:dyDescent="0.25">
      <c r="A1984" t="s">
        <v>311</v>
      </c>
      <c r="B1984" t="s">
        <v>314</v>
      </c>
      <c r="C1984" t="s">
        <v>376</v>
      </c>
      <c r="D1984" s="34">
        <v>44501</v>
      </c>
      <c r="E1984">
        <v>394.94</v>
      </c>
      <c r="F1984" s="24">
        <v>76.569999999999993</v>
      </c>
      <c r="G1984" s="24">
        <f t="shared" si="30"/>
        <v>471.51</v>
      </c>
    </row>
    <row r="1985" spans="1:7" x14ac:dyDescent="0.25">
      <c r="A1985" t="s">
        <v>311</v>
      </c>
      <c r="B1985" t="s">
        <v>314</v>
      </c>
      <c r="C1985" t="s">
        <v>377</v>
      </c>
      <c r="D1985" s="34">
        <v>44501</v>
      </c>
      <c r="E1985">
        <v>394.94</v>
      </c>
      <c r="F1985" s="24">
        <v>76.569999999999993</v>
      </c>
      <c r="G1985" s="24">
        <f t="shared" si="30"/>
        <v>471.51</v>
      </c>
    </row>
    <row r="1986" spans="1:7" x14ac:dyDescent="0.25">
      <c r="A1986" t="s">
        <v>311</v>
      </c>
      <c r="B1986" t="s">
        <v>314</v>
      </c>
      <c r="C1986" t="s">
        <v>378</v>
      </c>
      <c r="D1986" s="34">
        <v>44501</v>
      </c>
      <c r="E1986">
        <v>394.94</v>
      </c>
      <c r="F1986" s="24">
        <v>76.569999999999993</v>
      </c>
      <c r="G1986" s="24">
        <f t="shared" si="30"/>
        <v>471.51</v>
      </c>
    </row>
    <row r="1987" spans="1:7" x14ac:dyDescent="0.25">
      <c r="A1987" t="s">
        <v>311</v>
      </c>
      <c r="B1987" t="s">
        <v>314</v>
      </c>
      <c r="C1987" t="s">
        <v>379</v>
      </c>
      <c r="D1987" s="34">
        <v>44501</v>
      </c>
      <c r="E1987">
        <v>393.66</v>
      </c>
      <c r="F1987" s="24">
        <v>76.319999999999993</v>
      </c>
      <c r="G1987" s="24">
        <f t="shared" ref="G1987:G2050" si="31">SUM(E1987:F1987)</f>
        <v>469.98</v>
      </c>
    </row>
    <row r="1988" spans="1:7" x14ac:dyDescent="0.25">
      <c r="A1988" t="s">
        <v>311</v>
      </c>
      <c r="B1988" t="s">
        <v>314</v>
      </c>
      <c r="C1988" t="s">
        <v>380</v>
      </c>
      <c r="D1988" s="34">
        <v>44501</v>
      </c>
      <c r="E1988">
        <v>393.66</v>
      </c>
      <c r="F1988" s="24">
        <v>76.319999999999993</v>
      </c>
      <c r="G1988" s="24">
        <f t="shared" si="31"/>
        <v>469.98</v>
      </c>
    </row>
    <row r="1989" spans="1:7" x14ac:dyDescent="0.25">
      <c r="A1989" t="s">
        <v>311</v>
      </c>
      <c r="B1989" t="s">
        <v>314</v>
      </c>
      <c r="C1989" t="s">
        <v>381</v>
      </c>
      <c r="D1989" s="34">
        <v>44501</v>
      </c>
      <c r="E1989">
        <v>393.66</v>
      </c>
      <c r="F1989" s="24">
        <v>76.319999999999993</v>
      </c>
      <c r="G1989" s="24">
        <f t="shared" si="31"/>
        <v>469.98</v>
      </c>
    </row>
    <row r="1990" spans="1:7" x14ac:dyDescent="0.25">
      <c r="A1990" t="s">
        <v>311</v>
      </c>
      <c r="B1990" t="s">
        <v>314</v>
      </c>
      <c r="C1990" t="s">
        <v>382</v>
      </c>
      <c r="D1990" s="34">
        <v>44501</v>
      </c>
      <c r="E1990">
        <v>393.66</v>
      </c>
      <c r="F1990" s="24">
        <v>76.319999999999993</v>
      </c>
      <c r="G1990" s="24">
        <f t="shared" si="31"/>
        <v>469.98</v>
      </c>
    </row>
    <row r="1991" spans="1:7" x14ac:dyDescent="0.25">
      <c r="A1991" t="s">
        <v>311</v>
      </c>
      <c r="B1991" t="s">
        <v>314</v>
      </c>
      <c r="C1991" t="s">
        <v>383</v>
      </c>
      <c r="D1991" s="34">
        <v>44501</v>
      </c>
      <c r="E1991">
        <v>393.66</v>
      </c>
      <c r="F1991" s="24">
        <v>76.319999999999993</v>
      </c>
      <c r="G1991" s="24">
        <f t="shared" si="31"/>
        <v>469.98</v>
      </c>
    </row>
    <row r="1992" spans="1:7" x14ac:dyDescent="0.25">
      <c r="A1992" t="s">
        <v>311</v>
      </c>
      <c r="B1992" t="s">
        <v>314</v>
      </c>
      <c r="C1992" t="s">
        <v>384</v>
      </c>
      <c r="D1992" s="34">
        <v>44501</v>
      </c>
      <c r="E1992">
        <v>393.66</v>
      </c>
      <c r="F1992" s="24">
        <v>76.319999999999993</v>
      </c>
      <c r="G1992" s="24">
        <f t="shared" si="31"/>
        <v>469.98</v>
      </c>
    </row>
    <row r="1993" spans="1:7" x14ac:dyDescent="0.25">
      <c r="A1993" t="s">
        <v>311</v>
      </c>
      <c r="B1993" t="s">
        <v>314</v>
      </c>
      <c r="C1993" t="s">
        <v>385</v>
      </c>
      <c r="D1993" s="34">
        <v>44501</v>
      </c>
      <c r="E1993">
        <v>393.66</v>
      </c>
      <c r="F1993" s="24">
        <v>76.319999999999993</v>
      </c>
      <c r="G1993" s="24">
        <f t="shared" si="31"/>
        <v>469.98</v>
      </c>
    </row>
    <row r="1994" spans="1:7" x14ac:dyDescent="0.25">
      <c r="A1994" t="s">
        <v>311</v>
      </c>
      <c r="B1994" t="s">
        <v>314</v>
      </c>
      <c r="C1994" t="s">
        <v>386</v>
      </c>
      <c r="D1994" s="34">
        <v>44501</v>
      </c>
      <c r="E1994">
        <v>393.66</v>
      </c>
      <c r="F1994" s="24">
        <v>76.319999999999993</v>
      </c>
      <c r="G1994" s="24">
        <f t="shared" si="31"/>
        <v>469.98</v>
      </c>
    </row>
    <row r="1995" spans="1:7" x14ac:dyDescent="0.25">
      <c r="A1995" t="s">
        <v>311</v>
      </c>
      <c r="B1995" t="s">
        <v>314</v>
      </c>
      <c r="C1995" t="s">
        <v>387</v>
      </c>
      <c r="D1995" s="34">
        <v>44501</v>
      </c>
      <c r="E1995">
        <v>393.66</v>
      </c>
      <c r="F1995" s="24">
        <v>76.319999999999993</v>
      </c>
      <c r="G1995" s="24">
        <f t="shared" si="31"/>
        <v>469.98</v>
      </c>
    </row>
    <row r="1996" spans="1:7" x14ac:dyDescent="0.25">
      <c r="A1996" t="s">
        <v>311</v>
      </c>
      <c r="B1996" t="s">
        <v>314</v>
      </c>
      <c r="C1996" t="s">
        <v>388</v>
      </c>
      <c r="D1996" s="34">
        <v>44501</v>
      </c>
      <c r="E1996">
        <v>393.66</v>
      </c>
      <c r="F1996" s="24">
        <v>76.319999999999993</v>
      </c>
      <c r="G1996" s="24">
        <f t="shared" si="31"/>
        <v>469.98</v>
      </c>
    </row>
    <row r="1997" spans="1:7" x14ac:dyDescent="0.25">
      <c r="A1997" t="s">
        <v>311</v>
      </c>
      <c r="B1997" t="s">
        <v>314</v>
      </c>
      <c r="C1997" t="s">
        <v>389</v>
      </c>
      <c r="D1997" s="34">
        <v>44501</v>
      </c>
      <c r="E1997">
        <v>393.66</v>
      </c>
      <c r="F1997" s="24">
        <v>76.319999999999993</v>
      </c>
      <c r="G1997" s="24">
        <f t="shared" si="31"/>
        <v>469.98</v>
      </c>
    </row>
    <row r="1998" spans="1:7" x14ac:dyDescent="0.25">
      <c r="A1998" t="s">
        <v>311</v>
      </c>
      <c r="B1998" t="s">
        <v>314</v>
      </c>
      <c r="C1998" t="s">
        <v>390</v>
      </c>
      <c r="D1998" s="34">
        <v>44501</v>
      </c>
      <c r="E1998">
        <v>393.66</v>
      </c>
      <c r="F1998" s="24">
        <v>76.319999999999993</v>
      </c>
      <c r="G1998" s="24">
        <f t="shared" si="31"/>
        <v>469.98</v>
      </c>
    </row>
    <row r="1999" spans="1:7" x14ac:dyDescent="0.25">
      <c r="A1999" t="s">
        <v>311</v>
      </c>
      <c r="B1999" t="s">
        <v>314</v>
      </c>
      <c r="C1999" t="s">
        <v>391</v>
      </c>
      <c r="D1999" s="34">
        <v>44501</v>
      </c>
      <c r="E1999">
        <v>393.66</v>
      </c>
      <c r="F1999" s="24">
        <v>76.319999999999993</v>
      </c>
      <c r="G1999" s="24">
        <f t="shared" si="31"/>
        <v>469.98</v>
      </c>
    </row>
    <row r="2000" spans="1:7" x14ac:dyDescent="0.25">
      <c r="A2000" t="s">
        <v>311</v>
      </c>
      <c r="B2000" t="s">
        <v>314</v>
      </c>
      <c r="C2000" t="s">
        <v>392</v>
      </c>
      <c r="D2000" s="34">
        <v>44501</v>
      </c>
      <c r="E2000">
        <v>393.66</v>
      </c>
      <c r="F2000" s="24">
        <v>76.319999999999993</v>
      </c>
      <c r="G2000" s="24">
        <f t="shared" si="31"/>
        <v>469.98</v>
      </c>
    </row>
    <row r="2001" spans="1:7" x14ac:dyDescent="0.25">
      <c r="A2001" t="s">
        <v>311</v>
      </c>
      <c r="B2001" t="s">
        <v>314</v>
      </c>
      <c r="C2001" t="s">
        <v>393</v>
      </c>
      <c r="D2001" s="34">
        <v>44501</v>
      </c>
      <c r="E2001">
        <v>393.66</v>
      </c>
      <c r="F2001" s="24">
        <v>76.319999999999993</v>
      </c>
      <c r="G2001" s="24">
        <f t="shared" si="31"/>
        <v>469.98</v>
      </c>
    </row>
    <row r="2002" spans="1:7" x14ac:dyDescent="0.25">
      <c r="A2002" t="s">
        <v>311</v>
      </c>
      <c r="B2002" t="s">
        <v>314</v>
      </c>
      <c r="C2002" t="s">
        <v>394</v>
      </c>
      <c r="D2002" s="34">
        <v>44501</v>
      </c>
      <c r="E2002">
        <v>393.66</v>
      </c>
      <c r="F2002" s="24">
        <v>76.319999999999993</v>
      </c>
      <c r="G2002" s="24">
        <f t="shared" si="31"/>
        <v>469.98</v>
      </c>
    </row>
    <row r="2003" spans="1:7" x14ac:dyDescent="0.25">
      <c r="A2003" t="s">
        <v>311</v>
      </c>
      <c r="B2003" t="s">
        <v>314</v>
      </c>
      <c r="C2003" t="s">
        <v>395</v>
      </c>
      <c r="D2003" s="34">
        <v>44501</v>
      </c>
      <c r="E2003">
        <v>393.66</v>
      </c>
      <c r="F2003" s="24">
        <v>76.319999999999993</v>
      </c>
      <c r="G2003" s="24">
        <f t="shared" si="31"/>
        <v>469.98</v>
      </c>
    </row>
    <row r="2004" spans="1:7" x14ac:dyDescent="0.25">
      <c r="A2004" t="s">
        <v>311</v>
      </c>
      <c r="B2004" t="s">
        <v>314</v>
      </c>
      <c r="C2004" t="s">
        <v>396</v>
      </c>
      <c r="D2004" s="34">
        <v>44501</v>
      </c>
      <c r="E2004">
        <v>393.66</v>
      </c>
      <c r="F2004" s="24">
        <v>76.319999999999993</v>
      </c>
      <c r="G2004" s="24">
        <f t="shared" si="31"/>
        <v>469.98</v>
      </c>
    </row>
    <row r="2005" spans="1:7" x14ac:dyDescent="0.25">
      <c r="A2005" t="s">
        <v>311</v>
      </c>
      <c r="B2005" t="s">
        <v>314</v>
      </c>
      <c r="C2005" t="s">
        <v>397</v>
      </c>
      <c r="D2005" s="34">
        <v>44501</v>
      </c>
      <c r="E2005">
        <v>393.66</v>
      </c>
      <c r="F2005" s="24">
        <v>76.319999999999993</v>
      </c>
      <c r="G2005" s="24">
        <f t="shared" si="31"/>
        <v>469.98</v>
      </c>
    </row>
    <row r="2006" spans="1:7" x14ac:dyDescent="0.25">
      <c r="A2006" t="s">
        <v>311</v>
      </c>
      <c r="B2006" t="s">
        <v>314</v>
      </c>
      <c r="C2006" t="s">
        <v>398</v>
      </c>
      <c r="D2006" s="34">
        <v>44501</v>
      </c>
      <c r="E2006">
        <v>393.66</v>
      </c>
      <c r="F2006" s="24">
        <v>76.319999999999993</v>
      </c>
      <c r="G2006" s="24">
        <f t="shared" si="31"/>
        <v>469.98</v>
      </c>
    </row>
    <row r="2007" spans="1:7" x14ac:dyDescent="0.25">
      <c r="A2007" t="s">
        <v>311</v>
      </c>
      <c r="B2007" t="s">
        <v>314</v>
      </c>
      <c r="C2007" t="s">
        <v>399</v>
      </c>
      <c r="D2007" s="34">
        <v>44501</v>
      </c>
      <c r="E2007">
        <v>393.66</v>
      </c>
      <c r="F2007" s="24">
        <v>76.319999999999993</v>
      </c>
      <c r="G2007" s="24">
        <f t="shared" si="31"/>
        <v>469.98</v>
      </c>
    </row>
    <row r="2008" spans="1:7" x14ac:dyDescent="0.25">
      <c r="A2008" t="s">
        <v>311</v>
      </c>
      <c r="B2008" t="s">
        <v>314</v>
      </c>
      <c r="C2008" t="s">
        <v>400</v>
      </c>
      <c r="D2008" s="34">
        <v>44501</v>
      </c>
      <c r="E2008">
        <v>393.66</v>
      </c>
      <c r="F2008" s="24">
        <v>76.319999999999993</v>
      </c>
      <c r="G2008" s="24">
        <f t="shared" si="31"/>
        <v>469.98</v>
      </c>
    </row>
    <row r="2009" spans="1:7" x14ac:dyDescent="0.25">
      <c r="A2009" t="s">
        <v>311</v>
      </c>
      <c r="B2009" t="s">
        <v>314</v>
      </c>
      <c r="C2009" t="s">
        <v>401</v>
      </c>
      <c r="D2009" s="34">
        <v>44501</v>
      </c>
      <c r="E2009">
        <v>393.66</v>
      </c>
      <c r="F2009" s="24">
        <v>76.319999999999993</v>
      </c>
      <c r="G2009" s="24">
        <f t="shared" si="31"/>
        <v>469.98</v>
      </c>
    </row>
    <row r="2010" spans="1:7" x14ac:dyDescent="0.25">
      <c r="A2010" t="s">
        <v>311</v>
      </c>
      <c r="B2010" t="s">
        <v>314</v>
      </c>
      <c r="C2010" t="s">
        <v>402</v>
      </c>
      <c r="D2010" s="34">
        <v>44501</v>
      </c>
      <c r="E2010">
        <v>393.66</v>
      </c>
      <c r="F2010" s="24">
        <v>76.319999999999993</v>
      </c>
      <c r="G2010" s="24">
        <f t="shared" si="31"/>
        <v>469.98</v>
      </c>
    </row>
    <row r="2011" spans="1:7" x14ac:dyDescent="0.25">
      <c r="A2011" t="s">
        <v>311</v>
      </c>
      <c r="B2011" t="s">
        <v>314</v>
      </c>
      <c r="C2011" t="s">
        <v>403</v>
      </c>
      <c r="D2011" s="34">
        <v>44501</v>
      </c>
      <c r="E2011">
        <v>393.66</v>
      </c>
      <c r="F2011" s="24">
        <v>76.319999999999993</v>
      </c>
      <c r="G2011" s="24">
        <f t="shared" si="31"/>
        <v>469.98</v>
      </c>
    </row>
    <row r="2012" spans="1:7" x14ac:dyDescent="0.25">
      <c r="A2012" t="s">
        <v>311</v>
      </c>
      <c r="B2012" t="s">
        <v>314</v>
      </c>
      <c r="C2012" t="s">
        <v>404</v>
      </c>
      <c r="D2012" s="34">
        <v>44501</v>
      </c>
      <c r="E2012">
        <v>393.66</v>
      </c>
      <c r="F2012" s="24">
        <v>76.319999999999993</v>
      </c>
      <c r="G2012" s="24">
        <f t="shared" si="31"/>
        <v>469.98</v>
      </c>
    </row>
    <row r="2013" spans="1:7" x14ac:dyDescent="0.25">
      <c r="A2013" t="s">
        <v>311</v>
      </c>
      <c r="B2013" t="s">
        <v>314</v>
      </c>
      <c r="C2013" t="s">
        <v>405</v>
      </c>
      <c r="D2013" s="34">
        <v>44501</v>
      </c>
      <c r="E2013">
        <v>393.66</v>
      </c>
      <c r="F2013" s="24">
        <v>76.319999999999993</v>
      </c>
      <c r="G2013" s="24">
        <f t="shared" si="31"/>
        <v>469.98</v>
      </c>
    </row>
    <row r="2014" spans="1:7" x14ac:dyDescent="0.25">
      <c r="A2014" t="s">
        <v>311</v>
      </c>
      <c r="B2014" t="s">
        <v>314</v>
      </c>
      <c r="C2014" t="s">
        <v>406</v>
      </c>
      <c r="D2014" s="34">
        <v>44501</v>
      </c>
      <c r="E2014">
        <v>393.66</v>
      </c>
      <c r="F2014" s="24">
        <v>76.319999999999993</v>
      </c>
      <c r="G2014" s="24">
        <f t="shared" si="31"/>
        <v>469.98</v>
      </c>
    </row>
    <row r="2015" spans="1:7" x14ac:dyDescent="0.25">
      <c r="A2015" t="s">
        <v>311</v>
      </c>
      <c r="B2015" t="s">
        <v>314</v>
      </c>
      <c r="C2015" t="s">
        <v>407</v>
      </c>
      <c r="D2015" s="34">
        <v>44501</v>
      </c>
      <c r="E2015">
        <v>393.66</v>
      </c>
      <c r="F2015" s="24">
        <v>76.319999999999993</v>
      </c>
      <c r="G2015" s="24">
        <f t="shared" si="31"/>
        <v>469.98</v>
      </c>
    </row>
    <row r="2016" spans="1:7" x14ac:dyDescent="0.25">
      <c r="A2016" t="s">
        <v>311</v>
      </c>
      <c r="B2016" t="s">
        <v>314</v>
      </c>
      <c r="C2016" t="s">
        <v>408</v>
      </c>
      <c r="D2016" s="34">
        <v>44501</v>
      </c>
      <c r="E2016">
        <v>393.66</v>
      </c>
      <c r="F2016" s="24">
        <v>76.319999999999993</v>
      </c>
      <c r="G2016" s="24">
        <f t="shared" si="31"/>
        <v>469.98</v>
      </c>
    </row>
    <row r="2017" spans="1:7" x14ac:dyDescent="0.25">
      <c r="A2017" t="s">
        <v>311</v>
      </c>
      <c r="B2017" t="s">
        <v>314</v>
      </c>
      <c r="C2017" t="s">
        <v>409</v>
      </c>
      <c r="D2017" s="34">
        <v>44501</v>
      </c>
      <c r="E2017">
        <v>393.66</v>
      </c>
      <c r="F2017" s="24">
        <v>76.319999999999993</v>
      </c>
      <c r="G2017" s="24">
        <f t="shared" si="31"/>
        <v>469.98</v>
      </c>
    </row>
    <row r="2018" spans="1:7" x14ac:dyDescent="0.25">
      <c r="A2018" t="s">
        <v>311</v>
      </c>
      <c r="B2018" t="s">
        <v>314</v>
      </c>
      <c r="C2018" t="s">
        <v>410</v>
      </c>
      <c r="D2018" s="34">
        <v>44501</v>
      </c>
      <c r="E2018">
        <v>393.66</v>
      </c>
      <c r="F2018" s="24">
        <v>76.319999999999993</v>
      </c>
      <c r="G2018" s="24">
        <f t="shared" si="31"/>
        <v>469.98</v>
      </c>
    </row>
    <row r="2019" spans="1:7" x14ac:dyDescent="0.25">
      <c r="A2019" t="s">
        <v>311</v>
      </c>
      <c r="B2019" t="s">
        <v>314</v>
      </c>
      <c r="C2019" t="s">
        <v>411</v>
      </c>
      <c r="D2019" s="34">
        <v>44501</v>
      </c>
      <c r="E2019">
        <v>393.66</v>
      </c>
      <c r="F2019" s="24">
        <v>76.319999999999993</v>
      </c>
      <c r="G2019" s="24">
        <f t="shared" si="31"/>
        <v>469.98</v>
      </c>
    </row>
    <row r="2020" spans="1:7" x14ac:dyDescent="0.25">
      <c r="A2020" t="s">
        <v>311</v>
      </c>
      <c r="B2020" t="s">
        <v>314</v>
      </c>
      <c r="C2020" t="s">
        <v>412</v>
      </c>
      <c r="D2020" s="34">
        <v>44501</v>
      </c>
      <c r="E2020">
        <v>393.66</v>
      </c>
      <c r="F2020" s="24">
        <v>76.319999999999993</v>
      </c>
      <c r="G2020" s="24">
        <f t="shared" si="31"/>
        <v>469.98</v>
      </c>
    </row>
    <row r="2021" spans="1:7" x14ac:dyDescent="0.25">
      <c r="A2021" t="s">
        <v>311</v>
      </c>
      <c r="B2021" t="s">
        <v>314</v>
      </c>
      <c r="C2021" t="s">
        <v>413</v>
      </c>
      <c r="D2021" s="34">
        <v>44501</v>
      </c>
      <c r="E2021">
        <v>393.66</v>
      </c>
      <c r="F2021" s="24">
        <v>76.319999999999993</v>
      </c>
      <c r="G2021" s="24">
        <f t="shared" si="31"/>
        <v>469.98</v>
      </c>
    </row>
    <row r="2022" spans="1:7" x14ac:dyDescent="0.25">
      <c r="A2022" t="s">
        <v>311</v>
      </c>
      <c r="B2022" t="s">
        <v>314</v>
      </c>
      <c r="C2022" t="s">
        <v>414</v>
      </c>
      <c r="D2022" s="34">
        <v>44501</v>
      </c>
      <c r="E2022">
        <v>393.66</v>
      </c>
      <c r="F2022" s="24">
        <v>76.319999999999993</v>
      </c>
      <c r="G2022" s="24">
        <f t="shared" si="31"/>
        <v>469.98</v>
      </c>
    </row>
    <row r="2023" spans="1:7" x14ac:dyDescent="0.25">
      <c r="A2023" t="s">
        <v>311</v>
      </c>
      <c r="B2023" t="s">
        <v>314</v>
      </c>
      <c r="C2023" t="s">
        <v>415</v>
      </c>
      <c r="D2023" s="34">
        <v>44501</v>
      </c>
      <c r="E2023">
        <v>393.66</v>
      </c>
      <c r="F2023" s="24">
        <v>76.319999999999993</v>
      </c>
      <c r="G2023" s="24">
        <f t="shared" si="31"/>
        <v>469.98</v>
      </c>
    </row>
    <row r="2024" spans="1:7" x14ac:dyDescent="0.25">
      <c r="A2024" t="s">
        <v>311</v>
      </c>
      <c r="B2024" t="s">
        <v>314</v>
      </c>
      <c r="C2024" t="s">
        <v>416</v>
      </c>
      <c r="D2024" s="34">
        <v>44501</v>
      </c>
      <c r="E2024">
        <v>393.66</v>
      </c>
      <c r="F2024" s="24">
        <v>76.319999999999993</v>
      </c>
      <c r="G2024" s="24">
        <f t="shared" si="31"/>
        <v>469.98</v>
      </c>
    </row>
    <row r="2025" spans="1:7" x14ac:dyDescent="0.25">
      <c r="A2025" t="s">
        <v>311</v>
      </c>
      <c r="B2025" t="s">
        <v>314</v>
      </c>
      <c r="C2025" t="s">
        <v>417</v>
      </c>
      <c r="D2025" s="34">
        <v>44501</v>
      </c>
      <c r="E2025">
        <v>393.66</v>
      </c>
      <c r="F2025" s="24">
        <v>76.319999999999993</v>
      </c>
      <c r="G2025" s="24">
        <f t="shared" si="31"/>
        <v>469.98</v>
      </c>
    </row>
    <row r="2026" spans="1:7" x14ac:dyDescent="0.25">
      <c r="A2026" t="s">
        <v>311</v>
      </c>
      <c r="B2026" t="s">
        <v>314</v>
      </c>
      <c r="C2026" t="s">
        <v>418</v>
      </c>
      <c r="D2026" s="34">
        <v>44501</v>
      </c>
      <c r="E2026">
        <v>393.66</v>
      </c>
      <c r="F2026" s="24">
        <v>76.319999999999993</v>
      </c>
      <c r="G2026" s="24">
        <f t="shared" si="31"/>
        <v>469.98</v>
      </c>
    </row>
    <row r="2027" spans="1:7" x14ac:dyDescent="0.25">
      <c r="A2027" t="s">
        <v>311</v>
      </c>
      <c r="B2027" t="s">
        <v>314</v>
      </c>
      <c r="C2027" t="s">
        <v>419</v>
      </c>
      <c r="D2027" s="34">
        <v>44501</v>
      </c>
      <c r="E2027">
        <v>393.66</v>
      </c>
      <c r="F2027" s="24">
        <v>76.319999999999993</v>
      </c>
      <c r="G2027" s="24">
        <f t="shared" si="31"/>
        <v>469.98</v>
      </c>
    </row>
    <row r="2028" spans="1:7" x14ac:dyDescent="0.25">
      <c r="A2028" t="s">
        <v>311</v>
      </c>
      <c r="B2028" t="s">
        <v>314</v>
      </c>
      <c r="C2028" t="s">
        <v>420</v>
      </c>
      <c r="D2028" s="34">
        <v>44501</v>
      </c>
      <c r="E2028">
        <v>393.66</v>
      </c>
      <c r="F2028" s="24">
        <v>76.319999999999993</v>
      </c>
      <c r="G2028" s="24">
        <f t="shared" si="31"/>
        <v>469.98</v>
      </c>
    </row>
    <row r="2029" spans="1:7" x14ac:dyDescent="0.25">
      <c r="A2029" t="s">
        <v>311</v>
      </c>
      <c r="B2029" t="s">
        <v>314</v>
      </c>
      <c r="C2029" t="s">
        <v>421</v>
      </c>
      <c r="D2029" s="34">
        <v>44501</v>
      </c>
      <c r="E2029">
        <v>393.66</v>
      </c>
      <c r="F2029" s="24">
        <v>76.319999999999993</v>
      </c>
      <c r="G2029" s="24">
        <f t="shared" si="31"/>
        <v>469.98</v>
      </c>
    </row>
    <row r="2030" spans="1:7" x14ac:dyDescent="0.25">
      <c r="A2030" t="s">
        <v>311</v>
      </c>
      <c r="B2030" t="s">
        <v>314</v>
      </c>
      <c r="C2030" t="s">
        <v>422</v>
      </c>
      <c r="D2030" s="34">
        <v>44501</v>
      </c>
      <c r="E2030">
        <v>393.66</v>
      </c>
      <c r="F2030" s="24">
        <v>76.319999999999993</v>
      </c>
      <c r="G2030" s="24">
        <f t="shared" si="31"/>
        <v>469.98</v>
      </c>
    </row>
    <row r="2031" spans="1:7" x14ac:dyDescent="0.25">
      <c r="A2031" t="s">
        <v>311</v>
      </c>
      <c r="B2031" t="s">
        <v>314</v>
      </c>
      <c r="C2031" t="s">
        <v>423</v>
      </c>
      <c r="D2031" s="34">
        <v>44501</v>
      </c>
      <c r="E2031">
        <v>393.66</v>
      </c>
      <c r="F2031" s="24">
        <v>76.319999999999993</v>
      </c>
      <c r="G2031" s="24">
        <f t="shared" si="31"/>
        <v>469.98</v>
      </c>
    </row>
    <row r="2032" spans="1:7" x14ac:dyDescent="0.25">
      <c r="A2032" t="s">
        <v>311</v>
      </c>
      <c r="B2032" t="s">
        <v>314</v>
      </c>
      <c r="C2032" t="s">
        <v>424</v>
      </c>
      <c r="D2032" s="34">
        <v>44501</v>
      </c>
      <c r="E2032">
        <v>393.66</v>
      </c>
      <c r="F2032" s="24">
        <v>76.319999999999993</v>
      </c>
      <c r="G2032" s="24">
        <f t="shared" si="31"/>
        <v>469.98</v>
      </c>
    </row>
    <row r="2033" spans="1:7" x14ac:dyDescent="0.25">
      <c r="A2033" t="s">
        <v>311</v>
      </c>
      <c r="B2033" t="s">
        <v>314</v>
      </c>
      <c r="C2033" t="s">
        <v>425</v>
      </c>
      <c r="D2033" s="34">
        <v>44501</v>
      </c>
      <c r="E2033">
        <v>393.66</v>
      </c>
      <c r="F2033" s="24">
        <v>76.319999999999993</v>
      </c>
      <c r="G2033" s="24">
        <f t="shared" si="31"/>
        <v>469.98</v>
      </c>
    </row>
    <row r="2034" spans="1:7" x14ac:dyDescent="0.25">
      <c r="A2034" t="s">
        <v>311</v>
      </c>
      <c r="B2034" t="s">
        <v>314</v>
      </c>
      <c r="C2034" t="s">
        <v>426</v>
      </c>
      <c r="D2034" s="34">
        <v>44501</v>
      </c>
      <c r="E2034">
        <v>394.94</v>
      </c>
      <c r="F2034" s="24">
        <v>76.569999999999993</v>
      </c>
      <c r="G2034" s="24">
        <f t="shared" si="31"/>
        <v>471.51</v>
      </c>
    </row>
    <row r="2035" spans="1:7" x14ac:dyDescent="0.25">
      <c r="A2035" t="s">
        <v>311</v>
      </c>
      <c r="B2035" t="s">
        <v>314</v>
      </c>
      <c r="C2035" t="s">
        <v>427</v>
      </c>
      <c r="D2035" s="34">
        <v>44501</v>
      </c>
      <c r="E2035">
        <v>393.66</v>
      </c>
      <c r="F2035" s="24">
        <v>76.319999999999993</v>
      </c>
      <c r="G2035" s="24">
        <f t="shared" si="31"/>
        <v>469.98</v>
      </c>
    </row>
    <row r="2036" spans="1:7" x14ac:dyDescent="0.25">
      <c r="A2036" t="s">
        <v>311</v>
      </c>
      <c r="B2036" t="s">
        <v>314</v>
      </c>
      <c r="C2036" t="s">
        <v>428</v>
      </c>
      <c r="D2036" s="34">
        <v>44501</v>
      </c>
      <c r="E2036">
        <v>393.66</v>
      </c>
      <c r="F2036" s="24">
        <v>76.319999999999993</v>
      </c>
      <c r="G2036" s="24">
        <f t="shared" si="31"/>
        <v>469.98</v>
      </c>
    </row>
    <row r="2037" spans="1:7" x14ac:dyDescent="0.25">
      <c r="A2037" t="s">
        <v>311</v>
      </c>
      <c r="B2037" t="s">
        <v>314</v>
      </c>
      <c r="C2037" t="s">
        <v>429</v>
      </c>
      <c r="D2037" s="34">
        <v>44501</v>
      </c>
      <c r="E2037">
        <v>393.66</v>
      </c>
      <c r="F2037" s="24">
        <v>76.319999999999993</v>
      </c>
      <c r="G2037" s="24">
        <f t="shared" si="31"/>
        <v>469.98</v>
      </c>
    </row>
    <row r="2038" spans="1:7" x14ac:dyDescent="0.25">
      <c r="A2038" t="s">
        <v>311</v>
      </c>
      <c r="B2038" t="s">
        <v>314</v>
      </c>
      <c r="C2038" t="s">
        <v>430</v>
      </c>
      <c r="D2038" s="34">
        <v>44501</v>
      </c>
      <c r="E2038">
        <v>394.94</v>
      </c>
      <c r="F2038" s="24">
        <v>76.569999999999993</v>
      </c>
      <c r="G2038" s="24">
        <f t="shared" si="31"/>
        <v>471.51</v>
      </c>
    </row>
    <row r="2039" spans="1:7" x14ac:dyDescent="0.25">
      <c r="A2039" t="s">
        <v>311</v>
      </c>
      <c r="B2039" t="s">
        <v>314</v>
      </c>
      <c r="C2039" t="s">
        <v>431</v>
      </c>
      <c r="D2039" s="34">
        <v>44501</v>
      </c>
      <c r="E2039">
        <v>394.94</v>
      </c>
      <c r="F2039" s="24">
        <v>76.569999999999993</v>
      </c>
      <c r="G2039" s="24">
        <f t="shared" si="31"/>
        <v>471.51</v>
      </c>
    </row>
    <row r="2040" spans="1:7" x14ac:dyDescent="0.25">
      <c r="A2040" t="s">
        <v>311</v>
      </c>
      <c r="B2040" t="s">
        <v>314</v>
      </c>
      <c r="C2040" t="s">
        <v>432</v>
      </c>
      <c r="D2040" s="34">
        <v>44501</v>
      </c>
      <c r="E2040">
        <v>394.94</v>
      </c>
      <c r="F2040" s="24">
        <v>76.569999999999993</v>
      </c>
      <c r="G2040" s="24">
        <f t="shared" si="31"/>
        <v>471.51</v>
      </c>
    </row>
    <row r="2041" spans="1:7" x14ac:dyDescent="0.25">
      <c r="A2041" t="s">
        <v>311</v>
      </c>
      <c r="B2041" t="s">
        <v>314</v>
      </c>
      <c r="C2041" t="s">
        <v>433</v>
      </c>
      <c r="D2041" s="34">
        <v>44501</v>
      </c>
      <c r="E2041">
        <v>394.94</v>
      </c>
      <c r="F2041" s="24">
        <v>76.569999999999993</v>
      </c>
      <c r="G2041" s="24">
        <f t="shared" si="31"/>
        <v>471.51</v>
      </c>
    </row>
    <row r="2042" spans="1:7" x14ac:dyDescent="0.25">
      <c r="A2042" t="s">
        <v>311</v>
      </c>
      <c r="B2042" t="s">
        <v>314</v>
      </c>
      <c r="C2042" t="s">
        <v>434</v>
      </c>
      <c r="D2042" s="34">
        <v>44501</v>
      </c>
      <c r="E2042">
        <v>394.94</v>
      </c>
      <c r="F2042" s="24">
        <v>76.569999999999993</v>
      </c>
      <c r="G2042" s="24">
        <f t="shared" si="31"/>
        <v>471.51</v>
      </c>
    </row>
    <row r="2043" spans="1:7" x14ac:dyDescent="0.25">
      <c r="A2043" t="s">
        <v>311</v>
      </c>
      <c r="B2043" t="s">
        <v>314</v>
      </c>
      <c r="C2043" t="s">
        <v>435</v>
      </c>
      <c r="D2043" s="34">
        <v>44501</v>
      </c>
      <c r="E2043">
        <v>394.94</v>
      </c>
      <c r="F2043" s="24">
        <v>76.569999999999993</v>
      </c>
      <c r="G2043" s="24">
        <f t="shared" si="31"/>
        <v>471.51</v>
      </c>
    </row>
    <row r="2044" spans="1:7" x14ac:dyDescent="0.25">
      <c r="A2044" t="s">
        <v>311</v>
      </c>
      <c r="B2044" t="s">
        <v>314</v>
      </c>
      <c r="C2044" t="s">
        <v>436</v>
      </c>
      <c r="D2044" s="34">
        <v>44501</v>
      </c>
      <c r="E2044">
        <v>394.94</v>
      </c>
      <c r="F2044" s="24">
        <v>76.569999999999993</v>
      </c>
      <c r="G2044" s="24">
        <f t="shared" si="31"/>
        <v>471.51</v>
      </c>
    </row>
    <row r="2045" spans="1:7" x14ac:dyDescent="0.25">
      <c r="A2045" t="s">
        <v>311</v>
      </c>
      <c r="B2045" t="s">
        <v>314</v>
      </c>
      <c r="C2045" t="s">
        <v>437</v>
      </c>
      <c r="D2045" s="34">
        <v>44501</v>
      </c>
      <c r="E2045">
        <v>394.94</v>
      </c>
      <c r="F2045" s="24">
        <v>76.569999999999993</v>
      </c>
      <c r="G2045" s="24">
        <f t="shared" si="31"/>
        <v>471.51</v>
      </c>
    </row>
    <row r="2046" spans="1:7" x14ac:dyDescent="0.25">
      <c r="A2046" t="s">
        <v>311</v>
      </c>
      <c r="B2046" t="s">
        <v>314</v>
      </c>
      <c r="C2046" t="s">
        <v>438</v>
      </c>
      <c r="D2046" s="34">
        <v>44501</v>
      </c>
      <c r="E2046">
        <v>394.94</v>
      </c>
      <c r="F2046" s="24">
        <v>76.569999999999993</v>
      </c>
      <c r="G2046" s="24">
        <f t="shared" si="31"/>
        <v>471.51</v>
      </c>
    </row>
    <row r="2047" spans="1:7" x14ac:dyDescent="0.25">
      <c r="A2047" t="s">
        <v>311</v>
      </c>
      <c r="B2047" t="s">
        <v>314</v>
      </c>
      <c r="C2047" t="s">
        <v>439</v>
      </c>
      <c r="D2047" s="34">
        <v>44501</v>
      </c>
      <c r="E2047">
        <v>394.94</v>
      </c>
      <c r="F2047" s="24">
        <v>76.569999999999993</v>
      </c>
      <c r="G2047" s="24">
        <f t="shared" si="31"/>
        <v>471.51</v>
      </c>
    </row>
    <row r="2048" spans="1:7" x14ac:dyDescent="0.25">
      <c r="A2048" t="s">
        <v>311</v>
      </c>
      <c r="B2048" t="s">
        <v>314</v>
      </c>
      <c r="C2048" t="s">
        <v>440</v>
      </c>
      <c r="D2048" s="34">
        <v>44501</v>
      </c>
      <c r="E2048">
        <v>394.94</v>
      </c>
      <c r="F2048" s="24">
        <v>76.569999999999993</v>
      </c>
      <c r="G2048" s="24">
        <f t="shared" si="31"/>
        <v>471.51</v>
      </c>
    </row>
    <row r="2049" spans="1:7" x14ac:dyDescent="0.25">
      <c r="A2049" t="s">
        <v>311</v>
      </c>
      <c r="B2049" t="s">
        <v>314</v>
      </c>
      <c r="C2049" t="s">
        <v>441</v>
      </c>
      <c r="D2049" s="34">
        <v>44501</v>
      </c>
      <c r="E2049">
        <v>394.94</v>
      </c>
      <c r="F2049" s="24">
        <v>76.569999999999993</v>
      </c>
      <c r="G2049" s="24">
        <f t="shared" si="31"/>
        <v>471.51</v>
      </c>
    </row>
    <row r="2050" spans="1:7" x14ac:dyDescent="0.25">
      <c r="A2050" t="s">
        <v>311</v>
      </c>
      <c r="B2050" t="s">
        <v>314</v>
      </c>
      <c r="C2050" t="s">
        <v>442</v>
      </c>
      <c r="D2050" s="34">
        <v>44501</v>
      </c>
      <c r="E2050">
        <v>394.94</v>
      </c>
      <c r="F2050" s="24">
        <v>76.569999999999993</v>
      </c>
      <c r="G2050" s="24">
        <f t="shared" si="31"/>
        <v>471.51</v>
      </c>
    </row>
    <row r="2051" spans="1:7" x14ac:dyDescent="0.25">
      <c r="A2051" t="s">
        <v>311</v>
      </c>
      <c r="B2051" t="s">
        <v>314</v>
      </c>
      <c r="C2051" t="s">
        <v>443</v>
      </c>
      <c r="D2051" s="34">
        <v>44501</v>
      </c>
      <c r="E2051">
        <v>394.94</v>
      </c>
      <c r="F2051" s="24">
        <v>76.569999999999993</v>
      </c>
      <c r="G2051" s="24">
        <f t="shared" ref="G2051:G2114" si="32">SUM(E2051:F2051)</f>
        <v>471.51</v>
      </c>
    </row>
    <row r="2052" spans="1:7" x14ac:dyDescent="0.25">
      <c r="A2052" t="s">
        <v>311</v>
      </c>
      <c r="B2052" t="s">
        <v>314</v>
      </c>
      <c r="C2052" t="s">
        <v>444</v>
      </c>
      <c r="D2052" s="34">
        <v>44501</v>
      </c>
      <c r="E2052">
        <v>394.94</v>
      </c>
      <c r="F2052" s="24">
        <v>76.569999999999993</v>
      </c>
      <c r="G2052" s="24">
        <f t="shared" si="32"/>
        <v>471.51</v>
      </c>
    </row>
    <row r="2053" spans="1:7" x14ac:dyDescent="0.25">
      <c r="A2053" t="s">
        <v>311</v>
      </c>
      <c r="B2053" t="s">
        <v>314</v>
      </c>
      <c r="C2053" t="s">
        <v>445</v>
      </c>
      <c r="D2053" s="34">
        <v>44501</v>
      </c>
      <c r="E2053">
        <v>394.94</v>
      </c>
      <c r="F2053" s="24">
        <v>76.569999999999993</v>
      </c>
      <c r="G2053" s="24">
        <f t="shared" si="32"/>
        <v>471.51</v>
      </c>
    </row>
    <row r="2054" spans="1:7" x14ac:dyDescent="0.25">
      <c r="A2054" t="s">
        <v>311</v>
      </c>
      <c r="B2054" t="s">
        <v>314</v>
      </c>
      <c r="C2054" t="s">
        <v>446</v>
      </c>
      <c r="D2054" s="34">
        <v>44501</v>
      </c>
      <c r="E2054">
        <v>394.94</v>
      </c>
      <c r="F2054" s="24">
        <v>76.569999999999993</v>
      </c>
      <c r="G2054" s="24">
        <f t="shared" si="32"/>
        <v>471.51</v>
      </c>
    </row>
    <row r="2055" spans="1:7" x14ac:dyDescent="0.25">
      <c r="A2055" t="s">
        <v>311</v>
      </c>
      <c r="B2055" t="s">
        <v>314</v>
      </c>
      <c r="C2055" t="s">
        <v>447</v>
      </c>
      <c r="D2055" s="34">
        <v>44501</v>
      </c>
      <c r="E2055">
        <v>394.94</v>
      </c>
      <c r="F2055" s="24">
        <v>76.569999999999993</v>
      </c>
      <c r="G2055" s="24">
        <f t="shared" si="32"/>
        <v>471.51</v>
      </c>
    </row>
    <row r="2056" spans="1:7" x14ac:dyDescent="0.25">
      <c r="A2056" t="s">
        <v>311</v>
      </c>
      <c r="B2056" t="s">
        <v>314</v>
      </c>
      <c r="C2056" t="s">
        <v>448</v>
      </c>
      <c r="D2056" s="34">
        <v>44501</v>
      </c>
      <c r="E2056">
        <v>394.94</v>
      </c>
      <c r="F2056" s="24">
        <v>76.569999999999993</v>
      </c>
      <c r="G2056" s="24">
        <f t="shared" si="32"/>
        <v>471.51</v>
      </c>
    </row>
    <row r="2057" spans="1:7" x14ac:dyDescent="0.25">
      <c r="A2057" t="s">
        <v>311</v>
      </c>
      <c r="B2057" t="s">
        <v>314</v>
      </c>
      <c r="C2057" t="s">
        <v>449</v>
      </c>
      <c r="D2057" s="34">
        <v>44501</v>
      </c>
      <c r="E2057">
        <v>394.94</v>
      </c>
      <c r="F2057" s="24">
        <v>76.569999999999993</v>
      </c>
      <c r="G2057" s="24">
        <f t="shared" si="32"/>
        <v>471.51</v>
      </c>
    </row>
    <row r="2058" spans="1:7" x14ac:dyDescent="0.25">
      <c r="A2058" t="s">
        <v>311</v>
      </c>
      <c r="B2058" t="s">
        <v>314</v>
      </c>
      <c r="C2058" t="s">
        <v>450</v>
      </c>
      <c r="D2058" s="34">
        <v>44501</v>
      </c>
      <c r="E2058">
        <v>394.94</v>
      </c>
      <c r="F2058" s="24">
        <v>76.569999999999993</v>
      </c>
      <c r="G2058" s="24">
        <f t="shared" si="32"/>
        <v>471.51</v>
      </c>
    </row>
    <row r="2059" spans="1:7" x14ac:dyDescent="0.25">
      <c r="A2059" t="s">
        <v>311</v>
      </c>
      <c r="B2059" t="s">
        <v>314</v>
      </c>
      <c r="C2059" t="s">
        <v>451</v>
      </c>
      <c r="D2059" s="34">
        <v>44501</v>
      </c>
      <c r="E2059">
        <v>394.94</v>
      </c>
      <c r="F2059" s="24">
        <v>76.569999999999993</v>
      </c>
      <c r="G2059" s="24">
        <f t="shared" si="32"/>
        <v>471.51</v>
      </c>
    </row>
    <row r="2060" spans="1:7" x14ac:dyDescent="0.25">
      <c r="A2060" t="s">
        <v>311</v>
      </c>
      <c r="B2060" t="s">
        <v>314</v>
      </c>
      <c r="C2060" t="s">
        <v>452</v>
      </c>
      <c r="D2060" s="34">
        <v>44501</v>
      </c>
      <c r="E2060">
        <v>394.94</v>
      </c>
      <c r="F2060" s="24">
        <v>76.569999999999993</v>
      </c>
      <c r="G2060" s="24">
        <f t="shared" si="32"/>
        <v>471.51</v>
      </c>
    </row>
    <row r="2061" spans="1:7" x14ac:dyDescent="0.25">
      <c r="A2061" t="s">
        <v>311</v>
      </c>
      <c r="B2061" t="s">
        <v>314</v>
      </c>
      <c r="C2061" t="s">
        <v>453</v>
      </c>
      <c r="D2061" s="34">
        <v>44501</v>
      </c>
      <c r="E2061">
        <v>394.94</v>
      </c>
      <c r="F2061" s="24">
        <v>76.569999999999993</v>
      </c>
      <c r="G2061" s="24">
        <f t="shared" si="32"/>
        <v>471.51</v>
      </c>
    </row>
    <row r="2062" spans="1:7" x14ac:dyDescent="0.25">
      <c r="A2062" t="s">
        <v>311</v>
      </c>
      <c r="B2062" t="s">
        <v>314</v>
      </c>
      <c r="C2062" t="s">
        <v>454</v>
      </c>
      <c r="D2062" s="34">
        <v>44501</v>
      </c>
      <c r="E2062">
        <v>394.94</v>
      </c>
      <c r="F2062" s="24">
        <v>76.569999999999993</v>
      </c>
      <c r="G2062" s="24">
        <f t="shared" si="32"/>
        <v>471.51</v>
      </c>
    </row>
    <row r="2063" spans="1:7" x14ac:dyDescent="0.25">
      <c r="A2063" t="s">
        <v>311</v>
      </c>
      <c r="B2063" t="s">
        <v>314</v>
      </c>
      <c r="C2063" t="s">
        <v>455</v>
      </c>
      <c r="D2063" s="34">
        <v>44501</v>
      </c>
      <c r="E2063">
        <v>394.94</v>
      </c>
      <c r="F2063" s="24">
        <v>76.569999999999993</v>
      </c>
      <c r="G2063" s="24">
        <f t="shared" si="32"/>
        <v>471.51</v>
      </c>
    </row>
    <row r="2064" spans="1:7" x14ac:dyDescent="0.25">
      <c r="A2064" t="s">
        <v>311</v>
      </c>
      <c r="B2064" t="s">
        <v>314</v>
      </c>
      <c r="C2064" t="s">
        <v>456</v>
      </c>
      <c r="D2064" s="34">
        <v>44501</v>
      </c>
      <c r="E2064">
        <v>394.94</v>
      </c>
      <c r="F2064" s="24">
        <v>76.569999999999993</v>
      </c>
      <c r="G2064" s="24">
        <f t="shared" si="32"/>
        <v>471.51</v>
      </c>
    </row>
    <row r="2065" spans="1:7" x14ac:dyDescent="0.25">
      <c r="A2065" t="s">
        <v>311</v>
      </c>
      <c r="B2065" t="s">
        <v>314</v>
      </c>
      <c r="C2065" t="s">
        <v>457</v>
      </c>
      <c r="D2065" s="34">
        <v>44501</v>
      </c>
      <c r="E2065">
        <v>394.94</v>
      </c>
      <c r="F2065" s="24">
        <v>76.569999999999993</v>
      </c>
      <c r="G2065" s="24">
        <f t="shared" si="32"/>
        <v>471.51</v>
      </c>
    </row>
    <row r="2066" spans="1:7" x14ac:dyDescent="0.25">
      <c r="A2066" t="s">
        <v>311</v>
      </c>
      <c r="B2066" t="s">
        <v>314</v>
      </c>
      <c r="C2066" t="s">
        <v>458</v>
      </c>
      <c r="D2066" s="34">
        <v>44501</v>
      </c>
      <c r="E2066">
        <v>394.94</v>
      </c>
      <c r="F2066" s="24">
        <v>76.569999999999993</v>
      </c>
      <c r="G2066" s="24">
        <f t="shared" si="32"/>
        <v>471.51</v>
      </c>
    </row>
    <row r="2067" spans="1:7" x14ac:dyDescent="0.25">
      <c r="A2067" t="s">
        <v>311</v>
      </c>
      <c r="B2067" t="s">
        <v>314</v>
      </c>
      <c r="C2067" t="s">
        <v>459</v>
      </c>
      <c r="D2067" s="34">
        <v>44501</v>
      </c>
      <c r="E2067">
        <v>394.94</v>
      </c>
      <c r="F2067" s="24">
        <v>76.569999999999993</v>
      </c>
      <c r="G2067" s="24">
        <f t="shared" si="32"/>
        <v>471.51</v>
      </c>
    </row>
    <row r="2068" spans="1:7" x14ac:dyDescent="0.25">
      <c r="A2068" t="s">
        <v>311</v>
      </c>
      <c r="B2068" t="s">
        <v>314</v>
      </c>
      <c r="C2068" t="s">
        <v>460</v>
      </c>
      <c r="D2068" s="34">
        <v>44501</v>
      </c>
      <c r="E2068">
        <v>394.94</v>
      </c>
      <c r="F2068" s="24">
        <v>76.569999999999993</v>
      </c>
      <c r="G2068" s="24">
        <f t="shared" si="32"/>
        <v>471.51</v>
      </c>
    </row>
    <row r="2069" spans="1:7" x14ac:dyDescent="0.25">
      <c r="A2069" t="s">
        <v>311</v>
      </c>
      <c r="B2069" t="s">
        <v>314</v>
      </c>
      <c r="C2069" t="s">
        <v>461</v>
      </c>
      <c r="D2069" s="34">
        <v>44501</v>
      </c>
      <c r="E2069">
        <v>394.94</v>
      </c>
      <c r="F2069" s="24">
        <v>76.569999999999993</v>
      </c>
      <c r="G2069" s="24">
        <f t="shared" si="32"/>
        <v>471.51</v>
      </c>
    </row>
    <row r="2070" spans="1:7" x14ac:dyDescent="0.25">
      <c r="A2070" t="s">
        <v>311</v>
      </c>
      <c r="B2070" t="s">
        <v>314</v>
      </c>
      <c r="C2070" t="s">
        <v>462</v>
      </c>
      <c r="D2070" s="34">
        <v>44501</v>
      </c>
      <c r="E2070">
        <v>394.94</v>
      </c>
      <c r="F2070" s="24">
        <v>76.569999999999993</v>
      </c>
      <c r="G2070" s="24">
        <f t="shared" si="32"/>
        <v>471.51</v>
      </c>
    </row>
    <row r="2071" spans="1:7" x14ac:dyDescent="0.25">
      <c r="A2071" t="s">
        <v>311</v>
      </c>
      <c r="B2071" t="s">
        <v>314</v>
      </c>
      <c r="C2071" t="s">
        <v>463</v>
      </c>
      <c r="D2071" s="34">
        <v>44501</v>
      </c>
      <c r="E2071">
        <v>394.94</v>
      </c>
      <c r="F2071" s="24">
        <v>76.569999999999993</v>
      </c>
      <c r="G2071" s="24">
        <f t="shared" si="32"/>
        <v>471.51</v>
      </c>
    </row>
    <row r="2072" spans="1:7" x14ac:dyDescent="0.25">
      <c r="A2072" t="s">
        <v>311</v>
      </c>
      <c r="B2072" t="s">
        <v>314</v>
      </c>
      <c r="C2072" t="s">
        <v>464</v>
      </c>
      <c r="D2072" s="34">
        <v>44501</v>
      </c>
      <c r="E2072">
        <v>394.94</v>
      </c>
      <c r="F2072" s="24">
        <v>76.569999999999993</v>
      </c>
      <c r="G2072" s="24">
        <f t="shared" si="32"/>
        <v>471.51</v>
      </c>
    </row>
    <row r="2073" spans="1:7" x14ac:dyDescent="0.25">
      <c r="A2073" t="s">
        <v>311</v>
      </c>
      <c r="B2073" t="s">
        <v>314</v>
      </c>
      <c r="C2073" t="s">
        <v>465</v>
      </c>
      <c r="D2073" s="34">
        <v>44501</v>
      </c>
      <c r="E2073">
        <v>394.94</v>
      </c>
      <c r="F2073" s="24">
        <v>76.569999999999993</v>
      </c>
      <c r="G2073" s="24">
        <f t="shared" si="32"/>
        <v>471.51</v>
      </c>
    </row>
    <row r="2074" spans="1:7" x14ac:dyDescent="0.25">
      <c r="A2074" t="s">
        <v>311</v>
      </c>
      <c r="B2074" t="s">
        <v>314</v>
      </c>
      <c r="C2074" t="s">
        <v>466</v>
      </c>
      <c r="D2074" s="34">
        <v>44501</v>
      </c>
      <c r="E2074">
        <v>394.94</v>
      </c>
      <c r="F2074" s="24">
        <v>76.569999999999993</v>
      </c>
      <c r="G2074" s="24">
        <f t="shared" si="32"/>
        <v>471.51</v>
      </c>
    </row>
    <row r="2075" spans="1:7" x14ac:dyDescent="0.25">
      <c r="A2075" t="s">
        <v>311</v>
      </c>
      <c r="B2075" t="s">
        <v>314</v>
      </c>
      <c r="C2075" t="s">
        <v>467</v>
      </c>
      <c r="D2075" s="34">
        <v>44501</v>
      </c>
      <c r="E2075">
        <v>394.94</v>
      </c>
      <c r="F2075" s="24">
        <v>76.569999999999993</v>
      </c>
      <c r="G2075" s="24">
        <f t="shared" si="32"/>
        <v>471.51</v>
      </c>
    </row>
    <row r="2076" spans="1:7" x14ac:dyDescent="0.25">
      <c r="A2076" t="s">
        <v>311</v>
      </c>
      <c r="B2076" t="s">
        <v>314</v>
      </c>
      <c r="C2076" t="s">
        <v>468</v>
      </c>
      <c r="D2076" s="34">
        <v>44501</v>
      </c>
      <c r="E2076">
        <v>394.94</v>
      </c>
      <c r="F2076" s="24">
        <v>76.569999999999993</v>
      </c>
      <c r="G2076" s="24">
        <f t="shared" si="32"/>
        <v>471.51</v>
      </c>
    </row>
    <row r="2077" spans="1:7" x14ac:dyDescent="0.25">
      <c r="A2077" t="s">
        <v>311</v>
      </c>
      <c r="B2077" t="s">
        <v>314</v>
      </c>
      <c r="C2077" t="s">
        <v>469</v>
      </c>
      <c r="D2077" s="34">
        <v>44501</v>
      </c>
      <c r="E2077">
        <v>394.94</v>
      </c>
      <c r="F2077" s="24">
        <v>76.569999999999993</v>
      </c>
      <c r="G2077" s="24">
        <f t="shared" si="32"/>
        <v>471.51</v>
      </c>
    </row>
    <row r="2078" spans="1:7" x14ac:dyDescent="0.25">
      <c r="A2078" t="s">
        <v>311</v>
      </c>
      <c r="B2078" t="s">
        <v>314</v>
      </c>
      <c r="C2078" t="s">
        <v>470</v>
      </c>
      <c r="D2078" s="34">
        <v>44501</v>
      </c>
      <c r="E2078">
        <v>394.94</v>
      </c>
      <c r="F2078" s="24">
        <v>76.569999999999993</v>
      </c>
      <c r="G2078" s="24">
        <f t="shared" si="32"/>
        <v>471.51</v>
      </c>
    </row>
    <row r="2079" spans="1:7" x14ac:dyDescent="0.25">
      <c r="A2079" t="s">
        <v>311</v>
      </c>
      <c r="B2079" t="s">
        <v>314</v>
      </c>
      <c r="C2079" t="s">
        <v>471</v>
      </c>
      <c r="D2079" s="34">
        <v>44501</v>
      </c>
      <c r="E2079">
        <v>394.94</v>
      </c>
      <c r="F2079" s="24">
        <v>76.569999999999993</v>
      </c>
      <c r="G2079" s="24">
        <f t="shared" si="32"/>
        <v>471.51</v>
      </c>
    </row>
    <row r="2080" spans="1:7" x14ac:dyDescent="0.25">
      <c r="A2080" t="s">
        <v>311</v>
      </c>
      <c r="B2080" t="s">
        <v>314</v>
      </c>
      <c r="C2080" t="s">
        <v>472</v>
      </c>
      <c r="D2080" s="34">
        <v>44501</v>
      </c>
      <c r="E2080">
        <v>394.94</v>
      </c>
      <c r="F2080" s="24">
        <v>76.569999999999993</v>
      </c>
      <c r="G2080" s="24">
        <f t="shared" si="32"/>
        <v>471.51</v>
      </c>
    </row>
    <row r="2081" spans="1:7" x14ac:dyDescent="0.25">
      <c r="A2081" t="s">
        <v>311</v>
      </c>
      <c r="B2081" t="s">
        <v>314</v>
      </c>
      <c r="C2081" t="s">
        <v>473</v>
      </c>
      <c r="D2081" s="34">
        <v>44501</v>
      </c>
      <c r="E2081">
        <v>394.94</v>
      </c>
      <c r="F2081" s="24">
        <v>76.569999999999993</v>
      </c>
      <c r="G2081" s="24">
        <f t="shared" si="32"/>
        <v>471.51</v>
      </c>
    </row>
    <row r="2082" spans="1:7" x14ac:dyDescent="0.25">
      <c r="A2082" t="s">
        <v>311</v>
      </c>
      <c r="B2082" t="s">
        <v>314</v>
      </c>
      <c r="C2082" t="s">
        <v>474</v>
      </c>
      <c r="D2082" s="34">
        <v>44501</v>
      </c>
      <c r="E2082">
        <v>394.94</v>
      </c>
      <c r="F2082" s="24">
        <v>76.569999999999993</v>
      </c>
      <c r="G2082" s="24">
        <f t="shared" si="32"/>
        <v>471.51</v>
      </c>
    </row>
    <row r="2083" spans="1:7" x14ac:dyDescent="0.25">
      <c r="A2083" t="s">
        <v>311</v>
      </c>
      <c r="B2083" t="s">
        <v>314</v>
      </c>
      <c r="C2083" t="s">
        <v>475</v>
      </c>
      <c r="D2083" s="34">
        <v>44501</v>
      </c>
      <c r="E2083">
        <v>394.94</v>
      </c>
      <c r="F2083" s="24">
        <v>76.569999999999993</v>
      </c>
      <c r="G2083" s="24">
        <f t="shared" si="32"/>
        <v>471.51</v>
      </c>
    </row>
    <row r="2084" spans="1:7" x14ac:dyDescent="0.25">
      <c r="A2084" t="s">
        <v>311</v>
      </c>
      <c r="B2084" t="s">
        <v>314</v>
      </c>
      <c r="C2084" t="s">
        <v>476</v>
      </c>
      <c r="D2084" s="34">
        <v>44501</v>
      </c>
      <c r="E2084">
        <v>393.66</v>
      </c>
      <c r="F2084" s="24">
        <v>76.319999999999993</v>
      </c>
      <c r="G2084" s="24">
        <f t="shared" si="32"/>
        <v>469.98</v>
      </c>
    </row>
    <row r="2085" spans="1:7" x14ac:dyDescent="0.25">
      <c r="A2085" t="s">
        <v>311</v>
      </c>
      <c r="B2085" t="s">
        <v>314</v>
      </c>
      <c r="C2085" t="s">
        <v>477</v>
      </c>
      <c r="D2085" s="34">
        <v>44501</v>
      </c>
      <c r="E2085">
        <v>394.94</v>
      </c>
      <c r="F2085" s="24">
        <v>76.569999999999993</v>
      </c>
      <c r="G2085" s="24">
        <f t="shared" si="32"/>
        <v>471.51</v>
      </c>
    </row>
    <row r="2086" spans="1:7" x14ac:dyDescent="0.25">
      <c r="A2086" t="s">
        <v>311</v>
      </c>
      <c r="B2086" t="s">
        <v>314</v>
      </c>
      <c r="C2086" t="s">
        <v>478</v>
      </c>
      <c r="D2086" s="34">
        <v>44501</v>
      </c>
      <c r="E2086">
        <v>394.94</v>
      </c>
      <c r="F2086" s="24">
        <v>76.569999999999993</v>
      </c>
      <c r="G2086" s="24">
        <f t="shared" si="32"/>
        <v>471.51</v>
      </c>
    </row>
    <row r="2087" spans="1:7" x14ac:dyDescent="0.25">
      <c r="A2087" t="s">
        <v>311</v>
      </c>
      <c r="B2087" t="s">
        <v>314</v>
      </c>
      <c r="C2087" t="s">
        <v>479</v>
      </c>
      <c r="D2087" s="34">
        <v>44501</v>
      </c>
      <c r="E2087">
        <v>394.94</v>
      </c>
      <c r="F2087" s="24">
        <v>76.569999999999993</v>
      </c>
      <c r="G2087" s="24">
        <f t="shared" si="32"/>
        <v>471.51</v>
      </c>
    </row>
    <row r="2088" spans="1:7" x14ac:dyDescent="0.25">
      <c r="A2088" t="s">
        <v>311</v>
      </c>
      <c r="B2088" t="s">
        <v>314</v>
      </c>
      <c r="C2088" t="s">
        <v>480</v>
      </c>
      <c r="D2088" s="34">
        <v>44501</v>
      </c>
      <c r="E2088">
        <v>394.94</v>
      </c>
      <c r="F2088" s="24">
        <v>76.569999999999993</v>
      </c>
      <c r="G2088" s="24">
        <f t="shared" si="32"/>
        <v>471.51</v>
      </c>
    </row>
    <row r="2089" spans="1:7" x14ac:dyDescent="0.25">
      <c r="A2089" t="s">
        <v>311</v>
      </c>
      <c r="B2089" t="s">
        <v>314</v>
      </c>
      <c r="C2089" t="s">
        <v>481</v>
      </c>
      <c r="D2089" s="34">
        <v>44501</v>
      </c>
      <c r="E2089">
        <v>393.66</v>
      </c>
      <c r="F2089" s="24">
        <v>76.319999999999993</v>
      </c>
      <c r="G2089" s="24">
        <f t="shared" si="32"/>
        <v>469.98</v>
      </c>
    </row>
    <row r="2090" spans="1:7" x14ac:dyDescent="0.25">
      <c r="A2090" t="s">
        <v>311</v>
      </c>
      <c r="B2090" t="s">
        <v>314</v>
      </c>
      <c r="C2090" t="s">
        <v>482</v>
      </c>
      <c r="D2090" s="34">
        <v>44501</v>
      </c>
      <c r="E2090">
        <v>393.66</v>
      </c>
      <c r="F2090" s="24">
        <v>76.319999999999993</v>
      </c>
      <c r="G2090" s="24">
        <f t="shared" si="32"/>
        <v>469.98</v>
      </c>
    </row>
    <row r="2091" spans="1:7" x14ac:dyDescent="0.25">
      <c r="A2091" t="s">
        <v>311</v>
      </c>
      <c r="B2091" t="s">
        <v>314</v>
      </c>
      <c r="C2091" t="s">
        <v>483</v>
      </c>
      <c r="D2091" s="34">
        <v>44501</v>
      </c>
      <c r="E2091">
        <v>393.66</v>
      </c>
      <c r="F2091" s="24">
        <v>76.319999999999993</v>
      </c>
      <c r="G2091" s="24">
        <f t="shared" si="32"/>
        <v>469.98</v>
      </c>
    </row>
    <row r="2092" spans="1:7" x14ac:dyDescent="0.25">
      <c r="A2092" t="s">
        <v>311</v>
      </c>
      <c r="B2092" t="s">
        <v>314</v>
      </c>
      <c r="C2092" t="s">
        <v>484</v>
      </c>
      <c r="D2092" s="34">
        <v>44501</v>
      </c>
      <c r="E2092">
        <v>393.66</v>
      </c>
      <c r="F2092" s="24">
        <v>76.319999999999993</v>
      </c>
      <c r="G2092" s="24">
        <f t="shared" si="32"/>
        <v>469.98</v>
      </c>
    </row>
    <row r="2093" spans="1:7" x14ac:dyDescent="0.25">
      <c r="A2093" t="s">
        <v>311</v>
      </c>
      <c r="B2093" t="s">
        <v>314</v>
      </c>
      <c r="C2093" t="s">
        <v>485</v>
      </c>
      <c r="D2093" s="34">
        <v>44501</v>
      </c>
      <c r="E2093">
        <v>393.66</v>
      </c>
      <c r="F2093" s="24">
        <v>76.319999999999993</v>
      </c>
      <c r="G2093" s="24">
        <f t="shared" si="32"/>
        <v>469.98</v>
      </c>
    </row>
    <row r="2094" spans="1:7" x14ac:dyDescent="0.25">
      <c r="A2094" t="s">
        <v>311</v>
      </c>
      <c r="B2094" t="s">
        <v>314</v>
      </c>
      <c r="C2094" t="s">
        <v>486</v>
      </c>
      <c r="D2094" s="34">
        <v>44501</v>
      </c>
      <c r="E2094">
        <v>393.66</v>
      </c>
      <c r="F2094" s="24">
        <v>76.319999999999993</v>
      </c>
      <c r="G2094" s="24">
        <f t="shared" si="32"/>
        <v>469.98</v>
      </c>
    </row>
    <row r="2095" spans="1:7" x14ac:dyDescent="0.25">
      <c r="A2095" t="s">
        <v>311</v>
      </c>
      <c r="B2095" t="s">
        <v>314</v>
      </c>
      <c r="C2095" t="s">
        <v>487</v>
      </c>
      <c r="D2095" s="34">
        <v>44501</v>
      </c>
      <c r="E2095">
        <v>393.66</v>
      </c>
      <c r="F2095" s="24">
        <v>76.319999999999993</v>
      </c>
      <c r="G2095" s="24">
        <f t="shared" si="32"/>
        <v>469.98</v>
      </c>
    </row>
    <row r="2096" spans="1:7" x14ac:dyDescent="0.25">
      <c r="A2096" t="s">
        <v>311</v>
      </c>
      <c r="B2096" t="s">
        <v>314</v>
      </c>
      <c r="C2096" t="s">
        <v>488</v>
      </c>
      <c r="D2096" s="34">
        <v>44501</v>
      </c>
      <c r="E2096">
        <v>393.66</v>
      </c>
      <c r="F2096" s="24">
        <v>76.319999999999993</v>
      </c>
      <c r="G2096" s="24">
        <f t="shared" si="32"/>
        <v>469.98</v>
      </c>
    </row>
    <row r="2097" spans="1:7" x14ac:dyDescent="0.25">
      <c r="A2097" t="s">
        <v>311</v>
      </c>
      <c r="B2097" t="s">
        <v>314</v>
      </c>
      <c r="C2097" t="s">
        <v>489</v>
      </c>
      <c r="D2097" s="34">
        <v>44501</v>
      </c>
      <c r="E2097">
        <v>393.66</v>
      </c>
      <c r="F2097" s="24">
        <v>76.319999999999993</v>
      </c>
      <c r="G2097" s="24">
        <f t="shared" si="32"/>
        <v>469.98</v>
      </c>
    </row>
    <row r="2098" spans="1:7" x14ac:dyDescent="0.25">
      <c r="A2098" t="s">
        <v>311</v>
      </c>
      <c r="B2098" t="s">
        <v>314</v>
      </c>
      <c r="C2098" t="s">
        <v>490</v>
      </c>
      <c r="D2098" s="34">
        <v>44501</v>
      </c>
      <c r="E2098">
        <v>393.66</v>
      </c>
      <c r="F2098" s="24">
        <v>76.319999999999993</v>
      </c>
      <c r="G2098" s="24">
        <f t="shared" si="32"/>
        <v>469.98</v>
      </c>
    </row>
    <row r="2099" spans="1:7" x14ac:dyDescent="0.25">
      <c r="A2099" t="s">
        <v>311</v>
      </c>
      <c r="B2099" t="s">
        <v>314</v>
      </c>
      <c r="C2099" t="s">
        <v>491</v>
      </c>
      <c r="D2099" s="34">
        <v>44501</v>
      </c>
      <c r="E2099">
        <v>393.66</v>
      </c>
      <c r="F2099" s="24">
        <v>76.319999999999993</v>
      </c>
      <c r="G2099" s="24">
        <f t="shared" si="32"/>
        <v>469.98</v>
      </c>
    </row>
    <row r="2100" spans="1:7" x14ac:dyDescent="0.25">
      <c r="A2100" t="s">
        <v>311</v>
      </c>
      <c r="B2100" t="s">
        <v>314</v>
      </c>
      <c r="C2100" t="s">
        <v>492</v>
      </c>
      <c r="D2100" s="34">
        <v>44501</v>
      </c>
      <c r="E2100">
        <v>393.66</v>
      </c>
      <c r="F2100" s="24">
        <v>76.319999999999993</v>
      </c>
      <c r="G2100" s="24">
        <f t="shared" si="32"/>
        <v>469.98</v>
      </c>
    </row>
    <row r="2101" spans="1:7" x14ac:dyDescent="0.25">
      <c r="A2101" t="s">
        <v>311</v>
      </c>
      <c r="B2101" t="s">
        <v>314</v>
      </c>
      <c r="C2101" t="s">
        <v>493</v>
      </c>
      <c r="D2101" s="34">
        <v>44501</v>
      </c>
      <c r="E2101">
        <v>393.66</v>
      </c>
      <c r="F2101" s="24">
        <v>76.319999999999993</v>
      </c>
      <c r="G2101" s="24">
        <f t="shared" si="32"/>
        <v>469.98</v>
      </c>
    </row>
    <row r="2102" spans="1:7" x14ac:dyDescent="0.25">
      <c r="A2102" t="s">
        <v>311</v>
      </c>
      <c r="B2102" t="s">
        <v>314</v>
      </c>
      <c r="C2102" t="s">
        <v>494</v>
      </c>
      <c r="D2102" s="34">
        <v>44501</v>
      </c>
      <c r="E2102">
        <v>393.66</v>
      </c>
      <c r="F2102" s="24">
        <v>76.319999999999993</v>
      </c>
      <c r="G2102" s="24">
        <f t="shared" si="32"/>
        <v>469.98</v>
      </c>
    </row>
    <row r="2103" spans="1:7" x14ac:dyDescent="0.25">
      <c r="A2103" t="s">
        <v>311</v>
      </c>
      <c r="B2103" t="s">
        <v>314</v>
      </c>
      <c r="C2103" t="s">
        <v>495</v>
      </c>
      <c r="D2103" s="34">
        <v>44501</v>
      </c>
      <c r="E2103">
        <v>393.66</v>
      </c>
      <c r="F2103" s="24">
        <v>76.319999999999993</v>
      </c>
      <c r="G2103" s="24">
        <f t="shared" si="32"/>
        <v>469.98</v>
      </c>
    </row>
    <row r="2104" spans="1:7" x14ac:dyDescent="0.25">
      <c r="A2104" t="s">
        <v>311</v>
      </c>
      <c r="B2104" t="s">
        <v>314</v>
      </c>
      <c r="C2104" t="s">
        <v>496</v>
      </c>
      <c r="D2104" s="34">
        <v>44501</v>
      </c>
      <c r="E2104">
        <v>393.66</v>
      </c>
      <c r="F2104" s="24">
        <v>76.319999999999993</v>
      </c>
      <c r="G2104" s="24">
        <f t="shared" si="32"/>
        <v>469.98</v>
      </c>
    </row>
    <row r="2105" spans="1:7" x14ac:dyDescent="0.25">
      <c r="A2105" t="s">
        <v>311</v>
      </c>
      <c r="B2105" t="s">
        <v>314</v>
      </c>
      <c r="C2105" t="s">
        <v>497</v>
      </c>
      <c r="D2105" s="34">
        <v>44501</v>
      </c>
      <c r="E2105">
        <v>393.66</v>
      </c>
      <c r="F2105" s="24">
        <v>76.319999999999993</v>
      </c>
      <c r="G2105" s="24">
        <f t="shared" si="32"/>
        <v>469.98</v>
      </c>
    </row>
    <row r="2106" spans="1:7" x14ac:dyDescent="0.25">
      <c r="A2106" t="s">
        <v>311</v>
      </c>
      <c r="B2106" t="s">
        <v>314</v>
      </c>
      <c r="C2106" t="s">
        <v>498</v>
      </c>
      <c r="D2106" s="34">
        <v>44501</v>
      </c>
      <c r="E2106">
        <v>393.66</v>
      </c>
      <c r="F2106" s="24">
        <v>76.319999999999993</v>
      </c>
      <c r="G2106" s="24">
        <f t="shared" si="32"/>
        <v>469.98</v>
      </c>
    </row>
    <row r="2107" spans="1:7" x14ac:dyDescent="0.25">
      <c r="A2107" t="s">
        <v>311</v>
      </c>
      <c r="B2107" t="s">
        <v>314</v>
      </c>
      <c r="C2107" t="s">
        <v>499</v>
      </c>
      <c r="D2107" s="34">
        <v>44501</v>
      </c>
      <c r="E2107">
        <v>393.66</v>
      </c>
      <c r="F2107" s="24">
        <v>76.319999999999993</v>
      </c>
      <c r="G2107" s="24">
        <f t="shared" si="32"/>
        <v>469.98</v>
      </c>
    </row>
    <row r="2108" spans="1:7" x14ac:dyDescent="0.25">
      <c r="A2108" t="s">
        <v>311</v>
      </c>
      <c r="B2108" t="s">
        <v>314</v>
      </c>
      <c r="C2108" t="s">
        <v>500</v>
      </c>
      <c r="D2108" s="34">
        <v>44501</v>
      </c>
      <c r="E2108">
        <v>393.66</v>
      </c>
      <c r="F2108" s="24">
        <v>76.319999999999993</v>
      </c>
      <c r="G2108" s="24">
        <f t="shared" si="32"/>
        <v>469.98</v>
      </c>
    </row>
    <row r="2109" spans="1:7" x14ac:dyDescent="0.25">
      <c r="A2109" t="s">
        <v>311</v>
      </c>
      <c r="B2109" t="s">
        <v>314</v>
      </c>
      <c r="C2109" t="s">
        <v>501</v>
      </c>
      <c r="D2109" s="34">
        <v>44501</v>
      </c>
      <c r="E2109">
        <v>393.66</v>
      </c>
      <c r="F2109" s="24">
        <v>76.319999999999993</v>
      </c>
      <c r="G2109" s="24">
        <f t="shared" si="32"/>
        <v>469.98</v>
      </c>
    </row>
    <row r="2110" spans="1:7" x14ac:dyDescent="0.25">
      <c r="A2110" t="s">
        <v>311</v>
      </c>
      <c r="B2110" t="s">
        <v>314</v>
      </c>
      <c r="C2110" t="s">
        <v>502</v>
      </c>
      <c r="D2110" s="34">
        <v>44501</v>
      </c>
      <c r="E2110">
        <v>393.66</v>
      </c>
      <c r="F2110" s="24">
        <v>76.319999999999993</v>
      </c>
      <c r="G2110" s="24">
        <f t="shared" si="32"/>
        <v>469.98</v>
      </c>
    </row>
    <row r="2111" spans="1:7" x14ac:dyDescent="0.25">
      <c r="A2111" t="s">
        <v>311</v>
      </c>
      <c r="B2111" t="s">
        <v>314</v>
      </c>
      <c r="C2111" t="s">
        <v>503</v>
      </c>
      <c r="D2111" s="34">
        <v>44501</v>
      </c>
      <c r="E2111">
        <v>393.66</v>
      </c>
      <c r="F2111" s="24">
        <v>76.319999999999993</v>
      </c>
      <c r="G2111" s="24">
        <f t="shared" si="32"/>
        <v>469.98</v>
      </c>
    </row>
    <row r="2112" spans="1:7" x14ac:dyDescent="0.25">
      <c r="A2112" t="s">
        <v>311</v>
      </c>
      <c r="B2112" t="s">
        <v>314</v>
      </c>
      <c r="C2112" t="s">
        <v>504</v>
      </c>
      <c r="D2112" s="34">
        <v>44501</v>
      </c>
      <c r="E2112">
        <v>393.66</v>
      </c>
      <c r="F2112" s="24">
        <v>76.319999999999993</v>
      </c>
      <c r="G2112" s="24">
        <f t="shared" si="32"/>
        <v>469.98</v>
      </c>
    </row>
    <row r="2113" spans="1:7" x14ac:dyDescent="0.25">
      <c r="A2113" t="s">
        <v>311</v>
      </c>
      <c r="B2113" t="s">
        <v>314</v>
      </c>
      <c r="C2113" t="s">
        <v>505</v>
      </c>
      <c r="D2113" s="34">
        <v>44501</v>
      </c>
      <c r="E2113">
        <v>393.66</v>
      </c>
      <c r="F2113" s="24">
        <v>76.319999999999993</v>
      </c>
      <c r="G2113" s="24">
        <f t="shared" si="32"/>
        <v>469.98</v>
      </c>
    </row>
    <row r="2114" spans="1:7" x14ac:dyDescent="0.25">
      <c r="A2114" t="s">
        <v>311</v>
      </c>
      <c r="B2114" t="s">
        <v>312</v>
      </c>
      <c r="C2114" t="s">
        <v>313</v>
      </c>
      <c r="D2114" s="34">
        <v>44531</v>
      </c>
      <c r="E2114">
        <v>859937.62</v>
      </c>
      <c r="F2114" s="24">
        <v>338554.48</v>
      </c>
      <c r="G2114" s="24">
        <f t="shared" si="32"/>
        <v>1198492.1000000001</v>
      </c>
    </row>
    <row r="2115" spans="1:7" x14ac:dyDescent="0.25">
      <c r="A2115" t="s">
        <v>311</v>
      </c>
      <c r="B2115" t="s">
        <v>314</v>
      </c>
      <c r="C2115" t="s">
        <v>315</v>
      </c>
      <c r="D2115" s="34">
        <v>44531</v>
      </c>
      <c r="E2115">
        <v>394.86</v>
      </c>
      <c r="F2115" s="24">
        <v>75.12</v>
      </c>
      <c r="G2115" s="24">
        <f t="shared" ref="G2115:G2178" si="33">SUM(E2115:F2115)</f>
        <v>469.98</v>
      </c>
    </row>
    <row r="2116" spans="1:7" x14ac:dyDescent="0.25">
      <c r="A2116" t="s">
        <v>311</v>
      </c>
      <c r="B2116" t="s">
        <v>314</v>
      </c>
      <c r="C2116" t="s">
        <v>316</v>
      </c>
      <c r="D2116" s="34">
        <v>44531</v>
      </c>
      <c r="E2116">
        <v>396.14</v>
      </c>
      <c r="F2116" s="24">
        <v>75.37</v>
      </c>
      <c r="G2116" s="24">
        <f t="shared" si="33"/>
        <v>471.51</v>
      </c>
    </row>
    <row r="2117" spans="1:7" x14ac:dyDescent="0.25">
      <c r="A2117" t="s">
        <v>311</v>
      </c>
      <c r="B2117" t="s">
        <v>314</v>
      </c>
      <c r="C2117" t="s">
        <v>317</v>
      </c>
      <c r="D2117" s="34">
        <v>44531</v>
      </c>
      <c r="E2117">
        <v>394.86</v>
      </c>
      <c r="F2117" s="24">
        <v>75.12</v>
      </c>
      <c r="G2117" s="24">
        <f t="shared" si="33"/>
        <v>469.98</v>
      </c>
    </row>
    <row r="2118" spans="1:7" x14ac:dyDescent="0.25">
      <c r="A2118" t="s">
        <v>311</v>
      </c>
      <c r="B2118" t="s">
        <v>314</v>
      </c>
      <c r="C2118" t="s">
        <v>318</v>
      </c>
      <c r="D2118" s="34">
        <v>44531</v>
      </c>
      <c r="E2118">
        <v>396.14</v>
      </c>
      <c r="F2118" s="24">
        <v>75.37</v>
      </c>
      <c r="G2118" s="24">
        <f t="shared" si="33"/>
        <v>471.51</v>
      </c>
    </row>
    <row r="2119" spans="1:7" x14ac:dyDescent="0.25">
      <c r="A2119" t="s">
        <v>311</v>
      </c>
      <c r="B2119" t="s">
        <v>314</v>
      </c>
      <c r="C2119" t="s">
        <v>319</v>
      </c>
      <c r="D2119" s="34">
        <v>44531</v>
      </c>
      <c r="E2119">
        <v>396.14</v>
      </c>
      <c r="F2119" s="24">
        <v>75.37</v>
      </c>
      <c r="G2119" s="24">
        <f t="shared" si="33"/>
        <v>471.51</v>
      </c>
    </row>
    <row r="2120" spans="1:7" x14ac:dyDescent="0.25">
      <c r="A2120" t="s">
        <v>311</v>
      </c>
      <c r="B2120" t="s">
        <v>314</v>
      </c>
      <c r="C2120" t="s">
        <v>320</v>
      </c>
      <c r="D2120" s="34">
        <v>44531</v>
      </c>
      <c r="E2120">
        <v>396.14</v>
      </c>
      <c r="F2120" s="24">
        <v>75.37</v>
      </c>
      <c r="G2120" s="24">
        <f t="shared" si="33"/>
        <v>471.51</v>
      </c>
    </row>
    <row r="2121" spans="1:7" x14ac:dyDescent="0.25">
      <c r="A2121" t="s">
        <v>311</v>
      </c>
      <c r="B2121" t="s">
        <v>314</v>
      </c>
      <c r="C2121" t="s">
        <v>321</v>
      </c>
      <c r="D2121" s="34">
        <v>44531</v>
      </c>
      <c r="E2121">
        <v>394.86</v>
      </c>
      <c r="F2121" s="24">
        <v>75.12</v>
      </c>
      <c r="G2121" s="24">
        <f t="shared" si="33"/>
        <v>469.98</v>
      </c>
    </row>
    <row r="2122" spans="1:7" x14ac:dyDescent="0.25">
      <c r="A2122" t="s">
        <v>311</v>
      </c>
      <c r="B2122" t="s">
        <v>314</v>
      </c>
      <c r="C2122" t="s">
        <v>322</v>
      </c>
      <c r="D2122" s="34">
        <v>44531</v>
      </c>
      <c r="E2122">
        <v>396.14</v>
      </c>
      <c r="F2122" s="24">
        <v>75.37</v>
      </c>
      <c r="G2122" s="24">
        <f t="shared" si="33"/>
        <v>471.51</v>
      </c>
    </row>
    <row r="2123" spans="1:7" x14ac:dyDescent="0.25">
      <c r="A2123" t="s">
        <v>311</v>
      </c>
      <c r="B2123" t="s">
        <v>314</v>
      </c>
      <c r="C2123" t="s">
        <v>323</v>
      </c>
      <c r="D2123" s="34">
        <v>44531</v>
      </c>
      <c r="E2123">
        <v>394.86</v>
      </c>
      <c r="F2123" s="24">
        <v>75.12</v>
      </c>
      <c r="G2123" s="24">
        <f t="shared" si="33"/>
        <v>469.98</v>
      </c>
    </row>
    <row r="2124" spans="1:7" x14ac:dyDescent="0.25">
      <c r="A2124" t="s">
        <v>311</v>
      </c>
      <c r="B2124" t="s">
        <v>314</v>
      </c>
      <c r="C2124" t="s">
        <v>324</v>
      </c>
      <c r="D2124" s="34">
        <v>44531</v>
      </c>
      <c r="E2124">
        <v>396.14</v>
      </c>
      <c r="F2124" s="24">
        <v>75.37</v>
      </c>
      <c r="G2124" s="24">
        <f t="shared" si="33"/>
        <v>471.51</v>
      </c>
    </row>
    <row r="2125" spans="1:7" x14ac:dyDescent="0.25">
      <c r="A2125" t="s">
        <v>311</v>
      </c>
      <c r="B2125" t="s">
        <v>314</v>
      </c>
      <c r="C2125" t="s">
        <v>325</v>
      </c>
      <c r="D2125" s="34">
        <v>44531</v>
      </c>
      <c r="E2125">
        <v>394.86</v>
      </c>
      <c r="F2125" s="24">
        <v>75.12</v>
      </c>
      <c r="G2125" s="24">
        <f t="shared" si="33"/>
        <v>469.98</v>
      </c>
    </row>
    <row r="2126" spans="1:7" x14ac:dyDescent="0.25">
      <c r="A2126" t="s">
        <v>311</v>
      </c>
      <c r="B2126" t="s">
        <v>314</v>
      </c>
      <c r="C2126" t="s">
        <v>326</v>
      </c>
      <c r="D2126" s="34">
        <v>44531</v>
      </c>
      <c r="E2126">
        <v>396.14</v>
      </c>
      <c r="F2126" s="24">
        <v>75.37</v>
      </c>
      <c r="G2126" s="24">
        <f t="shared" si="33"/>
        <v>471.51</v>
      </c>
    </row>
    <row r="2127" spans="1:7" x14ac:dyDescent="0.25">
      <c r="A2127" t="s">
        <v>311</v>
      </c>
      <c r="B2127" t="s">
        <v>314</v>
      </c>
      <c r="C2127" t="s">
        <v>327</v>
      </c>
      <c r="D2127" s="34">
        <v>44531</v>
      </c>
      <c r="E2127">
        <v>396.14</v>
      </c>
      <c r="F2127" s="24">
        <v>75.37</v>
      </c>
      <c r="G2127" s="24">
        <f t="shared" si="33"/>
        <v>471.51</v>
      </c>
    </row>
    <row r="2128" spans="1:7" x14ac:dyDescent="0.25">
      <c r="A2128" t="s">
        <v>311</v>
      </c>
      <c r="B2128" t="s">
        <v>314</v>
      </c>
      <c r="C2128" t="s">
        <v>328</v>
      </c>
      <c r="D2128" s="34">
        <v>44531</v>
      </c>
      <c r="E2128">
        <v>396.14</v>
      </c>
      <c r="F2128" s="24">
        <v>75.37</v>
      </c>
      <c r="G2128" s="24">
        <f t="shared" si="33"/>
        <v>471.51</v>
      </c>
    </row>
    <row r="2129" spans="1:7" x14ac:dyDescent="0.25">
      <c r="A2129" t="s">
        <v>311</v>
      </c>
      <c r="B2129" t="s">
        <v>314</v>
      </c>
      <c r="C2129" t="s">
        <v>329</v>
      </c>
      <c r="D2129" s="34">
        <v>44531</v>
      </c>
      <c r="E2129">
        <v>396.14</v>
      </c>
      <c r="F2129" s="24">
        <v>75.37</v>
      </c>
      <c r="G2129" s="24">
        <f t="shared" si="33"/>
        <v>471.51</v>
      </c>
    </row>
    <row r="2130" spans="1:7" x14ac:dyDescent="0.25">
      <c r="A2130" t="s">
        <v>311</v>
      </c>
      <c r="B2130" t="s">
        <v>314</v>
      </c>
      <c r="C2130" t="s">
        <v>330</v>
      </c>
      <c r="D2130" s="34">
        <v>44531</v>
      </c>
      <c r="E2130">
        <v>394.86</v>
      </c>
      <c r="F2130" s="24">
        <v>75.12</v>
      </c>
      <c r="G2130" s="24">
        <f t="shared" si="33"/>
        <v>469.98</v>
      </c>
    </row>
    <row r="2131" spans="1:7" x14ac:dyDescent="0.25">
      <c r="A2131" t="s">
        <v>311</v>
      </c>
      <c r="B2131" t="s">
        <v>314</v>
      </c>
      <c r="C2131" t="s">
        <v>331</v>
      </c>
      <c r="D2131" s="34">
        <v>44531</v>
      </c>
      <c r="E2131">
        <v>396.14</v>
      </c>
      <c r="F2131" s="24">
        <v>75.37</v>
      </c>
      <c r="G2131" s="24">
        <f t="shared" si="33"/>
        <v>471.51</v>
      </c>
    </row>
    <row r="2132" spans="1:7" x14ac:dyDescent="0.25">
      <c r="A2132" t="s">
        <v>311</v>
      </c>
      <c r="B2132" t="s">
        <v>314</v>
      </c>
      <c r="C2132" t="s">
        <v>332</v>
      </c>
      <c r="D2132" s="34">
        <v>44531</v>
      </c>
      <c r="E2132">
        <v>396.14</v>
      </c>
      <c r="F2132" s="24">
        <v>75.37</v>
      </c>
      <c r="G2132" s="24">
        <f t="shared" si="33"/>
        <v>471.51</v>
      </c>
    </row>
    <row r="2133" spans="1:7" x14ac:dyDescent="0.25">
      <c r="A2133" t="s">
        <v>311</v>
      </c>
      <c r="B2133" t="s">
        <v>314</v>
      </c>
      <c r="C2133" t="s">
        <v>333</v>
      </c>
      <c r="D2133" s="34">
        <v>44531</v>
      </c>
      <c r="E2133">
        <v>396.14</v>
      </c>
      <c r="F2133" s="24">
        <v>75.37</v>
      </c>
      <c r="G2133" s="24">
        <f t="shared" si="33"/>
        <v>471.51</v>
      </c>
    </row>
    <row r="2134" spans="1:7" x14ac:dyDescent="0.25">
      <c r="A2134" t="s">
        <v>311</v>
      </c>
      <c r="B2134" t="s">
        <v>314</v>
      </c>
      <c r="C2134" t="s">
        <v>334</v>
      </c>
      <c r="D2134" s="34">
        <v>44531</v>
      </c>
      <c r="E2134">
        <v>394.86</v>
      </c>
      <c r="F2134" s="24">
        <v>75.12</v>
      </c>
      <c r="G2134" s="24">
        <f t="shared" si="33"/>
        <v>469.98</v>
      </c>
    </row>
    <row r="2135" spans="1:7" x14ac:dyDescent="0.25">
      <c r="A2135" t="s">
        <v>311</v>
      </c>
      <c r="B2135" t="s">
        <v>314</v>
      </c>
      <c r="C2135" t="s">
        <v>335</v>
      </c>
      <c r="D2135" s="34">
        <v>44531</v>
      </c>
      <c r="E2135">
        <v>396.14</v>
      </c>
      <c r="F2135" s="24">
        <v>75.37</v>
      </c>
      <c r="G2135" s="24">
        <f t="shared" si="33"/>
        <v>471.51</v>
      </c>
    </row>
    <row r="2136" spans="1:7" x14ac:dyDescent="0.25">
      <c r="A2136" t="s">
        <v>311</v>
      </c>
      <c r="B2136" t="s">
        <v>314</v>
      </c>
      <c r="C2136" t="s">
        <v>336</v>
      </c>
      <c r="D2136" s="34">
        <v>44531</v>
      </c>
      <c r="E2136">
        <v>396.14</v>
      </c>
      <c r="F2136" s="24">
        <v>75.37</v>
      </c>
      <c r="G2136" s="24">
        <f t="shared" si="33"/>
        <v>471.51</v>
      </c>
    </row>
    <row r="2137" spans="1:7" x14ac:dyDescent="0.25">
      <c r="A2137" t="s">
        <v>311</v>
      </c>
      <c r="B2137" t="s">
        <v>314</v>
      </c>
      <c r="C2137" t="s">
        <v>337</v>
      </c>
      <c r="D2137" s="34">
        <v>44531</v>
      </c>
      <c r="E2137">
        <v>394.86</v>
      </c>
      <c r="F2137" s="24">
        <v>75.12</v>
      </c>
      <c r="G2137" s="24">
        <f t="shared" si="33"/>
        <v>469.98</v>
      </c>
    </row>
    <row r="2138" spans="1:7" x14ac:dyDescent="0.25">
      <c r="A2138" t="s">
        <v>311</v>
      </c>
      <c r="B2138" t="s">
        <v>314</v>
      </c>
      <c r="C2138" t="s">
        <v>338</v>
      </c>
      <c r="D2138" s="34">
        <v>44531</v>
      </c>
      <c r="E2138">
        <v>394.86</v>
      </c>
      <c r="F2138" s="24">
        <v>75.12</v>
      </c>
      <c r="G2138" s="24">
        <f t="shared" si="33"/>
        <v>469.98</v>
      </c>
    </row>
    <row r="2139" spans="1:7" x14ac:dyDescent="0.25">
      <c r="A2139" t="s">
        <v>311</v>
      </c>
      <c r="B2139" t="s">
        <v>314</v>
      </c>
      <c r="C2139" t="s">
        <v>339</v>
      </c>
      <c r="D2139" s="34">
        <v>44531</v>
      </c>
      <c r="E2139">
        <v>394.86</v>
      </c>
      <c r="F2139" s="24">
        <v>75.12</v>
      </c>
      <c r="G2139" s="24">
        <f t="shared" si="33"/>
        <v>469.98</v>
      </c>
    </row>
    <row r="2140" spans="1:7" x14ac:dyDescent="0.25">
      <c r="A2140" t="s">
        <v>311</v>
      </c>
      <c r="B2140" t="s">
        <v>314</v>
      </c>
      <c r="C2140" t="s">
        <v>340</v>
      </c>
      <c r="D2140" s="34">
        <v>44531</v>
      </c>
      <c r="E2140">
        <v>394.86</v>
      </c>
      <c r="F2140" s="24">
        <v>75.12</v>
      </c>
      <c r="G2140" s="24">
        <f t="shared" si="33"/>
        <v>469.98</v>
      </c>
    </row>
    <row r="2141" spans="1:7" x14ac:dyDescent="0.25">
      <c r="A2141" t="s">
        <v>311</v>
      </c>
      <c r="B2141" t="s">
        <v>314</v>
      </c>
      <c r="C2141" t="s">
        <v>341</v>
      </c>
      <c r="D2141" s="34">
        <v>44531</v>
      </c>
      <c r="E2141">
        <v>394.86</v>
      </c>
      <c r="F2141" s="24">
        <v>75.12</v>
      </c>
      <c r="G2141" s="24">
        <f t="shared" si="33"/>
        <v>469.98</v>
      </c>
    </row>
    <row r="2142" spans="1:7" x14ac:dyDescent="0.25">
      <c r="A2142" t="s">
        <v>311</v>
      </c>
      <c r="B2142" t="s">
        <v>314</v>
      </c>
      <c r="C2142" t="s">
        <v>342</v>
      </c>
      <c r="D2142" s="34">
        <v>44531</v>
      </c>
      <c r="E2142">
        <v>394.86</v>
      </c>
      <c r="F2142" s="24">
        <v>75.12</v>
      </c>
      <c r="G2142" s="24">
        <f t="shared" si="33"/>
        <v>469.98</v>
      </c>
    </row>
    <row r="2143" spans="1:7" x14ac:dyDescent="0.25">
      <c r="A2143" t="s">
        <v>311</v>
      </c>
      <c r="B2143" t="s">
        <v>314</v>
      </c>
      <c r="C2143" t="s">
        <v>343</v>
      </c>
      <c r="D2143" s="34">
        <v>44531</v>
      </c>
      <c r="E2143">
        <v>394.86</v>
      </c>
      <c r="F2143" s="24">
        <v>75.12</v>
      </c>
      <c r="G2143" s="24">
        <f t="shared" si="33"/>
        <v>469.98</v>
      </c>
    </row>
    <row r="2144" spans="1:7" x14ac:dyDescent="0.25">
      <c r="A2144" t="s">
        <v>311</v>
      </c>
      <c r="B2144" t="s">
        <v>314</v>
      </c>
      <c r="C2144" t="s">
        <v>344</v>
      </c>
      <c r="D2144" s="34">
        <v>44531</v>
      </c>
      <c r="E2144">
        <v>394.86</v>
      </c>
      <c r="F2144" s="24">
        <v>75.12</v>
      </c>
      <c r="G2144" s="24">
        <f t="shared" si="33"/>
        <v>469.98</v>
      </c>
    </row>
    <row r="2145" spans="1:7" x14ac:dyDescent="0.25">
      <c r="A2145" t="s">
        <v>311</v>
      </c>
      <c r="B2145" t="s">
        <v>314</v>
      </c>
      <c r="C2145" t="s">
        <v>345</v>
      </c>
      <c r="D2145" s="34">
        <v>44531</v>
      </c>
      <c r="E2145">
        <v>394.86</v>
      </c>
      <c r="F2145" s="24">
        <v>75.12</v>
      </c>
      <c r="G2145" s="24">
        <f t="shared" si="33"/>
        <v>469.98</v>
      </c>
    </row>
    <row r="2146" spans="1:7" x14ac:dyDescent="0.25">
      <c r="A2146" t="s">
        <v>311</v>
      </c>
      <c r="B2146" t="s">
        <v>314</v>
      </c>
      <c r="C2146" t="s">
        <v>346</v>
      </c>
      <c r="D2146" s="34">
        <v>44531</v>
      </c>
      <c r="E2146">
        <v>394.86</v>
      </c>
      <c r="F2146" s="24">
        <v>75.12</v>
      </c>
      <c r="G2146" s="24">
        <f t="shared" si="33"/>
        <v>469.98</v>
      </c>
    </row>
    <row r="2147" spans="1:7" x14ac:dyDescent="0.25">
      <c r="A2147" t="s">
        <v>311</v>
      </c>
      <c r="B2147" t="s">
        <v>314</v>
      </c>
      <c r="C2147" t="s">
        <v>347</v>
      </c>
      <c r="D2147" s="34">
        <v>44531</v>
      </c>
      <c r="E2147">
        <v>394.86</v>
      </c>
      <c r="F2147" s="24">
        <v>75.12</v>
      </c>
      <c r="G2147" s="24">
        <f t="shared" si="33"/>
        <v>469.98</v>
      </c>
    </row>
    <row r="2148" spans="1:7" x14ac:dyDescent="0.25">
      <c r="A2148" t="s">
        <v>311</v>
      </c>
      <c r="B2148" t="s">
        <v>314</v>
      </c>
      <c r="C2148" t="s">
        <v>348</v>
      </c>
      <c r="D2148" s="34">
        <v>44531</v>
      </c>
      <c r="E2148">
        <v>394.86</v>
      </c>
      <c r="F2148" s="24">
        <v>75.12</v>
      </c>
      <c r="G2148" s="24">
        <f t="shared" si="33"/>
        <v>469.98</v>
      </c>
    </row>
    <row r="2149" spans="1:7" x14ac:dyDescent="0.25">
      <c r="A2149" t="s">
        <v>311</v>
      </c>
      <c r="B2149" t="s">
        <v>314</v>
      </c>
      <c r="C2149" t="s">
        <v>349</v>
      </c>
      <c r="D2149" s="34">
        <v>44531</v>
      </c>
      <c r="E2149">
        <v>396.14</v>
      </c>
      <c r="F2149" s="24">
        <v>75.37</v>
      </c>
      <c r="G2149" s="24">
        <f t="shared" si="33"/>
        <v>471.51</v>
      </c>
    </row>
    <row r="2150" spans="1:7" x14ac:dyDescent="0.25">
      <c r="A2150" t="s">
        <v>311</v>
      </c>
      <c r="B2150" t="s">
        <v>314</v>
      </c>
      <c r="C2150" t="s">
        <v>350</v>
      </c>
      <c r="D2150" s="34">
        <v>44531</v>
      </c>
      <c r="E2150">
        <v>394.86</v>
      </c>
      <c r="F2150" s="24">
        <v>75.12</v>
      </c>
      <c r="G2150" s="24">
        <f t="shared" si="33"/>
        <v>469.98</v>
      </c>
    </row>
    <row r="2151" spans="1:7" x14ac:dyDescent="0.25">
      <c r="A2151" t="s">
        <v>311</v>
      </c>
      <c r="B2151" t="s">
        <v>314</v>
      </c>
      <c r="C2151" t="s">
        <v>351</v>
      </c>
      <c r="D2151" s="34">
        <v>44531</v>
      </c>
      <c r="E2151">
        <v>396.14</v>
      </c>
      <c r="F2151" s="24">
        <v>75.37</v>
      </c>
      <c r="G2151" s="24">
        <f t="shared" si="33"/>
        <v>471.51</v>
      </c>
    </row>
    <row r="2152" spans="1:7" x14ac:dyDescent="0.25">
      <c r="A2152" t="s">
        <v>311</v>
      </c>
      <c r="B2152" t="s">
        <v>314</v>
      </c>
      <c r="C2152" t="s">
        <v>352</v>
      </c>
      <c r="D2152" s="34">
        <v>44531</v>
      </c>
      <c r="E2152">
        <v>396.14</v>
      </c>
      <c r="F2152" s="24">
        <v>75.37</v>
      </c>
      <c r="G2152" s="24">
        <f t="shared" si="33"/>
        <v>471.51</v>
      </c>
    </row>
    <row r="2153" spans="1:7" x14ac:dyDescent="0.25">
      <c r="A2153" t="s">
        <v>311</v>
      </c>
      <c r="B2153" t="s">
        <v>314</v>
      </c>
      <c r="C2153" t="s">
        <v>353</v>
      </c>
      <c r="D2153" s="34">
        <v>44531</v>
      </c>
      <c r="E2153">
        <v>394.86</v>
      </c>
      <c r="F2153" s="24">
        <v>75.12</v>
      </c>
      <c r="G2153" s="24">
        <f t="shared" si="33"/>
        <v>469.98</v>
      </c>
    </row>
    <row r="2154" spans="1:7" x14ac:dyDescent="0.25">
      <c r="A2154" t="s">
        <v>311</v>
      </c>
      <c r="B2154" t="s">
        <v>314</v>
      </c>
      <c r="C2154" t="s">
        <v>354</v>
      </c>
      <c r="D2154" s="34">
        <v>44531</v>
      </c>
      <c r="E2154">
        <v>396.14</v>
      </c>
      <c r="F2154" s="24">
        <v>75.37</v>
      </c>
      <c r="G2154" s="24">
        <f t="shared" si="33"/>
        <v>471.51</v>
      </c>
    </row>
    <row r="2155" spans="1:7" x14ac:dyDescent="0.25">
      <c r="A2155" t="s">
        <v>311</v>
      </c>
      <c r="B2155" t="s">
        <v>314</v>
      </c>
      <c r="C2155" t="s">
        <v>355</v>
      </c>
      <c r="D2155" s="34">
        <v>44531</v>
      </c>
      <c r="E2155">
        <v>396.14</v>
      </c>
      <c r="F2155" s="24">
        <v>75.37</v>
      </c>
      <c r="G2155" s="24">
        <f t="shared" si="33"/>
        <v>471.51</v>
      </c>
    </row>
    <row r="2156" spans="1:7" x14ac:dyDescent="0.25">
      <c r="A2156" t="s">
        <v>311</v>
      </c>
      <c r="B2156" t="s">
        <v>314</v>
      </c>
      <c r="C2156" t="s">
        <v>356</v>
      </c>
      <c r="D2156" s="34">
        <v>44531</v>
      </c>
      <c r="E2156">
        <v>396.14</v>
      </c>
      <c r="F2156" s="24">
        <v>75.37</v>
      </c>
      <c r="G2156" s="24">
        <f t="shared" si="33"/>
        <v>471.51</v>
      </c>
    </row>
    <row r="2157" spans="1:7" x14ac:dyDescent="0.25">
      <c r="A2157" t="s">
        <v>311</v>
      </c>
      <c r="B2157" t="s">
        <v>314</v>
      </c>
      <c r="C2157" t="s">
        <v>357</v>
      </c>
      <c r="D2157" s="34">
        <v>44531</v>
      </c>
      <c r="E2157">
        <v>396.14</v>
      </c>
      <c r="F2157" s="24">
        <v>75.37</v>
      </c>
      <c r="G2157" s="24">
        <f t="shared" si="33"/>
        <v>471.51</v>
      </c>
    </row>
    <row r="2158" spans="1:7" x14ac:dyDescent="0.25">
      <c r="A2158" t="s">
        <v>311</v>
      </c>
      <c r="B2158" t="s">
        <v>314</v>
      </c>
      <c r="C2158" t="s">
        <v>358</v>
      </c>
      <c r="D2158" s="34">
        <v>44531</v>
      </c>
      <c r="E2158">
        <v>396.14</v>
      </c>
      <c r="F2158" s="24">
        <v>75.37</v>
      </c>
      <c r="G2158" s="24">
        <f t="shared" si="33"/>
        <v>471.51</v>
      </c>
    </row>
    <row r="2159" spans="1:7" x14ac:dyDescent="0.25">
      <c r="A2159" t="s">
        <v>311</v>
      </c>
      <c r="B2159" t="s">
        <v>314</v>
      </c>
      <c r="C2159" t="s">
        <v>359</v>
      </c>
      <c r="D2159" s="34">
        <v>44531</v>
      </c>
      <c r="E2159">
        <v>396.14</v>
      </c>
      <c r="F2159" s="24">
        <v>75.37</v>
      </c>
      <c r="G2159" s="24">
        <f t="shared" si="33"/>
        <v>471.51</v>
      </c>
    </row>
    <row r="2160" spans="1:7" x14ac:dyDescent="0.25">
      <c r="A2160" t="s">
        <v>311</v>
      </c>
      <c r="B2160" t="s">
        <v>314</v>
      </c>
      <c r="C2160" t="s">
        <v>360</v>
      </c>
      <c r="D2160" s="34">
        <v>44531</v>
      </c>
      <c r="E2160">
        <v>396.14</v>
      </c>
      <c r="F2160" s="24">
        <v>75.37</v>
      </c>
      <c r="G2160" s="24">
        <f t="shared" si="33"/>
        <v>471.51</v>
      </c>
    </row>
    <row r="2161" spans="1:7" x14ac:dyDescent="0.25">
      <c r="A2161" t="s">
        <v>311</v>
      </c>
      <c r="B2161" t="s">
        <v>314</v>
      </c>
      <c r="C2161" t="s">
        <v>361</v>
      </c>
      <c r="D2161" s="34">
        <v>44531</v>
      </c>
      <c r="E2161">
        <v>396.14</v>
      </c>
      <c r="F2161" s="24">
        <v>75.37</v>
      </c>
      <c r="G2161" s="24">
        <f t="shared" si="33"/>
        <v>471.51</v>
      </c>
    </row>
    <row r="2162" spans="1:7" x14ac:dyDescent="0.25">
      <c r="A2162" t="s">
        <v>311</v>
      </c>
      <c r="B2162" t="s">
        <v>314</v>
      </c>
      <c r="C2162" t="s">
        <v>362</v>
      </c>
      <c r="D2162" s="34">
        <v>44531</v>
      </c>
      <c r="E2162">
        <v>396.14</v>
      </c>
      <c r="F2162" s="24">
        <v>75.37</v>
      </c>
      <c r="G2162" s="24">
        <f t="shared" si="33"/>
        <v>471.51</v>
      </c>
    </row>
    <row r="2163" spans="1:7" x14ac:dyDescent="0.25">
      <c r="A2163" t="s">
        <v>311</v>
      </c>
      <c r="B2163" t="s">
        <v>314</v>
      </c>
      <c r="C2163" t="s">
        <v>363</v>
      </c>
      <c r="D2163" s="34">
        <v>44531</v>
      </c>
      <c r="E2163">
        <v>396.14</v>
      </c>
      <c r="F2163" s="24">
        <v>75.37</v>
      </c>
      <c r="G2163" s="24">
        <f t="shared" si="33"/>
        <v>471.51</v>
      </c>
    </row>
    <row r="2164" spans="1:7" x14ac:dyDescent="0.25">
      <c r="A2164" t="s">
        <v>311</v>
      </c>
      <c r="B2164" t="s">
        <v>314</v>
      </c>
      <c r="C2164" t="s">
        <v>364</v>
      </c>
      <c r="D2164" s="34">
        <v>44531</v>
      </c>
      <c r="E2164">
        <v>396.14</v>
      </c>
      <c r="F2164" s="24">
        <v>75.37</v>
      </c>
      <c r="G2164" s="24">
        <f t="shared" si="33"/>
        <v>471.51</v>
      </c>
    </row>
    <row r="2165" spans="1:7" x14ac:dyDescent="0.25">
      <c r="A2165" t="s">
        <v>311</v>
      </c>
      <c r="B2165" t="s">
        <v>314</v>
      </c>
      <c r="C2165" t="s">
        <v>365</v>
      </c>
      <c r="D2165" s="34">
        <v>44531</v>
      </c>
      <c r="E2165">
        <v>396.14</v>
      </c>
      <c r="F2165" s="24">
        <v>75.37</v>
      </c>
      <c r="G2165" s="24">
        <f t="shared" si="33"/>
        <v>471.51</v>
      </c>
    </row>
    <row r="2166" spans="1:7" x14ac:dyDescent="0.25">
      <c r="A2166" t="s">
        <v>311</v>
      </c>
      <c r="B2166" t="s">
        <v>314</v>
      </c>
      <c r="C2166" t="s">
        <v>366</v>
      </c>
      <c r="D2166" s="34">
        <v>44531</v>
      </c>
      <c r="E2166">
        <v>396.14</v>
      </c>
      <c r="F2166" s="24">
        <v>75.37</v>
      </c>
      <c r="G2166" s="24">
        <f t="shared" si="33"/>
        <v>471.51</v>
      </c>
    </row>
    <row r="2167" spans="1:7" x14ac:dyDescent="0.25">
      <c r="A2167" t="s">
        <v>311</v>
      </c>
      <c r="B2167" t="s">
        <v>314</v>
      </c>
      <c r="C2167" t="s">
        <v>367</v>
      </c>
      <c r="D2167" s="34">
        <v>44531</v>
      </c>
      <c r="E2167">
        <v>394.86</v>
      </c>
      <c r="F2167" s="24">
        <v>75.12</v>
      </c>
      <c r="G2167" s="24">
        <f t="shared" si="33"/>
        <v>469.98</v>
      </c>
    </row>
    <row r="2168" spans="1:7" x14ac:dyDescent="0.25">
      <c r="A2168" t="s">
        <v>311</v>
      </c>
      <c r="B2168" t="s">
        <v>314</v>
      </c>
      <c r="C2168" t="s">
        <v>368</v>
      </c>
      <c r="D2168" s="34">
        <v>44531</v>
      </c>
      <c r="E2168">
        <v>396.14</v>
      </c>
      <c r="F2168" s="24">
        <v>75.37</v>
      </c>
      <c r="G2168" s="24">
        <f t="shared" si="33"/>
        <v>471.51</v>
      </c>
    </row>
    <row r="2169" spans="1:7" x14ac:dyDescent="0.25">
      <c r="A2169" t="s">
        <v>311</v>
      </c>
      <c r="B2169" t="s">
        <v>314</v>
      </c>
      <c r="C2169" t="s">
        <v>369</v>
      </c>
      <c r="D2169" s="34">
        <v>44531</v>
      </c>
      <c r="E2169">
        <v>396.14</v>
      </c>
      <c r="F2169" s="24">
        <v>75.37</v>
      </c>
      <c r="G2169" s="24">
        <f t="shared" si="33"/>
        <v>471.51</v>
      </c>
    </row>
    <row r="2170" spans="1:7" x14ac:dyDescent="0.25">
      <c r="A2170" t="s">
        <v>311</v>
      </c>
      <c r="B2170" t="s">
        <v>314</v>
      </c>
      <c r="C2170" t="s">
        <v>370</v>
      </c>
      <c r="D2170" s="34">
        <v>44531</v>
      </c>
      <c r="E2170">
        <v>396.14</v>
      </c>
      <c r="F2170" s="24">
        <v>75.37</v>
      </c>
      <c r="G2170" s="24">
        <f t="shared" si="33"/>
        <v>471.51</v>
      </c>
    </row>
    <row r="2171" spans="1:7" x14ac:dyDescent="0.25">
      <c r="A2171" t="s">
        <v>311</v>
      </c>
      <c r="B2171" t="s">
        <v>314</v>
      </c>
      <c r="C2171" t="s">
        <v>371</v>
      </c>
      <c r="D2171" s="34">
        <v>44531</v>
      </c>
      <c r="E2171">
        <v>396.14</v>
      </c>
      <c r="F2171" s="24">
        <v>75.37</v>
      </c>
      <c r="G2171" s="24">
        <f t="shared" si="33"/>
        <v>471.51</v>
      </c>
    </row>
    <row r="2172" spans="1:7" x14ac:dyDescent="0.25">
      <c r="A2172" t="s">
        <v>311</v>
      </c>
      <c r="B2172" t="s">
        <v>314</v>
      </c>
      <c r="C2172" t="s">
        <v>372</v>
      </c>
      <c r="D2172" s="34">
        <v>44531</v>
      </c>
      <c r="E2172">
        <v>396.14</v>
      </c>
      <c r="F2172" s="24">
        <v>75.37</v>
      </c>
      <c r="G2172" s="24">
        <f t="shared" si="33"/>
        <v>471.51</v>
      </c>
    </row>
    <row r="2173" spans="1:7" x14ac:dyDescent="0.25">
      <c r="A2173" t="s">
        <v>311</v>
      </c>
      <c r="B2173" t="s">
        <v>314</v>
      </c>
      <c r="C2173" t="s">
        <v>373</v>
      </c>
      <c r="D2173" s="34">
        <v>44531</v>
      </c>
      <c r="E2173">
        <v>396.14</v>
      </c>
      <c r="F2173" s="24">
        <v>75.37</v>
      </c>
      <c r="G2173" s="24">
        <f t="shared" si="33"/>
        <v>471.51</v>
      </c>
    </row>
    <row r="2174" spans="1:7" x14ac:dyDescent="0.25">
      <c r="A2174" t="s">
        <v>311</v>
      </c>
      <c r="B2174" t="s">
        <v>314</v>
      </c>
      <c r="C2174" t="s">
        <v>374</v>
      </c>
      <c r="D2174" s="34">
        <v>44531</v>
      </c>
      <c r="E2174">
        <v>394.86</v>
      </c>
      <c r="F2174" s="24">
        <v>75.12</v>
      </c>
      <c r="G2174" s="24">
        <f t="shared" si="33"/>
        <v>469.98</v>
      </c>
    </row>
    <row r="2175" spans="1:7" x14ac:dyDescent="0.25">
      <c r="A2175" t="s">
        <v>311</v>
      </c>
      <c r="B2175" t="s">
        <v>314</v>
      </c>
      <c r="C2175" t="s">
        <v>375</v>
      </c>
      <c r="D2175" s="34">
        <v>44531</v>
      </c>
      <c r="E2175">
        <v>396.14</v>
      </c>
      <c r="F2175" s="24">
        <v>75.37</v>
      </c>
      <c r="G2175" s="24">
        <f t="shared" si="33"/>
        <v>471.51</v>
      </c>
    </row>
    <row r="2176" spans="1:7" x14ac:dyDescent="0.25">
      <c r="A2176" t="s">
        <v>311</v>
      </c>
      <c r="B2176" t="s">
        <v>314</v>
      </c>
      <c r="C2176" t="s">
        <v>376</v>
      </c>
      <c r="D2176" s="34">
        <v>44531</v>
      </c>
      <c r="E2176">
        <v>396.14</v>
      </c>
      <c r="F2176" s="24">
        <v>75.37</v>
      </c>
      <c r="G2176" s="24">
        <f t="shared" si="33"/>
        <v>471.51</v>
      </c>
    </row>
    <row r="2177" spans="1:7" x14ac:dyDescent="0.25">
      <c r="A2177" t="s">
        <v>311</v>
      </c>
      <c r="B2177" t="s">
        <v>314</v>
      </c>
      <c r="C2177" t="s">
        <v>377</v>
      </c>
      <c r="D2177" s="34">
        <v>44531</v>
      </c>
      <c r="E2177">
        <v>396.14</v>
      </c>
      <c r="F2177" s="24">
        <v>75.37</v>
      </c>
      <c r="G2177" s="24">
        <f t="shared" si="33"/>
        <v>471.51</v>
      </c>
    </row>
    <row r="2178" spans="1:7" x14ac:dyDescent="0.25">
      <c r="A2178" t="s">
        <v>311</v>
      </c>
      <c r="B2178" t="s">
        <v>314</v>
      </c>
      <c r="C2178" t="s">
        <v>378</v>
      </c>
      <c r="D2178" s="34">
        <v>44531</v>
      </c>
      <c r="E2178">
        <v>396.14</v>
      </c>
      <c r="F2178" s="24">
        <v>75.37</v>
      </c>
      <c r="G2178" s="24">
        <f t="shared" si="33"/>
        <v>471.51</v>
      </c>
    </row>
    <row r="2179" spans="1:7" x14ac:dyDescent="0.25">
      <c r="A2179" t="s">
        <v>311</v>
      </c>
      <c r="B2179" t="s">
        <v>314</v>
      </c>
      <c r="C2179" t="s">
        <v>379</v>
      </c>
      <c r="D2179" s="34">
        <v>44531</v>
      </c>
      <c r="E2179">
        <v>394.86</v>
      </c>
      <c r="F2179" s="24">
        <v>75.12</v>
      </c>
      <c r="G2179" s="24">
        <f t="shared" ref="G2179:G2242" si="34">SUM(E2179:F2179)</f>
        <v>469.98</v>
      </c>
    </row>
    <row r="2180" spans="1:7" x14ac:dyDescent="0.25">
      <c r="A2180" t="s">
        <v>311</v>
      </c>
      <c r="B2180" t="s">
        <v>314</v>
      </c>
      <c r="C2180" t="s">
        <v>380</v>
      </c>
      <c r="D2180" s="34">
        <v>44531</v>
      </c>
      <c r="E2180">
        <v>394.86</v>
      </c>
      <c r="F2180" s="24">
        <v>75.12</v>
      </c>
      <c r="G2180" s="24">
        <f t="shared" si="34"/>
        <v>469.98</v>
      </c>
    </row>
    <row r="2181" spans="1:7" x14ac:dyDescent="0.25">
      <c r="A2181" t="s">
        <v>311</v>
      </c>
      <c r="B2181" t="s">
        <v>314</v>
      </c>
      <c r="C2181" t="s">
        <v>381</v>
      </c>
      <c r="D2181" s="34">
        <v>44531</v>
      </c>
      <c r="E2181">
        <v>394.86</v>
      </c>
      <c r="F2181" s="24">
        <v>75.12</v>
      </c>
      <c r="G2181" s="24">
        <f t="shared" si="34"/>
        <v>469.98</v>
      </c>
    </row>
    <row r="2182" spans="1:7" x14ac:dyDescent="0.25">
      <c r="A2182" t="s">
        <v>311</v>
      </c>
      <c r="B2182" t="s">
        <v>314</v>
      </c>
      <c r="C2182" t="s">
        <v>382</v>
      </c>
      <c r="D2182" s="34">
        <v>44531</v>
      </c>
      <c r="E2182">
        <v>394.86</v>
      </c>
      <c r="F2182" s="24">
        <v>75.12</v>
      </c>
      <c r="G2182" s="24">
        <f t="shared" si="34"/>
        <v>469.98</v>
      </c>
    </row>
    <row r="2183" spans="1:7" x14ac:dyDescent="0.25">
      <c r="A2183" t="s">
        <v>311</v>
      </c>
      <c r="B2183" t="s">
        <v>314</v>
      </c>
      <c r="C2183" t="s">
        <v>383</v>
      </c>
      <c r="D2183" s="34">
        <v>44531</v>
      </c>
      <c r="E2183">
        <v>394.86</v>
      </c>
      <c r="F2183" s="24">
        <v>75.12</v>
      </c>
      <c r="G2183" s="24">
        <f t="shared" si="34"/>
        <v>469.98</v>
      </c>
    </row>
    <row r="2184" spans="1:7" x14ac:dyDescent="0.25">
      <c r="A2184" t="s">
        <v>311</v>
      </c>
      <c r="B2184" t="s">
        <v>314</v>
      </c>
      <c r="C2184" t="s">
        <v>384</v>
      </c>
      <c r="D2184" s="34">
        <v>44531</v>
      </c>
      <c r="E2184">
        <v>394.86</v>
      </c>
      <c r="F2184" s="24">
        <v>75.12</v>
      </c>
      <c r="G2184" s="24">
        <f t="shared" si="34"/>
        <v>469.98</v>
      </c>
    </row>
    <row r="2185" spans="1:7" x14ac:dyDescent="0.25">
      <c r="A2185" t="s">
        <v>311</v>
      </c>
      <c r="B2185" t="s">
        <v>314</v>
      </c>
      <c r="C2185" t="s">
        <v>385</v>
      </c>
      <c r="D2185" s="34">
        <v>44531</v>
      </c>
      <c r="E2185">
        <v>394.86</v>
      </c>
      <c r="F2185" s="24">
        <v>75.12</v>
      </c>
      <c r="G2185" s="24">
        <f t="shared" si="34"/>
        <v>469.98</v>
      </c>
    </row>
    <row r="2186" spans="1:7" x14ac:dyDescent="0.25">
      <c r="A2186" t="s">
        <v>311</v>
      </c>
      <c r="B2186" t="s">
        <v>314</v>
      </c>
      <c r="C2186" t="s">
        <v>386</v>
      </c>
      <c r="D2186" s="34">
        <v>44531</v>
      </c>
      <c r="E2186">
        <v>394.86</v>
      </c>
      <c r="F2186" s="24">
        <v>75.12</v>
      </c>
      <c r="G2186" s="24">
        <f t="shared" si="34"/>
        <v>469.98</v>
      </c>
    </row>
    <row r="2187" spans="1:7" x14ac:dyDescent="0.25">
      <c r="A2187" t="s">
        <v>311</v>
      </c>
      <c r="B2187" t="s">
        <v>314</v>
      </c>
      <c r="C2187" t="s">
        <v>387</v>
      </c>
      <c r="D2187" s="34">
        <v>44531</v>
      </c>
      <c r="E2187">
        <v>394.86</v>
      </c>
      <c r="F2187" s="24">
        <v>75.12</v>
      </c>
      <c r="G2187" s="24">
        <f t="shared" si="34"/>
        <v>469.98</v>
      </c>
    </row>
    <row r="2188" spans="1:7" x14ac:dyDescent="0.25">
      <c r="A2188" t="s">
        <v>311</v>
      </c>
      <c r="B2188" t="s">
        <v>314</v>
      </c>
      <c r="C2188" t="s">
        <v>388</v>
      </c>
      <c r="D2188" s="34">
        <v>44531</v>
      </c>
      <c r="E2188">
        <v>394.86</v>
      </c>
      <c r="F2188" s="24">
        <v>75.12</v>
      </c>
      <c r="G2188" s="24">
        <f t="shared" si="34"/>
        <v>469.98</v>
      </c>
    </row>
    <row r="2189" spans="1:7" x14ac:dyDescent="0.25">
      <c r="A2189" t="s">
        <v>311</v>
      </c>
      <c r="B2189" t="s">
        <v>314</v>
      </c>
      <c r="C2189" t="s">
        <v>389</v>
      </c>
      <c r="D2189" s="34">
        <v>44531</v>
      </c>
      <c r="E2189">
        <v>394.86</v>
      </c>
      <c r="F2189" s="24">
        <v>75.12</v>
      </c>
      <c r="G2189" s="24">
        <f t="shared" si="34"/>
        <v>469.98</v>
      </c>
    </row>
    <row r="2190" spans="1:7" x14ac:dyDescent="0.25">
      <c r="A2190" t="s">
        <v>311</v>
      </c>
      <c r="B2190" t="s">
        <v>314</v>
      </c>
      <c r="C2190" t="s">
        <v>390</v>
      </c>
      <c r="D2190" s="34">
        <v>44531</v>
      </c>
      <c r="E2190">
        <v>394.86</v>
      </c>
      <c r="F2190" s="24">
        <v>75.12</v>
      </c>
      <c r="G2190" s="24">
        <f t="shared" si="34"/>
        <v>469.98</v>
      </c>
    </row>
    <row r="2191" spans="1:7" x14ac:dyDescent="0.25">
      <c r="A2191" t="s">
        <v>311</v>
      </c>
      <c r="B2191" t="s">
        <v>314</v>
      </c>
      <c r="C2191" t="s">
        <v>391</v>
      </c>
      <c r="D2191" s="34">
        <v>44531</v>
      </c>
      <c r="E2191">
        <v>394.86</v>
      </c>
      <c r="F2191" s="24">
        <v>75.12</v>
      </c>
      <c r="G2191" s="24">
        <f t="shared" si="34"/>
        <v>469.98</v>
      </c>
    </row>
    <row r="2192" spans="1:7" x14ac:dyDescent="0.25">
      <c r="A2192" t="s">
        <v>311</v>
      </c>
      <c r="B2192" t="s">
        <v>314</v>
      </c>
      <c r="C2192" t="s">
        <v>392</v>
      </c>
      <c r="D2192" s="34">
        <v>44531</v>
      </c>
      <c r="E2192">
        <v>394.86</v>
      </c>
      <c r="F2192" s="24">
        <v>75.12</v>
      </c>
      <c r="G2192" s="24">
        <f t="shared" si="34"/>
        <v>469.98</v>
      </c>
    </row>
    <row r="2193" spans="1:7" x14ac:dyDescent="0.25">
      <c r="A2193" t="s">
        <v>311</v>
      </c>
      <c r="B2193" t="s">
        <v>314</v>
      </c>
      <c r="C2193" t="s">
        <v>393</v>
      </c>
      <c r="D2193" s="34">
        <v>44531</v>
      </c>
      <c r="E2193">
        <v>394.86</v>
      </c>
      <c r="F2193" s="24">
        <v>75.12</v>
      </c>
      <c r="G2193" s="24">
        <f t="shared" si="34"/>
        <v>469.98</v>
      </c>
    </row>
    <row r="2194" spans="1:7" x14ac:dyDescent="0.25">
      <c r="A2194" t="s">
        <v>311</v>
      </c>
      <c r="B2194" t="s">
        <v>314</v>
      </c>
      <c r="C2194" t="s">
        <v>394</v>
      </c>
      <c r="D2194" s="34">
        <v>44531</v>
      </c>
      <c r="E2194">
        <v>394.86</v>
      </c>
      <c r="F2194" s="24">
        <v>75.12</v>
      </c>
      <c r="G2194" s="24">
        <f t="shared" si="34"/>
        <v>469.98</v>
      </c>
    </row>
    <row r="2195" spans="1:7" x14ac:dyDescent="0.25">
      <c r="A2195" t="s">
        <v>311</v>
      </c>
      <c r="B2195" t="s">
        <v>314</v>
      </c>
      <c r="C2195" t="s">
        <v>395</v>
      </c>
      <c r="D2195" s="34">
        <v>44531</v>
      </c>
      <c r="E2195">
        <v>394.86</v>
      </c>
      <c r="F2195" s="24">
        <v>75.12</v>
      </c>
      <c r="G2195" s="24">
        <f t="shared" si="34"/>
        <v>469.98</v>
      </c>
    </row>
    <row r="2196" spans="1:7" x14ac:dyDescent="0.25">
      <c r="A2196" t="s">
        <v>311</v>
      </c>
      <c r="B2196" t="s">
        <v>314</v>
      </c>
      <c r="C2196" t="s">
        <v>396</v>
      </c>
      <c r="D2196" s="34">
        <v>44531</v>
      </c>
      <c r="E2196">
        <v>394.86</v>
      </c>
      <c r="F2196" s="24">
        <v>75.12</v>
      </c>
      <c r="G2196" s="24">
        <f t="shared" si="34"/>
        <v>469.98</v>
      </c>
    </row>
    <row r="2197" spans="1:7" x14ac:dyDescent="0.25">
      <c r="A2197" t="s">
        <v>311</v>
      </c>
      <c r="B2197" t="s">
        <v>314</v>
      </c>
      <c r="C2197" t="s">
        <v>397</v>
      </c>
      <c r="D2197" s="34">
        <v>44531</v>
      </c>
      <c r="E2197">
        <v>394.86</v>
      </c>
      <c r="F2197" s="24">
        <v>75.12</v>
      </c>
      <c r="G2197" s="24">
        <f t="shared" si="34"/>
        <v>469.98</v>
      </c>
    </row>
    <row r="2198" spans="1:7" x14ac:dyDescent="0.25">
      <c r="A2198" t="s">
        <v>311</v>
      </c>
      <c r="B2198" t="s">
        <v>314</v>
      </c>
      <c r="C2198" t="s">
        <v>398</v>
      </c>
      <c r="D2198" s="34">
        <v>44531</v>
      </c>
      <c r="E2198">
        <v>394.86</v>
      </c>
      <c r="F2198" s="24">
        <v>75.12</v>
      </c>
      <c r="G2198" s="24">
        <f t="shared" si="34"/>
        <v>469.98</v>
      </c>
    </row>
    <row r="2199" spans="1:7" x14ac:dyDescent="0.25">
      <c r="A2199" t="s">
        <v>311</v>
      </c>
      <c r="B2199" t="s">
        <v>314</v>
      </c>
      <c r="C2199" t="s">
        <v>399</v>
      </c>
      <c r="D2199" s="34">
        <v>44531</v>
      </c>
      <c r="E2199">
        <v>394.86</v>
      </c>
      <c r="F2199" s="24">
        <v>75.12</v>
      </c>
      <c r="G2199" s="24">
        <f t="shared" si="34"/>
        <v>469.98</v>
      </c>
    </row>
    <row r="2200" spans="1:7" x14ac:dyDescent="0.25">
      <c r="A2200" t="s">
        <v>311</v>
      </c>
      <c r="B2200" t="s">
        <v>314</v>
      </c>
      <c r="C2200" t="s">
        <v>400</v>
      </c>
      <c r="D2200" s="34">
        <v>44531</v>
      </c>
      <c r="E2200">
        <v>394.86</v>
      </c>
      <c r="F2200" s="24">
        <v>75.12</v>
      </c>
      <c r="G2200" s="24">
        <f t="shared" si="34"/>
        <v>469.98</v>
      </c>
    </row>
    <row r="2201" spans="1:7" x14ac:dyDescent="0.25">
      <c r="A2201" t="s">
        <v>311</v>
      </c>
      <c r="B2201" t="s">
        <v>314</v>
      </c>
      <c r="C2201" t="s">
        <v>401</v>
      </c>
      <c r="D2201" s="34">
        <v>44531</v>
      </c>
      <c r="E2201">
        <v>394.86</v>
      </c>
      <c r="F2201" s="24">
        <v>75.12</v>
      </c>
      <c r="G2201" s="24">
        <f t="shared" si="34"/>
        <v>469.98</v>
      </c>
    </row>
    <row r="2202" spans="1:7" x14ac:dyDescent="0.25">
      <c r="A2202" t="s">
        <v>311</v>
      </c>
      <c r="B2202" t="s">
        <v>314</v>
      </c>
      <c r="C2202" t="s">
        <v>402</v>
      </c>
      <c r="D2202" s="34">
        <v>44531</v>
      </c>
      <c r="E2202">
        <v>394.86</v>
      </c>
      <c r="F2202" s="24">
        <v>75.12</v>
      </c>
      <c r="G2202" s="24">
        <f t="shared" si="34"/>
        <v>469.98</v>
      </c>
    </row>
    <row r="2203" spans="1:7" x14ac:dyDescent="0.25">
      <c r="A2203" t="s">
        <v>311</v>
      </c>
      <c r="B2203" t="s">
        <v>314</v>
      </c>
      <c r="C2203" t="s">
        <v>403</v>
      </c>
      <c r="D2203" s="34">
        <v>44531</v>
      </c>
      <c r="E2203">
        <v>394.86</v>
      </c>
      <c r="F2203" s="24">
        <v>75.12</v>
      </c>
      <c r="G2203" s="24">
        <f t="shared" si="34"/>
        <v>469.98</v>
      </c>
    </row>
    <row r="2204" spans="1:7" x14ac:dyDescent="0.25">
      <c r="A2204" t="s">
        <v>311</v>
      </c>
      <c r="B2204" t="s">
        <v>314</v>
      </c>
      <c r="C2204" t="s">
        <v>404</v>
      </c>
      <c r="D2204" s="34">
        <v>44531</v>
      </c>
      <c r="E2204">
        <v>394.86</v>
      </c>
      <c r="F2204" s="24">
        <v>75.12</v>
      </c>
      <c r="G2204" s="24">
        <f t="shared" si="34"/>
        <v>469.98</v>
      </c>
    </row>
    <row r="2205" spans="1:7" x14ac:dyDescent="0.25">
      <c r="A2205" t="s">
        <v>311</v>
      </c>
      <c r="B2205" t="s">
        <v>314</v>
      </c>
      <c r="C2205" t="s">
        <v>405</v>
      </c>
      <c r="D2205" s="34">
        <v>44531</v>
      </c>
      <c r="E2205">
        <v>394.86</v>
      </c>
      <c r="F2205" s="24">
        <v>75.12</v>
      </c>
      <c r="G2205" s="24">
        <f t="shared" si="34"/>
        <v>469.98</v>
      </c>
    </row>
    <row r="2206" spans="1:7" x14ac:dyDescent="0.25">
      <c r="A2206" t="s">
        <v>311</v>
      </c>
      <c r="B2206" t="s">
        <v>314</v>
      </c>
      <c r="C2206" t="s">
        <v>406</v>
      </c>
      <c r="D2206" s="34">
        <v>44531</v>
      </c>
      <c r="E2206">
        <v>394.86</v>
      </c>
      <c r="F2206" s="24">
        <v>75.12</v>
      </c>
      <c r="G2206" s="24">
        <f t="shared" si="34"/>
        <v>469.98</v>
      </c>
    </row>
    <row r="2207" spans="1:7" x14ac:dyDescent="0.25">
      <c r="A2207" t="s">
        <v>311</v>
      </c>
      <c r="B2207" t="s">
        <v>314</v>
      </c>
      <c r="C2207" t="s">
        <v>407</v>
      </c>
      <c r="D2207" s="34">
        <v>44531</v>
      </c>
      <c r="E2207">
        <v>394.86</v>
      </c>
      <c r="F2207" s="24">
        <v>75.12</v>
      </c>
      <c r="G2207" s="24">
        <f t="shared" si="34"/>
        <v>469.98</v>
      </c>
    </row>
    <row r="2208" spans="1:7" x14ac:dyDescent="0.25">
      <c r="A2208" t="s">
        <v>311</v>
      </c>
      <c r="B2208" t="s">
        <v>314</v>
      </c>
      <c r="C2208" t="s">
        <v>408</v>
      </c>
      <c r="D2208" s="34">
        <v>44531</v>
      </c>
      <c r="E2208">
        <v>394.86</v>
      </c>
      <c r="F2208" s="24">
        <v>75.12</v>
      </c>
      <c r="G2208" s="24">
        <f t="shared" si="34"/>
        <v>469.98</v>
      </c>
    </row>
    <row r="2209" spans="1:7" x14ac:dyDescent="0.25">
      <c r="A2209" t="s">
        <v>311</v>
      </c>
      <c r="B2209" t="s">
        <v>314</v>
      </c>
      <c r="C2209" t="s">
        <v>409</v>
      </c>
      <c r="D2209" s="34">
        <v>44531</v>
      </c>
      <c r="E2209">
        <v>394.86</v>
      </c>
      <c r="F2209" s="24">
        <v>75.12</v>
      </c>
      <c r="G2209" s="24">
        <f t="shared" si="34"/>
        <v>469.98</v>
      </c>
    </row>
    <row r="2210" spans="1:7" x14ac:dyDescent="0.25">
      <c r="A2210" t="s">
        <v>311</v>
      </c>
      <c r="B2210" t="s">
        <v>314</v>
      </c>
      <c r="C2210" t="s">
        <v>410</v>
      </c>
      <c r="D2210" s="34">
        <v>44531</v>
      </c>
      <c r="E2210">
        <v>394.86</v>
      </c>
      <c r="F2210" s="24">
        <v>75.12</v>
      </c>
      <c r="G2210" s="24">
        <f t="shared" si="34"/>
        <v>469.98</v>
      </c>
    </row>
    <row r="2211" spans="1:7" x14ac:dyDescent="0.25">
      <c r="A2211" t="s">
        <v>311</v>
      </c>
      <c r="B2211" t="s">
        <v>314</v>
      </c>
      <c r="C2211" t="s">
        <v>411</v>
      </c>
      <c r="D2211" s="34">
        <v>44531</v>
      </c>
      <c r="E2211">
        <v>394.86</v>
      </c>
      <c r="F2211" s="24">
        <v>75.12</v>
      </c>
      <c r="G2211" s="24">
        <f t="shared" si="34"/>
        <v>469.98</v>
      </c>
    </row>
    <row r="2212" spans="1:7" x14ac:dyDescent="0.25">
      <c r="A2212" t="s">
        <v>311</v>
      </c>
      <c r="B2212" t="s">
        <v>314</v>
      </c>
      <c r="C2212" t="s">
        <v>412</v>
      </c>
      <c r="D2212" s="34">
        <v>44531</v>
      </c>
      <c r="E2212">
        <v>394.86</v>
      </c>
      <c r="F2212" s="24">
        <v>75.12</v>
      </c>
      <c r="G2212" s="24">
        <f t="shared" si="34"/>
        <v>469.98</v>
      </c>
    </row>
    <row r="2213" spans="1:7" x14ac:dyDescent="0.25">
      <c r="A2213" t="s">
        <v>311</v>
      </c>
      <c r="B2213" t="s">
        <v>314</v>
      </c>
      <c r="C2213" t="s">
        <v>413</v>
      </c>
      <c r="D2213" s="34">
        <v>44531</v>
      </c>
      <c r="E2213">
        <v>394.86</v>
      </c>
      <c r="F2213" s="24">
        <v>75.12</v>
      </c>
      <c r="G2213" s="24">
        <f t="shared" si="34"/>
        <v>469.98</v>
      </c>
    </row>
    <row r="2214" spans="1:7" x14ac:dyDescent="0.25">
      <c r="A2214" t="s">
        <v>311</v>
      </c>
      <c r="B2214" t="s">
        <v>314</v>
      </c>
      <c r="C2214" t="s">
        <v>414</v>
      </c>
      <c r="D2214" s="34">
        <v>44531</v>
      </c>
      <c r="E2214">
        <v>394.86</v>
      </c>
      <c r="F2214" s="24">
        <v>75.12</v>
      </c>
      <c r="G2214" s="24">
        <f t="shared" si="34"/>
        <v>469.98</v>
      </c>
    </row>
    <row r="2215" spans="1:7" x14ac:dyDescent="0.25">
      <c r="A2215" t="s">
        <v>311</v>
      </c>
      <c r="B2215" t="s">
        <v>314</v>
      </c>
      <c r="C2215" t="s">
        <v>415</v>
      </c>
      <c r="D2215" s="34">
        <v>44531</v>
      </c>
      <c r="E2215">
        <v>394.86</v>
      </c>
      <c r="F2215" s="24">
        <v>75.12</v>
      </c>
      <c r="G2215" s="24">
        <f t="shared" si="34"/>
        <v>469.98</v>
      </c>
    </row>
    <row r="2216" spans="1:7" x14ac:dyDescent="0.25">
      <c r="A2216" t="s">
        <v>311</v>
      </c>
      <c r="B2216" t="s">
        <v>314</v>
      </c>
      <c r="C2216" t="s">
        <v>416</v>
      </c>
      <c r="D2216" s="34">
        <v>44531</v>
      </c>
      <c r="E2216">
        <v>394.86</v>
      </c>
      <c r="F2216" s="24">
        <v>75.12</v>
      </c>
      <c r="G2216" s="24">
        <f t="shared" si="34"/>
        <v>469.98</v>
      </c>
    </row>
    <row r="2217" spans="1:7" x14ac:dyDescent="0.25">
      <c r="A2217" t="s">
        <v>311</v>
      </c>
      <c r="B2217" t="s">
        <v>314</v>
      </c>
      <c r="C2217" t="s">
        <v>417</v>
      </c>
      <c r="D2217" s="34">
        <v>44531</v>
      </c>
      <c r="E2217">
        <v>394.86</v>
      </c>
      <c r="F2217" s="24">
        <v>75.12</v>
      </c>
      <c r="G2217" s="24">
        <f t="shared" si="34"/>
        <v>469.98</v>
      </c>
    </row>
    <row r="2218" spans="1:7" x14ac:dyDescent="0.25">
      <c r="A2218" t="s">
        <v>311</v>
      </c>
      <c r="B2218" t="s">
        <v>314</v>
      </c>
      <c r="C2218" t="s">
        <v>418</v>
      </c>
      <c r="D2218" s="34">
        <v>44531</v>
      </c>
      <c r="E2218">
        <v>394.86</v>
      </c>
      <c r="F2218" s="24">
        <v>75.12</v>
      </c>
      <c r="G2218" s="24">
        <f t="shared" si="34"/>
        <v>469.98</v>
      </c>
    </row>
    <row r="2219" spans="1:7" x14ac:dyDescent="0.25">
      <c r="A2219" t="s">
        <v>311</v>
      </c>
      <c r="B2219" t="s">
        <v>314</v>
      </c>
      <c r="C2219" t="s">
        <v>419</v>
      </c>
      <c r="D2219" s="34">
        <v>44531</v>
      </c>
      <c r="E2219">
        <v>394.86</v>
      </c>
      <c r="F2219" s="24">
        <v>75.12</v>
      </c>
      <c r="G2219" s="24">
        <f t="shared" si="34"/>
        <v>469.98</v>
      </c>
    </row>
    <row r="2220" spans="1:7" x14ac:dyDescent="0.25">
      <c r="A2220" t="s">
        <v>311</v>
      </c>
      <c r="B2220" t="s">
        <v>314</v>
      </c>
      <c r="C2220" t="s">
        <v>420</v>
      </c>
      <c r="D2220" s="34">
        <v>44531</v>
      </c>
      <c r="E2220">
        <v>394.86</v>
      </c>
      <c r="F2220" s="24">
        <v>75.12</v>
      </c>
      <c r="G2220" s="24">
        <f t="shared" si="34"/>
        <v>469.98</v>
      </c>
    </row>
    <row r="2221" spans="1:7" x14ac:dyDescent="0.25">
      <c r="A2221" t="s">
        <v>311</v>
      </c>
      <c r="B2221" t="s">
        <v>314</v>
      </c>
      <c r="C2221" t="s">
        <v>421</v>
      </c>
      <c r="D2221" s="34">
        <v>44531</v>
      </c>
      <c r="E2221">
        <v>394.86</v>
      </c>
      <c r="F2221" s="24">
        <v>75.12</v>
      </c>
      <c r="G2221" s="24">
        <f t="shared" si="34"/>
        <v>469.98</v>
      </c>
    </row>
    <row r="2222" spans="1:7" x14ac:dyDescent="0.25">
      <c r="A2222" t="s">
        <v>311</v>
      </c>
      <c r="B2222" t="s">
        <v>314</v>
      </c>
      <c r="C2222" t="s">
        <v>422</v>
      </c>
      <c r="D2222" s="34">
        <v>44531</v>
      </c>
      <c r="E2222">
        <v>394.86</v>
      </c>
      <c r="F2222" s="24">
        <v>75.12</v>
      </c>
      <c r="G2222" s="24">
        <f t="shared" si="34"/>
        <v>469.98</v>
      </c>
    </row>
    <row r="2223" spans="1:7" x14ac:dyDescent="0.25">
      <c r="A2223" t="s">
        <v>311</v>
      </c>
      <c r="B2223" t="s">
        <v>314</v>
      </c>
      <c r="C2223" t="s">
        <v>423</v>
      </c>
      <c r="D2223" s="34">
        <v>44531</v>
      </c>
      <c r="E2223">
        <v>394.86</v>
      </c>
      <c r="F2223" s="24">
        <v>75.12</v>
      </c>
      <c r="G2223" s="24">
        <f t="shared" si="34"/>
        <v>469.98</v>
      </c>
    </row>
    <row r="2224" spans="1:7" x14ac:dyDescent="0.25">
      <c r="A2224" t="s">
        <v>311</v>
      </c>
      <c r="B2224" t="s">
        <v>314</v>
      </c>
      <c r="C2224" t="s">
        <v>424</v>
      </c>
      <c r="D2224" s="34">
        <v>44531</v>
      </c>
      <c r="E2224">
        <v>394.86</v>
      </c>
      <c r="F2224" s="24">
        <v>75.12</v>
      </c>
      <c r="G2224" s="24">
        <f t="shared" si="34"/>
        <v>469.98</v>
      </c>
    </row>
    <row r="2225" spans="1:7" x14ac:dyDescent="0.25">
      <c r="A2225" t="s">
        <v>311</v>
      </c>
      <c r="B2225" t="s">
        <v>314</v>
      </c>
      <c r="C2225" t="s">
        <v>425</v>
      </c>
      <c r="D2225" s="34">
        <v>44531</v>
      </c>
      <c r="E2225">
        <v>394.86</v>
      </c>
      <c r="F2225" s="24">
        <v>75.12</v>
      </c>
      <c r="G2225" s="24">
        <f t="shared" si="34"/>
        <v>469.98</v>
      </c>
    </row>
    <row r="2226" spans="1:7" x14ac:dyDescent="0.25">
      <c r="A2226" t="s">
        <v>311</v>
      </c>
      <c r="B2226" t="s">
        <v>314</v>
      </c>
      <c r="C2226" t="s">
        <v>426</v>
      </c>
      <c r="D2226" s="34">
        <v>44531</v>
      </c>
      <c r="E2226">
        <v>396.14</v>
      </c>
      <c r="F2226" s="24">
        <v>75.37</v>
      </c>
      <c r="G2226" s="24">
        <f t="shared" si="34"/>
        <v>471.51</v>
      </c>
    </row>
    <row r="2227" spans="1:7" x14ac:dyDescent="0.25">
      <c r="A2227" t="s">
        <v>311</v>
      </c>
      <c r="B2227" t="s">
        <v>314</v>
      </c>
      <c r="C2227" t="s">
        <v>427</v>
      </c>
      <c r="D2227" s="34">
        <v>44531</v>
      </c>
      <c r="E2227">
        <v>394.86</v>
      </c>
      <c r="F2227" s="24">
        <v>75.12</v>
      </c>
      <c r="G2227" s="24">
        <f t="shared" si="34"/>
        <v>469.98</v>
      </c>
    </row>
    <row r="2228" spans="1:7" x14ac:dyDescent="0.25">
      <c r="A2228" t="s">
        <v>311</v>
      </c>
      <c r="B2228" t="s">
        <v>314</v>
      </c>
      <c r="C2228" t="s">
        <v>428</v>
      </c>
      <c r="D2228" s="34">
        <v>44531</v>
      </c>
      <c r="E2228">
        <v>394.86</v>
      </c>
      <c r="F2228" s="24">
        <v>75.12</v>
      </c>
      <c r="G2228" s="24">
        <f t="shared" si="34"/>
        <v>469.98</v>
      </c>
    </row>
    <row r="2229" spans="1:7" x14ac:dyDescent="0.25">
      <c r="A2229" t="s">
        <v>311</v>
      </c>
      <c r="B2229" t="s">
        <v>314</v>
      </c>
      <c r="C2229" t="s">
        <v>429</v>
      </c>
      <c r="D2229" s="34">
        <v>44531</v>
      </c>
      <c r="E2229">
        <v>394.86</v>
      </c>
      <c r="F2229" s="24">
        <v>75.12</v>
      </c>
      <c r="G2229" s="24">
        <f t="shared" si="34"/>
        <v>469.98</v>
      </c>
    </row>
    <row r="2230" spans="1:7" x14ac:dyDescent="0.25">
      <c r="A2230" t="s">
        <v>311</v>
      </c>
      <c r="B2230" t="s">
        <v>314</v>
      </c>
      <c r="C2230" t="s">
        <v>430</v>
      </c>
      <c r="D2230" s="34">
        <v>44531</v>
      </c>
      <c r="E2230">
        <v>396.14</v>
      </c>
      <c r="F2230" s="24">
        <v>75.37</v>
      </c>
      <c r="G2230" s="24">
        <f t="shared" si="34"/>
        <v>471.51</v>
      </c>
    </row>
    <row r="2231" spans="1:7" x14ac:dyDescent="0.25">
      <c r="A2231" t="s">
        <v>311</v>
      </c>
      <c r="B2231" t="s">
        <v>314</v>
      </c>
      <c r="C2231" t="s">
        <v>431</v>
      </c>
      <c r="D2231" s="34">
        <v>44531</v>
      </c>
      <c r="E2231">
        <v>396.14</v>
      </c>
      <c r="F2231" s="24">
        <v>75.37</v>
      </c>
      <c r="G2231" s="24">
        <f t="shared" si="34"/>
        <v>471.51</v>
      </c>
    </row>
    <row r="2232" spans="1:7" x14ac:dyDescent="0.25">
      <c r="A2232" t="s">
        <v>311</v>
      </c>
      <c r="B2232" t="s">
        <v>314</v>
      </c>
      <c r="C2232" t="s">
        <v>432</v>
      </c>
      <c r="D2232" s="34">
        <v>44531</v>
      </c>
      <c r="E2232">
        <v>396.14</v>
      </c>
      <c r="F2232" s="24">
        <v>75.37</v>
      </c>
      <c r="G2232" s="24">
        <f t="shared" si="34"/>
        <v>471.51</v>
      </c>
    </row>
    <row r="2233" spans="1:7" x14ac:dyDescent="0.25">
      <c r="A2233" t="s">
        <v>311</v>
      </c>
      <c r="B2233" t="s">
        <v>314</v>
      </c>
      <c r="C2233" t="s">
        <v>433</v>
      </c>
      <c r="D2233" s="34">
        <v>44531</v>
      </c>
      <c r="E2233">
        <v>396.14</v>
      </c>
      <c r="F2233" s="24">
        <v>75.37</v>
      </c>
      <c r="G2233" s="24">
        <f t="shared" si="34"/>
        <v>471.51</v>
      </c>
    </row>
    <row r="2234" spans="1:7" x14ac:dyDescent="0.25">
      <c r="A2234" t="s">
        <v>311</v>
      </c>
      <c r="B2234" t="s">
        <v>314</v>
      </c>
      <c r="C2234" t="s">
        <v>434</v>
      </c>
      <c r="D2234" s="34">
        <v>44531</v>
      </c>
      <c r="E2234">
        <v>396.14</v>
      </c>
      <c r="F2234" s="24">
        <v>75.37</v>
      </c>
      <c r="G2234" s="24">
        <f t="shared" si="34"/>
        <v>471.51</v>
      </c>
    </row>
    <row r="2235" spans="1:7" x14ac:dyDescent="0.25">
      <c r="A2235" t="s">
        <v>311</v>
      </c>
      <c r="B2235" t="s">
        <v>314</v>
      </c>
      <c r="C2235" t="s">
        <v>435</v>
      </c>
      <c r="D2235" s="34">
        <v>44531</v>
      </c>
      <c r="E2235">
        <v>396.14</v>
      </c>
      <c r="F2235" s="24">
        <v>75.37</v>
      </c>
      <c r="G2235" s="24">
        <f t="shared" si="34"/>
        <v>471.51</v>
      </c>
    </row>
    <row r="2236" spans="1:7" x14ac:dyDescent="0.25">
      <c r="A2236" t="s">
        <v>311</v>
      </c>
      <c r="B2236" t="s">
        <v>314</v>
      </c>
      <c r="C2236" t="s">
        <v>436</v>
      </c>
      <c r="D2236" s="34">
        <v>44531</v>
      </c>
      <c r="E2236">
        <v>396.14</v>
      </c>
      <c r="F2236" s="24">
        <v>75.37</v>
      </c>
      <c r="G2236" s="24">
        <f t="shared" si="34"/>
        <v>471.51</v>
      </c>
    </row>
    <row r="2237" spans="1:7" x14ac:dyDescent="0.25">
      <c r="A2237" t="s">
        <v>311</v>
      </c>
      <c r="B2237" t="s">
        <v>314</v>
      </c>
      <c r="C2237" t="s">
        <v>437</v>
      </c>
      <c r="D2237" s="34">
        <v>44531</v>
      </c>
      <c r="E2237">
        <v>396.14</v>
      </c>
      <c r="F2237" s="24">
        <v>75.37</v>
      </c>
      <c r="G2237" s="24">
        <f t="shared" si="34"/>
        <v>471.51</v>
      </c>
    </row>
    <row r="2238" spans="1:7" x14ac:dyDescent="0.25">
      <c r="A2238" t="s">
        <v>311</v>
      </c>
      <c r="B2238" t="s">
        <v>314</v>
      </c>
      <c r="C2238" t="s">
        <v>438</v>
      </c>
      <c r="D2238" s="34">
        <v>44531</v>
      </c>
      <c r="E2238">
        <v>396.14</v>
      </c>
      <c r="F2238" s="24">
        <v>75.37</v>
      </c>
      <c r="G2238" s="24">
        <f t="shared" si="34"/>
        <v>471.51</v>
      </c>
    </row>
    <row r="2239" spans="1:7" x14ac:dyDescent="0.25">
      <c r="A2239" t="s">
        <v>311</v>
      </c>
      <c r="B2239" t="s">
        <v>314</v>
      </c>
      <c r="C2239" t="s">
        <v>439</v>
      </c>
      <c r="D2239" s="34">
        <v>44531</v>
      </c>
      <c r="E2239">
        <v>396.14</v>
      </c>
      <c r="F2239" s="24">
        <v>75.37</v>
      </c>
      <c r="G2239" s="24">
        <f t="shared" si="34"/>
        <v>471.51</v>
      </c>
    </row>
    <row r="2240" spans="1:7" x14ac:dyDescent="0.25">
      <c r="A2240" t="s">
        <v>311</v>
      </c>
      <c r="B2240" t="s">
        <v>314</v>
      </c>
      <c r="C2240" t="s">
        <v>440</v>
      </c>
      <c r="D2240" s="34">
        <v>44531</v>
      </c>
      <c r="E2240">
        <v>396.14</v>
      </c>
      <c r="F2240" s="24">
        <v>75.37</v>
      </c>
      <c r="G2240" s="24">
        <f t="shared" si="34"/>
        <v>471.51</v>
      </c>
    </row>
    <row r="2241" spans="1:7" x14ac:dyDescent="0.25">
      <c r="A2241" t="s">
        <v>311</v>
      </c>
      <c r="B2241" t="s">
        <v>314</v>
      </c>
      <c r="C2241" t="s">
        <v>441</v>
      </c>
      <c r="D2241" s="34">
        <v>44531</v>
      </c>
      <c r="E2241">
        <v>396.14</v>
      </c>
      <c r="F2241" s="24">
        <v>75.37</v>
      </c>
      <c r="G2241" s="24">
        <f t="shared" si="34"/>
        <v>471.51</v>
      </c>
    </row>
    <row r="2242" spans="1:7" x14ac:dyDescent="0.25">
      <c r="A2242" t="s">
        <v>311</v>
      </c>
      <c r="B2242" t="s">
        <v>314</v>
      </c>
      <c r="C2242" t="s">
        <v>442</v>
      </c>
      <c r="D2242" s="34">
        <v>44531</v>
      </c>
      <c r="E2242">
        <v>396.14</v>
      </c>
      <c r="F2242" s="24">
        <v>75.37</v>
      </c>
      <c r="G2242" s="24">
        <f t="shared" si="34"/>
        <v>471.51</v>
      </c>
    </row>
    <row r="2243" spans="1:7" x14ac:dyDescent="0.25">
      <c r="A2243" t="s">
        <v>311</v>
      </c>
      <c r="B2243" t="s">
        <v>314</v>
      </c>
      <c r="C2243" t="s">
        <v>443</v>
      </c>
      <c r="D2243" s="34">
        <v>44531</v>
      </c>
      <c r="E2243">
        <v>396.14</v>
      </c>
      <c r="F2243" s="24">
        <v>75.37</v>
      </c>
      <c r="G2243" s="24">
        <f t="shared" ref="G2243:G2306" si="35">SUM(E2243:F2243)</f>
        <v>471.51</v>
      </c>
    </row>
    <row r="2244" spans="1:7" x14ac:dyDescent="0.25">
      <c r="A2244" t="s">
        <v>311</v>
      </c>
      <c r="B2244" t="s">
        <v>314</v>
      </c>
      <c r="C2244" t="s">
        <v>444</v>
      </c>
      <c r="D2244" s="34">
        <v>44531</v>
      </c>
      <c r="E2244">
        <v>396.14</v>
      </c>
      <c r="F2244" s="24">
        <v>75.37</v>
      </c>
      <c r="G2244" s="24">
        <f t="shared" si="35"/>
        <v>471.51</v>
      </c>
    </row>
    <row r="2245" spans="1:7" x14ac:dyDescent="0.25">
      <c r="A2245" t="s">
        <v>311</v>
      </c>
      <c r="B2245" t="s">
        <v>314</v>
      </c>
      <c r="C2245" t="s">
        <v>445</v>
      </c>
      <c r="D2245" s="34">
        <v>44531</v>
      </c>
      <c r="E2245">
        <v>396.14</v>
      </c>
      <c r="F2245" s="24">
        <v>75.37</v>
      </c>
      <c r="G2245" s="24">
        <f t="shared" si="35"/>
        <v>471.51</v>
      </c>
    </row>
    <row r="2246" spans="1:7" x14ac:dyDescent="0.25">
      <c r="A2246" t="s">
        <v>311</v>
      </c>
      <c r="B2246" t="s">
        <v>314</v>
      </c>
      <c r="C2246" t="s">
        <v>446</v>
      </c>
      <c r="D2246" s="34">
        <v>44531</v>
      </c>
      <c r="E2246">
        <v>396.14</v>
      </c>
      <c r="F2246" s="24">
        <v>75.37</v>
      </c>
      <c r="G2246" s="24">
        <f t="shared" si="35"/>
        <v>471.51</v>
      </c>
    </row>
    <row r="2247" spans="1:7" x14ac:dyDescent="0.25">
      <c r="A2247" t="s">
        <v>311</v>
      </c>
      <c r="B2247" t="s">
        <v>314</v>
      </c>
      <c r="C2247" t="s">
        <v>447</v>
      </c>
      <c r="D2247" s="34">
        <v>44531</v>
      </c>
      <c r="E2247">
        <v>396.14</v>
      </c>
      <c r="F2247" s="24">
        <v>75.37</v>
      </c>
      <c r="G2247" s="24">
        <f t="shared" si="35"/>
        <v>471.51</v>
      </c>
    </row>
    <row r="2248" spans="1:7" x14ac:dyDescent="0.25">
      <c r="A2248" t="s">
        <v>311</v>
      </c>
      <c r="B2248" t="s">
        <v>314</v>
      </c>
      <c r="C2248" t="s">
        <v>448</v>
      </c>
      <c r="D2248" s="34">
        <v>44531</v>
      </c>
      <c r="E2248">
        <v>396.14</v>
      </c>
      <c r="F2248" s="24">
        <v>75.37</v>
      </c>
      <c r="G2248" s="24">
        <f t="shared" si="35"/>
        <v>471.51</v>
      </c>
    </row>
    <row r="2249" spans="1:7" x14ac:dyDescent="0.25">
      <c r="A2249" t="s">
        <v>311</v>
      </c>
      <c r="B2249" t="s">
        <v>314</v>
      </c>
      <c r="C2249" t="s">
        <v>449</v>
      </c>
      <c r="D2249" s="34">
        <v>44531</v>
      </c>
      <c r="E2249">
        <v>396.14</v>
      </c>
      <c r="F2249" s="24">
        <v>75.37</v>
      </c>
      <c r="G2249" s="24">
        <f t="shared" si="35"/>
        <v>471.51</v>
      </c>
    </row>
    <row r="2250" spans="1:7" x14ac:dyDescent="0.25">
      <c r="A2250" t="s">
        <v>311</v>
      </c>
      <c r="B2250" t="s">
        <v>314</v>
      </c>
      <c r="C2250" t="s">
        <v>450</v>
      </c>
      <c r="D2250" s="34">
        <v>44531</v>
      </c>
      <c r="E2250">
        <v>396.14</v>
      </c>
      <c r="F2250" s="24">
        <v>75.37</v>
      </c>
      <c r="G2250" s="24">
        <f t="shared" si="35"/>
        <v>471.51</v>
      </c>
    </row>
    <row r="2251" spans="1:7" x14ac:dyDescent="0.25">
      <c r="A2251" t="s">
        <v>311</v>
      </c>
      <c r="B2251" t="s">
        <v>314</v>
      </c>
      <c r="C2251" t="s">
        <v>451</v>
      </c>
      <c r="D2251" s="34">
        <v>44531</v>
      </c>
      <c r="E2251">
        <v>396.14</v>
      </c>
      <c r="F2251" s="24">
        <v>75.37</v>
      </c>
      <c r="G2251" s="24">
        <f t="shared" si="35"/>
        <v>471.51</v>
      </c>
    </row>
    <row r="2252" spans="1:7" x14ac:dyDescent="0.25">
      <c r="A2252" t="s">
        <v>311</v>
      </c>
      <c r="B2252" t="s">
        <v>314</v>
      </c>
      <c r="C2252" t="s">
        <v>452</v>
      </c>
      <c r="D2252" s="34">
        <v>44531</v>
      </c>
      <c r="E2252">
        <v>396.14</v>
      </c>
      <c r="F2252" s="24">
        <v>75.37</v>
      </c>
      <c r="G2252" s="24">
        <f t="shared" si="35"/>
        <v>471.51</v>
      </c>
    </row>
    <row r="2253" spans="1:7" x14ac:dyDescent="0.25">
      <c r="A2253" t="s">
        <v>311</v>
      </c>
      <c r="B2253" t="s">
        <v>314</v>
      </c>
      <c r="C2253" t="s">
        <v>453</v>
      </c>
      <c r="D2253" s="34">
        <v>44531</v>
      </c>
      <c r="E2253">
        <v>396.14</v>
      </c>
      <c r="F2253" s="24">
        <v>75.37</v>
      </c>
      <c r="G2253" s="24">
        <f t="shared" si="35"/>
        <v>471.51</v>
      </c>
    </row>
    <row r="2254" spans="1:7" x14ac:dyDescent="0.25">
      <c r="A2254" t="s">
        <v>311</v>
      </c>
      <c r="B2254" t="s">
        <v>314</v>
      </c>
      <c r="C2254" t="s">
        <v>454</v>
      </c>
      <c r="D2254" s="34">
        <v>44531</v>
      </c>
      <c r="E2254">
        <v>396.14</v>
      </c>
      <c r="F2254" s="24">
        <v>75.37</v>
      </c>
      <c r="G2254" s="24">
        <f t="shared" si="35"/>
        <v>471.51</v>
      </c>
    </row>
    <row r="2255" spans="1:7" x14ac:dyDescent="0.25">
      <c r="A2255" t="s">
        <v>311</v>
      </c>
      <c r="B2255" t="s">
        <v>314</v>
      </c>
      <c r="C2255" t="s">
        <v>455</v>
      </c>
      <c r="D2255" s="34">
        <v>44531</v>
      </c>
      <c r="E2255">
        <v>396.14</v>
      </c>
      <c r="F2255" s="24">
        <v>75.37</v>
      </c>
      <c r="G2255" s="24">
        <f t="shared" si="35"/>
        <v>471.51</v>
      </c>
    </row>
    <row r="2256" spans="1:7" x14ac:dyDescent="0.25">
      <c r="A2256" t="s">
        <v>311</v>
      </c>
      <c r="B2256" t="s">
        <v>314</v>
      </c>
      <c r="C2256" t="s">
        <v>456</v>
      </c>
      <c r="D2256" s="34">
        <v>44531</v>
      </c>
      <c r="E2256">
        <v>396.14</v>
      </c>
      <c r="F2256" s="24">
        <v>75.37</v>
      </c>
      <c r="G2256" s="24">
        <f t="shared" si="35"/>
        <v>471.51</v>
      </c>
    </row>
    <row r="2257" spans="1:7" x14ac:dyDescent="0.25">
      <c r="A2257" t="s">
        <v>311</v>
      </c>
      <c r="B2257" t="s">
        <v>314</v>
      </c>
      <c r="C2257" t="s">
        <v>457</v>
      </c>
      <c r="D2257" s="34">
        <v>44531</v>
      </c>
      <c r="E2257">
        <v>396.14</v>
      </c>
      <c r="F2257" s="24">
        <v>75.37</v>
      </c>
      <c r="G2257" s="24">
        <f t="shared" si="35"/>
        <v>471.51</v>
      </c>
    </row>
    <row r="2258" spans="1:7" x14ac:dyDescent="0.25">
      <c r="A2258" t="s">
        <v>311</v>
      </c>
      <c r="B2258" t="s">
        <v>314</v>
      </c>
      <c r="C2258" t="s">
        <v>458</v>
      </c>
      <c r="D2258" s="34">
        <v>44531</v>
      </c>
      <c r="E2258">
        <v>396.14</v>
      </c>
      <c r="F2258" s="24">
        <v>75.37</v>
      </c>
      <c r="G2258" s="24">
        <f t="shared" si="35"/>
        <v>471.51</v>
      </c>
    </row>
    <row r="2259" spans="1:7" x14ac:dyDescent="0.25">
      <c r="A2259" t="s">
        <v>311</v>
      </c>
      <c r="B2259" t="s">
        <v>314</v>
      </c>
      <c r="C2259" t="s">
        <v>459</v>
      </c>
      <c r="D2259" s="34">
        <v>44531</v>
      </c>
      <c r="E2259">
        <v>396.14</v>
      </c>
      <c r="F2259" s="24">
        <v>75.37</v>
      </c>
      <c r="G2259" s="24">
        <f t="shared" si="35"/>
        <v>471.51</v>
      </c>
    </row>
    <row r="2260" spans="1:7" x14ac:dyDescent="0.25">
      <c r="A2260" t="s">
        <v>311</v>
      </c>
      <c r="B2260" t="s">
        <v>314</v>
      </c>
      <c r="C2260" t="s">
        <v>460</v>
      </c>
      <c r="D2260" s="34">
        <v>44531</v>
      </c>
      <c r="E2260">
        <v>396.14</v>
      </c>
      <c r="F2260" s="24">
        <v>75.37</v>
      </c>
      <c r="G2260" s="24">
        <f t="shared" si="35"/>
        <v>471.51</v>
      </c>
    </row>
    <row r="2261" spans="1:7" x14ac:dyDescent="0.25">
      <c r="A2261" t="s">
        <v>311</v>
      </c>
      <c r="B2261" t="s">
        <v>314</v>
      </c>
      <c r="C2261" t="s">
        <v>461</v>
      </c>
      <c r="D2261" s="34">
        <v>44531</v>
      </c>
      <c r="E2261">
        <v>396.14</v>
      </c>
      <c r="F2261" s="24">
        <v>75.37</v>
      </c>
      <c r="G2261" s="24">
        <f t="shared" si="35"/>
        <v>471.51</v>
      </c>
    </row>
    <row r="2262" spans="1:7" x14ac:dyDescent="0.25">
      <c r="A2262" t="s">
        <v>311</v>
      </c>
      <c r="B2262" t="s">
        <v>314</v>
      </c>
      <c r="C2262" t="s">
        <v>462</v>
      </c>
      <c r="D2262" s="34">
        <v>44531</v>
      </c>
      <c r="E2262">
        <v>396.14</v>
      </c>
      <c r="F2262" s="24">
        <v>75.37</v>
      </c>
      <c r="G2262" s="24">
        <f t="shared" si="35"/>
        <v>471.51</v>
      </c>
    </row>
    <row r="2263" spans="1:7" x14ac:dyDescent="0.25">
      <c r="A2263" t="s">
        <v>311</v>
      </c>
      <c r="B2263" t="s">
        <v>314</v>
      </c>
      <c r="C2263" t="s">
        <v>463</v>
      </c>
      <c r="D2263" s="34">
        <v>44531</v>
      </c>
      <c r="E2263">
        <v>396.14</v>
      </c>
      <c r="F2263" s="24">
        <v>75.37</v>
      </c>
      <c r="G2263" s="24">
        <f t="shared" si="35"/>
        <v>471.51</v>
      </c>
    </row>
    <row r="2264" spans="1:7" x14ac:dyDescent="0.25">
      <c r="A2264" t="s">
        <v>311</v>
      </c>
      <c r="B2264" t="s">
        <v>314</v>
      </c>
      <c r="C2264" t="s">
        <v>464</v>
      </c>
      <c r="D2264" s="34">
        <v>44531</v>
      </c>
      <c r="E2264">
        <v>396.14</v>
      </c>
      <c r="F2264" s="24">
        <v>75.37</v>
      </c>
      <c r="G2264" s="24">
        <f t="shared" si="35"/>
        <v>471.51</v>
      </c>
    </row>
    <row r="2265" spans="1:7" x14ac:dyDescent="0.25">
      <c r="A2265" t="s">
        <v>311</v>
      </c>
      <c r="B2265" t="s">
        <v>314</v>
      </c>
      <c r="C2265" t="s">
        <v>465</v>
      </c>
      <c r="D2265" s="34">
        <v>44531</v>
      </c>
      <c r="E2265">
        <v>396.14</v>
      </c>
      <c r="F2265" s="24">
        <v>75.37</v>
      </c>
      <c r="G2265" s="24">
        <f t="shared" si="35"/>
        <v>471.51</v>
      </c>
    </row>
    <row r="2266" spans="1:7" x14ac:dyDescent="0.25">
      <c r="A2266" t="s">
        <v>311</v>
      </c>
      <c r="B2266" t="s">
        <v>314</v>
      </c>
      <c r="C2266" t="s">
        <v>466</v>
      </c>
      <c r="D2266" s="34">
        <v>44531</v>
      </c>
      <c r="E2266">
        <v>396.14</v>
      </c>
      <c r="F2266" s="24">
        <v>75.37</v>
      </c>
      <c r="G2266" s="24">
        <f t="shared" si="35"/>
        <v>471.51</v>
      </c>
    </row>
    <row r="2267" spans="1:7" x14ac:dyDescent="0.25">
      <c r="A2267" t="s">
        <v>311</v>
      </c>
      <c r="B2267" t="s">
        <v>314</v>
      </c>
      <c r="C2267" t="s">
        <v>467</v>
      </c>
      <c r="D2267" s="34">
        <v>44531</v>
      </c>
      <c r="E2267">
        <v>396.14</v>
      </c>
      <c r="F2267" s="24">
        <v>75.37</v>
      </c>
      <c r="G2267" s="24">
        <f t="shared" si="35"/>
        <v>471.51</v>
      </c>
    </row>
    <row r="2268" spans="1:7" x14ac:dyDescent="0.25">
      <c r="A2268" t="s">
        <v>311</v>
      </c>
      <c r="B2268" t="s">
        <v>314</v>
      </c>
      <c r="C2268" t="s">
        <v>468</v>
      </c>
      <c r="D2268" s="34">
        <v>44531</v>
      </c>
      <c r="E2268">
        <v>396.14</v>
      </c>
      <c r="F2268" s="24">
        <v>75.37</v>
      </c>
      <c r="G2268" s="24">
        <f t="shared" si="35"/>
        <v>471.51</v>
      </c>
    </row>
    <row r="2269" spans="1:7" x14ac:dyDescent="0.25">
      <c r="A2269" t="s">
        <v>311</v>
      </c>
      <c r="B2269" t="s">
        <v>314</v>
      </c>
      <c r="C2269" t="s">
        <v>469</v>
      </c>
      <c r="D2269" s="34">
        <v>44531</v>
      </c>
      <c r="E2269">
        <v>396.14</v>
      </c>
      <c r="F2269" s="24">
        <v>75.37</v>
      </c>
      <c r="G2269" s="24">
        <f t="shared" si="35"/>
        <v>471.51</v>
      </c>
    </row>
    <row r="2270" spans="1:7" x14ac:dyDescent="0.25">
      <c r="A2270" t="s">
        <v>311</v>
      </c>
      <c r="B2270" t="s">
        <v>314</v>
      </c>
      <c r="C2270" t="s">
        <v>470</v>
      </c>
      <c r="D2270" s="34">
        <v>44531</v>
      </c>
      <c r="E2270">
        <v>396.14</v>
      </c>
      <c r="F2270" s="24">
        <v>75.37</v>
      </c>
      <c r="G2270" s="24">
        <f t="shared" si="35"/>
        <v>471.51</v>
      </c>
    </row>
    <row r="2271" spans="1:7" x14ac:dyDescent="0.25">
      <c r="A2271" t="s">
        <v>311</v>
      </c>
      <c r="B2271" t="s">
        <v>314</v>
      </c>
      <c r="C2271" t="s">
        <v>471</v>
      </c>
      <c r="D2271" s="34">
        <v>44531</v>
      </c>
      <c r="E2271">
        <v>396.14</v>
      </c>
      <c r="F2271" s="24">
        <v>75.37</v>
      </c>
      <c r="G2271" s="24">
        <f t="shared" si="35"/>
        <v>471.51</v>
      </c>
    </row>
    <row r="2272" spans="1:7" x14ac:dyDescent="0.25">
      <c r="A2272" t="s">
        <v>311</v>
      </c>
      <c r="B2272" t="s">
        <v>314</v>
      </c>
      <c r="C2272" t="s">
        <v>472</v>
      </c>
      <c r="D2272" s="34">
        <v>44531</v>
      </c>
      <c r="E2272">
        <v>396.14</v>
      </c>
      <c r="F2272" s="24">
        <v>75.37</v>
      </c>
      <c r="G2272" s="24">
        <f t="shared" si="35"/>
        <v>471.51</v>
      </c>
    </row>
    <row r="2273" spans="1:7" x14ac:dyDescent="0.25">
      <c r="A2273" t="s">
        <v>311</v>
      </c>
      <c r="B2273" t="s">
        <v>314</v>
      </c>
      <c r="C2273" t="s">
        <v>473</v>
      </c>
      <c r="D2273" s="34">
        <v>44531</v>
      </c>
      <c r="E2273">
        <v>396.14</v>
      </c>
      <c r="F2273" s="24">
        <v>75.37</v>
      </c>
      <c r="G2273" s="24">
        <f t="shared" si="35"/>
        <v>471.51</v>
      </c>
    </row>
    <row r="2274" spans="1:7" x14ac:dyDescent="0.25">
      <c r="A2274" t="s">
        <v>311</v>
      </c>
      <c r="B2274" t="s">
        <v>314</v>
      </c>
      <c r="C2274" t="s">
        <v>474</v>
      </c>
      <c r="D2274" s="34">
        <v>44531</v>
      </c>
      <c r="E2274">
        <v>396.14</v>
      </c>
      <c r="F2274" s="24">
        <v>75.37</v>
      </c>
      <c r="G2274" s="24">
        <f t="shared" si="35"/>
        <v>471.51</v>
      </c>
    </row>
    <row r="2275" spans="1:7" x14ac:dyDescent="0.25">
      <c r="A2275" t="s">
        <v>311</v>
      </c>
      <c r="B2275" t="s">
        <v>314</v>
      </c>
      <c r="C2275" t="s">
        <v>475</v>
      </c>
      <c r="D2275" s="34">
        <v>44531</v>
      </c>
      <c r="E2275">
        <v>396.14</v>
      </c>
      <c r="F2275" s="24">
        <v>75.37</v>
      </c>
      <c r="G2275" s="24">
        <f t="shared" si="35"/>
        <v>471.51</v>
      </c>
    </row>
    <row r="2276" spans="1:7" x14ac:dyDescent="0.25">
      <c r="A2276" t="s">
        <v>311</v>
      </c>
      <c r="B2276" t="s">
        <v>314</v>
      </c>
      <c r="C2276" t="s">
        <v>476</v>
      </c>
      <c r="D2276" s="34">
        <v>44531</v>
      </c>
      <c r="E2276">
        <v>394.86</v>
      </c>
      <c r="F2276" s="24">
        <v>75.12</v>
      </c>
      <c r="G2276" s="24">
        <f t="shared" si="35"/>
        <v>469.98</v>
      </c>
    </row>
    <row r="2277" spans="1:7" x14ac:dyDescent="0.25">
      <c r="A2277" t="s">
        <v>311</v>
      </c>
      <c r="B2277" t="s">
        <v>314</v>
      </c>
      <c r="C2277" t="s">
        <v>477</v>
      </c>
      <c r="D2277" s="34">
        <v>44531</v>
      </c>
      <c r="E2277">
        <v>396.14</v>
      </c>
      <c r="F2277" s="24">
        <v>75.37</v>
      </c>
      <c r="G2277" s="24">
        <f t="shared" si="35"/>
        <v>471.51</v>
      </c>
    </row>
    <row r="2278" spans="1:7" x14ac:dyDescent="0.25">
      <c r="A2278" t="s">
        <v>311</v>
      </c>
      <c r="B2278" t="s">
        <v>314</v>
      </c>
      <c r="C2278" t="s">
        <v>478</v>
      </c>
      <c r="D2278" s="34">
        <v>44531</v>
      </c>
      <c r="E2278">
        <v>396.14</v>
      </c>
      <c r="F2278" s="24">
        <v>75.37</v>
      </c>
      <c r="G2278" s="24">
        <f t="shared" si="35"/>
        <v>471.51</v>
      </c>
    </row>
    <row r="2279" spans="1:7" x14ac:dyDescent="0.25">
      <c r="A2279" t="s">
        <v>311</v>
      </c>
      <c r="B2279" t="s">
        <v>314</v>
      </c>
      <c r="C2279" t="s">
        <v>479</v>
      </c>
      <c r="D2279" s="34">
        <v>44531</v>
      </c>
      <c r="E2279">
        <v>396.14</v>
      </c>
      <c r="F2279" s="24">
        <v>75.37</v>
      </c>
      <c r="G2279" s="24">
        <f t="shared" si="35"/>
        <v>471.51</v>
      </c>
    </row>
    <row r="2280" spans="1:7" x14ac:dyDescent="0.25">
      <c r="A2280" t="s">
        <v>311</v>
      </c>
      <c r="B2280" t="s">
        <v>314</v>
      </c>
      <c r="C2280" t="s">
        <v>480</v>
      </c>
      <c r="D2280" s="34">
        <v>44531</v>
      </c>
      <c r="E2280">
        <v>396.14</v>
      </c>
      <c r="F2280" s="24">
        <v>75.37</v>
      </c>
      <c r="G2280" s="24">
        <f t="shared" si="35"/>
        <v>471.51</v>
      </c>
    </row>
    <row r="2281" spans="1:7" x14ac:dyDescent="0.25">
      <c r="A2281" t="s">
        <v>311</v>
      </c>
      <c r="B2281" t="s">
        <v>314</v>
      </c>
      <c r="C2281" t="s">
        <v>481</v>
      </c>
      <c r="D2281" s="34">
        <v>44531</v>
      </c>
      <c r="E2281">
        <v>394.86</v>
      </c>
      <c r="F2281" s="24">
        <v>75.12</v>
      </c>
      <c r="G2281" s="24">
        <f t="shared" si="35"/>
        <v>469.98</v>
      </c>
    </row>
    <row r="2282" spans="1:7" x14ac:dyDescent="0.25">
      <c r="A2282" t="s">
        <v>311</v>
      </c>
      <c r="B2282" t="s">
        <v>314</v>
      </c>
      <c r="C2282" t="s">
        <v>482</v>
      </c>
      <c r="D2282" s="34">
        <v>44531</v>
      </c>
      <c r="E2282">
        <v>394.86</v>
      </c>
      <c r="F2282" s="24">
        <v>75.12</v>
      </c>
      <c r="G2282" s="24">
        <f t="shared" si="35"/>
        <v>469.98</v>
      </c>
    </row>
    <row r="2283" spans="1:7" x14ac:dyDescent="0.25">
      <c r="A2283" t="s">
        <v>311</v>
      </c>
      <c r="B2283" t="s">
        <v>314</v>
      </c>
      <c r="C2283" t="s">
        <v>483</v>
      </c>
      <c r="D2283" s="34">
        <v>44531</v>
      </c>
      <c r="E2283">
        <v>394.86</v>
      </c>
      <c r="F2283" s="24">
        <v>75.12</v>
      </c>
      <c r="G2283" s="24">
        <f t="shared" si="35"/>
        <v>469.98</v>
      </c>
    </row>
    <row r="2284" spans="1:7" x14ac:dyDescent="0.25">
      <c r="A2284" t="s">
        <v>311</v>
      </c>
      <c r="B2284" t="s">
        <v>314</v>
      </c>
      <c r="C2284" t="s">
        <v>484</v>
      </c>
      <c r="D2284" s="34">
        <v>44531</v>
      </c>
      <c r="E2284">
        <v>394.86</v>
      </c>
      <c r="F2284" s="24">
        <v>75.12</v>
      </c>
      <c r="G2284" s="24">
        <f t="shared" si="35"/>
        <v>469.98</v>
      </c>
    </row>
    <row r="2285" spans="1:7" x14ac:dyDescent="0.25">
      <c r="A2285" t="s">
        <v>311</v>
      </c>
      <c r="B2285" t="s">
        <v>314</v>
      </c>
      <c r="C2285" t="s">
        <v>485</v>
      </c>
      <c r="D2285" s="34">
        <v>44531</v>
      </c>
      <c r="E2285">
        <v>394.86</v>
      </c>
      <c r="F2285" s="24">
        <v>75.12</v>
      </c>
      <c r="G2285" s="24">
        <f t="shared" si="35"/>
        <v>469.98</v>
      </c>
    </row>
    <row r="2286" spans="1:7" x14ac:dyDescent="0.25">
      <c r="A2286" t="s">
        <v>311</v>
      </c>
      <c r="B2286" t="s">
        <v>314</v>
      </c>
      <c r="C2286" t="s">
        <v>486</v>
      </c>
      <c r="D2286" s="34">
        <v>44531</v>
      </c>
      <c r="E2286">
        <v>394.86</v>
      </c>
      <c r="F2286" s="24">
        <v>75.12</v>
      </c>
      <c r="G2286" s="24">
        <f t="shared" si="35"/>
        <v>469.98</v>
      </c>
    </row>
    <row r="2287" spans="1:7" x14ac:dyDescent="0.25">
      <c r="A2287" t="s">
        <v>311</v>
      </c>
      <c r="B2287" t="s">
        <v>314</v>
      </c>
      <c r="C2287" t="s">
        <v>487</v>
      </c>
      <c r="D2287" s="34">
        <v>44531</v>
      </c>
      <c r="E2287">
        <v>394.86</v>
      </c>
      <c r="F2287" s="24">
        <v>75.12</v>
      </c>
      <c r="G2287" s="24">
        <f t="shared" si="35"/>
        <v>469.98</v>
      </c>
    </row>
    <row r="2288" spans="1:7" x14ac:dyDescent="0.25">
      <c r="A2288" t="s">
        <v>311</v>
      </c>
      <c r="B2288" t="s">
        <v>314</v>
      </c>
      <c r="C2288" t="s">
        <v>488</v>
      </c>
      <c r="D2288" s="34">
        <v>44531</v>
      </c>
      <c r="E2288">
        <v>394.86</v>
      </c>
      <c r="F2288" s="24">
        <v>75.12</v>
      </c>
      <c r="G2288" s="24">
        <f t="shared" si="35"/>
        <v>469.98</v>
      </c>
    </row>
    <row r="2289" spans="1:7" x14ac:dyDescent="0.25">
      <c r="A2289" t="s">
        <v>311</v>
      </c>
      <c r="B2289" t="s">
        <v>314</v>
      </c>
      <c r="C2289" t="s">
        <v>489</v>
      </c>
      <c r="D2289" s="34">
        <v>44531</v>
      </c>
      <c r="E2289">
        <v>394.86</v>
      </c>
      <c r="F2289" s="24">
        <v>75.12</v>
      </c>
      <c r="G2289" s="24">
        <f t="shared" si="35"/>
        <v>469.98</v>
      </c>
    </row>
    <row r="2290" spans="1:7" x14ac:dyDescent="0.25">
      <c r="A2290" t="s">
        <v>311</v>
      </c>
      <c r="B2290" t="s">
        <v>314</v>
      </c>
      <c r="C2290" t="s">
        <v>490</v>
      </c>
      <c r="D2290" s="34">
        <v>44531</v>
      </c>
      <c r="E2290">
        <v>394.86</v>
      </c>
      <c r="F2290" s="24">
        <v>75.12</v>
      </c>
      <c r="G2290" s="24">
        <f t="shared" si="35"/>
        <v>469.98</v>
      </c>
    </row>
    <row r="2291" spans="1:7" x14ac:dyDescent="0.25">
      <c r="A2291" t="s">
        <v>311</v>
      </c>
      <c r="B2291" t="s">
        <v>314</v>
      </c>
      <c r="C2291" t="s">
        <v>491</v>
      </c>
      <c r="D2291" s="34">
        <v>44531</v>
      </c>
      <c r="E2291">
        <v>394.86</v>
      </c>
      <c r="F2291" s="24">
        <v>75.12</v>
      </c>
      <c r="G2291" s="24">
        <f t="shared" si="35"/>
        <v>469.98</v>
      </c>
    </row>
    <row r="2292" spans="1:7" x14ac:dyDescent="0.25">
      <c r="A2292" t="s">
        <v>311</v>
      </c>
      <c r="B2292" t="s">
        <v>314</v>
      </c>
      <c r="C2292" t="s">
        <v>492</v>
      </c>
      <c r="D2292" s="34">
        <v>44531</v>
      </c>
      <c r="E2292">
        <v>394.86</v>
      </c>
      <c r="F2292" s="24">
        <v>75.12</v>
      </c>
      <c r="G2292" s="24">
        <f t="shared" si="35"/>
        <v>469.98</v>
      </c>
    </row>
    <row r="2293" spans="1:7" x14ac:dyDescent="0.25">
      <c r="A2293" t="s">
        <v>311</v>
      </c>
      <c r="B2293" t="s">
        <v>314</v>
      </c>
      <c r="C2293" t="s">
        <v>493</v>
      </c>
      <c r="D2293" s="34">
        <v>44531</v>
      </c>
      <c r="E2293">
        <v>394.86</v>
      </c>
      <c r="F2293" s="24">
        <v>75.12</v>
      </c>
      <c r="G2293" s="24">
        <f t="shared" si="35"/>
        <v>469.98</v>
      </c>
    </row>
    <row r="2294" spans="1:7" x14ac:dyDescent="0.25">
      <c r="A2294" t="s">
        <v>311</v>
      </c>
      <c r="B2294" t="s">
        <v>314</v>
      </c>
      <c r="C2294" t="s">
        <v>494</v>
      </c>
      <c r="D2294" s="34">
        <v>44531</v>
      </c>
      <c r="E2294">
        <v>394.86</v>
      </c>
      <c r="F2294" s="24">
        <v>75.12</v>
      </c>
      <c r="G2294" s="24">
        <f t="shared" si="35"/>
        <v>469.98</v>
      </c>
    </row>
    <row r="2295" spans="1:7" x14ac:dyDescent="0.25">
      <c r="A2295" t="s">
        <v>311</v>
      </c>
      <c r="B2295" t="s">
        <v>314</v>
      </c>
      <c r="C2295" t="s">
        <v>495</v>
      </c>
      <c r="D2295" s="34">
        <v>44531</v>
      </c>
      <c r="E2295">
        <v>394.86</v>
      </c>
      <c r="F2295" s="24">
        <v>75.12</v>
      </c>
      <c r="G2295" s="24">
        <f t="shared" si="35"/>
        <v>469.98</v>
      </c>
    </row>
    <row r="2296" spans="1:7" x14ac:dyDescent="0.25">
      <c r="A2296" t="s">
        <v>311</v>
      </c>
      <c r="B2296" t="s">
        <v>314</v>
      </c>
      <c r="C2296" t="s">
        <v>496</v>
      </c>
      <c r="D2296" s="34">
        <v>44531</v>
      </c>
      <c r="E2296">
        <v>394.86</v>
      </c>
      <c r="F2296" s="24">
        <v>75.12</v>
      </c>
      <c r="G2296" s="24">
        <f t="shared" si="35"/>
        <v>469.98</v>
      </c>
    </row>
    <row r="2297" spans="1:7" x14ac:dyDescent="0.25">
      <c r="A2297" t="s">
        <v>311</v>
      </c>
      <c r="B2297" t="s">
        <v>314</v>
      </c>
      <c r="C2297" t="s">
        <v>497</v>
      </c>
      <c r="D2297" s="34">
        <v>44531</v>
      </c>
      <c r="E2297">
        <v>394.86</v>
      </c>
      <c r="F2297" s="24">
        <v>75.12</v>
      </c>
      <c r="G2297" s="24">
        <f t="shared" si="35"/>
        <v>469.98</v>
      </c>
    </row>
    <row r="2298" spans="1:7" x14ac:dyDescent="0.25">
      <c r="A2298" t="s">
        <v>311</v>
      </c>
      <c r="B2298" t="s">
        <v>314</v>
      </c>
      <c r="C2298" t="s">
        <v>498</v>
      </c>
      <c r="D2298" s="34">
        <v>44531</v>
      </c>
      <c r="E2298">
        <v>394.86</v>
      </c>
      <c r="F2298" s="24">
        <v>75.12</v>
      </c>
      <c r="G2298" s="24">
        <f t="shared" si="35"/>
        <v>469.98</v>
      </c>
    </row>
    <row r="2299" spans="1:7" x14ac:dyDescent="0.25">
      <c r="A2299" t="s">
        <v>311</v>
      </c>
      <c r="B2299" t="s">
        <v>314</v>
      </c>
      <c r="C2299" t="s">
        <v>499</v>
      </c>
      <c r="D2299" s="34">
        <v>44531</v>
      </c>
      <c r="E2299">
        <v>394.86</v>
      </c>
      <c r="F2299" s="24">
        <v>75.12</v>
      </c>
      <c r="G2299" s="24">
        <f t="shared" si="35"/>
        <v>469.98</v>
      </c>
    </row>
    <row r="2300" spans="1:7" x14ac:dyDescent="0.25">
      <c r="A2300" t="s">
        <v>311</v>
      </c>
      <c r="B2300" t="s">
        <v>314</v>
      </c>
      <c r="C2300" t="s">
        <v>500</v>
      </c>
      <c r="D2300" s="34">
        <v>44531</v>
      </c>
      <c r="E2300">
        <v>394.86</v>
      </c>
      <c r="F2300" s="24">
        <v>75.12</v>
      </c>
      <c r="G2300" s="24">
        <f t="shared" si="35"/>
        <v>469.98</v>
      </c>
    </row>
    <row r="2301" spans="1:7" x14ac:dyDescent="0.25">
      <c r="A2301" t="s">
        <v>311</v>
      </c>
      <c r="B2301" t="s">
        <v>314</v>
      </c>
      <c r="C2301" t="s">
        <v>501</v>
      </c>
      <c r="D2301" s="34">
        <v>44531</v>
      </c>
      <c r="E2301">
        <v>394.86</v>
      </c>
      <c r="F2301" s="24">
        <v>75.12</v>
      </c>
      <c r="G2301" s="24">
        <f t="shared" si="35"/>
        <v>469.98</v>
      </c>
    </row>
    <row r="2302" spans="1:7" x14ac:dyDescent="0.25">
      <c r="A2302" t="s">
        <v>311</v>
      </c>
      <c r="B2302" t="s">
        <v>314</v>
      </c>
      <c r="C2302" t="s">
        <v>502</v>
      </c>
      <c r="D2302" s="34">
        <v>44531</v>
      </c>
      <c r="E2302">
        <v>394.86</v>
      </c>
      <c r="F2302" s="24">
        <v>75.12</v>
      </c>
      <c r="G2302" s="24">
        <f t="shared" si="35"/>
        <v>469.98</v>
      </c>
    </row>
    <row r="2303" spans="1:7" x14ac:dyDescent="0.25">
      <c r="A2303" t="s">
        <v>311</v>
      </c>
      <c r="B2303" t="s">
        <v>314</v>
      </c>
      <c r="C2303" t="s">
        <v>503</v>
      </c>
      <c r="D2303" s="34">
        <v>44531</v>
      </c>
      <c r="E2303">
        <v>394.86</v>
      </c>
      <c r="F2303" s="24">
        <v>75.12</v>
      </c>
      <c r="G2303" s="24">
        <f t="shared" si="35"/>
        <v>469.98</v>
      </c>
    </row>
    <row r="2304" spans="1:7" x14ac:dyDescent="0.25">
      <c r="A2304" t="s">
        <v>311</v>
      </c>
      <c r="B2304" t="s">
        <v>314</v>
      </c>
      <c r="C2304" t="s">
        <v>504</v>
      </c>
      <c r="D2304" s="34">
        <v>44531</v>
      </c>
      <c r="E2304">
        <v>394.86</v>
      </c>
      <c r="F2304" s="24">
        <v>75.12</v>
      </c>
      <c r="G2304" s="24">
        <f t="shared" si="35"/>
        <v>469.98</v>
      </c>
    </row>
    <row r="2305" spans="1:8" x14ac:dyDescent="0.25">
      <c r="A2305" t="s">
        <v>311</v>
      </c>
      <c r="B2305" t="s">
        <v>314</v>
      </c>
      <c r="C2305" t="s">
        <v>505</v>
      </c>
      <c r="D2305" s="34">
        <v>44531</v>
      </c>
      <c r="E2305">
        <v>394.86</v>
      </c>
      <c r="F2305" s="24">
        <v>75.12</v>
      </c>
      <c r="G2305" s="24">
        <f t="shared" si="35"/>
        <v>469.98</v>
      </c>
      <c r="H2305" s="37">
        <f>SUM(G2:G2305)</f>
        <v>15460788.480000164</v>
      </c>
    </row>
    <row r="2306" spans="1:8" x14ac:dyDescent="0.25">
      <c r="A2306" t="s">
        <v>311</v>
      </c>
      <c r="B2306" t="s">
        <v>312</v>
      </c>
      <c r="C2306" t="s">
        <v>313</v>
      </c>
      <c r="D2306" s="34">
        <v>44562</v>
      </c>
      <c r="E2306">
        <v>862713.58</v>
      </c>
      <c r="F2306" s="24">
        <v>335778.52</v>
      </c>
      <c r="G2306" s="24">
        <f t="shared" si="35"/>
        <v>1198492.1000000001</v>
      </c>
    </row>
    <row r="2307" spans="1:8" x14ac:dyDescent="0.25">
      <c r="A2307" t="s">
        <v>311</v>
      </c>
      <c r="B2307" t="s">
        <v>314</v>
      </c>
      <c r="C2307" t="s">
        <v>315</v>
      </c>
      <c r="D2307" s="34">
        <v>44562</v>
      </c>
      <c r="E2307">
        <v>396.06</v>
      </c>
      <c r="F2307" s="24">
        <v>73.92</v>
      </c>
      <c r="G2307" s="24">
        <f t="shared" ref="G2307:G2370" si="36">SUM(E2307:F2307)</f>
        <v>469.98</v>
      </c>
    </row>
    <row r="2308" spans="1:8" x14ac:dyDescent="0.25">
      <c r="A2308" t="s">
        <v>311</v>
      </c>
      <c r="B2308" t="s">
        <v>314</v>
      </c>
      <c r="C2308" t="s">
        <v>316</v>
      </c>
      <c r="D2308" s="34">
        <v>44562</v>
      </c>
      <c r="E2308">
        <v>397.36</v>
      </c>
      <c r="F2308" s="24">
        <v>74.150000000000006</v>
      </c>
      <c r="G2308" s="24">
        <f t="shared" si="36"/>
        <v>471.51</v>
      </c>
    </row>
    <row r="2309" spans="1:8" x14ac:dyDescent="0.25">
      <c r="A2309" t="s">
        <v>311</v>
      </c>
      <c r="B2309" t="s">
        <v>314</v>
      </c>
      <c r="C2309" t="s">
        <v>317</v>
      </c>
      <c r="D2309" s="34">
        <v>44562</v>
      </c>
      <c r="E2309">
        <v>396.06</v>
      </c>
      <c r="F2309" s="24">
        <v>73.92</v>
      </c>
      <c r="G2309" s="24">
        <f t="shared" si="36"/>
        <v>469.98</v>
      </c>
    </row>
    <row r="2310" spans="1:8" x14ac:dyDescent="0.25">
      <c r="A2310" t="s">
        <v>311</v>
      </c>
      <c r="B2310" t="s">
        <v>314</v>
      </c>
      <c r="C2310" t="s">
        <v>318</v>
      </c>
      <c r="D2310" s="34">
        <v>44562</v>
      </c>
      <c r="E2310">
        <v>397.36</v>
      </c>
      <c r="F2310" s="24">
        <v>74.150000000000006</v>
      </c>
      <c r="G2310" s="24">
        <f t="shared" si="36"/>
        <v>471.51</v>
      </c>
    </row>
    <row r="2311" spans="1:8" x14ac:dyDescent="0.25">
      <c r="A2311" t="s">
        <v>311</v>
      </c>
      <c r="B2311" t="s">
        <v>314</v>
      </c>
      <c r="C2311" t="s">
        <v>319</v>
      </c>
      <c r="D2311" s="34">
        <v>44562</v>
      </c>
      <c r="E2311">
        <v>397.36</v>
      </c>
      <c r="F2311" s="24">
        <v>74.150000000000006</v>
      </c>
      <c r="G2311" s="24">
        <f t="shared" si="36"/>
        <v>471.51</v>
      </c>
    </row>
    <row r="2312" spans="1:8" x14ac:dyDescent="0.25">
      <c r="A2312" t="s">
        <v>311</v>
      </c>
      <c r="B2312" t="s">
        <v>314</v>
      </c>
      <c r="C2312" t="s">
        <v>320</v>
      </c>
      <c r="D2312" s="34">
        <v>44562</v>
      </c>
      <c r="E2312">
        <v>397.36</v>
      </c>
      <c r="F2312" s="24">
        <v>74.150000000000006</v>
      </c>
      <c r="G2312" s="24">
        <f t="shared" si="36"/>
        <v>471.51</v>
      </c>
    </row>
    <row r="2313" spans="1:8" x14ac:dyDescent="0.25">
      <c r="A2313" t="s">
        <v>311</v>
      </c>
      <c r="B2313" t="s">
        <v>314</v>
      </c>
      <c r="C2313" t="s">
        <v>321</v>
      </c>
      <c r="D2313" s="34">
        <v>44562</v>
      </c>
      <c r="E2313">
        <v>396.06</v>
      </c>
      <c r="F2313" s="24">
        <v>73.92</v>
      </c>
      <c r="G2313" s="24">
        <f t="shared" si="36"/>
        <v>469.98</v>
      </c>
    </row>
    <row r="2314" spans="1:8" x14ac:dyDescent="0.25">
      <c r="A2314" t="s">
        <v>311</v>
      </c>
      <c r="B2314" t="s">
        <v>314</v>
      </c>
      <c r="C2314" t="s">
        <v>322</v>
      </c>
      <c r="D2314" s="34">
        <v>44562</v>
      </c>
      <c r="E2314">
        <v>397.36</v>
      </c>
      <c r="F2314" s="24">
        <v>74.150000000000006</v>
      </c>
      <c r="G2314" s="24">
        <f t="shared" si="36"/>
        <v>471.51</v>
      </c>
    </row>
    <row r="2315" spans="1:8" x14ac:dyDescent="0.25">
      <c r="A2315" t="s">
        <v>311</v>
      </c>
      <c r="B2315" t="s">
        <v>314</v>
      </c>
      <c r="C2315" t="s">
        <v>323</v>
      </c>
      <c r="D2315" s="34">
        <v>44562</v>
      </c>
      <c r="E2315">
        <v>396.06</v>
      </c>
      <c r="F2315" s="24">
        <v>73.92</v>
      </c>
      <c r="G2315" s="24">
        <f t="shared" si="36"/>
        <v>469.98</v>
      </c>
    </row>
    <row r="2316" spans="1:8" x14ac:dyDescent="0.25">
      <c r="A2316" t="s">
        <v>311</v>
      </c>
      <c r="B2316" t="s">
        <v>314</v>
      </c>
      <c r="C2316" t="s">
        <v>324</v>
      </c>
      <c r="D2316" s="34">
        <v>44562</v>
      </c>
      <c r="E2316">
        <v>397.36</v>
      </c>
      <c r="F2316" s="24">
        <v>74.150000000000006</v>
      </c>
      <c r="G2316" s="24">
        <f t="shared" si="36"/>
        <v>471.51</v>
      </c>
    </row>
    <row r="2317" spans="1:8" x14ac:dyDescent="0.25">
      <c r="A2317" t="s">
        <v>311</v>
      </c>
      <c r="B2317" t="s">
        <v>314</v>
      </c>
      <c r="C2317" t="s">
        <v>325</v>
      </c>
      <c r="D2317" s="34">
        <v>44562</v>
      </c>
      <c r="E2317">
        <v>396.06</v>
      </c>
      <c r="F2317" s="24">
        <v>73.92</v>
      </c>
      <c r="G2317" s="24">
        <f t="shared" si="36"/>
        <v>469.98</v>
      </c>
    </row>
    <row r="2318" spans="1:8" x14ac:dyDescent="0.25">
      <c r="A2318" t="s">
        <v>311</v>
      </c>
      <c r="B2318" t="s">
        <v>314</v>
      </c>
      <c r="C2318" t="s">
        <v>326</v>
      </c>
      <c r="D2318" s="34">
        <v>44562</v>
      </c>
      <c r="E2318">
        <v>397.36</v>
      </c>
      <c r="F2318" s="24">
        <v>74.150000000000006</v>
      </c>
      <c r="G2318" s="24">
        <f t="shared" si="36"/>
        <v>471.51</v>
      </c>
    </row>
    <row r="2319" spans="1:8" x14ac:dyDescent="0.25">
      <c r="A2319" t="s">
        <v>311</v>
      </c>
      <c r="B2319" t="s">
        <v>314</v>
      </c>
      <c r="C2319" t="s">
        <v>327</v>
      </c>
      <c r="D2319" s="34">
        <v>44562</v>
      </c>
      <c r="E2319">
        <v>397.36</v>
      </c>
      <c r="F2319" s="24">
        <v>74.150000000000006</v>
      </c>
      <c r="G2319" s="24">
        <f t="shared" si="36"/>
        <v>471.51</v>
      </c>
    </row>
    <row r="2320" spans="1:8" x14ac:dyDescent="0.25">
      <c r="A2320" t="s">
        <v>311</v>
      </c>
      <c r="B2320" t="s">
        <v>314</v>
      </c>
      <c r="C2320" t="s">
        <v>328</v>
      </c>
      <c r="D2320" s="34">
        <v>44562</v>
      </c>
      <c r="E2320">
        <v>397.36</v>
      </c>
      <c r="F2320" s="24">
        <v>74.150000000000006</v>
      </c>
      <c r="G2320" s="24">
        <f t="shared" si="36"/>
        <v>471.51</v>
      </c>
    </row>
    <row r="2321" spans="1:7" x14ac:dyDescent="0.25">
      <c r="A2321" t="s">
        <v>311</v>
      </c>
      <c r="B2321" t="s">
        <v>314</v>
      </c>
      <c r="C2321" t="s">
        <v>329</v>
      </c>
      <c r="D2321" s="34">
        <v>44562</v>
      </c>
      <c r="E2321">
        <v>397.36</v>
      </c>
      <c r="F2321" s="24">
        <v>74.150000000000006</v>
      </c>
      <c r="G2321" s="24">
        <f t="shared" si="36"/>
        <v>471.51</v>
      </c>
    </row>
    <row r="2322" spans="1:7" x14ac:dyDescent="0.25">
      <c r="A2322" t="s">
        <v>311</v>
      </c>
      <c r="B2322" t="s">
        <v>314</v>
      </c>
      <c r="C2322" t="s">
        <v>330</v>
      </c>
      <c r="D2322" s="34">
        <v>44562</v>
      </c>
      <c r="E2322">
        <v>396.06</v>
      </c>
      <c r="F2322" s="24">
        <v>73.92</v>
      </c>
      <c r="G2322" s="24">
        <f t="shared" si="36"/>
        <v>469.98</v>
      </c>
    </row>
    <row r="2323" spans="1:7" x14ac:dyDescent="0.25">
      <c r="A2323" t="s">
        <v>311</v>
      </c>
      <c r="B2323" t="s">
        <v>314</v>
      </c>
      <c r="C2323" t="s">
        <v>331</v>
      </c>
      <c r="D2323" s="34">
        <v>44562</v>
      </c>
      <c r="E2323">
        <v>397.36</v>
      </c>
      <c r="F2323" s="24">
        <v>74.150000000000006</v>
      </c>
      <c r="G2323" s="24">
        <f t="shared" si="36"/>
        <v>471.51</v>
      </c>
    </row>
    <row r="2324" spans="1:7" x14ac:dyDescent="0.25">
      <c r="A2324" t="s">
        <v>311</v>
      </c>
      <c r="B2324" t="s">
        <v>314</v>
      </c>
      <c r="C2324" t="s">
        <v>332</v>
      </c>
      <c r="D2324" s="34">
        <v>44562</v>
      </c>
      <c r="E2324">
        <v>397.36</v>
      </c>
      <c r="F2324" s="24">
        <v>74.150000000000006</v>
      </c>
      <c r="G2324" s="24">
        <f t="shared" si="36"/>
        <v>471.51</v>
      </c>
    </row>
    <row r="2325" spans="1:7" x14ac:dyDescent="0.25">
      <c r="A2325" t="s">
        <v>311</v>
      </c>
      <c r="B2325" t="s">
        <v>314</v>
      </c>
      <c r="C2325" t="s">
        <v>333</v>
      </c>
      <c r="D2325" s="34">
        <v>44562</v>
      </c>
      <c r="E2325">
        <v>397.36</v>
      </c>
      <c r="F2325" s="24">
        <v>74.150000000000006</v>
      </c>
      <c r="G2325" s="24">
        <f t="shared" si="36"/>
        <v>471.51</v>
      </c>
    </row>
    <row r="2326" spans="1:7" x14ac:dyDescent="0.25">
      <c r="A2326" t="s">
        <v>311</v>
      </c>
      <c r="B2326" t="s">
        <v>314</v>
      </c>
      <c r="C2326" t="s">
        <v>334</v>
      </c>
      <c r="D2326" s="34">
        <v>44562</v>
      </c>
      <c r="E2326">
        <v>396.06</v>
      </c>
      <c r="F2326" s="24">
        <v>73.92</v>
      </c>
      <c r="G2326" s="24">
        <f t="shared" si="36"/>
        <v>469.98</v>
      </c>
    </row>
    <row r="2327" spans="1:7" x14ac:dyDescent="0.25">
      <c r="A2327" t="s">
        <v>311</v>
      </c>
      <c r="B2327" t="s">
        <v>314</v>
      </c>
      <c r="C2327" t="s">
        <v>335</v>
      </c>
      <c r="D2327" s="34">
        <v>44562</v>
      </c>
      <c r="E2327">
        <v>397.36</v>
      </c>
      <c r="F2327" s="24">
        <v>74.150000000000006</v>
      </c>
      <c r="G2327" s="24">
        <f t="shared" si="36"/>
        <v>471.51</v>
      </c>
    </row>
    <row r="2328" spans="1:7" x14ac:dyDescent="0.25">
      <c r="A2328" t="s">
        <v>311</v>
      </c>
      <c r="B2328" t="s">
        <v>314</v>
      </c>
      <c r="C2328" t="s">
        <v>336</v>
      </c>
      <c r="D2328" s="34">
        <v>44562</v>
      </c>
      <c r="E2328">
        <v>397.36</v>
      </c>
      <c r="F2328" s="24">
        <v>74.150000000000006</v>
      </c>
      <c r="G2328" s="24">
        <f t="shared" si="36"/>
        <v>471.51</v>
      </c>
    </row>
    <row r="2329" spans="1:7" x14ac:dyDescent="0.25">
      <c r="A2329" t="s">
        <v>311</v>
      </c>
      <c r="B2329" t="s">
        <v>314</v>
      </c>
      <c r="C2329" t="s">
        <v>337</v>
      </c>
      <c r="D2329" s="34">
        <v>44562</v>
      </c>
      <c r="E2329">
        <v>396.06</v>
      </c>
      <c r="F2329" s="24">
        <v>73.92</v>
      </c>
      <c r="G2329" s="24">
        <f t="shared" si="36"/>
        <v>469.98</v>
      </c>
    </row>
    <row r="2330" spans="1:7" x14ac:dyDescent="0.25">
      <c r="A2330" t="s">
        <v>311</v>
      </c>
      <c r="B2330" t="s">
        <v>314</v>
      </c>
      <c r="C2330" t="s">
        <v>338</v>
      </c>
      <c r="D2330" s="34">
        <v>44562</v>
      </c>
      <c r="E2330">
        <v>396.06</v>
      </c>
      <c r="F2330" s="24">
        <v>73.92</v>
      </c>
      <c r="G2330" s="24">
        <f t="shared" si="36"/>
        <v>469.98</v>
      </c>
    </row>
    <row r="2331" spans="1:7" x14ac:dyDescent="0.25">
      <c r="A2331" t="s">
        <v>311</v>
      </c>
      <c r="B2331" t="s">
        <v>314</v>
      </c>
      <c r="C2331" t="s">
        <v>339</v>
      </c>
      <c r="D2331" s="34">
        <v>44562</v>
      </c>
      <c r="E2331">
        <v>396.06</v>
      </c>
      <c r="F2331" s="24">
        <v>73.92</v>
      </c>
      <c r="G2331" s="24">
        <f t="shared" si="36"/>
        <v>469.98</v>
      </c>
    </row>
    <row r="2332" spans="1:7" x14ac:dyDescent="0.25">
      <c r="A2332" t="s">
        <v>311</v>
      </c>
      <c r="B2332" t="s">
        <v>314</v>
      </c>
      <c r="C2332" t="s">
        <v>340</v>
      </c>
      <c r="D2332" s="34">
        <v>44562</v>
      </c>
      <c r="E2332">
        <v>396.06</v>
      </c>
      <c r="F2332" s="24">
        <v>73.92</v>
      </c>
      <c r="G2332" s="24">
        <f t="shared" si="36"/>
        <v>469.98</v>
      </c>
    </row>
    <row r="2333" spans="1:7" x14ac:dyDescent="0.25">
      <c r="A2333" t="s">
        <v>311</v>
      </c>
      <c r="B2333" t="s">
        <v>314</v>
      </c>
      <c r="C2333" t="s">
        <v>341</v>
      </c>
      <c r="D2333" s="34">
        <v>44562</v>
      </c>
      <c r="E2333">
        <v>396.06</v>
      </c>
      <c r="F2333" s="24">
        <v>73.92</v>
      </c>
      <c r="G2333" s="24">
        <f t="shared" si="36"/>
        <v>469.98</v>
      </c>
    </row>
    <row r="2334" spans="1:7" x14ac:dyDescent="0.25">
      <c r="A2334" t="s">
        <v>311</v>
      </c>
      <c r="B2334" t="s">
        <v>314</v>
      </c>
      <c r="C2334" t="s">
        <v>342</v>
      </c>
      <c r="D2334" s="34">
        <v>44562</v>
      </c>
      <c r="E2334">
        <v>396.06</v>
      </c>
      <c r="F2334" s="24">
        <v>73.92</v>
      </c>
      <c r="G2334" s="24">
        <f t="shared" si="36"/>
        <v>469.98</v>
      </c>
    </row>
    <row r="2335" spans="1:7" x14ac:dyDescent="0.25">
      <c r="A2335" t="s">
        <v>311</v>
      </c>
      <c r="B2335" t="s">
        <v>314</v>
      </c>
      <c r="C2335" t="s">
        <v>343</v>
      </c>
      <c r="D2335" s="34">
        <v>44562</v>
      </c>
      <c r="E2335">
        <v>396.06</v>
      </c>
      <c r="F2335" s="24">
        <v>73.92</v>
      </c>
      <c r="G2335" s="24">
        <f t="shared" si="36"/>
        <v>469.98</v>
      </c>
    </row>
    <row r="2336" spans="1:7" x14ac:dyDescent="0.25">
      <c r="A2336" t="s">
        <v>311</v>
      </c>
      <c r="B2336" t="s">
        <v>314</v>
      </c>
      <c r="C2336" t="s">
        <v>344</v>
      </c>
      <c r="D2336" s="34">
        <v>44562</v>
      </c>
      <c r="E2336">
        <v>396.06</v>
      </c>
      <c r="F2336" s="24">
        <v>73.92</v>
      </c>
      <c r="G2336" s="24">
        <f t="shared" si="36"/>
        <v>469.98</v>
      </c>
    </row>
    <row r="2337" spans="1:7" x14ac:dyDescent="0.25">
      <c r="A2337" t="s">
        <v>311</v>
      </c>
      <c r="B2337" t="s">
        <v>314</v>
      </c>
      <c r="C2337" t="s">
        <v>345</v>
      </c>
      <c r="D2337" s="34">
        <v>44562</v>
      </c>
      <c r="E2337">
        <v>396.06</v>
      </c>
      <c r="F2337" s="24">
        <v>73.92</v>
      </c>
      <c r="G2337" s="24">
        <f t="shared" si="36"/>
        <v>469.98</v>
      </c>
    </row>
    <row r="2338" spans="1:7" x14ac:dyDescent="0.25">
      <c r="A2338" t="s">
        <v>311</v>
      </c>
      <c r="B2338" t="s">
        <v>314</v>
      </c>
      <c r="C2338" t="s">
        <v>346</v>
      </c>
      <c r="D2338" s="34">
        <v>44562</v>
      </c>
      <c r="E2338">
        <v>396.06</v>
      </c>
      <c r="F2338" s="24">
        <v>73.92</v>
      </c>
      <c r="G2338" s="24">
        <f t="shared" si="36"/>
        <v>469.98</v>
      </c>
    </row>
    <row r="2339" spans="1:7" x14ac:dyDescent="0.25">
      <c r="A2339" t="s">
        <v>311</v>
      </c>
      <c r="B2339" t="s">
        <v>314</v>
      </c>
      <c r="C2339" t="s">
        <v>347</v>
      </c>
      <c r="D2339" s="34">
        <v>44562</v>
      </c>
      <c r="E2339">
        <v>396.06</v>
      </c>
      <c r="F2339" s="24">
        <v>73.92</v>
      </c>
      <c r="G2339" s="24">
        <f t="shared" si="36"/>
        <v>469.98</v>
      </c>
    </row>
    <row r="2340" spans="1:7" x14ac:dyDescent="0.25">
      <c r="A2340" t="s">
        <v>311</v>
      </c>
      <c r="B2340" t="s">
        <v>314</v>
      </c>
      <c r="C2340" t="s">
        <v>348</v>
      </c>
      <c r="D2340" s="34">
        <v>44562</v>
      </c>
      <c r="E2340">
        <v>396.06</v>
      </c>
      <c r="F2340" s="24">
        <v>73.92</v>
      </c>
      <c r="G2340" s="24">
        <f t="shared" si="36"/>
        <v>469.98</v>
      </c>
    </row>
    <row r="2341" spans="1:7" x14ac:dyDescent="0.25">
      <c r="A2341" t="s">
        <v>311</v>
      </c>
      <c r="B2341" t="s">
        <v>314</v>
      </c>
      <c r="C2341" t="s">
        <v>349</v>
      </c>
      <c r="D2341" s="34">
        <v>44562</v>
      </c>
      <c r="E2341">
        <v>397.36</v>
      </c>
      <c r="F2341" s="24">
        <v>74.150000000000006</v>
      </c>
      <c r="G2341" s="24">
        <f t="shared" si="36"/>
        <v>471.51</v>
      </c>
    </row>
    <row r="2342" spans="1:7" x14ac:dyDescent="0.25">
      <c r="A2342" t="s">
        <v>311</v>
      </c>
      <c r="B2342" t="s">
        <v>314</v>
      </c>
      <c r="C2342" t="s">
        <v>350</v>
      </c>
      <c r="D2342" s="34">
        <v>44562</v>
      </c>
      <c r="E2342">
        <v>396.06</v>
      </c>
      <c r="F2342" s="24">
        <v>73.92</v>
      </c>
      <c r="G2342" s="24">
        <f t="shared" si="36"/>
        <v>469.98</v>
      </c>
    </row>
    <row r="2343" spans="1:7" x14ac:dyDescent="0.25">
      <c r="A2343" t="s">
        <v>311</v>
      </c>
      <c r="B2343" t="s">
        <v>314</v>
      </c>
      <c r="C2343" t="s">
        <v>351</v>
      </c>
      <c r="D2343" s="34">
        <v>44562</v>
      </c>
      <c r="E2343">
        <v>397.36</v>
      </c>
      <c r="F2343" s="24">
        <v>74.150000000000006</v>
      </c>
      <c r="G2343" s="24">
        <f t="shared" si="36"/>
        <v>471.51</v>
      </c>
    </row>
    <row r="2344" spans="1:7" x14ac:dyDescent="0.25">
      <c r="A2344" t="s">
        <v>311</v>
      </c>
      <c r="B2344" t="s">
        <v>314</v>
      </c>
      <c r="C2344" t="s">
        <v>352</v>
      </c>
      <c r="D2344" s="34">
        <v>44562</v>
      </c>
      <c r="E2344">
        <v>397.36</v>
      </c>
      <c r="F2344" s="24">
        <v>74.150000000000006</v>
      </c>
      <c r="G2344" s="24">
        <f t="shared" si="36"/>
        <v>471.51</v>
      </c>
    </row>
    <row r="2345" spans="1:7" x14ac:dyDescent="0.25">
      <c r="A2345" t="s">
        <v>311</v>
      </c>
      <c r="B2345" t="s">
        <v>314</v>
      </c>
      <c r="C2345" t="s">
        <v>353</v>
      </c>
      <c r="D2345" s="34">
        <v>44562</v>
      </c>
      <c r="E2345">
        <v>396.06</v>
      </c>
      <c r="F2345" s="24">
        <v>73.92</v>
      </c>
      <c r="G2345" s="24">
        <f t="shared" si="36"/>
        <v>469.98</v>
      </c>
    </row>
    <row r="2346" spans="1:7" x14ac:dyDescent="0.25">
      <c r="A2346" t="s">
        <v>311</v>
      </c>
      <c r="B2346" t="s">
        <v>314</v>
      </c>
      <c r="C2346" t="s">
        <v>354</v>
      </c>
      <c r="D2346" s="34">
        <v>44562</v>
      </c>
      <c r="E2346">
        <v>397.36</v>
      </c>
      <c r="F2346" s="24">
        <v>74.150000000000006</v>
      </c>
      <c r="G2346" s="24">
        <f t="shared" si="36"/>
        <v>471.51</v>
      </c>
    </row>
    <row r="2347" spans="1:7" x14ac:dyDescent="0.25">
      <c r="A2347" t="s">
        <v>311</v>
      </c>
      <c r="B2347" t="s">
        <v>314</v>
      </c>
      <c r="C2347" t="s">
        <v>355</v>
      </c>
      <c r="D2347" s="34">
        <v>44562</v>
      </c>
      <c r="E2347">
        <v>397.36</v>
      </c>
      <c r="F2347" s="24">
        <v>74.150000000000006</v>
      </c>
      <c r="G2347" s="24">
        <f t="shared" si="36"/>
        <v>471.51</v>
      </c>
    </row>
    <row r="2348" spans="1:7" x14ac:dyDescent="0.25">
      <c r="A2348" t="s">
        <v>311</v>
      </c>
      <c r="B2348" t="s">
        <v>314</v>
      </c>
      <c r="C2348" t="s">
        <v>356</v>
      </c>
      <c r="D2348" s="34">
        <v>44562</v>
      </c>
      <c r="E2348">
        <v>397.36</v>
      </c>
      <c r="F2348" s="24">
        <v>74.150000000000006</v>
      </c>
      <c r="G2348" s="24">
        <f t="shared" si="36"/>
        <v>471.51</v>
      </c>
    </row>
    <row r="2349" spans="1:7" x14ac:dyDescent="0.25">
      <c r="A2349" t="s">
        <v>311</v>
      </c>
      <c r="B2349" t="s">
        <v>314</v>
      </c>
      <c r="C2349" t="s">
        <v>357</v>
      </c>
      <c r="D2349" s="34">
        <v>44562</v>
      </c>
      <c r="E2349">
        <v>397.36</v>
      </c>
      <c r="F2349" s="24">
        <v>74.150000000000006</v>
      </c>
      <c r="G2349" s="24">
        <f t="shared" si="36"/>
        <v>471.51</v>
      </c>
    </row>
    <row r="2350" spans="1:7" x14ac:dyDescent="0.25">
      <c r="A2350" t="s">
        <v>311</v>
      </c>
      <c r="B2350" t="s">
        <v>314</v>
      </c>
      <c r="C2350" t="s">
        <v>358</v>
      </c>
      <c r="D2350" s="34">
        <v>44562</v>
      </c>
      <c r="E2350">
        <v>397.36</v>
      </c>
      <c r="F2350" s="24">
        <v>74.150000000000006</v>
      </c>
      <c r="G2350" s="24">
        <f t="shared" si="36"/>
        <v>471.51</v>
      </c>
    </row>
    <row r="2351" spans="1:7" x14ac:dyDescent="0.25">
      <c r="A2351" t="s">
        <v>311</v>
      </c>
      <c r="B2351" t="s">
        <v>314</v>
      </c>
      <c r="C2351" t="s">
        <v>359</v>
      </c>
      <c r="D2351" s="34">
        <v>44562</v>
      </c>
      <c r="E2351">
        <v>397.36</v>
      </c>
      <c r="F2351" s="24">
        <v>74.150000000000006</v>
      </c>
      <c r="G2351" s="24">
        <f t="shared" si="36"/>
        <v>471.51</v>
      </c>
    </row>
    <row r="2352" spans="1:7" x14ac:dyDescent="0.25">
      <c r="A2352" t="s">
        <v>311</v>
      </c>
      <c r="B2352" t="s">
        <v>314</v>
      </c>
      <c r="C2352" t="s">
        <v>360</v>
      </c>
      <c r="D2352" s="34">
        <v>44562</v>
      </c>
      <c r="E2352">
        <v>397.36</v>
      </c>
      <c r="F2352" s="24">
        <v>74.150000000000006</v>
      </c>
      <c r="G2352" s="24">
        <f t="shared" si="36"/>
        <v>471.51</v>
      </c>
    </row>
    <row r="2353" spans="1:7" x14ac:dyDescent="0.25">
      <c r="A2353" t="s">
        <v>311</v>
      </c>
      <c r="B2353" t="s">
        <v>314</v>
      </c>
      <c r="C2353" t="s">
        <v>361</v>
      </c>
      <c r="D2353" s="34">
        <v>44562</v>
      </c>
      <c r="E2353">
        <v>397.36</v>
      </c>
      <c r="F2353" s="24">
        <v>74.150000000000006</v>
      </c>
      <c r="G2353" s="24">
        <f t="shared" si="36"/>
        <v>471.51</v>
      </c>
    </row>
    <row r="2354" spans="1:7" x14ac:dyDescent="0.25">
      <c r="A2354" t="s">
        <v>311</v>
      </c>
      <c r="B2354" t="s">
        <v>314</v>
      </c>
      <c r="C2354" t="s">
        <v>362</v>
      </c>
      <c r="D2354" s="34">
        <v>44562</v>
      </c>
      <c r="E2354">
        <v>397.36</v>
      </c>
      <c r="F2354" s="24">
        <v>74.150000000000006</v>
      </c>
      <c r="G2354" s="24">
        <f t="shared" si="36"/>
        <v>471.51</v>
      </c>
    </row>
    <row r="2355" spans="1:7" x14ac:dyDescent="0.25">
      <c r="A2355" t="s">
        <v>311</v>
      </c>
      <c r="B2355" t="s">
        <v>314</v>
      </c>
      <c r="C2355" t="s">
        <v>363</v>
      </c>
      <c r="D2355" s="34">
        <v>44562</v>
      </c>
      <c r="E2355">
        <v>397.36</v>
      </c>
      <c r="F2355" s="24">
        <v>74.150000000000006</v>
      </c>
      <c r="G2355" s="24">
        <f t="shared" si="36"/>
        <v>471.51</v>
      </c>
    </row>
    <row r="2356" spans="1:7" x14ac:dyDescent="0.25">
      <c r="A2356" t="s">
        <v>311</v>
      </c>
      <c r="B2356" t="s">
        <v>314</v>
      </c>
      <c r="C2356" t="s">
        <v>364</v>
      </c>
      <c r="D2356" s="34">
        <v>44562</v>
      </c>
      <c r="E2356">
        <v>397.36</v>
      </c>
      <c r="F2356" s="24">
        <v>74.150000000000006</v>
      </c>
      <c r="G2356" s="24">
        <f t="shared" si="36"/>
        <v>471.51</v>
      </c>
    </row>
    <row r="2357" spans="1:7" x14ac:dyDescent="0.25">
      <c r="A2357" t="s">
        <v>311</v>
      </c>
      <c r="B2357" t="s">
        <v>314</v>
      </c>
      <c r="C2357" t="s">
        <v>365</v>
      </c>
      <c r="D2357" s="34">
        <v>44562</v>
      </c>
      <c r="E2357">
        <v>397.36</v>
      </c>
      <c r="F2357" s="24">
        <v>74.150000000000006</v>
      </c>
      <c r="G2357" s="24">
        <f t="shared" si="36"/>
        <v>471.51</v>
      </c>
    </row>
    <row r="2358" spans="1:7" x14ac:dyDescent="0.25">
      <c r="A2358" t="s">
        <v>311</v>
      </c>
      <c r="B2358" t="s">
        <v>314</v>
      </c>
      <c r="C2358" t="s">
        <v>366</v>
      </c>
      <c r="D2358" s="34">
        <v>44562</v>
      </c>
      <c r="E2358">
        <v>397.36</v>
      </c>
      <c r="F2358" s="24">
        <v>74.150000000000006</v>
      </c>
      <c r="G2358" s="24">
        <f t="shared" si="36"/>
        <v>471.51</v>
      </c>
    </row>
    <row r="2359" spans="1:7" x14ac:dyDescent="0.25">
      <c r="A2359" t="s">
        <v>311</v>
      </c>
      <c r="B2359" t="s">
        <v>314</v>
      </c>
      <c r="C2359" t="s">
        <v>367</v>
      </c>
      <c r="D2359" s="34">
        <v>44562</v>
      </c>
      <c r="E2359">
        <v>396.06</v>
      </c>
      <c r="F2359" s="24">
        <v>73.92</v>
      </c>
      <c r="G2359" s="24">
        <f t="shared" si="36"/>
        <v>469.98</v>
      </c>
    </row>
    <row r="2360" spans="1:7" x14ac:dyDescent="0.25">
      <c r="A2360" t="s">
        <v>311</v>
      </c>
      <c r="B2360" t="s">
        <v>314</v>
      </c>
      <c r="C2360" t="s">
        <v>368</v>
      </c>
      <c r="D2360" s="34">
        <v>44562</v>
      </c>
      <c r="E2360">
        <v>397.36</v>
      </c>
      <c r="F2360" s="24">
        <v>74.150000000000006</v>
      </c>
      <c r="G2360" s="24">
        <f t="shared" si="36"/>
        <v>471.51</v>
      </c>
    </row>
    <row r="2361" spans="1:7" x14ac:dyDescent="0.25">
      <c r="A2361" t="s">
        <v>311</v>
      </c>
      <c r="B2361" t="s">
        <v>314</v>
      </c>
      <c r="C2361" t="s">
        <v>369</v>
      </c>
      <c r="D2361" s="34">
        <v>44562</v>
      </c>
      <c r="E2361">
        <v>397.36</v>
      </c>
      <c r="F2361" s="24">
        <v>74.150000000000006</v>
      </c>
      <c r="G2361" s="24">
        <f t="shared" si="36"/>
        <v>471.51</v>
      </c>
    </row>
    <row r="2362" spans="1:7" x14ac:dyDescent="0.25">
      <c r="A2362" t="s">
        <v>311</v>
      </c>
      <c r="B2362" t="s">
        <v>314</v>
      </c>
      <c r="C2362" t="s">
        <v>370</v>
      </c>
      <c r="D2362" s="34">
        <v>44562</v>
      </c>
      <c r="E2362">
        <v>397.36</v>
      </c>
      <c r="F2362" s="24">
        <v>74.150000000000006</v>
      </c>
      <c r="G2362" s="24">
        <f t="shared" si="36"/>
        <v>471.51</v>
      </c>
    </row>
    <row r="2363" spans="1:7" x14ac:dyDescent="0.25">
      <c r="A2363" t="s">
        <v>311</v>
      </c>
      <c r="B2363" t="s">
        <v>314</v>
      </c>
      <c r="C2363" t="s">
        <v>371</v>
      </c>
      <c r="D2363" s="34">
        <v>44562</v>
      </c>
      <c r="E2363">
        <v>397.36</v>
      </c>
      <c r="F2363" s="24">
        <v>74.150000000000006</v>
      </c>
      <c r="G2363" s="24">
        <f t="shared" si="36"/>
        <v>471.51</v>
      </c>
    </row>
    <row r="2364" spans="1:7" x14ac:dyDescent="0.25">
      <c r="A2364" t="s">
        <v>311</v>
      </c>
      <c r="B2364" t="s">
        <v>314</v>
      </c>
      <c r="C2364" t="s">
        <v>372</v>
      </c>
      <c r="D2364" s="34">
        <v>44562</v>
      </c>
      <c r="E2364">
        <v>397.36</v>
      </c>
      <c r="F2364" s="24">
        <v>74.150000000000006</v>
      </c>
      <c r="G2364" s="24">
        <f t="shared" si="36"/>
        <v>471.51</v>
      </c>
    </row>
    <row r="2365" spans="1:7" x14ac:dyDescent="0.25">
      <c r="A2365" t="s">
        <v>311</v>
      </c>
      <c r="B2365" t="s">
        <v>314</v>
      </c>
      <c r="C2365" t="s">
        <v>373</v>
      </c>
      <c r="D2365" s="34">
        <v>44562</v>
      </c>
      <c r="E2365">
        <v>397.36</v>
      </c>
      <c r="F2365" s="24">
        <v>74.150000000000006</v>
      </c>
      <c r="G2365" s="24">
        <f t="shared" si="36"/>
        <v>471.51</v>
      </c>
    </row>
    <row r="2366" spans="1:7" x14ac:dyDescent="0.25">
      <c r="A2366" t="s">
        <v>311</v>
      </c>
      <c r="B2366" t="s">
        <v>314</v>
      </c>
      <c r="C2366" t="s">
        <v>374</v>
      </c>
      <c r="D2366" s="34">
        <v>44562</v>
      </c>
      <c r="E2366">
        <v>396.06</v>
      </c>
      <c r="F2366" s="24">
        <v>73.92</v>
      </c>
      <c r="G2366" s="24">
        <f t="shared" si="36"/>
        <v>469.98</v>
      </c>
    </row>
    <row r="2367" spans="1:7" x14ac:dyDescent="0.25">
      <c r="A2367" t="s">
        <v>311</v>
      </c>
      <c r="B2367" t="s">
        <v>314</v>
      </c>
      <c r="C2367" t="s">
        <v>375</v>
      </c>
      <c r="D2367" s="34">
        <v>44562</v>
      </c>
      <c r="E2367">
        <v>397.36</v>
      </c>
      <c r="F2367" s="24">
        <v>74.150000000000006</v>
      </c>
      <c r="G2367" s="24">
        <f t="shared" si="36"/>
        <v>471.51</v>
      </c>
    </row>
    <row r="2368" spans="1:7" x14ac:dyDescent="0.25">
      <c r="A2368" t="s">
        <v>311</v>
      </c>
      <c r="B2368" t="s">
        <v>314</v>
      </c>
      <c r="C2368" t="s">
        <v>376</v>
      </c>
      <c r="D2368" s="34">
        <v>44562</v>
      </c>
      <c r="E2368">
        <v>397.36</v>
      </c>
      <c r="F2368" s="24">
        <v>74.150000000000006</v>
      </c>
      <c r="G2368" s="24">
        <f t="shared" si="36"/>
        <v>471.51</v>
      </c>
    </row>
    <row r="2369" spans="1:7" x14ac:dyDescent="0.25">
      <c r="A2369" t="s">
        <v>311</v>
      </c>
      <c r="B2369" t="s">
        <v>314</v>
      </c>
      <c r="C2369" t="s">
        <v>377</v>
      </c>
      <c r="D2369" s="34">
        <v>44562</v>
      </c>
      <c r="E2369">
        <v>397.36</v>
      </c>
      <c r="F2369" s="24">
        <v>74.150000000000006</v>
      </c>
      <c r="G2369" s="24">
        <f t="shared" si="36"/>
        <v>471.51</v>
      </c>
    </row>
    <row r="2370" spans="1:7" x14ac:dyDescent="0.25">
      <c r="A2370" t="s">
        <v>311</v>
      </c>
      <c r="B2370" t="s">
        <v>314</v>
      </c>
      <c r="C2370" t="s">
        <v>378</v>
      </c>
      <c r="D2370" s="34">
        <v>44562</v>
      </c>
      <c r="E2370">
        <v>397.36</v>
      </c>
      <c r="F2370" s="24">
        <v>74.150000000000006</v>
      </c>
      <c r="G2370" s="24">
        <f t="shared" si="36"/>
        <v>471.51</v>
      </c>
    </row>
    <row r="2371" spans="1:7" x14ac:dyDescent="0.25">
      <c r="A2371" t="s">
        <v>311</v>
      </c>
      <c r="B2371" t="s">
        <v>314</v>
      </c>
      <c r="C2371" t="s">
        <v>379</v>
      </c>
      <c r="D2371" s="34">
        <v>44562</v>
      </c>
      <c r="E2371">
        <v>396.06</v>
      </c>
      <c r="F2371" s="24">
        <v>73.92</v>
      </c>
      <c r="G2371" s="24">
        <f t="shared" ref="G2371:G2434" si="37">SUM(E2371:F2371)</f>
        <v>469.98</v>
      </c>
    </row>
    <row r="2372" spans="1:7" x14ac:dyDescent="0.25">
      <c r="A2372" t="s">
        <v>311</v>
      </c>
      <c r="B2372" t="s">
        <v>314</v>
      </c>
      <c r="C2372" t="s">
        <v>380</v>
      </c>
      <c r="D2372" s="34">
        <v>44562</v>
      </c>
      <c r="E2372">
        <v>396.06</v>
      </c>
      <c r="F2372" s="24">
        <v>73.92</v>
      </c>
      <c r="G2372" s="24">
        <f t="shared" si="37"/>
        <v>469.98</v>
      </c>
    </row>
    <row r="2373" spans="1:7" x14ac:dyDescent="0.25">
      <c r="A2373" t="s">
        <v>311</v>
      </c>
      <c r="B2373" t="s">
        <v>314</v>
      </c>
      <c r="C2373" t="s">
        <v>381</v>
      </c>
      <c r="D2373" s="34">
        <v>44562</v>
      </c>
      <c r="E2373">
        <v>396.06</v>
      </c>
      <c r="F2373" s="24">
        <v>73.92</v>
      </c>
      <c r="G2373" s="24">
        <f t="shared" si="37"/>
        <v>469.98</v>
      </c>
    </row>
    <row r="2374" spans="1:7" x14ac:dyDescent="0.25">
      <c r="A2374" t="s">
        <v>311</v>
      </c>
      <c r="B2374" t="s">
        <v>314</v>
      </c>
      <c r="C2374" t="s">
        <v>382</v>
      </c>
      <c r="D2374" s="34">
        <v>44562</v>
      </c>
      <c r="E2374">
        <v>396.06</v>
      </c>
      <c r="F2374" s="24">
        <v>73.92</v>
      </c>
      <c r="G2374" s="24">
        <f t="shared" si="37"/>
        <v>469.98</v>
      </c>
    </row>
    <row r="2375" spans="1:7" x14ac:dyDescent="0.25">
      <c r="A2375" t="s">
        <v>311</v>
      </c>
      <c r="B2375" t="s">
        <v>314</v>
      </c>
      <c r="C2375" t="s">
        <v>383</v>
      </c>
      <c r="D2375" s="34">
        <v>44562</v>
      </c>
      <c r="E2375">
        <v>396.06</v>
      </c>
      <c r="F2375" s="24">
        <v>73.92</v>
      </c>
      <c r="G2375" s="24">
        <f t="shared" si="37"/>
        <v>469.98</v>
      </c>
    </row>
    <row r="2376" spans="1:7" x14ac:dyDescent="0.25">
      <c r="A2376" t="s">
        <v>311</v>
      </c>
      <c r="B2376" t="s">
        <v>314</v>
      </c>
      <c r="C2376" t="s">
        <v>384</v>
      </c>
      <c r="D2376" s="34">
        <v>44562</v>
      </c>
      <c r="E2376">
        <v>396.06</v>
      </c>
      <c r="F2376" s="24">
        <v>73.92</v>
      </c>
      <c r="G2376" s="24">
        <f t="shared" si="37"/>
        <v>469.98</v>
      </c>
    </row>
    <row r="2377" spans="1:7" x14ac:dyDescent="0.25">
      <c r="A2377" t="s">
        <v>311</v>
      </c>
      <c r="B2377" t="s">
        <v>314</v>
      </c>
      <c r="C2377" t="s">
        <v>385</v>
      </c>
      <c r="D2377" s="34">
        <v>44562</v>
      </c>
      <c r="E2377">
        <v>396.06</v>
      </c>
      <c r="F2377" s="24">
        <v>73.92</v>
      </c>
      <c r="G2377" s="24">
        <f t="shared" si="37"/>
        <v>469.98</v>
      </c>
    </row>
    <row r="2378" spans="1:7" x14ac:dyDescent="0.25">
      <c r="A2378" t="s">
        <v>311</v>
      </c>
      <c r="B2378" t="s">
        <v>314</v>
      </c>
      <c r="C2378" t="s">
        <v>386</v>
      </c>
      <c r="D2378" s="34">
        <v>44562</v>
      </c>
      <c r="E2378">
        <v>396.06</v>
      </c>
      <c r="F2378" s="24">
        <v>73.92</v>
      </c>
      <c r="G2378" s="24">
        <f t="shared" si="37"/>
        <v>469.98</v>
      </c>
    </row>
    <row r="2379" spans="1:7" x14ac:dyDescent="0.25">
      <c r="A2379" t="s">
        <v>311</v>
      </c>
      <c r="B2379" t="s">
        <v>314</v>
      </c>
      <c r="C2379" t="s">
        <v>387</v>
      </c>
      <c r="D2379" s="34">
        <v>44562</v>
      </c>
      <c r="E2379">
        <v>396.06</v>
      </c>
      <c r="F2379" s="24">
        <v>73.92</v>
      </c>
      <c r="G2379" s="24">
        <f t="shared" si="37"/>
        <v>469.98</v>
      </c>
    </row>
    <row r="2380" spans="1:7" x14ac:dyDescent="0.25">
      <c r="A2380" t="s">
        <v>311</v>
      </c>
      <c r="B2380" t="s">
        <v>314</v>
      </c>
      <c r="C2380" t="s">
        <v>388</v>
      </c>
      <c r="D2380" s="34">
        <v>44562</v>
      </c>
      <c r="E2380">
        <v>396.06</v>
      </c>
      <c r="F2380" s="24">
        <v>73.92</v>
      </c>
      <c r="G2380" s="24">
        <f t="shared" si="37"/>
        <v>469.98</v>
      </c>
    </row>
    <row r="2381" spans="1:7" x14ac:dyDescent="0.25">
      <c r="A2381" t="s">
        <v>311</v>
      </c>
      <c r="B2381" t="s">
        <v>314</v>
      </c>
      <c r="C2381" t="s">
        <v>389</v>
      </c>
      <c r="D2381" s="34">
        <v>44562</v>
      </c>
      <c r="E2381">
        <v>396.06</v>
      </c>
      <c r="F2381" s="24">
        <v>73.92</v>
      </c>
      <c r="G2381" s="24">
        <f t="shared" si="37"/>
        <v>469.98</v>
      </c>
    </row>
    <row r="2382" spans="1:7" x14ac:dyDescent="0.25">
      <c r="A2382" t="s">
        <v>311</v>
      </c>
      <c r="B2382" t="s">
        <v>314</v>
      </c>
      <c r="C2382" t="s">
        <v>390</v>
      </c>
      <c r="D2382" s="34">
        <v>44562</v>
      </c>
      <c r="E2382">
        <v>396.06</v>
      </c>
      <c r="F2382" s="24">
        <v>73.92</v>
      </c>
      <c r="G2382" s="24">
        <f t="shared" si="37"/>
        <v>469.98</v>
      </c>
    </row>
    <row r="2383" spans="1:7" x14ac:dyDescent="0.25">
      <c r="A2383" t="s">
        <v>311</v>
      </c>
      <c r="B2383" t="s">
        <v>314</v>
      </c>
      <c r="C2383" t="s">
        <v>391</v>
      </c>
      <c r="D2383" s="34">
        <v>44562</v>
      </c>
      <c r="E2383">
        <v>396.06</v>
      </c>
      <c r="F2383" s="24">
        <v>73.92</v>
      </c>
      <c r="G2383" s="24">
        <f t="shared" si="37"/>
        <v>469.98</v>
      </c>
    </row>
    <row r="2384" spans="1:7" x14ac:dyDescent="0.25">
      <c r="A2384" t="s">
        <v>311</v>
      </c>
      <c r="B2384" t="s">
        <v>314</v>
      </c>
      <c r="C2384" t="s">
        <v>392</v>
      </c>
      <c r="D2384" s="34">
        <v>44562</v>
      </c>
      <c r="E2384">
        <v>396.06</v>
      </c>
      <c r="F2384" s="24">
        <v>73.92</v>
      </c>
      <c r="G2384" s="24">
        <f t="shared" si="37"/>
        <v>469.98</v>
      </c>
    </row>
    <row r="2385" spans="1:7" x14ac:dyDescent="0.25">
      <c r="A2385" t="s">
        <v>311</v>
      </c>
      <c r="B2385" t="s">
        <v>314</v>
      </c>
      <c r="C2385" t="s">
        <v>393</v>
      </c>
      <c r="D2385" s="34">
        <v>44562</v>
      </c>
      <c r="E2385">
        <v>396.06</v>
      </c>
      <c r="F2385" s="24">
        <v>73.92</v>
      </c>
      <c r="G2385" s="24">
        <f t="shared" si="37"/>
        <v>469.98</v>
      </c>
    </row>
    <row r="2386" spans="1:7" x14ac:dyDescent="0.25">
      <c r="A2386" t="s">
        <v>311</v>
      </c>
      <c r="B2386" t="s">
        <v>314</v>
      </c>
      <c r="C2386" t="s">
        <v>394</v>
      </c>
      <c r="D2386" s="34">
        <v>44562</v>
      </c>
      <c r="E2386">
        <v>396.06</v>
      </c>
      <c r="F2386" s="24">
        <v>73.92</v>
      </c>
      <c r="G2386" s="24">
        <f t="shared" si="37"/>
        <v>469.98</v>
      </c>
    </row>
    <row r="2387" spans="1:7" x14ac:dyDescent="0.25">
      <c r="A2387" t="s">
        <v>311</v>
      </c>
      <c r="B2387" t="s">
        <v>314</v>
      </c>
      <c r="C2387" t="s">
        <v>395</v>
      </c>
      <c r="D2387" s="34">
        <v>44562</v>
      </c>
      <c r="E2387">
        <v>396.06</v>
      </c>
      <c r="F2387" s="24">
        <v>73.92</v>
      </c>
      <c r="G2387" s="24">
        <f t="shared" si="37"/>
        <v>469.98</v>
      </c>
    </row>
    <row r="2388" spans="1:7" x14ac:dyDescent="0.25">
      <c r="A2388" t="s">
        <v>311</v>
      </c>
      <c r="B2388" t="s">
        <v>314</v>
      </c>
      <c r="C2388" t="s">
        <v>396</v>
      </c>
      <c r="D2388" s="34">
        <v>44562</v>
      </c>
      <c r="E2388">
        <v>396.06</v>
      </c>
      <c r="F2388" s="24">
        <v>73.92</v>
      </c>
      <c r="G2388" s="24">
        <f t="shared" si="37"/>
        <v>469.98</v>
      </c>
    </row>
    <row r="2389" spans="1:7" x14ac:dyDescent="0.25">
      <c r="A2389" t="s">
        <v>311</v>
      </c>
      <c r="B2389" t="s">
        <v>314</v>
      </c>
      <c r="C2389" t="s">
        <v>397</v>
      </c>
      <c r="D2389" s="34">
        <v>44562</v>
      </c>
      <c r="E2389">
        <v>396.06</v>
      </c>
      <c r="F2389" s="24">
        <v>73.92</v>
      </c>
      <c r="G2389" s="24">
        <f t="shared" si="37"/>
        <v>469.98</v>
      </c>
    </row>
    <row r="2390" spans="1:7" x14ac:dyDescent="0.25">
      <c r="A2390" t="s">
        <v>311</v>
      </c>
      <c r="B2390" t="s">
        <v>314</v>
      </c>
      <c r="C2390" t="s">
        <v>398</v>
      </c>
      <c r="D2390" s="34">
        <v>44562</v>
      </c>
      <c r="E2390">
        <v>396.06</v>
      </c>
      <c r="F2390" s="24">
        <v>73.92</v>
      </c>
      <c r="G2390" s="24">
        <f t="shared" si="37"/>
        <v>469.98</v>
      </c>
    </row>
    <row r="2391" spans="1:7" x14ac:dyDescent="0.25">
      <c r="A2391" t="s">
        <v>311</v>
      </c>
      <c r="B2391" t="s">
        <v>314</v>
      </c>
      <c r="C2391" t="s">
        <v>399</v>
      </c>
      <c r="D2391" s="34">
        <v>44562</v>
      </c>
      <c r="E2391">
        <v>396.06</v>
      </c>
      <c r="F2391" s="24">
        <v>73.92</v>
      </c>
      <c r="G2391" s="24">
        <f t="shared" si="37"/>
        <v>469.98</v>
      </c>
    </row>
    <row r="2392" spans="1:7" x14ac:dyDescent="0.25">
      <c r="A2392" t="s">
        <v>311</v>
      </c>
      <c r="B2392" t="s">
        <v>314</v>
      </c>
      <c r="C2392" t="s">
        <v>400</v>
      </c>
      <c r="D2392" s="34">
        <v>44562</v>
      </c>
      <c r="E2392">
        <v>396.06</v>
      </c>
      <c r="F2392" s="24">
        <v>73.92</v>
      </c>
      <c r="G2392" s="24">
        <f t="shared" si="37"/>
        <v>469.98</v>
      </c>
    </row>
    <row r="2393" spans="1:7" x14ac:dyDescent="0.25">
      <c r="A2393" t="s">
        <v>311</v>
      </c>
      <c r="B2393" t="s">
        <v>314</v>
      </c>
      <c r="C2393" t="s">
        <v>401</v>
      </c>
      <c r="D2393" s="34">
        <v>44562</v>
      </c>
      <c r="E2393">
        <v>396.06</v>
      </c>
      <c r="F2393" s="24">
        <v>73.92</v>
      </c>
      <c r="G2393" s="24">
        <f t="shared" si="37"/>
        <v>469.98</v>
      </c>
    </row>
    <row r="2394" spans="1:7" x14ac:dyDescent="0.25">
      <c r="A2394" t="s">
        <v>311</v>
      </c>
      <c r="B2394" t="s">
        <v>314</v>
      </c>
      <c r="C2394" t="s">
        <v>402</v>
      </c>
      <c r="D2394" s="34">
        <v>44562</v>
      </c>
      <c r="E2394">
        <v>396.06</v>
      </c>
      <c r="F2394" s="24">
        <v>73.92</v>
      </c>
      <c r="G2394" s="24">
        <f t="shared" si="37"/>
        <v>469.98</v>
      </c>
    </row>
    <row r="2395" spans="1:7" x14ac:dyDescent="0.25">
      <c r="A2395" t="s">
        <v>311</v>
      </c>
      <c r="B2395" t="s">
        <v>314</v>
      </c>
      <c r="C2395" t="s">
        <v>403</v>
      </c>
      <c r="D2395" s="34">
        <v>44562</v>
      </c>
      <c r="E2395">
        <v>396.06</v>
      </c>
      <c r="F2395" s="24">
        <v>73.92</v>
      </c>
      <c r="G2395" s="24">
        <f t="shared" si="37"/>
        <v>469.98</v>
      </c>
    </row>
    <row r="2396" spans="1:7" x14ac:dyDescent="0.25">
      <c r="A2396" t="s">
        <v>311</v>
      </c>
      <c r="B2396" t="s">
        <v>314</v>
      </c>
      <c r="C2396" t="s">
        <v>404</v>
      </c>
      <c r="D2396" s="34">
        <v>44562</v>
      </c>
      <c r="E2396">
        <v>396.06</v>
      </c>
      <c r="F2396" s="24">
        <v>73.92</v>
      </c>
      <c r="G2396" s="24">
        <f t="shared" si="37"/>
        <v>469.98</v>
      </c>
    </row>
    <row r="2397" spans="1:7" x14ac:dyDescent="0.25">
      <c r="A2397" t="s">
        <v>311</v>
      </c>
      <c r="B2397" t="s">
        <v>314</v>
      </c>
      <c r="C2397" t="s">
        <v>405</v>
      </c>
      <c r="D2397" s="34">
        <v>44562</v>
      </c>
      <c r="E2397">
        <v>396.06</v>
      </c>
      <c r="F2397" s="24">
        <v>73.92</v>
      </c>
      <c r="G2397" s="24">
        <f t="shared" si="37"/>
        <v>469.98</v>
      </c>
    </row>
    <row r="2398" spans="1:7" x14ac:dyDescent="0.25">
      <c r="A2398" t="s">
        <v>311</v>
      </c>
      <c r="B2398" t="s">
        <v>314</v>
      </c>
      <c r="C2398" t="s">
        <v>406</v>
      </c>
      <c r="D2398" s="34">
        <v>44562</v>
      </c>
      <c r="E2398">
        <v>396.06</v>
      </c>
      <c r="F2398" s="24">
        <v>73.92</v>
      </c>
      <c r="G2398" s="24">
        <f t="shared" si="37"/>
        <v>469.98</v>
      </c>
    </row>
    <row r="2399" spans="1:7" x14ac:dyDescent="0.25">
      <c r="A2399" t="s">
        <v>311</v>
      </c>
      <c r="B2399" t="s">
        <v>314</v>
      </c>
      <c r="C2399" t="s">
        <v>407</v>
      </c>
      <c r="D2399" s="34">
        <v>44562</v>
      </c>
      <c r="E2399">
        <v>396.06</v>
      </c>
      <c r="F2399" s="24">
        <v>73.92</v>
      </c>
      <c r="G2399" s="24">
        <f t="shared" si="37"/>
        <v>469.98</v>
      </c>
    </row>
    <row r="2400" spans="1:7" x14ac:dyDescent="0.25">
      <c r="A2400" t="s">
        <v>311</v>
      </c>
      <c r="B2400" t="s">
        <v>314</v>
      </c>
      <c r="C2400" t="s">
        <v>408</v>
      </c>
      <c r="D2400" s="34">
        <v>44562</v>
      </c>
      <c r="E2400">
        <v>396.06</v>
      </c>
      <c r="F2400" s="24">
        <v>73.92</v>
      </c>
      <c r="G2400" s="24">
        <f t="shared" si="37"/>
        <v>469.98</v>
      </c>
    </row>
    <row r="2401" spans="1:7" x14ac:dyDescent="0.25">
      <c r="A2401" t="s">
        <v>311</v>
      </c>
      <c r="B2401" t="s">
        <v>314</v>
      </c>
      <c r="C2401" t="s">
        <v>409</v>
      </c>
      <c r="D2401" s="34">
        <v>44562</v>
      </c>
      <c r="E2401">
        <v>396.06</v>
      </c>
      <c r="F2401" s="24">
        <v>73.92</v>
      </c>
      <c r="G2401" s="24">
        <f t="shared" si="37"/>
        <v>469.98</v>
      </c>
    </row>
    <row r="2402" spans="1:7" x14ac:dyDescent="0.25">
      <c r="A2402" t="s">
        <v>311</v>
      </c>
      <c r="B2402" t="s">
        <v>314</v>
      </c>
      <c r="C2402" t="s">
        <v>410</v>
      </c>
      <c r="D2402" s="34">
        <v>44562</v>
      </c>
      <c r="E2402">
        <v>396.06</v>
      </c>
      <c r="F2402" s="24">
        <v>73.92</v>
      </c>
      <c r="G2402" s="24">
        <f t="shared" si="37"/>
        <v>469.98</v>
      </c>
    </row>
    <row r="2403" spans="1:7" x14ac:dyDescent="0.25">
      <c r="A2403" t="s">
        <v>311</v>
      </c>
      <c r="B2403" t="s">
        <v>314</v>
      </c>
      <c r="C2403" t="s">
        <v>411</v>
      </c>
      <c r="D2403" s="34">
        <v>44562</v>
      </c>
      <c r="E2403">
        <v>396.06</v>
      </c>
      <c r="F2403" s="24">
        <v>73.92</v>
      </c>
      <c r="G2403" s="24">
        <f t="shared" si="37"/>
        <v>469.98</v>
      </c>
    </row>
    <row r="2404" spans="1:7" x14ac:dyDescent="0.25">
      <c r="A2404" t="s">
        <v>311</v>
      </c>
      <c r="B2404" t="s">
        <v>314</v>
      </c>
      <c r="C2404" t="s">
        <v>412</v>
      </c>
      <c r="D2404" s="34">
        <v>44562</v>
      </c>
      <c r="E2404">
        <v>396.06</v>
      </c>
      <c r="F2404" s="24">
        <v>73.92</v>
      </c>
      <c r="G2404" s="24">
        <f t="shared" si="37"/>
        <v>469.98</v>
      </c>
    </row>
    <row r="2405" spans="1:7" x14ac:dyDescent="0.25">
      <c r="A2405" t="s">
        <v>311</v>
      </c>
      <c r="B2405" t="s">
        <v>314</v>
      </c>
      <c r="C2405" t="s">
        <v>413</v>
      </c>
      <c r="D2405" s="34">
        <v>44562</v>
      </c>
      <c r="E2405">
        <v>396.06</v>
      </c>
      <c r="F2405" s="24">
        <v>73.92</v>
      </c>
      <c r="G2405" s="24">
        <f t="shared" si="37"/>
        <v>469.98</v>
      </c>
    </row>
    <row r="2406" spans="1:7" x14ac:dyDescent="0.25">
      <c r="A2406" t="s">
        <v>311</v>
      </c>
      <c r="B2406" t="s">
        <v>314</v>
      </c>
      <c r="C2406" t="s">
        <v>414</v>
      </c>
      <c r="D2406" s="34">
        <v>44562</v>
      </c>
      <c r="E2406">
        <v>396.06</v>
      </c>
      <c r="F2406" s="24">
        <v>73.92</v>
      </c>
      <c r="G2406" s="24">
        <f t="shared" si="37"/>
        <v>469.98</v>
      </c>
    </row>
    <row r="2407" spans="1:7" x14ac:dyDescent="0.25">
      <c r="A2407" t="s">
        <v>311</v>
      </c>
      <c r="B2407" t="s">
        <v>314</v>
      </c>
      <c r="C2407" t="s">
        <v>415</v>
      </c>
      <c r="D2407" s="34">
        <v>44562</v>
      </c>
      <c r="E2407">
        <v>396.06</v>
      </c>
      <c r="F2407" s="24">
        <v>73.92</v>
      </c>
      <c r="G2407" s="24">
        <f t="shared" si="37"/>
        <v>469.98</v>
      </c>
    </row>
    <row r="2408" spans="1:7" x14ac:dyDescent="0.25">
      <c r="A2408" t="s">
        <v>311</v>
      </c>
      <c r="B2408" t="s">
        <v>314</v>
      </c>
      <c r="C2408" t="s">
        <v>416</v>
      </c>
      <c r="D2408" s="34">
        <v>44562</v>
      </c>
      <c r="E2408">
        <v>396.06</v>
      </c>
      <c r="F2408" s="24">
        <v>73.92</v>
      </c>
      <c r="G2408" s="24">
        <f t="shared" si="37"/>
        <v>469.98</v>
      </c>
    </row>
    <row r="2409" spans="1:7" x14ac:dyDescent="0.25">
      <c r="A2409" t="s">
        <v>311</v>
      </c>
      <c r="B2409" t="s">
        <v>314</v>
      </c>
      <c r="C2409" t="s">
        <v>417</v>
      </c>
      <c r="D2409" s="34">
        <v>44562</v>
      </c>
      <c r="E2409">
        <v>396.06</v>
      </c>
      <c r="F2409" s="24">
        <v>73.92</v>
      </c>
      <c r="G2409" s="24">
        <f t="shared" si="37"/>
        <v>469.98</v>
      </c>
    </row>
    <row r="2410" spans="1:7" x14ac:dyDescent="0.25">
      <c r="A2410" t="s">
        <v>311</v>
      </c>
      <c r="B2410" t="s">
        <v>314</v>
      </c>
      <c r="C2410" t="s">
        <v>418</v>
      </c>
      <c r="D2410" s="34">
        <v>44562</v>
      </c>
      <c r="E2410">
        <v>396.06</v>
      </c>
      <c r="F2410" s="24">
        <v>73.92</v>
      </c>
      <c r="G2410" s="24">
        <f t="shared" si="37"/>
        <v>469.98</v>
      </c>
    </row>
    <row r="2411" spans="1:7" x14ac:dyDescent="0.25">
      <c r="A2411" t="s">
        <v>311</v>
      </c>
      <c r="B2411" t="s">
        <v>314</v>
      </c>
      <c r="C2411" t="s">
        <v>419</v>
      </c>
      <c r="D2411" s="34">
        <v>44562</v>
      </c>
      <c r="E2411">
        <v>396.06</v>
      </c>
      <c r="F2411" s="24">
        <v>73.92</v>
      </c>
      <c r="G2411" s="24">
        <f t="shared" si="37"/>
        <v>469.98</v>
      </c>
    </row>
    <row r="2412" spans="1:7" x14ac:dyDescent="0.25">
      <c r="A2412" t="s">
        <v>311</v>
      </c>
      <c r="B2412" t="s">
        <v>314</v>
      </c>
      <c r="C2412" t="s">
        <v>420</v>
      </c>
      <c r="D2412" s="34">
        <v>44562</v>
      </c>
      <c r="E2412">
        <v>396.06</v>
      </c>
      <c r="F2412" s="24">
        <v>73.92</v>
      </c>
      <c r="G2412" s="24">
        <f t="shared" si="37"/>
        <v>469.98</v>
      </c>
    </row>
    <row r="2413" spans="1:7" x14ac:dyDescent="0.25">
      <c r="A2413" t="s">
        <v>311</v>
      </c>
      <c r="B2413" t="s">
        <v>314</v>
      </c>
      <c r="C2413" t="s">
        <v>421</v>
      </c>
      <c r="D2413" s="34">
        <v>44562</v>
      </c>
      <c r="E2413">
        <v>396.06</v>
      </c>
      <c r="F2413" s="24">
        <v>73.92</v>
      </c>
      <c r="G2413" s="24">
        <f t="shared" si="37"/>
        <v>469.98</v>
      </c>
    </row>
    <row r="2414" spans="1:7" x14ac:dyDescent="0.25">
      <c r="A2414" t="s">
        <v>311</v>
      </c>
      <c r="B2414" t="s">
        <v>314</v>
      </c>
      <c r="C2414" t="s">
        <v>422</v>
      </c>
      <c r="D2414" s="34">
        <v>44562</v>
      </c>
      <c r="E2414">
        <v>396.06</v>
      </c>
      <c r="F2414" s="24">
        <v>73.92</v>
      </c>
      <c r="G2414" s="24">
        <f t="shared" si="37"/>
        <v>469.98</v>
      </c>
    </row>
    <row r="2415" spans="1:7" x14ac:dyDescent="0.25">
      <c r="A2415" t="s">
        <v>311</v>
      </c>
      <c r="B2415" t="s">
        <v>314</v>
      </c>
      <c r="C2415" t="s">
        <v>423</v>
      </c>
      <c r="D2415" s="34">
        <v>44562</v>
      </c>
      <c r="E2415">
        <v>396.06</v>
      </c>
      <c r="F2415" s="24">
        <v>73.92</v>
      </c>
      <c r="G2415" s="24">
        <f t="shared" si="37"/>
        <v>469.98</v>
      </c>
    </row>
    <row r="2416" spans="1:7" x14ac:dyDescent="0.25">
      <c r="A2416" t="s">
        <v>311</v>
      </c>
      <c r="B2416" t="s">
        <v>314</v>
      </c>
      <c r="C2416" t="s">
        <v>424</v>
      </c>
      <c r="D2416" s="34">
        <v>44562</v>
      </c>
      <c r="E2416">
        <v>396.06</v>
      </c>
      <c r="F2416" s="24">
        <v>73.92</v>
      </c>
      <c r="G2416" s="24">
        <f t="shared" si="37"/>
        <v>469.98</v>
      </c>
    </row>
    <row r="2417" spans="1:7" x14ac:dyDescent="0.25">
      <c r="A2417" t="s">
        <v>311</v>
      </c>
      <c r="B2417" t="s">
        <v>314</v>
      </c>
      <c r="C2417" t="s">
        <v>425</v>
      </c>
      <c r="D2417" s="34">
        <v>44562</v>
      </c>
      <c r="E2417">
        <v>396.06</v>
      </c>
      <c r="F2417" s="24">
        <v>73.92</v>
      </c>
      <c r="G2417" s="24">
        <f t="shared" si="37"/>
        <v>469.98</v>
      </c>
    </row>
    <row r="2418" spans="1:7" x14ac:dyDescent="0.25">
      <c r="A2418" t="s">
        <v>311</v>
      </c>
      <c r="B2418" t="s">
        <v>314</v>
      </c>
      <c r="C2418" t="s">
        <v>426</v>
      </c>
      <c r="D2418" s="34">
        <v>44562</v>
      </c>
      <c r="E2418">
        <v>397.36</v>
      </c>
      <c r="F2418" s="24">
        <v>74.150000000000006</v>
      </c>
      <c r="G2418" s="24">
        <f t="shared" si="37"/>
        <v>471.51</v>
      </c>
    </row>
    <row r="2419" spans="1:7" x14ac:dyDescent="0.25">
      <c r="A2419" t="s">
        <v>311</v>
      </c>
      <c r="B2419" t="s">
        <v>314</v>
      </c>
      <c r="C2419" t="s">
        <v>427</v>
      </c>
      <c r="D2419" s="34">
        <v>44562</v>
      </c>
      <c r="E2419">
        <v>396.06</v>
      </c>
      <c r="F2419" s="24">
        <v>73.92</v>
      </c>
      <c r="G2419" s="24">
        <f t="shared" si="37"/>
        <v>469.98</v>
      </c>
    </row>
    <row r="2420" spans="1:7" x14ac:dyDescent="0.25">
      <c r="A2420" t="s">
        <v>311</v>
      </c>
      <c r="B2420" t="s">
        <v>314</v>
      </c>
      <c r="C2420" t="s">
        <v>428</v>
      </c>
      <c r="D2420" s="34">
        <v>44562</v>
      </c>
      <c r="E2420">
        <v>396.06</v>
      </c>
      <c r="F2420" s="24">
        <v>73.92</v>
      </c>
      <c r="G2420" s="24">
        <f t="shared" si="37"/>
        <v>469.98</v>
      </c>
    </row>
    <row r="2421" spans="1:7" x14ac:dyDescent="0.25">
      <c r="A2421" t="s">
        <v>311</v>
      </c>
      <c r="B2421" t="s">
        <v>314</v>
      </c>
      <c r="C2421" t="s">
        <v>429</v>
      </c>
      <c r="D2421" s="34">
        <v>44562</v>
      </c>
      <c r="E2421">
        <v>396.06</v>
      </c>
      <c r="F2421" s="24">
        <v>73.92</v>
      </c>
      <c r="G2421" s="24">
        <f t="shared" si="37"/>
        <v>469.98</v>
      </c>
    </row>
    <row r="2422" spans="1:7" x14ac:dyDescent="0.25">
      <c r="A2422" t="s">
        <v>311</v>
      </c>
      <c r="B2422" t="s">
        <v>314</v>
      </c>
      <c r="C2422" t="s">
        <v>430</v>
      </c>
      <c r="D2422" s="34">
        <v>44562</v>
      </c>
      <c r="E2422">
        <v>397.36</v>
      </c>
      <c r="F2422" s="24">
        <v>74.150000000000006</v>
      </c>
      <c r="G2422" s="24">
        <f t="shared" si="37"/>
        <v>471.51</v>
      </c>
    </row>
    <row r="2423" spans="1:7" x14ac:dyDescent="0.25">
      <c r="A2423" t="s">
        <v>311</v>
      </c>
      <c r="B2423" t="s">
        <v>314</v>
      </c>
      <c r="C2423" t="s">
        <v>431</v>
      </c>
      <c r="D2423" s="34">
        <v>44562</v>
      </c>
      <c r="E2423">
        <v>397.36</v>
      </c>
      <c r="F2423" s="24">
        <v>74.150000000000006</v>
      </c>
      <c r="G2423" s="24">
        <f t="shared" si="37"/>
        <v>471.51</v>
      </c>
    </row>
    <row r="2424" spans="1:7" x14ac:dyDescent="0.25">
      <c r="A2424" t="s">
        <v>311</v>
      </c>
      <c r="B2424" t="s">
        <v>314</v>
      </c>
      <c r="C2424" t="s">
        <v>432</v>
      </c>
      <c r="D2424" s="34">
        <v>44562</v>
      </c>
      <c r="E2424">
        <v>397.36</v>
      </c>
      <c r="F2424" s="24">
        <v>74.150000000000006</v>
      </c>
      <c r="G2424" s="24">
        <f t="shared" si="37"/>
        <v>471.51</v>
      </c>
    </row>
    <row r="2425" spans="1:7" x14ac:dyDescent="0.25">
      <c r="A2425" t="s">
        <v>311</v>
      </c>
      <c r="B2425" t="s">
        <v>314</v>
      </c>
      <c r="C2425" t="s">
        <v>433</v>
      </c>
      <c r="D2425" s="34">
        <v>44562</v>
      </c>
      <c r="E2425">
        <v>397.36</v>
      </c>
      <c r="F2425" s="24">
        <v>74.150000000000006</v>
      </c>
      <c r="G2425" s="24">
        <f t="shared" si="37"/>
        <v>471.51</v>
      </c>
    </row>
    <row r="2426" spans="1:7" x14ac:dyDescent="0.25">
      <c r="A2426" t="s">
        <v>311</v>
      </c>
      <c r="B2426" t="s">
        <v>314</v>
      </c>
      <c r="C2426" t="s">
        <v>434</v>
      </c>
      <c r="D2426" s="34">
        <v>44562</v>
      </c>
      <c r="E2426">
        <v>397.36</v>
      </c>
      <c r="F2426" s="24">
        <v>74.150000000000006</v>
      </c>
      <c r="G2426" s="24">
        <f t="shared" si="37"/>
        <v>471.51</v>
      </c>
    </row>
    <row r="2427" spans="1:7" x14ac:dyDescent="0.25">
      <c r="A2427" t="s">
        <v>311</v>
      </c>
      <c r="B2427" t="s">
        <v>314</v>
      </c>
      <c r="C2427" t="s">
        <v>435</v>
      </c>
      <c r="D2427" s="34">
        <v>44562</v>
      </c>
      <c r="E2427">
        <v>397.36</v>
      </c>
      <c r="F2427" s="24">
        <v>74.150000000000006</v>
      </c>
      <c r="G2427" s="24">
        <f t="shared" si="37"/>
        <v>471.51</v>
      </c>
    </row>
    <row r="2428" spans="1:7" x14ac:dyDescent="0.25">
      <c r="A2428" t="s">
        <v>311</v>
      </c>
      <c r="B2428" t="s">
        <v>314</v>
      </c>
      <c r="C2428" t="s">
        <v>436</v>
      </c>
      <c r="D2428" s="34">
        <v>44562</v>
      </c>
      <c r="E2428">
        <v>397.36</v>
      </c>
      <c r="F2428" s="24">
        <v>74.150000000000006</v>
      </c>
      <c r="G2428" s="24">
        <f t="shared" si="37"/>
        <v>471.51</v>
      </c>
    </row>
    <row r="2429" spans="1:7" x14ac:dyDescent="0.25">
      <c r="A2429" t="s">
        <v>311</v>
      </c>
      <c r="B2429" t="s">
        <v>314</v>
      </c>
      <c r="C2429" t="s">
        <v>437</v>
      </c>
      <c r="D2429" s="34">
        <v>44562</v>
      </c>
      <c r="E2429">
        <v>397.36</v>
      </c>
      <c r="F2429" s="24">
        <v>74.150000000000006</v>
      </c>
      <c r="G2429" s="24">
        <f t="shared" si="37"/>
        <v>471.51</v>
      </c>
    </row>
    <row r="2430" spans="1:7" x14ac:dyDescent="0.25">
      <c r="A2430" t="s">
        <v>311</v>
      </c>
      <c r="B2430" t="s">
        <v>314</v>
      </c>
      <c r="C2430" t="s">
        <v>438</v>
      </c>
      <c r="D2430" s="34">
        <v>44562</v>
      </c>
      <c r="E2430">
        <v>397.36</v>
      </c>
      <c r="F2430" s="24">
        <v>74.150000000000006</v>
      </c>
      <c r="G2430" s="24">
        <f t="shared" si="37"/>
        <v>471.51</v>
      </c>
    </row>
    <row r="2431" spans="1:7" x14ac:dyDescent="0.25">
      <c r="A2431" t="s">
        <v>311</v>
      </c>
      <c r="B2431" t="s">
        <v>314</v>
      </c>
      <c r="C2431" t="s">
        <v>439</v>
      </c>
      <c r="D2431" s="34">
        <v>44562</v>
      </c>
      <c r="E2431">
        <v>397.36</v>
      </c>
      <c r="F2431" s="24">
        <v>74.150000000000006</v>
      </c>
      <c r="G2431" s="24">
        <f t="shared" si="37"/>
        <v>471.51</v>
      </c>
    </row>
    <row r="2432" spans="1:7" x14ac:dyDescent="0.25">
      <c r="A2432" t="s">
        <v>311</v>
      </c>
      <c r="B2432" t="s">
        <v>314</v>
      </c>
      <c r="C2432" t="s">
        <v>440</v>
      </c>
      <c r="D2432" s="34">
        <v>44562</v>
      </c>
      <c r="E2432">
        <v>397.36</v>
      </c>
      <c r="F2432" s="24">
        <v>74.150000000000006</v>
      </c>
      <c r="G2432" s="24">
        <f t="shared" si="37"/>
        <v>471.51</v>
      </c>
    </row>
    <row r="2433" spans="1:7" x14ac:dyDescent="0.25">
      <c r="A2433" t="s">
        <v>311</v>
      </c>
      <c r="B2433" t="s">
        <v>314</v>
      </c>
      <c r="C2433" t="s">
        <v>441</v>
      </c>
      <c r="D2433" s="34">
        <v>44562</v>
      </c>
      <c r="E2433">
        <v>397.36</v>
      </c>
      <c r="F2433" s="24">
        <v>74.150000000000006</v>
      </c>
      <c r="G2433" s="24">
        <f t="shared" si="37"/>
        <v>471.51</v>
      </c>
    </row>
    <row r="2434" spans="1:7" x14ac:dyDescent="0.25">
      <c r="A2434" t="s">
        <v>311</v>
      </c>
      <c r="B2434" t="s">
        <v>314</v>
      </c>
      <c r="C2434" t="s">
        <v>442</v>
      </c>
      <c r="D2434" s="34">
        <v>44562</v>
      </c>
      <c r="E2434">
        <v>397.36</v>
      </c>
      <c r="F2434" s="24">
        <v>74.150000000000006</v>
      </c>
      <c r="G2434" s="24">
        <f t="shared" si="37"/>
        <v>471.51</v>
      </c>
    </row>
    <row r="2435" spans="1:7" x14ac:dyDescent="0.25">
      <c r="A2435" t="s">
        <v>311</v>
      </c>
      <c r="B2435" t="s">
        <v>314</v>
      </c>
      <c r="C2435" t="s">
        <v>443</v>
      </c>
      <c r="D2435" s="34">
        <v>44562</v>
      </c>
      <c r="E2435">
        <v>397.36</v>
      </c>
      <c r="F2435" s="24">
        <v>74.150000000000006</v>
      </c>
      <c r="G2435" s="24">
        <f t="shared" ref="G2435:G2498" si="38">SUM(E2435:F2435)</f>
        <v>471.51</v>
      </c>
    </row>
    <row r="2436" spans="1:7" x14ac:dyDescent="0.25">
      <c r="A2436" t="s">
        <v>311</v>
      </c>
      <c r="B2436" t="s">
        <v>314</v>
      </c>
      <c r="C2436" t="s">
        <v>444</v>
      </c>
      <c r="D2436" s="34">
        <v>44562</v>
      </c>
      <c r="E2436">
        <v>397.36</v>
      </c>
      <c r="F2436" s="24">
        <v>74.150000000000006</v>
      </c>
      <c r="G2436" s="24">
        <f t="shared" si="38"/>
        <v>471.51</v>
      </c>
    </row>
    <row r="2437" spans="1:7" x14ac:dyDescent="0.25">
      <c r="A2437" t="s">
        <v>311</v>
      </c>
      <c r="B2437" t="s">
        <v>314</v>
      </c>
      <c r="C2437" t="s">
        <v>445</v>
      </c>
      <c r="D2437" s="34">
        <v>44562</v>
      </c>
      <c r="E2437">
        <v>397.36</v>
      </c>
      <c r="F2437" s="24">
        <v>74.150000000000006</v>
      </c>
      <c r="G2437" s="24">
        <f t="shared" si="38"/>
        <v>471.51</v>
      </c>
    </row>
    <row r="2438" spans="1:7" x14ac:dyDescent="0.25">
      <c r="A2438" t="s">
        <v>311</v>
      </c>
      <c r="B2438" t="s">
        <v>314</v>
      </c>
      <c r="C2438" t="s">
        <v>446</v>
      </c>
      <c r="D2438" s="34">
        <v>44562</v>
      </c>
      <c r="E2438">
        <v>397.36</v>
      </c>
      <c r="F2438" s="24">
        <v>74.150000000000006</v>
      </c>
      <c r="G2438" s="24">
        <f t="shared" si="38"/>
        <v>471.51</v>
      </c>
    </row>
    <row r="2439" spans="1:7" x14ac:dyDescent="0.25">
      <c r="A2439" t="s">
        <v>311</v>
      </c>
      <c r="B2439" t="s">
        <v>314</v>
      </c>
      <c r="C2439" t="s">
        <v>447</v>
      </c>
      <c r="D2439" s="34">
        <v>44562</v>
      </c>
      <c r="E2439">
        <v>397.36</v>
      </c>
      <c r="F2439" s="24">
        <v>74.150000000000006</v>
      </c>
      <c r="G2439" s="24">
        <f t="shared" si="38"/>
        <v>471.51</v>
      </c>
    </row>
    <row r="2440" spans="1:7" x14ac:dyDescent="0.25">
      <c r="A2440" t="s">
        <v>311</v>
      </c>
      <c r="B2440" t="s">
        <v>314</v>
      </c>
      <c r="C2440" t="s">
        <v>448</v>
      </c>
      <c r="D2440" s="34">
        <v>44562</v>
      </c>
      <c r="E2440">
        <v>397.36</v>
      </c>
      <c r="F2440" s="24">
        <v>74.150000000000006</v>
      </c>
      <c r="G2440" s="24">
        <f t="shared" si="38"/>
        <v>471.51</v>
      </c>
    </row>
    <row r="2441" spans="1:7" x14ac:dyDescent="0.25">
      <c r="A2441" t="s">
        <v>311</v>
      </c>
      <c r="B2441" t="s">
        <v>314</v>
      </c>
      <c r="C2441" t="s">
        <v>449</v>
      </c>
      <c r="D2441" s="34">
        <v>44562</v>
      </c>
      <c r="E2441">
        <v>397.36</v>
      </c>
      <c r="F2441" s="24">
        <v>74.150000000000006</v>
      </c>
      <c r="G2441" s="24">
        <f t="shared" si="38"/>
        <v>471.51</v>
      </c>
    </row>
    <row r="2442" spans="1:7" x14ac:dyDescent="0.25">
      <c r="A2442" t="s">
        <v>311</v>
      </c>
      <c r="B2442" t="s">
        <v>314</v>
      </c>
      <c r="C2442" t="s">
        <v>450</v>
      </c>
      <c r="D2442" s="34">
        <v>44562</v>
      </c>
      <c r="E2442">
        <v>397.36</v>
      </c>
      <c r="F2442" s="24">
        <v>74.150000000000006</v>
      </c>
      <c r="G2442" s="24">
        <f t="shared" si="38"/>
        <v>471.51</v>
      </c>
    </row>
    <row r="2443" spans="1:7" x14ac:dyDescent="0.25">
      <c r="A2443" t="s">
        <v>311</v>
      </c>
      <c r="B2443" t="s">
        <v>314</v>
      </c>
      <c r="C2443" t="s">
        <v>451</v>
      </c>
      <c r="D2443" s="34">
        <v>44562</v>
      </c>
      <c r="E2443">
        <v>397.36</v>
      </c>
      <c r="F2443" s="24">
        <v>74.150000000000006</v>
      </c>
      <c r="G2443" s="24">
        <f t="shared" si="38"/>
        <v>471.51</v>
      </c>
    </row>
    <row r="2444" spans="1:7" x14ac:dyDescent="0.25">
      <c r="A2444" t="s">
        <v>311</v>
      </c>
      <c r="B2444" t="s">
        <v>314</v>
      </c>
      <c r="C2444" t="s">
        <v>452</v>
      </c>
      <c r="D2444" s="34">
        <v>44562</v>
      </c>
      <c r="E2444">
        <v>397.36</v>
      </c>
      <c r="F2444" s="24">
        <v>74.150000000000006</v>
      </c>
      <c r="G2444" s="24">
        <f t="shared" si="38"/>
        <v>471.51</v>
      </c>
    </row>
    <row r="2445" spans="1:7" x14ac:dyDescent="0.25">
      <c r="A2445" t="s">
        <v>311</v>
      </c>
      <c r="B2445" t="s">
        <v>314</v>
      </c>
      <c r="C2445" t="s">
        <v>453</v>
      </c>
      <c r="D2445" s="34">
        <v>44562</v>
      </c>
      <c r="E2445">
        <v>397.36</v>
      </c>
      <c r="F2445" s="24">
        <v>74.150000000000006</v>
      </c>
      <c r="G2445" s="24">
        <f t="shared" si="38"/>
        <v>471.51</v>
      </c>
    </row>
    <row r="2446" spans="1:7" x14ac:dyDescent="0.25">
      <c r="A2446" t="s">
        <v>311</v>
      </c>
      <c r="B2446" t="s">
        <v>314</v>
      </c>
      <c r="C2446" t="s">
        <v>454</v>
      </c>
      <c r="D2446" s="34">
        <v>44562</v>
      </c>
      <c r="E2446">
        <v>397.36</v>
      </c>
      <c r="F2446" s="24">
        <v>74.150000000000006</v>
      </c>
      <c r="G2446" s="24">
        <f t="shared" si="38"/>
        <v>471.51</v>
      </c>
    </row>
    <row r="2447" spans="1:7" x14ac:dyDescent="0.25">
      <c r="A2447" t="s">
        <v>311</v>
      </c>
      <c r="B2447" t="s">
        <v>314</v>
      </c>
      <c r="C2447" t="s">
        <v>455</v>
      </c>
      <c r="D2447" s="34">
        <v>44562</v>
      </c>
      <c r="E2447">
        <v>397.36</v>
      </c>
      <c r="F2447" s="24">
        <v>74.150000000000006</v>
      </c>
      <c r="G2447" s="24">
        <f t="shared" si="38"/>
        <v>471.51</v>
      </c>
    </row>
    <row r="2448" spans="1:7" x14ac:dyDescent="0.25">
      <c r="A2448" t="s">
        <v>311</v>
      </c>
      <c r="B2448" t="s">
        <v>314</v>
      </c>
      <c r="C2448" t="s">
        <v>456</v>
      </c>
      <c r="D2448" s="34">
        <v>44562</v>
      </c>
      <c r="E2448">
        <v>397.36</v>
      </c>
      <c r="F2448" s="24">
        <v>74.150000000000006</v>
      </c>
      <c r="G2448" s="24">
        <f t="shared" si="38"/>
        <v>471.51</v>
      </c>
    </row>
    <row r="2449" spans="1:7" x14ac:dyDescent="0.25">
      <c r="A2449" t="s">
        <v>311</v>
      </c>
      <c r="B2449" t="s">
        <v>314</v>
      </c>
      <c r="C2449" t="s">
        <v>457</v>
      </c>
      <c r="D2449" s="34">
        <v>44562</v>
      </c>
      <c r="E2449">
        <v>397.36</v>
      </c>
      <c r="F2449" s="24">
        <v>74.150000000000006</v>
      </c>
      <c r="G2449" s="24">
        <f t="shared" si="38"/>
        <v>471.51</v>
      </c>
    </row>
    <row r="2450" spans="1:7" x14ac:dyDescent="0.25">
      <c r="A2450" t="s">
        <v>311</v>
      </c>
      <c r="B2450" t="s">
        <v>314</v>
      </c>
      <c r="C2450" t="s">
        <v>458</v>
      </c>
      <c r="D2450" s="34">
        <v>44562</v>
      </c>
      <c r="E2450">
        <v>397.36</v>
      </c>
      <c r="F2450" s="24">
        <v>74.150000000000006</v>
      </c>
      <c r="G2450" s="24">
        <f t="shared" si="38"/>
        <v>471.51</v>
      </c>
    </row>
    <row r="2451" spans="1:7" x14ac:dyDescent="0.25">
      <c r="A2451" t="s">
        <v>311</v>
      </c>
      <c r="B2451" t="s">
        <v>314</v>
      </c>
      <c r="C2451" t="s">
        <v>459</v>
      </c>
      <c r="D2451" s="34">
        <v>44562</v>
      </c>
      <c r="E2451">
        <v>397.36</v>
      </c>
      <c r="F2451" s="24">
        <v>74.150000000000006</v>
      </c>
      <c r="G2451" s="24">
        <f t="shared" si="38"/>
        <v>471.51</v>
      </c>
    </row>
    <row r="2452" spans="1:7" x14ac:dyDescent="0.25">
      <c r="A2452" t="s">
        <v>311</v>
      </c>
      <c r="B2452" t="s">
        <v>314</v>
      </c>
      <c r="C2452" t="s">
        <v>460</v>
      </c>
      <c r="D2452" s="34">
        <v>44562</v>
      </c>
      <c r="E2452">
        <v>397.36</v>
      </c>
      <c r="F2452" s="24">
        <v>74.150000000000006</v>
      </c>
      <c r="G2452" s="24">
        <f t="shared" si="38"/>
        <v>471.51</v>
      </c>
    </row>
    <row r="2453" spans="1:7" x14ac:dyDescent="0.25">
      <c r="A2453" t="s">
        <v>311</v>
      </c>
      <c r="B2453" t="s">
        <v>314</v>
      </c>
      <c r="C2453" t="s">
        <v>461</v>
      </c>
      <c r="D2453" s="34">
        <v>44562</v>
      </c>
      <c r="E2453">
        <v>397.36</v>
      </c>
      <c r="F2453" s="24">
        <v>74.150000000000006</v>
      </c>
      <c r="G2453" s="24">
        <f t="shared" si="38"/>
        <v>471.51</v>
      </c>
    </row>
    <row r="2454" spans="1:7" x14ac:dyDescent="0.25">
      <c r="A2454" t="s">
        <v>311</v>
      </c>
      <c r="B2454" t="s">
        <v>314</v>
      </c>
      <c r="C2454" t="s">
        <v>462</v>
      </c>
      <c r="D2454" s="34">
        <v>44562</v>
      </c>
      <c r="E2454">
        <v>397.36</v>
      </c>
      <c r="F2454" s="24">
        <v>74.150000000000006</v>
      </c>
      <c r="G2454" s="24">
        <f t="shared" si="38"/>
        <v>471.51</v>
      </c>
    </row>
    <row r="2455" spans="1:7" x14ac:dyDescent="0.25">
      <c r="A2455" t="s">
        <v>311</v>
      </c>
      <c r="B2455" t="s">
        <v>314</v>
      </c>
      <c r="C2455" t="s">
        <v>463</v>
      </c>
      <c r="D2455" s="34">
        <v>44562</v>
      </c>
      <c r="E2455">
        <v>397.36</v>
      </c>
      <c r="F2455" s="24">
        <v>74.150000000000006</v>
      </c>
      <c r="G2455" s="24">
        <f t="shared" si="38"/>
        <v>471.51</v>
      </c>
    </row>
    <row r="2456" spans="1:7" x14ac:dyDescent="0.25">
      <c r="A2456" t="s">
        <v>311</v>
      </c>
      <c r="B2456" t="s">
        <v>314</v>
      </c>
      <c r="C2456" t="s">
        <v>464</v>
      </c>
      <c r="D2456" s="34">
        <v>44562</v>
      </c>
      <c r="E2456">
        <v>397.36</v>
      </c>
      <c r="F2456" s="24">
        <v>74.150000000000006</v>
      </c>
      <c r="G2456" s="24">
        <f t="shared" si="38"/>
        <v>471.51</v>
      </c>
    </row>
    <row r="2457" spans="1:7" x14ac:dyDescent="0.25">
      <c r="A2457" t="s">
        <v>311</v>
      </c>
      <c r="B2457" t="s">
        <v>314</v>
      </c>
      <c r="C2457" t="s">
        <v>465</v>
      </c>
      <c r="D2457" s="34">
        <v>44562</v>
      </c>
      <c r="E2457">
        <v>397.36</v>
      </c>
      <c r="F2457" s="24">
        <v>74.150000000000006</v>
      </c>
      <c r="G2457" s="24">
        <f t="shared" si="38"/>
        <v>471.51</v>
      </c>
    </row>
    <row r="2458" spans="1:7" x14ac:dyDescent="0.25">
      <c r="A2458" t="s">
        <v>311</v>
      </c>
      <c r="B2458" t="s">
        <v>314</v>
      </c>
      <c r="C2458" t="s">
        <v>466</v>
      </c>
      <c r="D2458" s="34">
        <v>44562</v>
      </c>
      <c r="E2458">
        <v>397.36</v>
      </c>
      <c r="F2458" s="24">
        <v>74.150000000000006</v>
      </c>
      <c r="G2458" s="24">
        <f t="shared" si="38"/>
        <v>471.51</v>
      </c>
    </row>
    <row r="2459" spans="1:7" x14ac:dyDescent="0.25">
      <c r="A2459" t="s">
        <v>311</v>
      </c>
      <c r="B2459" t="s">
        <v>314</v>
      </c>
      <c r="C2459" t="s">
        <v>467</v>
      </c>
      <c r="D2459" s="34">
        <v>44562</v>
      </c>
      <c r="E2459">
        <v>397.36</v>
      </c>
      <c r="F2459" s="24">
        <v>74.150000000000006</v>
      </c>
      <c r="G2459" s="24">
        <f t="shared" si="38"/>
        <v>471.51</v>
      </c>
    </row>
    <row r="2460" spans="1:7" x14ac:dyDescent="0.25">
      <c r="A2460" t="s">
        <v>311</v>
      </c>
      <c r="B2460" t="s">
        <v>314</v>
      </c>
      <c r="C2460" t="s">
        <v>468</v>
      </c>
      <c r="D2460" s="34">
        <v>44562</v>
      </c>
      <c r="E2460">
        <v>397.36</v>
      </c>
      <c r="F2460" s="24">
        <v>74.150000000000006</v>
      </c>
      <c r="G2460" s="24">
        <f t="shared" si="38"/>
        <v>471.51</v>
      </c>
    </row>
    <row r="2461" spans="1:7" x14ac:dyDescent="0.25">
      <c r="A2461" t="s">
        <v>311</v>
      </c>
      <c r="B2461" t="s">
        <v>314</v>
      </c>
      <c r="C2461" t="s">
        <v>469</v>
      </c>
      <c r="D2461" s="34">
        <v>44562</v>
      </c>
      <c r="E2461">
        <v>397.36</v>
      </c>
      <c r="F2461" s="24">
        <v>74.150000000000006</v>
      </c>
      <c r="G2461" s="24">
        <f t="shared" si="38"/>
        <v>471.51</v>
      </c>
    </row>
    <row r="2462" spans="1:7" x14ac:dyDescent="0.25">
      <c r="A2462" t="s">
        <v>311</v>
      </c>
      <c r="B2462" t="s">
        <v>314</v>
      </c>
      <c r="C2462" t="s">
        <v>470</v>
      </c>
      <c r="D2462" s="34">
        <v>44562</v>
      </c>
      <c r="E2462">
        <v>397.36</v>
      </c>
      <c r="F2462" s="24">
        <v>74.150000000000006</v>
      </c>
      <c r="G2462" s="24">
        <f t="shared" si="38"/>
        <v>471.51</v>
      </c>
    </row>
    <row r="2463" spans="1:7" x14ac:dyDescent="0.25">
      <c r="A2463" t="s">
        <v>311</v>
      </c>
      <c r="B2463" t="s">
        <v>314</v>
      </c>
      <c r="C2463" t="s">
        <v>471</v>
      </c>
      <c r="D2463" s="34">
        <v>44562</v>
      </c>
      <c r="E2463">
        <v>397.36</v>
      </c>
      <c r="F2463" s="24">
        <v>74.150000000000006</v>
      </c>
      <c r="G2463" s="24">
        <f t="shared" si="38"/>
        <v>471.51</v>
      </c>
    </row>
    <row r="2464" spans="1:7" x14ac:dyDescent="0.25">
      <c r="A2464" t="s">
        <v>311</v>
      </c>
      <c r="B2464" t="s">
        <v>314</v>
      </c>
      <c r="C2464" t="s">
        <v>472</v>
      </c>
      <c r="D2464" s="34">
        <v>44562</v>
      </c>
      <c r="E2464">
        <v>397.36</v>
      </c>
      <c r="F2464" s="24">
        <v>74.150000000000006</v>
      </c>
      <c r="G2464" s="24">
        <f t="shared" si="38"/>
        <v>471.51</v>
      </c>
    </row>
    <row r="2465" spans="1:7" x14ac:dyDescent="0.25">
      <c r="A2465" t="s">
        <v>311</v>
      </c>
      <c r="B2465" t="s">
        <v>314</v>
      </c>
      <c r="C2465" t="s">
        <v>473</v>
      </c>
      <c r="D2465" s="34">
        <v>44562</v>
      </c>
      <c r="E2465">
        <v>397.36</v>
      </c>
      <c r="F2465" s="24">
        <v>74.150000000000006</v>
      </c>
      <c r="G2465" s="24">
        <f t="shared" si="38"/>
        <v>471.51</v>
      </c>
    </row>
    <row r="2466" spans="1:7" x14ac:dyDescent="0.25">
      <c r="A2466" t="s">
        <v>311</v>
      </c>
      <c r="B2466" t="s">
        <v>314</v>
      </c>
      <c r="C2466" t="s">
        <v>474</v>
      </c>
      <c r="D2466" s="34">
        <v>44562</v>
      </c>
      <c r="E2466">
        <v>397.36</v>
      </c>
      <c r="F2466" s="24">
        <v>74.150000000000006</v>
      </c>
      <c r="G2466" s="24">
        <f t="shared" si="38"/>
        <v>471.51</v>
      </c>
    </row>
    <row r="2467" spans="1:7" x14ac:dyDescent="0.25">
      <c r="A2467" t="s">
        <v>311</v>
      </c>
      <c r="B2467" t="s">
        <v>314</v>
      </c>
      <c r="C2467" t="s">
        <v>475</v>
      </c>
      <c r="D2467" s="34">
        <v>44562</v>
      </c>
      <c r="E2467">
        <v>397.36</v>
      </c>
      <c r="F2467" s="24">
        <v>74.150000000000006</v>
      </c>
      <c r="G2467" s="24">
        <f t="shared" si="38"/>
        <v>471.51</v>
      </c>
    </row>
    <row r="2468" spans="1:7" x14ac:dyDescent="0.25">
      <c r="A2468" t="s">
        <v>311</v>
      </c>
      <c r="B2468" t="s">
        <v>314</v>
      </c>
      <c r="C2468" t="s">
        <v>476</v>
      </c>
      <c r="D2468" s="34">
        <v>44562</v>
      </c>
      <c r="E2468">
        <v>396.06</v>
      </c>
      <c r="F2468" s="24">
        <v>73.92</v>
      </c>
      <c r="G2468" s="24">
        <f t="shared" si="38"/>
        <v>469.98</v>
      </c>
    </row>
    <row r="2469" spans="1:7" x14ac:dyDescent="0.25">
      <c r="A2469" t="s">
        <v>311</v>
      </c>
      <c r="B2469" t="s">
        <v>314</v>
      </c>
      <c r="C2469" t="s">
        <v>477</v>
      </c>
      <c r="D2469" s="34">
        <v>44562</v>
      </c>
      <c r="E2469">
        <v>397.36</v>
      </c>
      <c r="F2469" s="24">
        <v>74.150000000000006</v>
      </c>
      <c r="G2469" s="24">
        <f t="shared" si="38"/>
        <v>471.51</v>
      </c>
    </row>
    <row r="2470" spans="1:7" x14ac:dyDescent="0.25">
      <c r="A2470" t="s">
        <v>311</v>
      </c>
      <c r="B2470" t="s">
        <v>314</v>
      </c>
      <c r="C2470" t="s">
        <v>478</v>
      </c>
      <c r="D2470" s="34">
        <v>44562</v>
      </c>
      <c r="E2470">
        <v>397.36</v>
      </c>
      <c r="F2470" s="24">
        <v>74.150000000000006</v>
      </c>
      <c r="G2470" s="24">
        <f t="shared" si="38"/>
        <v>471.51</v>
      </c>
    </row>
    <row r="2471" spans="1:7" x14ac:dyDescent="0.25">
      <c r="A2471" t="s">
        <v>311</v>
      </c>
      <c r="B2471" t="s">
        <v>314</v>
      </c>
      <c r="C2471" t="s">
        <v>479</v>
      </c>
      <c r="D2471" s="34">
        <v>44562</v>
      </c>
      <c r="E2471">
        <v>397.36</v>
      </c>
      <c r="F2471" s="24">
        <v>74.150000000000006</v>
      </c>
      <c r="G2471" s="24">
        <f t="shared" si="38"/>
        <v>471.51</v>
      </c>
    </row>
    <row r="2472" spans="1:7" x14ac:dyDescent="0.25">
      <c r="A2472" t="s">
        <v>311</v>
      </c>
      <c r="B2472" t="s">
        <v>314</v>
      </c>
      <c r="C2472" t="s">
        <v>480</v>
      </c>
      <c r="D2472" s="34">
        <v>44562</v>
      </c>
      <c r="E2472">
        <v>397.36</v>
      </c>
      <c r="F2472" s="24">
        <v>74.150000000000006</v>
      </c>
      <c r="G2472" s="24">
        <f t="shared" si="38"/>
        <v>471.51</v>
      </c>
    </row>
    <row r="2473" spans="1:7" x14ac:dyDescent="0.25">
      <c r="A2473" t="s">
        <v>311</v>
      </c>
      <c r="B2473" t="s">
        <v>314</v>
      </c>
      <c r="C2473" t="s">
        <v>481</v>
      </c>
      <c r="D2473" s="34">
        <v>44562</v>
      </c>
      <c r="E2473">
        <v>396.06</v>
      </c>
      <c r="F2473" s="24">
        <v>73.92</v>
      </c>
      <c r="G2473" s="24">
        <f t="shared" si="38"/>
        <v>469.98</v>
      </c>
    </row>
    <row r="2474" spans="1:7" x14ac:dyDescent="0.25">
      <c r="A2474" t="s">
        <v>311</v>
      </c>
      <c r="B2474" t="s">
        <v>314</v>
      </c>
      <c r="C2474" t="s">
        <v>482</v>
      </c>
      <c r="D2474" s="34">
        <v>44562</v>
      </c>
      <c r="E2474">
        <v>396.06</v>
      </c>
      <c r="F2474" s="24">
        <v>73.92</v>
      </c>
      <c r="G2474" s="24">
        <f t="shared" si="38"/>
        <v>469.98</v>
      </c>
    </row>
    <row r="2475" spans="1:7" x14ac:dyDescent="0.25">
      <c r="A2475" t="s">
        <v>311</v>
      </c>
      <c r="B2475" t="s">
        <v>314</v>
      </c>
      <c r="C2475" t="s">
        <v>483</v>
      </c>
      <c r="D2475" s="34">
        <v>44562</v>
      </c>
      <c r="E2475">
        <v>396.06</v>
      </c>
      <c r="F2475" s="24">
        <v>73.92</v>
      </c>
      <c r="G2475" s="24">
        <f t="shared" si="38"/>
        <v>469.98</v>
      </c>
    </row>
    <row r="2476" spans="1:7" x14ac:dyDescent="0.25">
      <c r="A2476" t="s">
        <v>311</v>
      </c>
      <c r="B2476" t="s">
        <v>314</v>
      </c>
      <c r="C2476" t="s">
        <v>484</v>
      </c>
      <c r="D2476" s="34">
        <v>44562</v>
      </c>
      <c r="E2476">
        <v>396.06</v>
      </c>
      <c r="F2476" s="24">
        <v>73.92</v>
      </c>
      <c r="G2476" s="24">
        <f t="shared" si="38"/>
        <v>469.98</v>
      </c>
    </row>
    <row r="2477" spans="1:7" x14ac:dyDescent="0.25">
      <c r="A2477" t="s">
        <v>311</v>
      </c>
      <c r="B2477" t="s">
        <v>314</v>
      </c>
      <c r="C2477" t="s">
        <v>485</v>
      </c>
      <c r="D2477" s="34">
        <v>44562</v>
      </c>
      <c r="E2477">
        <v>396.06</v>
      </c>
      <c r="F2477" s="24">
        <v>73.92</v>
      </c>
      <c r="G2477" s="24">
        <f t="shared" si="38"/>
        <v>469.98</v>
      </c>
    </row>
    <row r="2478" spans="1:7" x14ac:dyDescent="0.25">
      <c r="A2478" t="s">
        <v>311</v>
      </c>
      <c r="B2478" t="s">
        <v>314</v>
      </c>
      <c r="C2478" t="s">
        <v>486</v>
      </c>
      <c r="D2478" s="34">
        <v>44562</v>
      </c>
      <c r="E2478">
        <v>396.06</v>
      </c>
      <c r="F2478" s="24">
        <v>73.92</v>
      </c>
      <c r="G2478" s="24">
        <f t="shared" si="38"/>
        <v>469.98</v>
      </c>
    </row>
    <row r="2479" spans="1:7" x14ac:dyDescent="0.25">
      <c r="A2479" t="s">
        <v>311</v>
      </c>
      <c r="B2479" t="s">
        <v>314</v>
      </c>
      <c r="C2479" t="s">
        <v>487</v>
      </c>
      <c r="D2479" s="34">
        <v>44562</v>
      </c>
      <c r="E2479">
        <v>396.06</v>
      </c>
      <c r="F2479" s="24">
        <v>73.92</v>
      </c>
      <c r="G2479" s="24">
        <f t="shared" si="38"/>
        <v>469.98</v>
      </c>
    </row>
    <row r="2480" spans="1:7" x14ac:dyDescent="0.25">
      <c r="A2480" t="s">
        <v>311</v>
      </c>
      <c r="B2480" t="s">
        <v>314</v>
      </c>
      <c r="C2480" t="s">
        <v>488</v>
      </c>
      <c r="D2480" s="34">
        <v>44562</v>
      </c>
      <c r="E2480">
        <v>396.06</v>
      </c>
      <c r="F2480" s="24">
        <v>73.92</v>
      </c>
      <c r="G2480" s="24">
        <f t="shared" si="38"/>
        <v>469.98</v>
      </c>
    </row>
    <row r="2481" spans="1:7" x14ac:dyDescent="0.25">
      <c r="A2481" t="s">
        <v>311</v>
      </c>
      <c r="B2481" t="s">
        <v>314</v>
      </c>
      <c r="C2481" t="s">
        <v>489</v>
      </c>
      <c r="D2481" s="34">
        <v>44562</v>
      </c>
      <c r="E2481">
        <v>396.06</v>
      </c>
      <c r="F2481" s="24">
        <v>73.92</v>
      </c>
      <c r="G2481" s="24">
        <f t="shared" si="38"/>
        <v>469.98</v>
      </c>
    </row>
    <row r="2482" spans="1:7" x14ac:dyDescent="0.25">
      <c r="A2482" t="s">
        <v>311</v>
      </c>
      <c r="B2482" t="s">
        <v>314</v>
      </c>
      <c r="C2482" t="s">
        <v>490</v>
      </c>
      <c r="D2482" s="34">
        <v>44562</v>
      </c>
      <c r="E2482">
        <v>396.06</v>
      </c>
      <c r="F2482" s="24">
        <v>73.92</v>
      </c>
      <c r="G2482" s="24">
        <f t="shared" si="38"/>
        <v>469.98</v>
      </c>
    </row>
    <row r="2483" spans="1:7" x14ac:dyDescent="0.25">
      <c r="A2483" t="s">
        <v>311</v>
      </c>
      <c r="B2483" t="s">
        <v>314</v>
      </c>
      <c r="C2483" t="s">
        <v>491</v>
      </c>
      <c r="D2483" s="34">
        <v>44562</v>
      </c>
      <c r="E2483">
        <v>396.06</v>
      </c>
      <c r="F2483" s="24">
        <v>73.92</v>
      </c>
      <c r="G2483" s="24">
        <f t="shared" si="38"/>
        <v>469.98</v>
      </c>
    </row>
    <row r="2484" spans="1:7" x14ac:dyDescent="0.25">
      <c r="A2484" t="s">
        <v>311</v>
      </c>
      <c r="B2484" t="s">
        <v>314</v>
      </c>
      <c r="C2484" t="s">
        <v>492</v>
      </c>
      <c r="D2484" s="34">
        <v>44562</v>
      </c>
      <c r="E2484">
        <v>396.06</v>
      </c>
      <c r="F2484" s="24">
        <v>73.92</v>
      </c>
      <c r="G2484" s="24">
        <f t="shared" si="38"/>
        <v>469.98</v>
      </c>
    </row>
    <row r="2485" spans="1:7" x14ac:dyDescent="0.25">
      <c r="A2485" t="s">
        <v>311</v>
      </c>
      <c r="B2485" t="s">
        <v>314</v>
      </c>
      <c r="C2485" t="s">
        <v>493</v>
      </c>
      <c r="D2485" s="34">
        <v>44562</v>
      </c>
      <c r="E2485">
        <v>396.06</v>
      </c>
      <c r="F2485" s="24">
        <v>73.92</v>
      </c>
      <c r="G2485" s="24">
        <f t="shared" si="38"/>
        <v>469.98</v>
      </c>
    </row>
    <row r="2486" spans="1:7" x14ac:dyDescent="0.25">
      <c r="A2486" t="s">
        <v>311</v>
      </c>
      <c r="B2486" t="s">
        <v>314</v>
      </c>
      <c r="C2486" t="s">
        <v>494</v>
      </c>
      <c r="D2486" s="34">
        <v>44562</v>
      </c>
      <c r="E2486">
        <v>396.06</v>
      </c>
      <c r="F2486" s="24">
        <v>73.92</v>
      </c>
      <c r="G2486" s="24">
        <f t="shared" si="38"/>
        <v>469.98</v>
      </c>
    </row>
    <row r="2487" spans="1:7" x14ac:dyDescent="0.25">
      <c r="A2487" t="s">
        <v>311</v>
      </c>
      <c r="B2487" t="s">
        <v>314</v>
      </c>
      <c r="C2487" t="s">
        <v>495</v>
      </c>
      <c r="D2487" s="34">
        <v>44562</v>
      </c>
      <c r="E2487">
        <v>396.06</v>
      </c>
      <c r="F2487" s="24">
        <v>73.92</v>
      </c>
      <c r="G2487" s="24">
        <f t="shared" si="38"/>
        <v>469.98</v>
      </c>
    </row>
    <row r="2488" spans="1:7" x14ac:dyDescent="0.25">
      <c r="A2488" t="s">
        <v>311</v>
      </c>
      <c r="B2488" t="s">
        <v>314</v>
      </c>
      <c r="C2488" t="s">
        <v>496</v>
      </c>
      <c r="D2488" s="34">
        <v>44562</v>
      </c>
      <c r="E2488">
        <v>396.06</v>
      </c>
      <c r="F2488" s="24">
        <v>73.92</v>
      </c>
      <c r="G2488" s="24">
        <f t="shared" si="38"/>
        <v>469.98</v>
      </c>
    </row>
    <row r="2489" spans="1:7" x14ac:dyDescent="0.25">
      <c r="A2489" t="s">
        <v>311</v>
      </c>
      <c r="B2489" t="s">
        <v>314</v>
      </c>
      <c r="C2489" t="s">
        <v>497</v>
      </c>
      <c r="D2489" s="34">
        <v>44562</v>
      </c>
      <c r="E2489">
        <v>396.06</v>
      </c>
      <c r="F2489" s="24">
        <v>73.92</v>
      </c>
      <c r="G2489" s="24">
        <f t="shared" si="38"/>
        <v>469.98</v>
      </c>
    </row>
    <row r="2490" spans="1:7" x14ac:dyDescent="0.25">
      <c r="A2490" t="s">
        <v>311</v>
      </c>
      <c r="B2490" t="s">
        <v>314</v>
      </c>
      <c r="C2490" t="s">
        <v>498</v>
      </c>
      <c r="D2490" s="34">
        <v>44562</v>
      </c>
      <c r="E2490">
        <v>396.06</v>
      </c>
      <c r="F2490" s="24">
        <v>73.92</v>
      </c>
      <c r="G2490" s="24">
        <f t="shared" si="38"/>
        <v>469.98</v>
      </c>
    </row>
    <row r="2491" spans="1:7" x14ac:dyDescent="0.25">
      <c r="A2491" t="s">
        <v>311</v>
      </c>
      <c r="B2491" t="s">
        <v>314</v>
      </c>
      <c r="C2491" t="s">
        <v>499</v>
      </c>
      <c r="D2491" s="34">
        <v>44562</v>
      </c>
      <c r="E2491">
        <v>396.06</v>
      </c>
      <c r="F2491" s="24">
        <v>73.92</v>
      </c>
      <c r="G2491" s="24">
        <f t="shared" si="38"/>
        <v>469.98</v>
      </c>
    </row>
    <row r="2492" spans="1:7" x14ac:dyDescent="0.25">
      <c r="A2492" t="s">
        <v>311</v>
      </c>
      <c r="B2492" t="s">
        <v>314</v>
      </c>
      <c r="C2492" t="s">
        <v>500</v>
      </c>
      <c r="D2492" s="34">
        <v>44562</v>
      </c>
      <c r="E2492">
        <v>396.06</v>
      </c>
      <c r="F2492" s="24">
        <v>73.92</v>
      </c>
      <c r="G2492" s="24">
        <f t="shared" si="38"/>
        <v>469.98</v>
      </c>
    </row>
    <row r="2493" spans="1:7" x14ac:dyDescent="0.25">
      <c r="A2493" t="s">
        <v>311</v>
      </c>
      <c r="B2493" t="s">
        <v>314</v>
      </c>
      <c r="C2493" t="s">
        <v>501</v>
      </c>
      <c r="D2493" s="34">
        <v>44562</v>
      </c>
      <c r="E2493">
        <v>396.06</v>
      </c>
      <c r="F2493" s="24">
        <v>73.92</v>
      </c>
      <c r="G2493" s="24">
        <f t="shared" si="38"/>
        <v>469.98</v>
      </c>
    </row>
    <row r="2494" spans="1:7" x14ac:dyDescent="0.25">
      <c r="A2494" t="s">
        <v>311</v>
      </c>
      <c r="B2494" t="s">
        <v>314</v>
      </c>
      <c r="C2494" t="s">
        <v>502</v>
      </c>
      <c r="D2494" s="34">
        <v>44562</v>
      </c>
      <c r="E2494">
        <v>396.06</v>
      </c>
      <c r="F2494" s="24">
        <v>73.92</v>
      </c>
      <c r="G2494" s="24">
        <f t="shared" si="38"/>
        <v>469.98</v>
      </c>
    </row>
    <row r="2495" spans="1:7" x14ac:dyDescent="0.25">
      <c r="A2495" t="s">
        <v>311</v>
      </c>
      <c r="B2495" t="s">
        <v>314</v>
      </c>
      <c r="C2495" t="s">
        <v>503</v>
      </c>
      <c r="D2495" s="34">
        <v>44562</v>
      </c>
      <c r="E2495">
        <v>396.06</v>
      </c>
      <c r="F2495" s="24">
        <v>73.92</v>
      </c>
      <c r="G2495" s="24">
        <f t="shared" si="38"/>
        <v>469.98</v>
      </c>
    </row>
    <row r="2496" spans="1:7" x14ac:dyDescent="0.25">
      <c r="A2496" t="s">
        <v>311</v>
      </c>
      <c r="B2496" t="s">
        <v>314</v>
      </c>
      <c r="C2496" t="s">
        <v>504</v>
      </c>
      <c r="D2496" s="34">
        <v>44562</v>
      </c>
      <c r="E2496">
        <v>396.06</v>
      </c>
      <c r="F2496" s="24">
        <v>73.92</v>
      </c>
      <c r="G2496" s="24">
        <f t="shared" si="38"/>
        <v>469.98</v>
      </c>
    </row>
    <row r="2497" spans="1:7" x14ac:dyDescent="0.25">
      <c r="A2497" t="s">
        <v>311</v>
      </c>
      <c r="B2497" t="s">
        <v>314</v>
      </c>
      <c r="C2497" t="s">
        <v>505</v>
      </c>
      <c r="D2497" s="34">
        <v>44562</v>
      </c>
      <c r="E2497">
        <v>396.06</v>
      </c>
      <c r="F2497" s="24">
        <v>73.92</v>
      </c>
      <c r="G2497" s="24">
        <f t="shared" si="38"/>
        <v>469.98</v>
      </c>
    </row>
    <row r="2498" spans="1:7" x14ac:dyDescent="0.25">
      <c r="A2498" t="s">
        <v>311</v>
      </c>
      <c r="B2498" t="s">
        <v>312</v>
      </c>
      <c r="C2498" t="s">
        <v>313</v>
      </c>
      <c r="D2498" s="34">
        <v>44593</v>
      </c>
      <c r="E2498">
        <v>865498.52</v>
      </c>
      <c r="F2498" s="24">
        <v>332993.58</v>
      </c>
      <c r="G2498" s="24">
        <f t="shared" si="38"/>
        <v>1198492.1000000001</v>
      </c>
    </row>
    <row r="2499" spans="1:7" x14ac:dyDescent="0.25">
      <c r="A2499" t="s">
        <v>311</v>
      </c>
      <c r="B2499" t="s">
        <v>314</v>
      </c>
      <c r="C2499" t="s">
        <v>315</v>
      </c>
      <c r="D2499" s="34">
        <v>44593</v>
      </c>
      <c r="E2499">
        <v>397.29</v>
      </c>
      <c r="F2499" s="24">
        <v>72.69</v>
      </c>
      <c r="G2499" s="24">
        <f t="shared" ref="G2499:G2562" si="39">SUM(E2499:F2499)</f>
        <v>469.98</v>
      </c>
    </row>
    <row r="2500" spans="1:7" x14ac:dyDescent="0.25">
      <c r="A2500" t="s">
        <v>311</v>
      </c>
      <c r="B2500" t="s">
        <v>314</v>
      </c>
      <c r="C2500" t="s">
        <v>316</v>
      </c>
      <c r="D2500" s="34">
        <v>44593</v>
      </c>
      <c r="E2500">
        <v>398.58</v>
      </c>
      <c r="F2500" s="24">
        <v>72.930000000000007</v>
      </c>
      <c r="G2500" s="24">
        <f t="shared" si="39"/>
        <v>471.51</v>
      </c>
    </row>
    <row r="2501" spans="1:7" x14ac:dyDescent="0.25">
      <c r="A2501" t="s">
        <v>311</v>
      </c>
      <c r="B2501" t="s">
        <v>314</v>
      </c>
      <c r="C2501" t="s">
        <v>317</v>
      </c>
      <c r="D2501" s="34">
        <v>44593</v>
      </c>
      <c r="E2501">
        <v>397.29</v>
      </c>
      <c r="F2501" s="24">
        <v>72.69</v>
      </c>
      <c r="G2501" s="24">
        <f t="shared" si="39"/>
        <v>469.98</v>
      </c>
    </row>
    <row r="2502" spans="1:7" x14ac:dyDescent="0.25">
      <c r="A2502" t="s">
        <v>311</v>
      </c>
      <c r="B2502" t="s">
        <v>314</v>
      </c>
      <c r="C2502" t="s">
        <v>318</v>
      </c>
      <c r="D2502" s="34">
        <v>44593</v>
      </c>
      <c r="E2502">
        <v>398.58</v>
      </c>
      <c r="F2502" s="24">
        <v>72.930000000000007</v>
      </c>
      <c r="G2502" s="24">
        <f t="shared" si="39"/>
        <v>471.51</v>
      </c>
    </row>
    <row r="2503" spans="1:7" x14ac:dyDescent="0.25">
      <c r="A2503" t="s">
        <v>311</v>
      </c>
      <c r="B2503" t="s">
        <v>314</v>
      </c>
      <c r="C2503" t="s">
        <v>319</v>
      </c>
      <c r="D2503" s="34">
        <v>44593</v>
      </c>
      <c r="E2503">
        <v>398.58</v>
      </c>
      <c r="F2503" s="24">
        <v>72.930000000000007</v>
      </c>
      <c r="G2503" s="24">
        <f t="shared" si="39"/>
        <v>471.51</v>
      </c>
    </row>
    <row r="2504" spans="1:7" x14ac:dyDescent="0.25">
      <c r="A2504" t="s">
        <v>311</v>
      </c>
      <c r="B2504" t="s">
        <v>314</v>
      </c>
      <c r="C2504" t="s">
        <v>320</v>
      </c>
      <c r="D2504" s="34">
        <v>44593</v>
      </c>
      <c r="E2504">
        <v>398.58</v>
      </c>
      <c r="F2504" s="24">
        <v>72.930000000000007</v>
      </c>
      <c r="G2504" s="24">
        <f t="shared" si="39"/>
        <v>471.51</v>
      </c>
    </row>
    <row r="2505" spans="1:7" x14ac:dyDescent="0.25">
      <c r="A2505" t="s">
        <v>311</v>
      </c>
      <c r="B2505" t="s">
        <v>314</v>
      </c>
      <c r="C2505" t="s">
        <v>321</v>
      </c>
      <c r="D2505" s="34">
        <v>44593</v>
      </c>
      <c r="E2505">
        <v>397.29</v>
      </c>
      <c r="F2505" s="24">
        <v>72.69</v>
      </c>
      <c r="G2505" s="24">
        <f t="shared" si="39"/>
        <v>469.98</v>
      </c>
    </row>
    <row r="2506" spans="1:7" x14ac:dyDescent="0.25">
      <c r="A2506" t="s">
        <v>311</v>
      </c>
      <c r="B2506" t="s">
        <v>314</v>
      </c>
      <c r="C2506" t="s">
        <v>322</v>
      </c>
      <c r="D2506" s="34">
        <v>44593</v>
      </c>
      <c r="E2506">
        <v>398.58</v>
      </c>
      <c r="F2506" s="24">
        <v>72.930000000000007</v>
      </c>
      <c r="G2506" s="24">
        <f t="shared" si="39"/>
        <v>471.51</v>
      </c>
    </row>
    <row r="2507" spans="1:7" x14ac:dyDescent="0.25">
      <c r="A2507" t="s">
        <v>311</v>
      </c>
      <c r="B2507" t="s">
        <v>314</v>
      </c>
      <c r="C2507" t="s">
        <v>323</v>
      </c>
      <c r="D2507" s="34">
        <v>44593</v>
      </c>
      <c r="E2507">
        <v>397.29</v>
      </c>
      <c r="F2507" s="24">
        <v>72.69</v>
      </c>
      <c r="G2507" s="24">
        <f t="shared" si="39"/>
        <v>469.98</v>
      </c>
    </row>
    <row r="2508" spans="1:7" x14ac:dyDescent="0.25">
      <c r="A2508" t="s">
        <v>311</v>
      </c>
      <c r="B2508" t="s">
        <v>314</v>
      </c>
      <c r="C2508" t="s">
        <v>324</v>
      </c>
      <c r="D2508" s="34">
        <v>44593</v>
      </c>
      <c r="E2508">
        <v>398.58</v>
      </c>
      <c r="F2508" s="24">
        <v>72.930000000000007</v>
      </c>
      <c r="G2508" s="24">
        <f t="shared" si="39"/>
        <v>471.51</v>
      </c>
    </row>
    <row r="2509" spans="1:7" x14ac:dyDescent="0.25">
      <c r="A2509" t="s">
        <v>311</v>
      </c>
      <c r="B2509" t="s">
        <v>314</v>
      </c>
      <c r="C2509" t="s">
        <v>325</v>
      </c>
      <c r="D2509" s="34">
        <v>44593</v>
      </c>
      <c r="E2509">
        <v>397.29</v>
      </c>
      <c r="F2509" s="24">
        <v>72.69</v>
      </c>
      <c r="G2509" s="24">
        <f t="shared" si="39"/>
        <v>469.98</v>
      </c>
    </row>
    <row r="2510" spans="1:7" x14ac:dyDescent="0.25">
      <c r="A2510" t="s">
        <v>311</v>
      </c>
      <c r="B2510" t="s">
        <v>314</v>
      </c>
      <c r="C2510" t="s">
        <v>326</v>
      </c>
      <c r="D2510" s="34">
        <v>44593</v>
      </c>
      <c r="E2510">
        <v>398.58</v>
      </c>
      <c r="F2510" s="24">
        <v>72.930000000000007</v>
      </c>
      <c r="G2510" s="24">
        <f t="shared" si="39"/>
        <v>471.51</v>
      </c>
    </row>
    <row r="2511" spans="1:7" x14ac:dyDescent="0.25">
      <c r="A2511" t="s">
        <v>311</v>
      </c>
      <c r="B2511" t="s">
        <v>314</v>
      </c>
      <c r="C2511" t="s">
        <v>327</v>
      </c>
      <c r="D2511" s="34">
        <v>44593</v>
      </c>
      <c r="E2511">
        <v>398.58</v>
      </c>
      <c r="F2511" s="24">
        <v>72.930000000000007</v>
      </c>
      <c r="G2511" s="24">
        <f t="shared" si="39"/>
        <v>471.51</v>
      </c>
    </row>
    <row r="2512" spans="1:7" x14ac:dyDescent="0.25">
      <c r="A2512" t="s">
        <v>311</v>
      </c>
      <c r="B2512" t="s">
        <v>314</v>
      </c>
      <c r="C2512" t="s">
        <v>328</v>
      </c>
      <c r="D2512" s="34">
        <v>44593</v>
      </c>
      <c r="E2512">
        <v>398.58</v>
      </c>
      <c r="F2512" s="24">
        <v>72.930000000000007</v>
      </c>
      <c r="G2512" s="24">
        <f t="shared" si="39"/>
        <v>471.51</v>
      </c>
    </row>
    <row r="2513" spans="1:7" x14ac:dyDescent="0.25">
      <c r="A2513" t="s">
        <v>311</v>
      </c>
      <c r="B2513" t="s">
        <v>314</v>
      </c>
      <c r="C2513" t="s">
        <v>329</v>
      </c>
      <c r="D2513" s="34">
        <v>44593</v>
      </c>
      <c r="E2513">
        <v>398.58</v>
      </c>
      <c r="F2513" s="24">
        <v>72.930000000000007</v>
      </c>
      <c r="G2513" s="24">
        <f t="shared" si="39"/>
        <v>471.51</v>
      </c>
    </row>
    <row r="2514" spans="1:7" x14ac:dyDescent="0.25">
      <c r="A2514" t="s">
        <v>311</v>
      </c>
      <c r="B2514" t="s">
        <v>314</v>
      </c>
      <c r="C2514" t="s">
        <v>330</v>
      </c>
      <c r="D2514" s="34">
        <v>44593</v>
      </c>
      <c r="E2514">
        <v>397.29</v>
      </c>
      <c r="F2514" s="24">
        <v>72.69</v>
      </c>
      <c r="G2514" s="24">
        <f t="shared" si="39"/>
        <v>469.98</v>
      </c>
    </row>
    <row r="2515" spans="1:7" x14ac:dyDescent="0.25">
      <c r="A2515" t="s">
        <v>311</v>
      </c>
      <c r="B2515" t="s">
        <v>314</v>
      </c>
      <c r="C2515" t="s">
        <v>331</v>
      </c>
      <c r="D2515" s="34">
        <v>44593</v>
      </c>
      <c r="E2515">
        <v>398.58</v>
      </c>
      <c r="F2515" s="24">
        <v>72.930000000000007</v>
      </c>
      <c r="G2515" s="24">
        <f t="shared" si="39"/>
        <v>471.51</v>
      </c>
    </row>
    <row r="2516" spans="1:7" x14ac:dyDescent="0.25">
      <c r="A2516" t="s">
        <v>311</v>
      </c>
      <c r="B2516" t="s">
        <v>314</v>
      </c>
      <c r="C2516" t="s">
        <v>332</v>
      </c>
      <c r="D2516" s="34">
        <v>44593</v>
      </c>
      <c r="E2516">
        <v>398.58</v>
      </c>
      <c r="F2516" s="24">
        <v>72.930000000000007</v>
      </c>
      <c r="G2516" s="24">
        <f t="shared" si="39"/>
        <v>471.51</v>
      </c>
    </row>
    <row r="2517" spans="1:7" x14ac:dyDescent="0.25">
      <c r="A2517" t="s">
        <v>311</v>
      </c>
      <c r="B2517" t="s">
        <v>314</v>
      </c>
      <c r="C2517" t="s">
        <v>333</v>
      </c>
      <c r="D2517" s="34">
        <v>44593</v>
      </c>
      <c r="E2517">
        <v>398.58</v>
      </c>
      <c r="F2517" s="24">
        <v>72.930000000000007</v>
      </c>
      <c r="G2517" s="24">
        <f t="shared" si="39"/>
        <v>471.51</v>
      </c>
    </row>
    <row r="2518" spans="1:7" x14ac:dyDescent="0.25">
      <c r="A2518" t="s">
        <v>311</v>
      </c>
      <c r="B2518" t="s">
        <v>314</v>
      </c>
      <c r="C2518" t="s">
        <v>334</v>
      </c>
      <c r="D2518" s="34">
        <v>44593</v>
      </c>
      <c r="E2518">
        <v>397.29</v>
      </c>
      <c r="F2518" s="24">
        <v>72.69</v>
      </c>
      <c r="G2518" s="24">
        <f t="shared" si="39"/>
        <v>469.98</v>
      </c>
    </row>
    <row r="2519" spans="1:7" x14ac:dyDescent="0.25">
      <c r="A2519" t="s">
        <v>311</v>
      </c>
      <c r="B2519" t="s">
        <v>314</v>
      </c>
      <c r="C2519" t="s">
        <v>335</v>
      </c>
      <c r="D2519" s="34">
        <v>44593</v>
      </c>
      <c r="E2519">
        <v>398.58</v>
      </c>
      <c r="F2519" s="24">
        <v>72.930000000000007</v>
      </c>
      <c r="G2519" s="24">
        <f t="shared" si="39"/>
        <v>471.51</v>
      </c>
    </row>
    <row r="2520" spans="1:7" x14ac:dyDescent="0.25">
      <c r="A2520" t="s">
        <v>311</v>
      </c>
      <c r="B2520" t="s">
        <v>314</v>
      </c>
      <c r="C2520" t="s">
        <v>336</v>
      </c>
      <c r="D2520" s="34">
        <v>44593</v>
      </c>
      <c r="E2520">
        <v>398.58</v>
      </c>
      <c r="F2520" s="24">
        <v>72.930000000000007</v>
      </c>
      <c r="G2520" s="24">
        <f t="shared" si="39"/>
        <v>471.51</v>
      </c>
    </row>
    <row r="2521" spans="1:7" x14ac:dyDescent="0.25">
      <c r="A2521" t="s">
        <v>311</v>
      </c>
      <c r="B2521" t="s">
        <v>314</v>
      </c>
      <c r="C2521" t="s">
        <v>337</v>
      </c>
      <c r="D2521" s="34">
        <v>44593</v>
      </c>
      <c r="E2521">
        <v>397.29</v>
      </c>
      <c r="F2521" s="24">
        <v>72.69</v>
      </c>
      <c r="G2521" s="24">
        <f t="shared" si="39"/>
        <v>469.98</v>
      </c>
    </row>
    <row r="2522" spans="1:7" x14ac:dyDescent="0.25">
      <c r="A2522" t="s">
        <v>311</v>
      </c>
      <c r="B2522" t="s">
        <v>314</v>
      </c>
      <c r="C2522" t="s">
        <v>338</v>
      </c>
      <c r="D2522" s="34">
        <v>44593</v>
      </c>
      <c r="E2522">
        <v>397.29</v>
      </c>
      <c r="F2522" s="24">
        <v>72.69</v>
      </c>
      <c r="G2522" s="24">
        <f t="shared" si="39"/>
        <v>469.98</v>
      </c>
    </row>
    <row r="2523" spans="1:7" x14ac:dyDescent="0.25">
      <c r="A2523" t="s">
        <v>311</v>
      </c>
      <c r="B2523" t="s">
        <v>314</v>
      </c>
      <c r="C2523" t="s">
        <v>339</v>
      </c>
      <c r="D2523" s="34">
        <v>44593</v>
      </c>
      <c r="E2523">
        <v>397.29</v>
      </c>
      <c r="F2523" s="24">
        <v>72.69</v>
      </c>
      <c r="G2523" s="24">
        <f t="shared" si="39"/>
        <v>469.98</v>
      </c>
    </row>
    <row r="2524" spans="1:7" x14ac:dyDescent="0.25">
      <c r="A2524" t="s">
        <v>311</v>
      </c>
      <c r="B2524" t="s">
        <v>314</v>
      </c>
      <c r="C2524" t="s">
        <v>340</v>
      </c>
      <c r="D2524" s="34">
        <v>44593</v>
      </c>
      <c r="E2524">
        <v>397.29</v>
      </c>
      <c r="F2524" s="24">
        <v>72.69</v>
      </c>
      <c r="G2524" s="24">
        <f t="shared" si="39"/>
        <v>469.98</v>
      </c>
    </row>
    <row r="2525" spans="1:7" x14ac:dyDescent="0.25">
      <c r="A2525" t="s">
        <v>311</v>
      </c>
      <c r="B2525" t="s">
        <v>314</v>
      </c>
      <c r="C2525" t="s">
        <v>341</v>
      </c>
      <c r="D2525" s="34">
        <v>44593</v>
      </c>
      <c r="E2525">
        <v>397.29</v>
      </c>
      <c r="F2525" s="24">
        <v>72.69</v>
      </c>
      <c r="G2525" s="24">
        <f t="shared" si="39"/>
        <v>469.98</v>
      </c>
    </row>
    <row r="2526" spans="1:7" x14ac:dyDescent="0.25">
      <c r="A2526" t="s">
        <v>311</v>
      </c>
      <c r="B2526" t="s">
        <v>314</v>
      </c>
      <c r="C2526" t="s">
        <v>342</v>
      </c>
      <c r="D2526" s="34">
        <v>44593</v>
      </c>
      <c r="E2526">
        <v>397.29</v>
      </c>
      <c r="F2526" s="24">
        <v>72.69</v>
      </c>
      <c r="G2526" s="24">
        <f t="shared" si="39"/>
        <v>469.98</v>
      </c>
    </row>
    <row r="2527" spans="1:7" x14ac:dyDescent="0.25">
      <c r="A2527" t="s">
        <v>311</v>
      </c>
      <c r="B2527" t="s">
        <v>314</v>
      </c>
      <c r="C2527" t="s">
        <v>343</v>
      </c>
      <c r="D2527" s="34">
        <v>44593</v>
      </c>
      <c r="E2527">
        <v>397.29</v>
      </c>
      <c r="F2527" s="24">
        <v>72.69</v>
      </c>
      <c r="G2527" s="24">
        <f t="shared" si="39"/>
        <v>469.98</v>
      </c>
    </row>
    <row r="2528" spans="1:7" x14ac:dyDescent="0.25">
      <c r="A2528" t="s">
        <v>311</v>
      </c>
      <c r="B2528" t="s">
        <v>314</v>
      </c>
      <c r="C2528" t="s">
        <v>344</v>
      </c>
      <c r="D2528" s="34">
        <v>44593</v>
      </c>
      <c r="E2528">
        <v>397.29</v>
      </c>
      <c r="F2528" s="24">
        <v>72.69</v>
      </c>
      <c r="G2528" s="24">
        <f t="shared" si="39"/>
        <v>469.98</v>
      </c>
    </row>
    <row r="2529" spans="1:7" x14ac:dyDescent="0.25">
      <c r="A2529" t="s">
        <v>311</v>
      </c>
      <c r="B2529" t="s">
        <v>314</v>
      </c>
      <c r="C2529" t="s">
        <v>345</v>
      </c>
      <c r="D2529" s="34">
        <v>44593</v>
      </c>
      <c r="E2529">
        <v>397.29</v>
      </c>
      <c r="F2529" s="24">
        <v>72.69</v>
      </c>
      <c r="G2529" s="24">
        <f t="shared" si="39"/>
        <v>469.98</v>
      </c>
    </row>
    <row r="2530" spans="1:7" x14ac:dyDescent="0.25">
      <c r="A2530" t="s">
        <v>311</v>
      </c>
      <c r="B2530" t="s">
        <v>314</v>
      </c>
      <c r="C2530" t="s">
        <v>346</v>
      </c>
      <c r="D2530" s="34">
        <v>44593</v>
      </c>
      <c r="E2530">
        <v>397.29</v>
      </c>
      <c r="F2530" s="24">
        <v>72.69</v>
      </c>
      <c r="G2530" s="24">
        <f t="shared" si="39"/>
        <v>469.98</v>
      </c>
    </row>
    <row r="2531" spans="1:7" x14ac:dyDescent="0.25">
      <c r="A2531" t="s">
        <v>311</v>
      </c>
      <c r="B2531" t="s">
        <v>314</v>
      </c>
      <c r="C2531" t="s">
        <v>347</v>
      </c>
      <c r="D2531" s="34">
        <v>44593</v>
      </c>
      <c r="E2531">
        <v>397.29</v>
      </c>
      <c r="F2531" s="24">
        <v>72.69</v>
      </c>
      <c r="G2531" s="24">
        <f t="shared" si="39"/>
        <v>469.98</v>
      </c>
    </row>
    <row r="2532" spans="1:7" x14ac:dyDescent="0.25">
      <c r="A2532" t="s">
        <v>311</v>
      </c>
      <c r="B2532" t="s">
        <v>314</v>
      </c>
      <c r="C2532" t="s">
        <v>348</v>
      </c>
      <c r="D2532" s="34">
        <v>44593</v>
      </c>
      <c r="E2532">
        <v>397.29</v>
      </c>
      <c r="F2532" s="24">
        <v>72.69</v>
      </c>
      <c r="G2532" s="24">
        <f t="shared" si="39"/>
        <v>469.98</v>
      </c>
    </row>
    <row r="2533" spans="1:7" x14ac:dyDescent="0.25">
      <c r="A2533" t="s">
        <v>311</v>
      </c>
      <c r="B2533" t="s">
        <v>314</v>
      </c>
      <c r="C2533" t="s">
        <v>349</v>
      </c>
      <c r="D2533" s="34">
        <v>44593</v>
      </c>
      <c r="E2533">
        <v>398.58</v>
      </c>
      <c r="F2533" s="24">
        <v>72.930000000000007</v>
      </c>
      <c r="G2533" s="24">
        <f t="shared" si="39"/>
        <v>471.51</v>
      </c>
    </row>
    <row r="2534" spans="1:7" x14ac:dyDescent="0.25">
      <c r="A2534" t="s">
        <v>311</v>
      </c>
      <c r="B2534" t="s">
        <v>314</v>
      </c>
      <c r="C2534" t="s">
        <v>350</v>
      </c>
      <c r="D2534" s="34">
        <v>44593</v>
      </c>
      <c r="E2534">
        <v>397.29</v>
      </c>
      <c r="F2534" s="24">
        <v>72.69</v>
      </c>
      <c r="G2534" s="24">
        <f t="shared" si="39"/>
        <v>469.98</v>
      </c>
    </row>
    <row r="2535" spans="1:7" x14ac:dyDescent="0.25">
      <c r="A2535" t="s">
        <v>311</v>
      </c>
      <c r="B2535" t="s">
        <v>314</v>
      </c>
      <c r="C2535" t="s">
        <v>351</v>
      </c>
      <c r="D2535" s="34">
        <v>44593</v>
      </c>
      <c r="E2535">
        <v>398.58</v>
      </c>
      <c r="F2535" s="24">
        <v>72.930000000000007</v>
      </c>
      <c r="G2535" s="24">
        <f t="shared" si="39"/>
        <v>471.51</v>
      </c>
    </row>
    <row r="2536" spans="1:7" x14ac:dyDescent="0.25">
      <c r="A2536" t="s">
        <v>311</v>
      </c>
      <c r="B2536" t="s">
        <v>314</v>
      </c>
      <c r="C2536" t="s">
        <v>352</v>
      </c>
      <c r="D2536" s="34">
        <v>44593</v>
      </c>
      <c r="E2536">
        <v>398.58</v>
      </c>
      <c r="F2536" s="24">
        <v>72.930000000000007</v>
      </c>
      <c r="G2536" s="24">
        <f t="shared" si="39"/>
        <v>471.51</v>
      </c>
    </row>
    <row r="2537" spans="1:7" x14ac:dyDescent="0.25">
      <c r="A2537" t="s">
        <v>311</v>
      </c>
      <c r="B2537" t="s">
        <v>314</v>
      </c>
      <c r="C2537" t="s">
        <v>353</v>
      </c>
      <c r="D2537" s="34">
        <v>44593</v>
      </c>
      <c r="E2537">
        <v>397.29</v>
      </c>
      <c r="F2537" s="24">
        <v>72.69</v>
      </c>
      <c r="G2537" s="24">
        <f t="shared" si="39"/>
        <v>469.98</v>
      </c>
    </row>
    <row r="2538" spans="1:7" x14ac:dyDescent="0.25">
      <c r="A2538" t="s">
        <v>311</v>
      </c>
      <c r="B2538" t="s">
        <v>314</v>
      </c>
      <c r="C2538" t="s">
        <v>354</v>
      </c>
      <c r="D2538" s="34">
        <v>44593</v>
      </c>
      <c r="E2538">
        <v>398.58</v>
      </c>
      <c r="F2538" s="24">
        <v>72.930000000000007</v>
      </c>
      <c r="G2538" s="24">
        <f t="shared" si="39"/>
        <v>471.51</v>
      </c>
    </row>
    <row r="2539" spans="1:7" x14ac:dyDescent="0.25">
      <c r="A2539" t="s">
        <v>311</v>
      </c>
      <c r="B2539" t="s">
        <v>314</v>
      </c>
      <c r="C2539" t="s">
        <v>355</v>
      </c>
      <c r="D2539" s="34">
        <v>44593</v>
      </c>
      <c r="E2539">
        <v>398.58</v>
      </c>
      <c r="F2539" s="24">
        <v>72.930000000000007</v>
      </c>
      <c r="G2539" s="24">
        <f t="shared" si="39"/>
        <v>471.51</v>
      </c>
    </row>
    <row r="2540" spans="1:7" x14ac:dyDescent="0.25">
      <c r="A2540" t="s">
        <v>311</v>
      </c>
      <c r="B2540" t="s">
        <v>314</v>
      </c>
      <c r="C2540" t="s">
        <v>356</v>
      </c>
      <c r="D2540" s="34">
        <v>44593</v>
      </c>
      <c r="E2540">
        <v>398.58</v>
      </c>
      <c r="F2540" s="24">
        <v>72.930000000000007</v>
      </c>
      <c r="G2540" s="24">
        <f t="shared" si="39"/>
        <v>471.51</v>
      </c>
    </row>
    <row r="2541" spans="1:7" x14ac:dyDescent="0.25">
      <c r="A2541" t="s">
        <v>311</v>
      </c>
      <c r="B2541" t="s">
        <v>314</v>
      </c>
      <c r="C2541" t="s">
        <v>357</v>
      </c>
      <c r="D2541" s="34">
        <v>44593</v>
      </c>
      <c r="E2541">
        <v>398.58</v>
      </c>
      <c r="F2541" s="24">
        <v>72.930000000000007</v>
      </c>
      <c r="G2541" s="24">
        <f t="shared" si="39"/>
        <v>471.51</v>
      </c>
    </row>
    <row r="2542" spans="1:7" x14ac:dyDescent="0.25">
      <c r="A2542" t="s">
        <v>311</v>
      </c>
      <c r="B2542" t="s">
        <v>314</v>
      </c>
      <c r="C2542" t="s">
        <v>358</v>
      </c>
      <c r="D2542" s="34">
        <v>44593</v>
      </c>
      <c r="E2542">
        <v>398.58</v>
      </c>
      <c r="F2542" s="24">
        <v>72.930000000000007</v>
      </c>
      <c r="G2542" s="24">
        <f t="shared" si="39"/>
        <v>471.51</v>
      </c>
    </row>
    <row r="2543" spans="1:7" x14ac:dyDescent="0.25">
      <c r="A2543" t="s">
        <v>311</v>
      </c>
      <c r="B2543" t="s">
        <v>314</v>
      </c>
      <c r="C2543" t="s">
        <v>359</v>
      </c>
      <c r="D2543" s="34">
        <v>44593</v>
      </c>
      <c r="E2543">
        <v>398.58</v>
      </c>
      <c r="F2543" s="24">
        <v>72.930000000000007</v>
      </c>
      <c r="G2543" s="24">
        <f t="shared" si="39"/>
        <v>471.51</v>
      </c>
    </row>
    <row r="2544" spans="1:7" x14ac:dyDescent="0.25">
      <c r="A2544" t="s">
        <v>311</v>
      </c>
      <c r="B2544" t="s">
        <v>314</v>
      </c>
      <c r="C2544" t="s">
        <v>360</v>
      </c>
      <c r="D2544" s="34">
        <v>44593</v>
      </c>
      <c r="E2544">
        <v>398.58</v>
      </c>
      <c r="F2544" s="24">
        <v>72.930000000000007</v>
      </c>
      <c r="G2544" s="24">
        <f t="shared" si="39"/>
        <v>471.51</v>
      </c>
    </row>
    <row r="2545" spans="1:7" x14ac:dyDescent="0.25">
      <c r="A2545" t="s">
        <v>311</v>
      </c>
      <c r="B2545" t="s">
        <v>314</v>
      </c>
      <c r="C2545" t="s">
        <v>361</v>
      </c>
      <c r="D2545" s="34">
        <v>44593</v>
      </c>
      <c r="E2545">
        <v>398.58</v>
      </c>
      <c r="F2545" s="24">
        <v>72.930000000000007</v>
      </c>
      <c r="G2545" s="24">
        <f t="shared" si="39"/>
        <v>471.51</v>
      </c>
    </row>
    <row r="2546" spans="1:7" x14ac:dyDescent="0.25">
      <c r="A2546" t="s">
        <v>311</v>
      </c>
      <c r="B2546" t="s">
        <v>314</v>
      </c>
      <c r="C2546" t="s">
        <v>362</v>
      </c>
      <c r="D2546" s="34">
        <v>44593</v>
      </c>
      <c r="E2546">
        <v>398.58</v>
      </c>
      <c r="F2546" s="24">
        <v>72.930000000000007</v>
      </c>
      <c r="G2546" s="24">
        <f t="shared" si="39"/>
        <v>471.51</v>
      </c>
    </row>
    <row r="2547" spans="1:7" x14ac:dyDescent="0.25">
      <c r="A2547" t="s">
        <v>311</v>
      </c>
      <c r="B2547" t="s">
        <v>314</v>
      </c>
      <c r="C2547" t="s">
        <v>363</v>
      </c>
      <c r="D2547" s="34">
        <v>44593</v>
      </c>
      <c r="E2547">
        <v>398.58</v>
      </c>
      <c r="F2547" s="24">
        <v>72.930000000000007</v>
      </c>
      <c r="G2547" s="24">
        <f t="shared" si="39"/>
        <v>471.51</v>
      </c>
    </row>
    <row r="2548" spans="1:7" x14ac:dyDescent="0.25">
      <c r="A2548" t="s">
        <v>311</v>
      </c>
      <c r="B2548" t="s">
        <v>314</v>
      </c>
      <c r="C2548" t="s">
        <v>364</v>
      </c>
      <c r="D2548" s="34">
        <v>44593</v>
      </c>
      <c r="E2548">
        <v>398.58</v>
      </c>
      <c r="F2548" s="24">
        <v>72.930000000000007</v>
      </c>
      <c r="G2548" s="24">
        <f t="shared" si="39"/>
        <v>471.51</v>
      </c>
    </row>
    <row r="2549" spans="1:7" x14ac:dyDescent="0.25">
      <c r="A2549" t="s">
        <v>311</v>
      </c>
      <c r="B2549" t="s">
        <v>314</v>
      </c>
      <c r="C2549" t="s">
        <v>365</v>
      </c>
      <c r="D2549" s="34">
        <v>44593</v>
      </c>
      <c r="E2549">
        <v>398.58</v>
      </c>
      <c r="F2549" s="24">
        <v>72.930000000000007</v>
      </c>
      <c r="G2549" s="24">
        <f t="shared" si="39"/>
        <v>471.51</v>
      </c>
    </row>
    <row r="2550" spans="1:7" x14ac:dyDescent="0.25">
      <c r="A2550" t="s">
        <v>311</v>
      </c>
      <c r="B2550" t="s">
        <v>314</v>
      </c>
      <c r="C2550" t="s">
        <v>366</v>
      </c>
      <c r="D2550" s="34">
        <v>44593</v>
      </c>
      <c r="E2550">
        <v>398.58</v>
      </c>
      <c r="F2550" s="24">
        <v>72.930000000000007</v>
      </c>
      <c r="G2550" s="24">
        <f t="shared" si="39"/>
        <v>471.51</v>
      </c>
    </row>
    <row r="2551" spans="1:7" x14ac:dyDescent="0.25">
      <c r="A2551" t="s">
        <v>311</v>
      </c>
      <c r="B2551" t="s">
        <v>314</v>
      </c>
      <c r="C2551" t="s">
        <v>367</v>
      </c>
      <c r="D2551" s="34">
        <v>44593</v>
      </c>
      <c r="E2551">
        <v>397.29</v>
      </c>
      <c r="F2551" s="24">
        <v>72.69</v>
      </c>
      <c r="G2551" s="24">
        <f t="shared" si="39"/>
        <v>469.98</v>
      </c>
    </row>
    <row r="2552" spans="1:7" x14ac:dyDescent="0.25">
      <c r="A2552" t="s">
        <v>311</v>
      </c>
      <c r="B2552" t="s">
        <v>314</v>
      </c>
      <c r="C2552" t="s">
        <v>368</v>
      </c>
      <c r="D2552" s="34">
        <v>44593</v>
      </c>
      <c r="E2552">
        <v>398.58</v>
      </c>
      <c r="F2552" s="24">
        <v>72.930000000000007</v>
      </c>
      <c r="G2552" s="24">
        <f t="shared" si="39"/>
        <v>471.51</v>
      </c>
    </row>
    <row r="2553" spans="1:7" x14ac:dyDescent="0.25">
      <c r="A2553" t="s">
        <v>311</v>
      </c>
      <c r="B2553" t="s">
        <v>314</v>
      </c>
      <c r="C2553" t="s">
        <v>369</v>
      </c>
      <c r="D2553" s="34">
        <v>44593</v>
      </c>
      <c r="E2553">
        <v>398.58</v>
      </c>
      <c r="F2553" s="24">
        <v>72.930000000000007</v>
      </c>
      <c r="G2553" s="24">
        <f t="shared" si="39"/>
        <v>471.51</v>
      </c>
    </row>
    <row r="2554" spans="1:7" x14ac:dyDescent="0.25">
      <c r="A2554" t="s">
        <v>311</v>
      </c>
      <c r="B2554" t="s">
        <v>314</v>
      </c>
      <c r="C2554" t="s">
        <v>370</v>
      </c>
      <c r="D2554" s="34">
        <v>44593</v>
      </c>
      <c r="E2554">
        <v>398.58</v>
      </c>
      <c r="F2554" s="24">
        <v>72.930000000000007</v>
      </c>
      <c r="G2554" s="24">
        <f t="shared" si="39"/>
        <v>471.51</v>
      </c>
    </row>
    <row r="2555" spans="1:7" x14ac:dyDescent="0.25">
      <c r="A2555" t="s">
        <v>311</v>
      </c>
      <c r="B2555" t="s">
        <v>314</v>
      </c>
      <c r="C2555" t="s">
        <v>371</v>
      </c>
      <c r="D2555" s="34">
        <v>44593</v>
      </c>
      <c r="E2555">
        <v>398.58</v>
      </c>
      <c r="F2555" s="24">
        <v>72.930000000000007</v>
      </c>
      <c r="G2555" s="24">
        <f t="shared" si="39"/>
        <v>471.51</v>
      </c>
    </row>
    <row r="2556" spans="1:7" x14ac:dyDescent="0.25">
      <c r="A2556" t="s">
        <v>311</v>
      </c>
      <c r="B2556" t="s">
        <v>314</v>
      </c>
      <c r="C2556" t="s">
        <v>372</v>
      </c>
      <c r="D2556" s="34">
        <v>44593</v>
      </c>
      <c r="E2556">
        <v>398.58</v>
      </c>
      <c r="F2556" s="24">
        <v>72.930000000000007</v>
      </c>
      <c r="G2556" s="24">
        <f t="shared" si="39"/>
        <v>471.51</v>
      </c>
    </row>
    <row r="2557" spans="1:7" x14ac:dyDescent="0.25">
      <c r="A2557" t="s">
        <v>311</v>
      </c>
      <c r="B2557" t="s">
        <v>314</v>
      </c>
      <c r="C2557" t="s">
        <v>373</v>
      </c>
      <c r="D2557" s="34">
        <v>44593</v>
      </c>
      <c r="E2557">
        <v>398.58</v>
      </c>
      <c r="F2557" s="24">
        <v>72.930000000000007</v>
      </c>
      <c r="G2557" s="24">
        <f t="shared" si="39"/>
        <v>471.51</v>
      </c>
    </row>
    <row r="2558" spans="1:7" x14ac:dyDescent="0.25">
      <c r="A2558" t="s">
        <v>311</v>
      </c>
      <c r="B2558" t="s">
        <v>314</v>
      </c>
      <c r="C2558" t="s">
        <v>374</v>
      </c>
      <c r="D2558" s="34">
        <v>44593</v>
      </c>
      <c r="E2558">
        <v>397.29</v>
      </c>
      <c r="F2558" s="24">
        <v>72.69</v>
      </c>
      <c r="G2558" s="24">
        <f t="shared" si="39"/>
        <v>469.98</v>
      </c>
    </row>
    <row r="2559" spans="1:7" x14ac:dyDescent="0.25">
      <c r="A2559" t="s">
        <v>311</v>
      </c>
      <c r="B2559" t="s">
        <v>314</v>
      </c>
      <c r="C2559" t="s">
        <v>375</v>
      </c>
      <c r="D2559" s="34">
        <v>44593</v>
      </c>
      <c r="E2559">
        <v>398.58</v>
      </c>
      <c r="F2559" s="24">
        <v>72.930000000000007</v>
      </c>
      <c r="G2559" s="24">
        <f t="shared" si="39"/>
        <v>471.51</v>
      </c>
    </row>
    <row r="2560" spans="1:7" x14ac:dyDescent="0.25">
      <c r="A2560" t="s">
        <v>311</v>
      </c>
      <c r="B2560" t="s">
        <v>314</v>
      </c>
      <c r="C2560" t="s">
        <v>376</v>
      </c>
      <c r="D2560" s="34">
        <v>44593</v>
      </c>
      <c r="E2560">
        <v>398.58</v>
      </c>
      <c r="F2560" s="24">
        <v>72.930000000000007</v>
      </c>
      <c r="G2560" s="24">
        <f t="shared" si="39"/>
        <v>471.51</v>
      </c>
    </row>
    <row r="2561" spans="1:7" x14ac:dyDescent="0.25">
      <c r="A2561" t="s">
        <v>311</v>
      </c>
      <c r="B2561" t="s">
        <v>314</v>
      </c>
      <c r="C2561" t="s">
        <v>377</v>
      </c>
      <c r="D2561" s="34">
        <v>44593</v>
      </c>
      <c r="E2561">
        <v>398.58</v>
      </c>
      <c r="F2561" s="24">
        <v>72.930000000000007</v>
      </c>
      <c r="G2561" s="24">
        <f t="shared" si="39"/>
        <v>471.51</v>
      </c>
    </row>
    <row r="2562" spans="1:7" x14ac:dyDescent="0.25">
      <c r="A2562" t="s">
        <v>311</v>
      </c>
      <c r="B2562" t="s">
        <v>314</v>
      </c>
      <c r="C2562" t="s">
        <v>378</v>
      </c>
      <c r="D2562" s="34">
        <v>44593</v>
      </c>
      <c r="E2562">
        <v>398.58</v>
      </c>
      <c r="F2562" s="24">
        <v>72.930000000000007</v>
      </c>
      <c r="G2562" s="24">
        <f t="shared" si="39"/>
        <v>471.51</v>
      </c>
    </row>
    <row r="2563" spans="1:7" x14ac:dyDescent="0.25">
      <c r="A2563" t="s">
        <v>311</v>
      </c>
      <c r="B2563" t="s">
        <v>314</v>
      </c>
      <c r="C2563" t="s">
        <v>379</v>
      </c>
      <c r="D2563" s="34">
        <v>44593</v>
      </c>
      <c r="E2563">
        <v>397.29</v>
      </c>
      <c r="F2563" s="24">
        <v>72.69</v>
      </c>
      <c r="G2563" s="24">
        <f t="shared" ref="G2563:G2626" si="40">SUM(E2563:F2563)</f>
        <v>469.98</v>
      </c>
    </row>
    <row r="2564" spans="1:7" x14ac:dyDescent="0.25">
      <c r="A2564" t="s">
        <v>311</v>
      </c>
      <c r="B2564" t="s">
        <v>314</v>
      </c>
      <c r="C2564" t="s">
        <v>380</v>
      </c>
      <c r="D2564" s="34">
        <v>44593</v>
      </c>
      <c r="E2564">
        <v>397.29</v>
      </c>
      <c r="F2564" s="24">
        <v>72.69</v>
      </c>
      <c r="G2564" s="24">
        <f t="shared" si="40"/>
        <v>469.98</v>
      </c>
    </row>
    <row r="2565" spans="1:7" x14ac:dyDescent="0.25">
      <c r="A2565" t="s">
        <v>311</v>
      </c>
      <c r="B2565" t="s">
        <v>314</v>
      </c>
      <c r="C2565" t="s">
        <v>381</v>
      </c>
      <c r="D2565" s="34">
        <v>44593</v>
      </c>
      <c r="E2565">
        <v>397.29</v>
      </c>
      <c r="F2565" s="24">
        <v>72.69</v>
      </c>
      <c r="G2565" s="24">
        <f t="shared" si="40"/>
        <v>469.98</v>
      </c>
    </row>
    <row r="2566" spans="1:7" x14ac:dyDescent="0.25">
      <c r="A2566" t="s">
        <v>311</v>
      </c>
      <c r="B2566" t="s">
        <v>314</v>
      </c>
      <c r="C2566" t="s">
        <v>382</v>
      </c>
      <c r="D2566" s="34">
        <v>44593</v>
      </c>
      <c r="E2566">
        <v>397.29</v>
      </c>
      <c r="F2566" s="24">
        <v>72.69</v>
      </c>
      <c r="G2566" s="24">
        <f t="shared" si="40"/>
        <v>469.98</v>
      </c>
    </row>
    <row r="2567" spans="1:7" x14ac:dyDescent="0.25">
      <c r="A2567" t="s">
        <v>311</v>
      </c>
      <c r="B2567" t="s">
        <v>314</v>
      </c>
      <c r="C2567" t="s">
        <v>383</v>
      </c>
      <c r="D2567" s="34">
        <v>44593</v>
      </c>
      <c r="E2567">
        <v>397.29</v>
      </c>
      <c r="F2567" s="24">
        <v>72.69</v>
      </c>
      <c r="G2567" s="24">
        <f t="shared" si="40"/>
        <v>469.98</v>
      </c>
    </row>
    <row r="2568" spans="1:7" x14ac:dyDescent="0.25">
      <c r="A2568" t="s">
        <v>311</v>
      </c>
      <c r="B2568" t="s">
        <v>314</v>
      </c>
      <c r="C2568" t="s">
        <v>384</v>
      </c>
      <c r="D2568" s="34">
        <v>44593</v>
      </c>
      <c r="E2568">
        <v>397.29</v>
      </c>
      <c r="F2568" s="24">
        <v>72.69</v>
      </c>
      <c r="G2568" s="24">
        <f t="shared" si="40"/>
        <v>469.98</v>
      </c>
    </row>
    <row r="2569" spans="1:7" x14ac:dyDescent="0.25">
      <c r="A2569" t="s">
        <v>311</v>
      </c>
      <c r="B2569" t="s">
        <v>314</v>
      </c>
      <c r="C2569" t="s">
        <v>385</v>
      </c>
      <c r="D2569" s="34">
        <v>44593</v>
      </c>
      <c r="E2569">
        <v>397.29</v>
      </c>
      <c r="F2569" s="24">
        <v>72.69</v>
      </c>
      <c r="G2569" s="24">
        <f t="shared" si="40"/>
        <v>469.98</v>
      </c>
    </row>
    <row r="2570" spans="1:7" x14ac:dyDescent="0.25">
      <c r="A2570" t="s">
        <v>311</v>
      </c>
      <c r="B2570" t="s">
        <v>314</v>
      </c>
      <c r="C2570" t="s">
        <v>386</v>
      </c>
      <c r="D2570" s="34">
        <v>44593</v>
      </c>
      <c r="E2570">
        <v>397.29</v>
      </c>
      <c r="F2570" s="24">
        <v>72.69</v>
      </c>
      <c r="G2570" s="24">
        <f t="shared" si="40"/>
        <v>469.98</v>
      </c>
    </row>
    <row r="2571" spans="1:7" x14ac:dyDescent="0.25">
      <c r="A2571" t="s">
        <v>311</v>
      </c>
      <c r="B2571" t="s">
        <v>314</v>
      </c>
      <c r="C2571" t="s">
        <v>387</v>
      </c>
      <c r="D2571" s="34">
        <v>44593</v>
      </c>
      <c r="E2571">
        <v>397.29</v>
      </c>
      <c r="F2571" s="24">
        <v>72.69</v>
      </c>
      <c r="G2571" s="24">
        <f t="shared" si="40"/>
        <v>469.98</v>
      </c>
    </row>
    <row r="2572" spans="1:7" x14ac:dyDescent="0.25">
      <c r="A2572" t="s">
        <v>311</v>
      </c>
      <c r="B2572" t="s">
        <v>314</v>
      </c>
      <c r="C2572" t="s">
        <v>388</v>
      </c>
      <c r="D2572" s="34">
        <v>44593</v>
      </c>
      <c r="E2572">
        <v>397.29</v>
      </c>
      <c r="F2572" s="24">
        <v>72.69</v>
      </c>
      <c r="G2572" s="24">
        <f t="shared" si="40"/>
        <v>469.98</v>
      </c>
    </row>
    <row r="2573" spans="1:7" x14ac:dyDescent="0.25">
      <c r="A2573" t="s">
        <v>311</v>
      </c>
      <c r="B2573" t="s">
        <v>314</v>
      </c>
      <c r="C2573" t="s">
        <v>389</v>
      </c>
      <c r="D2573" s="34">
        <v>44593</v>
      </c>
      <c r="E2573">
        <v>397.29</v>
      </c>
      <c r="F2573" s="24">
        <v>72.69</v>
      </c>
      <c r="G2573" s="24">
        <f t="shared" si="40"/>
        <v>469.98</v>
      </c>
    </row>
    <row r="2574" spans="1:7" x14ac:dyDescent="0.25">
      <c r="A2574" t="s">
        <v>311</v>
      </c>
      <c r="B2574" t="s">
        <v>314</v>
      </c>
      <c r="C2574" t="s">
        <v>390</v>
      </c>
      <c r="D2574" s="34">
        <v>44593</v>
      </c>
      <c r="E2574">
        <v>397.29</v>
      </c>
      <c r="F2574" s="24">
        <v>72.69</v>
      </c>
      <c r="G2574" s="24">
        <f t="shared" si="40"/>
        <v>469.98</v>
      </c>
    </row>
    <row r="2575" spans="1:7" x14ac:dyDescent="0.25">
      <c r="A2575" t="s">
        <v>311</v>
      </c>
      <c r="B2575" t="s">
        <v>314</v>
      </c>
      <c r="C2575" t="s">
        <v>391</v>
      </c>
      <c r="D2575" s="34">
        <v>44593</v>
      </c>
      <c r="E2575">
        <v>397.29</v>
      </c>
      <c r="F2575" s="24">
        <v>72.69</v>
      </c>
      <c r="G2575" s="24">
        <f t="shared" si="40"/>
        <v>469.98</v>
      </c>
    </row>
    <row r="2576" spans="1:7" x14ac:dyDescent="0.25">
      <c r="A2576" t="s">
        <v>311</v>
      </c>
      <c r="B2576" t="s">
        <v>314</v>
      </c>
      <c r="C2576" t="s">
        <v>392</v>
      </c>
      <c r="D2576" s="34">
        <v>44593</v>
      </c>
      <c r="E2576">
        <v>397.29</v>
      </c>
      <c r="F2576" s="24">
        <v>72.69</v>
      </c>
      <c r="G2576" s="24">
        <f t="shared" si="40"/>
        <v>469.98</v>
      </c>
    </row>
    <row r="2577" spans="1:7" x14ac:dyDescent="0.25">
      <c r="A2577" t="s">
        <v>311</v>
      </c>
      <c r="B2577" t="s">
        <v>314</v>
      </c>
      <c r="C2577" t="s">
        <v>393</v>
      </c>
      <c r="D2577" s="34">
        <v>44593</v>
      </c>
      <c r="E2577">
        <v>397.29</v>
      </c>
      <c r="F2577" s="24">
        <v>72.69</v>
      </c>
      <c r="G2577" s="24">
        <f t="shared" si="40"/>
        <v>469.98</v>
      </c>
    </row>
    <row r="2578" spans="1:7" x14ac:dyDescent="0.25">
      <c r="A2578" t="s">
        <v>311</v>
      </c>
      <c r="B2578" t="s">
        <v>314</v>
      </c>
      <c r="C2578" t="s">
        <v>394</v>
      </c>
      <c r="D2578" s="34">
        <v>44593</v>
      </c>
      <c r="E2578">
        <v>397.29</v>
      </c>
      <c r="F2578" s="24">
        <v>72.69</v>
      </c>
      <c r="G2578" s="24">
        <f t="shared" si="40"/>
        <v>469.98</v>
      </c>
    </row>
    <row r="2579" spans="1:7" x14ac:dyDescent="0.25">
      <c r="A2579" t="s">
        <v>311</v>
      </c>
      <c r="B2579" t="s">
        <v>314</v>
      </c>
      <c r="C2579" t="s">
        <v>395</v>
      </c>
      <c r="D2579" s="34">
        <v>44593</v>
      </c>
      <c r="E2579">
        <v>397.29</v>
      </c>
      <c r="F2579" s="24">
        <v>72.69</v>
      </c>
      <c r="G2579" s="24">
        <f t="shared" si="40"/>
        <v>469.98</v>
      </c>
    </row>
    <row r="2580" spans="1:7" x14ac:dyDescent="0.25">
      <c r="A2580" t="s">
        <v>311</v>
      </c>
      <c r="B2580" t="s">
        <v>314</v>
      </c>
      <c r="C2580" t="s">
        <v>396</v>
      </c>
      <c r="D2580" s="34">
        <v>44593</v>
      </c>
      <c r="E2580">
        <v>397.29</v>
      </c>
      <c r="F2580" s="24">
        <v>72.69</v>
      </c>
      <c r="G2580" s="24">
        <f t="shared" si="40"/>
        <v>469.98</v>
      </c>
    </row>
    <row r="2581" spans="1:7" x14ac:dyDescent="0.25">
      <c r="A2581" t="s">
        <v>311</v>
      </c>
      <c r="B2581" t="s">
        <v>314</v>
      </c>
      <c r="C2581" t="s">
        <v>397</v>
      </c>
      <c r="D2581" s="34">
        <v>44593</v>
      </c>
      <c r="E2581">
        <v>397.29</v>
      </c>
      <c r="F2581" s="24">
        <v>72.69</v>
      </c>
      <c r="G2581" s="24">
        <f t="shared" si="40"/>
        <v>469.98</v>
      </c>
    </row>
    <row r="2582" spans="1:7" x14ac:dyDescent="0.25">
      <c r="A2582" t="s">
        <v>311</v>
      </c>
      <c r="B2582" t="s">
        <v>314</v>
      </c>
      <c r="C2582" t="s">
        <v>398</v>
      </c>
      <c r="D2582" s="34">
        <v>44593</v>
      </c>
      <c r="E2582">
        <v>397.29</v>
      </c>
      <c r="F2582" s="24">
        <v>72.69</v>
      </c>
      <c r="G2582" s="24">
        <f t="shared" si="40"/>
        <v>469.98</v>
      </c>
    </row>
    <row r="2583" spans="1:7" x14ac:dyDescent="0.25">
      <c r="A2583" t="s">
        <v>311</v>
      </c>
      <c r="B2583" t="s">
        <v>314</v>
      </c>
      <c r="C2583" t="s">
        <v>399</v>
      </c>
      <c r="D2583" s="34">
        <v>44593</v>
      </c>
      <c r="E2583">
        <v>397.29</v>
      </c>
      <c r="F2583" s="24">
        <v>72.69</v>
      </c>
      <c r="G2583" s="24">
        <f t="shared" si="40"/>
        <v>469.98</v>
      </c>
    </row>
    <row r="2584" spans="1:7" x14ac:dyDescent="0.25">
      <c r="A2584" t="s">
        <v>311</v>
      </c>
      <c r="B2584" t="s">
        <v>314</v>
      </c>
      <c r="C2584" t="s">
        <v>400</v>
      </c>
      <c r="D2584" s="34">
        <v>44593</v>
      </c>
      <c r="E2584">
        <v>397.29</v>
      </c>
      <c r="F2584" s="24">
        <v>72.69</v>
      </c>
      <c r="G2584" s="24">
        <f t="shared" si="40"/>
        <v>469.98</v>
      </c>
    </row>
    <row r="2585" spans="1:7" x14ac:dyDescent="0.25">
      <c r="A2585" t="s">
        <v>311</v>
      </c>
      <c r="B2585" t="s">
        <v>314</v>
      </c>
      <c r="C2585" t="s">
        <v>401</v>
      </c>
      <c r="D2585" s="34">
        <v>44593</v>
      </c>
      <c r="E2585">
        <v>397.29</v>
      </c>
      <c r="F2585" s="24">
        <v>72.69</v>
      </c>
      <c r="G2585" s="24">
        <f t="shared" si="40"/>
        <v>469.98</v>
      </c>
    </row>
    <row r="2586" spans="1:7" x14ac:dyDescent="0.25">
      <c r="A2586" t="s">
        <v>311</v>
      </c>
      <c r="B2586" t="s">
        <v>314</v>
      </c>
      <c r="C2586" t="s">
        <v>402</v>
      </c>
      <c r="D2586" s="34">
        <v>44593</v>
      </c>
      <c r="E2586">
        <v>397.29</v>
      </c>
      <c r="F2586" s="24">
        <v>72.69</v>
      </c>
      <c r="G2586" s="24">
        <f t="shared" si="40"/>
        <v>469.98</v>
      </c>
    </row>
    <row r="2587" spans="1:7" x14ac:dyDescent="0.25">
      <c r="A2587" t="s">
        <v>311</v>
      </c>
      <c r="B2587" t="s">
        <v>314</v>
      </c>
      <c r="C2587" t="s">
        <v>403</v>
      </c>
      <c r="D2587" s="34">
        <v>44593</v>
      </c>
      <c r="E2587">
        <v>397.29</v>
      </c>
      <c r="F2587" s="24">
        <v>72.69</v>
      </c>
      <c r="G2587" s="24">
        <f t="shared" si="40"/>
        <v>469.98</v>
      </c>
    </row>
    <row r="2588" spans="1:7" x14ac:dyDescent="0.25">
      <c r="A2588" t="s">
        <v>311</v>
      </c>
      <c r="B2588" t="s">
        <v>314</v>
      </c>
      <c r="C2588" t="s">
        <v>404</v>
      </c>
      <c r="D2588" s="34">
        <v>44593</v>
      </c>
      <c r="E2588">
        <v>397.29</v>
      </c>
      <c r="F2588" s="24">
        <v>72.69</v>
      </c>
      <c r="G2588" s="24">
        <f t="shared" si="40"/>
        <v>469.98</v>
      </c>
    </row>
    <row r="2589" spans="1:7" x14ac:dyDescent="0.25">
      <c r="A2589" t="s">
        <v>311</v>
      </c>
      <c r="B2589" t="s">
        <v>314</v>
      </c>
      <c r="C2589" t="s">
        <v>405</v>
      </c>
      <c r="D2589" s="34">
        <v>44593</v>
      </c>
      <c r="E2589">
        <v>397.29</v>
      </c>
      <c r="F2589" s="24">
        <v>72.69</v>
      </c>
      <c r="G2589" s="24">
        <f t="shared" si="40"/>
        <v>469.98</v>
      </c>
    </row>
    <row r="2590" spans="1:7" x14ac:dyDescent="0.25">
      <c r="A2590" t="s">
        <v>311</v>
      </c>
      <c r="B2590" t="s">
        <v>314</v>
      </c>
      <c r="C2590" t="s">
        <v>406</v>
      </c>
      <c r="D2590" s="34">
        <v>44593</v>
      </c>
      <c r="E2590">
        <v>397.29</v>
      </c>
      <c r="F2590" s="24">
        <v>72.69</v>
      </c>
      <c r="G2590" s="24">
        <f t="shared" si="40"/>
        <v>469.98</v>
      </c>
    </row>
    <row r="2591" spans="1:7" x14ac:dyDescent="0.25">
      <c r="A2591" t="s">
        <v>311</v>
      </c>
      <c r="B2591" t="s">
        <v>314</v>
      </c>
      <c r="C2591" t="s">
        <v>407</v>
      </c>
      <c r="D2591" s="34">
        <v>44593</v>
      </c>
      <c r="E2591">
        <v>397.29</v>
      </c>
      <c r="F2591" s="24">
        <v>72.69</v>
      </c>
      <c r="G2591" s="24">
        <f t="shared" si="40"/>
        <v>469.98</v>
      </c>
    </row>
    <row r="2592" spans="1:7" x14ac:dyDescent="0.25">
      <c r="A2592" t="s">
        <v>311</v>
      </c>
      <c r="B2592" t="s">
        <v>314</v>
      </c>
      <c r="C2592" t="s">
        <v>408</v>
      </c>
      <c r="D2592" s="34">
        <v>44593</v>
      </c>
      <c r="E2592">
        <v>397.29</v>
      </c>
      <c r="F2592" s="24">
        <v>72.69</v>
      </c>
      <c r="G2592" s="24">
        <f t="shared" si="40"/>
        <v>469.98</v>
      </c>
    </row>
    <row r="2593" spans="1:7" x14ac:dyDescent="0.25">
      <c r="A2593" t="s">
        <v>311</v>
      </c>
      <c r="B2593" t="s">
        <v>314</v>
      </c>
      <c r="C2593" t="s">
        <v>409</v>
      </c>
      <c r="D2593" s="34">
        <v>44593</v>
      </c>
      <c r="E2593">
        <v>397.29</v>
      </c>
      <c r="F2593" s="24">
        <v>72.69</v>
      </c>
      <c r="G2593" s="24">
        <f t="shared" si="40"/>
        <v>469.98</v>
      </c>
    </row>
    <row r="2594" spans="1:7" x14ac:dyDescent="0.25">
      <c r="A2594" t="s">
        <v>311</v>
      </c>
      <c r="B2594" t="s">
        <v>314</v>
      </c>
      <c r="C2594" t="s">
        <v>410</v>
      </c>
      <c r="D2594" s="34">
        <v>44593</v>
      </c>
      <c r="E2594">
        <v>397.29</v>
      </c>
      <c r="F2594" s="24">
        <v>72.69</v>
      </c>
      <c r="G2594" s="24">
        <f t="shared" si="40"/>
        <v>469.98</v>
      </c>
    </row>
    <row r="2595" spans="1:7" x14ac:dyDescent="0.25">
      <c r="A2595" t="s">
        <v>311</v>
      </c>
      <c r="B2595" t="s">
        <v>314</v>
      </c>
      <c r="C2595" t="s">
        <v>411</v>
      </c>
      <c r="D2595" s="34">
        <v>44593</v>
      </c>
      <c r="E2595">
        <v>397.29</v>
      </c>
      <c r="F2595" s="24">
        <v>72.69</v>
      </c>
      <c r="G2595" s="24">
        <f t="shared" si="40"/>
        <v>469.98</v>
      </c>
    </row>
    <row r="2596" spans="1:7" x14ac:dyDescent="0.25">
      <c r="A2596" t="s">
        <v>311</v>
      </c>
      <c r="B2596" t="s">
        <v>314</v>
      </c>
      <c r="C2596" t="s">
        <v>412</v>
      </c>
      <c r="D2596" s="34">
        <v>44593</v>
      </c>
      <c r="E2596">
        <v>397.29</v>
      </c>
      <c r="F2596" s="24">
        <v>72.69</v>
      </c>
      <c r="G2596" s="24">
        <f t="shared" si="40"/>
        <v>469.98</v>
      </c>
    </row>
    <row r="2597" spans="1:7" x14ac:dyDescent="0.25">
      <c r="A2597" t="s">
        <v>311</v>
      </c>
      <c r="B2597" t="s">
        <v>314</v>
      </c>
      <c r="C2597" t="s">
        <v>413</v>
      </c>
      <c r="D2597" s="34">
        <v>44593</v>
      </c>
      <c r="E2597">
        <v>397.29</v>
      </c>
      <c r="F2597" s="24">
        <v>72.69</v>
      </c>
      <c r="G2597" s="24">
        <f t="shared" si="40"/>
        <v>469.98</v>
      </c>
    </row>
    <row r="2598" spans="1:7" x14ac:dyDescent="0.25">
      <c r="A2598" t="s">
        <v>311</v>
      </c>
      <c r="B2598" t="s">
        <v>314</v>
      </c>
      <c r="C2598" t="s">
        <v>414</v>
      </c>
      <c r="D2598" s="34">
        <v>44593</v>
      </c>
      <c r="E2598">
        <v>397.29</v>
      </c>
      <c r="F2598" s="24">
        <v>72.69</v>
      </c>
      <c r="G2598" s="24">
        <f t="shared" si="40"/>
        <v>469.98</v>
      </c>
    </row>
    <row r="2599" spans="1:7" x14ac:dyDescent="0.25">
      <c r="A2599" t="s">
        <v>311</v>
      </c>
      <c r="B2599" t="s">
        <v>314</v>
      </c>
      <c r="C2599" t="s">
        <v>415</v>
      </c>
      <c r="D2599" s="34">
        <v>44593</v>
      </c>
      <c r="E2599">
        <v>397.29</v>
      </c>
      <c r="F2599" s="24">
        <v>72.69</v>
      </c>
      <c r="G2599" s="24">
        <f t="shared" si="40"/>
        <v>469.98</v>
      </c>
    </row>
    <row r="2600" spans="1:7" x14ac:dyDescent="0.25">
      <c r="A2600" t="s">
        <v>311</v>
      </c>
      <c r="B2600" t="s">
        <v>314</v>
      </c>
      <c r="C2600" t="s">
        <v>416</v>
      </c>
      <c r="D2600" s="34">
        <v>44593</v>
      </c>
      <c r="E2600">
        <v>397.29</v>
      </c>
      <c r="F2600" s="24">
        <v>72.69</v>
      </c>
      <c r="G2600" s="24">
        <f t="shared" si="40"/>
        <v>469.98</v>
      </c>
    </row>
    <row r="2601" spans="1:7" x14ac:dyDescent="0.25">
      <c r="A2601" t="s">
        <v>311</v>
      </c>
      <c r="B2601" t="s">
        <v>314</v>
      </c>
      <c r="C2601" t="s">
        <v>417</v>
      </c>
      <c r="D2601" s="34">
        <v>44593</v>
      </c>
      <c r="E2601">
        <v>397.29</v>
      </c>
      <c r="F2601" s="24">
        <v>72.69</v>
      </c>
      <c r="G2601" s="24">
        <f t="shared" si="40"/>
        <v>469.98</v>
      </c>
    </row>
    <row r="2602" spans="1:7" x14ac:dyDescent="0.25">
      <c r="A2602" t="s">
        <v>311</v>
      </c>
      <c r="B2602" t="s">
        <v>314</v>
      </c>
      <c r="C2602" t="s">
        <v>418</v>
      </c>
      <c r="D2602" s="34">
        <v>44593</v>
      </c>
      <c r="E2602">
        <v>397.29</v>
      </c>
      <c r="F2602" s="24">
        <v>72.69</v>
      </c>
      <c r="G2602" s="24">
        <f t="shared" si="40"/>
        <v>469.98</v>
      </c>
    </row>
    <row r="2603" spans="1:7" x14ac:dyDescent="0.25">
      <c r="A2603" t="s">
        <v>311</v>
      </c>
      <c r="B2603" t="s">
        <v>314</v>
      </c>
      <c r="C2603" t="s">
        <v>419</v>
      </c>
      <c r="D2603" s="34">
        <v>44593</v>
      </c>
      <c r="E2603">
        <v>397.29</v>
      </c>
      <c r="F2603" s="24">
        <v>72.69</v>
      </c>
      <c r="G2603" s="24">
        <f t="shared" si="40"/>
        <v>469.98</v>
      </c>
    </row>
    <row r="2604" spans="1:7" x14ac:dyDescent="0.25">
      <c r="A2604" t="s">
        <v>311</v>
      </c>
      <c r="B2604" t="s">
        <v>314</v>
      </c>
      <c r="C2604" t="s">
        <v>420</v>
      </c>
      <c r="D2604" s="34">
        <v>44593</v>
      </c>
      <c r="E2604">
        <v>397.29</v>
      </c>
      <c r="F2604" s="24">
        <v>72.69</v>
      </c>
      <c r="G2604" s="24">
        <f t="shared" si="40"/>
        <v>469.98</v>
      </c>
    </row>
    <row r="2605" spans="1:7" x14ac:dyDescent="0.25">
      <c r="A2605" t="s">
        <v>311</v>
      </c>
      <c r="B2605" t="s">
        <v>314</v>
      </c>
      <c r="C2605" t="s">
        <v>421</v>
      </c>
      <c r="D2605" s="34">
        <v>44593</v>
      </c>
      <c r="E2605">
        <v>397.29</v>
      </c>
      <c r="F2605" s="24">
        <v>72.69</v>
      </c>
      <c r="G2605" s="24">
        <f t="shared" si="40"/>
        <v>469.98</v>
      </c>
    </row>
    <row r="2606" spans="1:7" x14ac:dyDescent="0.25">
      <c r="A2606" t="s">
        <v>311</v>
      </c>
      <c r="B2606" t="s">
        <v>314</v>
      </c>
      <c r="C2606" t="s">
        <v>422</v>
      </c>
      <c r="D2606" s="34">
        <v>44593</v>
      </c>
      <c r="E2606">
        <v>397.29</v>
      </c>
      <c r="F2606" s="24">
        <v>72.69</v>
      </c>
      <c r="G2606" s="24">
        <f t="shared" si="40"/>
        <v>469.98</v>
      </c>
    </row>
    <row r="2607" spans="1:7" x14ac:dyDescent="0.25">
      <c r="A2607" t="s">
        <v>311</v>
      </c>
      <c r="B2607" t="s">
        <v>314</v>
      </c>
      <c r="C2607" t="s">
        <v>423</v>
      </c>
      <c r="D2607" s="34">
        <v>44593</v>
      </c>
      <c r="E2607">
        <v>397.29</v>
      </c>
      <c r="F2607" s="24">
        <v>72.69</v>
      </c>
      <c r="G2607" s="24">
        <f t="shared" si="40"/>
        <v>469.98</v>
      </c>
    </row>
    <row r="2608" spans="1:7" x14ac:dyDescent="0.25">
      <c r="A2608" t="s">
        <v>311</v>
      </c>
      <c r="B2608" t="s">
        <v>314</v>
      </c>
      <c r="C2608" t="s">
        <v>424</v>
      </c>
      <c r="D2608" s="34">
        <v>44593</v>
      </c>
      <c r="E2608">
        <v>397.29</v>
      </c>
      <c r="F2608" s="24">
        <v>72.69</v>
      </c>
      <c r="G2608" s="24">
        <f t="shared" si="40"/>
        <v>469.98</v>
      </c>
    </row>
    <row r="2609" spans="1:7" x14ac:dyDescent="0.25">
      <c r="A2609" t="s">
        <v>311</v>
      </c>
      <c r="B2609" t="s">
        <v>314</v>
      </c>
      <c r="C2609" t="s">
        <v>425</v>
      </c>
      <c r="D2609" s="34">
        <v>44593</v>
      </c>
      <c r="E2609">
        <v>397.29</v>
      </c>
      <c r="F2609" s="24">
        <v>72.69</v>
      </c>
      <c r="G2609" s="24">
        <f t="shared" si="40"/>
        <v>469.98</v>
      </c>
    </row>
    <row r="2610" spans="1:7" x14ac:dyDescent="0.25">
      <c r="A2610" t="s">
        <v>311</v>
      </c>
      <c r="B2610" t="s">
        <v>314</v>
      </c>
      <c r="C2610" t="s">
        <v>426</v>
      </c>
      <c r="D2610" s="34">
        <v>44593</v>
      </c>
      <c r="E2610">
        <v>398.58</v>
      </c>
      <c r="F2610" s="24">
        <v>72.930000000000007</v>
      </c>
      <c r="G2610" s="24">
        <f t="shared" si="40"/>
        <v>471.51</v>
      </c>
    </row>
    <row r="2611" spans="1:7" x14ac:dyDescent="0.25">
      <c r="A2611" t="s">
        <v>311</v>
      </c>
      <c r="B2611" t="s">
        <v>314</v>
      </c>
      <c r="C2611" t="s">
        <v>427</v>
      </c>
      <c r="D2611" s="34">
        <v>44593</v>
      </c>
      <c r="E2611">
        <v>397.29</v>
      </c>
      <c r="F2611" s="24">
        <v>72.69</v>
      </c>
      <c r="G2611" s="24">
        <f t="shared" si="40"/>
        <v>469.98</v>
      </c>
    </row>
    <row r="2612" spans="1:7" x14ac:dyDescent="0.25">
      <c r="A2612" t="s">
        <v>311</v>
      </c>
      <c r="B2612" t="s">
        <v>314</v>
      </c>
      <c r="C2612" t="s">
        <v>428</v>
      </c>
      <c r="D2612" s="34">
        <v>44593</v>
      </c>
      <c r="E2612">
        <v>397.29</v>
      </c>
      <c r="F2612" s="24">
        <v>72.69</v>
      </c>
      <c r="G2612" s="24">
        <f t="shared" si="40"/>
        <v>469.98</v>
      </c>
    </row>
    <row r="2613" spans="1:7" x14ac:dyDescent="0.25">
      <c r="A2613" t="s">
        <v>311</v>
      </c>
      <c r="B2613" t="s">
        <v>314</v>
      </c>
      <c r="C2613" t="s">
        <v>429</v>
      </c>
      <c r="D2613" s="34">
        <v>44593</v>
      </c>
      <c r="E2613">
        <v>397.29</v>
      </c>
      <c r="F2613" s="24">
        <v>72.69</v>
      </c>
      <c r="G2613" s="24">
        <f t="shared" si="40"/>
        <v>469.98</v>
      </c>
    </row>
    <row r="2614" spans="1:7" x14ac:dyDescent="0.25">
      <c r="A2614" t="s">
        <v>311</v>
      </c>
      <c r="B2614" t="s">
        <v>314</v>
      </c>
      <c r="C2614" t="s">
        <v>430</v>
      </c>
      <c r="D2614" s="34">
        <v>44593</v>
      </c>
      <c r="E2614">
        <v>398.58</v>
      </c>
      <c r="F2614" s="24">
        <v>72.930000000000007</v>
      </c>
      <c r="G2614" s="24">
        <f t="shared" si="40"/>
        <v>471.51</v>
      </c>
    </row>
    <row r="2615" spans="1:7" x14ac:dyDescent="0.25">
      <c r="A2615" t="s">
        <v>311</v>
      </c>
      <c r="B2615" t="s">
        <v>314</v>
      </c>
      <c r="C2615" t="s">
        <v>431</v>
      </c>
      <c r="D2615" s="34">
        <v>44593</v>
      </c>
      <c r="E2615">
        <v>398.58</v>
      </c>
      <c r="F2615" s="24">
        <v>72.930000000000007</v>
      </c>
      <c r="G2615" s="24">
        <f t="shared" si="40"/>
        <v>471.51</v>
      </c>
    </row>
    <row r="2616" spans="1:7" x14ac:dyDescent="0.25">
      <c r="A2616" t="s">
        <v>311</v>
      </c>
      <c r="B2616" t="s">
        <v>314</v>
      </c>
      <c r="C2616" t="s">
        <v>432</v>
      </c>
      <c r="D2616" s="34">
        <v>44593</v>
      </c>
      <c r="E2616">
        <v>398.58</v>
      </c>
      <c r="F2616" s="24">
        <v>72.930000000000007</v>
      </c>
      <c r="G2616" s="24">
        <f t="shared" si="40"/>
        <v>471.51</v>
      </c>
    </row>
    <row r="2617" spans="1:7" x14ac:dyDescent="0.25">
      <c r="A2617" t="s">
        <v>311</v>
      </c>
      <c r="B2617" t="s">
        <v>314</v>
      </c>
      <c r="C2617" t="s">
        <v>433</v>
      </c>
      <c r="D2617" s="34">
        <v>44593</v>
      </c>
      <c r="E2617">
        <v>398.58</v>
      </c>
      <c r="F2617" s="24">
        <v>72.930000000000007</v>
      </c>
      <c r="G2617" s="24">
        <f t="shared" si="40"/>
        <v>471.51</v>
      </c>
    </row>
    <row r="2618" spans="1:7" x14ac:dyDescent="0.25">
      <c r="A2618" t="s">
        <v>311</v>
      </c>
      <c r="B2618" t="s">
        <v>314</v>
      </c>
      <c r="C2618" t="s">
        <v>434</v>
      </c>
      <c r="D2618" s="34">
        <v>44593</v>
      </c>
      <c r="E2618">
        <v>398.58</v>
      </c>
      <c r="F2618" s="24">
        <v>72.930000000000007</v>
      </c>
      <c r="G2618" s="24">
        <f t="shared" si="40"/>
        <v>471.51</v>
      </c>
    </row>
    <row r="2619" spans="1:7" x14ac:dyDescent="0.25">
      <c r="A2619" t="s">
        <v>311</v>
      </c>
      <c r="B2619" t="s">
        <v>314</v>
      </c>
      <c r="C2619" t="s">
        <v>435</v>
      </c>
      <c r="D2619" s="34">
        <v>44593</v>
      </c>
      <c r="E2619">
        <v>398.58</v>
      </c>
      <c r="F2619" s="24">
        <v>72.930000000000007</v>
      </c>
      <c r="G2619" s="24">
        <f t="shared" si="40"/>
        <v>471.51</v>
      </c>
    </row>
    <row r="2620" spans="1:7" x14ac:dyDescent="0.25">
      <c r="A2620" t="s">
        <v>311</v>
      </c>
      <c r="B2620" t="s">
        <v>314</v>
      </c>
      <c r="C2620" t="s">
        <v>436</v>
      </c>
      <c r="D2620" s="34">
        <v>44593</v>
      </c>
      <c r="E2620">
        <v>398.58</v>
      </c>
      <c r="F2620" s="24">
        <v>72.930000000000007</v>
      </c>
      <c r="G2620" s="24">
        <f t="shared" si="40"/>
        <v>471.51</v>
      </c>
    </row>
    <row r="2621" spans="1:7" x14ac:dyDescent="0.25">
      <c r="A2621" t="s">
        <v>311</v>
      </c>
      <c r="B2621" t="s">
        <v>314</v>
      </c>
      <c r="C2621" t="s">
        <v>437</v>
      </c>
      <c r="D2621" s="34">
        <v>44593</v>
      </c>
      <c r="E2621">
        <v>398.58</v>
      </c>
      <c r="F2621" s="24">
        <v>72.930000000000007</v>
      </c>
      <c r="G2621" s="24">
        <f t="shared" si="40"/>
        <v>471.51</v>
      </c>
    </row>
    <row r="2622" spans="1:7" x14ac:dyDescent="0.25">
      <c r="A2622" t="s">
        <v>311</v>
      </c>
      <c r="B2622" t="s">
        <v>314</v>
      </c>
      <c r="C2622" t="s">
        <v>438</v>
      </c>
      <c r="D2622" s="34">
        <v>44593</v>
      </c>
      <c r="E2622">
        <v>398.58</v>
      </c>
      <c r="F2622" s="24">
        <v>72.930000000000007</v>
      </c>
      <c r="G2622" s="24">
        <f t="shared" si="40"/>
        <v>471.51</v>
      </c>
    </row>
    <row r="2623" spans="1:7" x14ac:dyDescent="0.25">
      <c r="A2623" t="s">
        <v>311</v>
      </c>
      <c r="B2623" t="s">
        <v>314</v>
      </c>
      <c r="C2623" t="s">
        <v>439</v>
      </c>
      <c r="D2623" s="34">
        <v>44593</v>
      </c>
      <c r="E2623">
        <v>398.58</v>
      </c>
      <c r="F2623" s="24">
        <v>72.930000000000007</v>
      </c>
      <c r="G2623" s="24">
        <f t="shared" si="40"/>
        <v>471.51</v>
      </c>
    </row>
    <row r="2624" spans="1:7" x14ac:dyDescent="0.25">
      <c r="A2624" t="s">
        <v>311</v>
      </c>
      <c r="B2624" t="s">
        <v>314</v>
      </c>
      <c r="C2624" t="s">
        <v>440</v>
      </c>
      <c r="D2624" s="34">
        <v>44593</v>
      </c>
      <c r="E2624">
        <v>398.58</v>
      </c>
      <c r="F2624" s="24">
        <v>72.930000000000007</v>
      </c>
      <c r="G2624" s="24">
        <f t="shared" si="40"/>
        <v>471.51</v>
      </c>
    </row>
    <row r="2625" spans="1:7" x14ac:dyDescent="0.25">
      <c r="A2625" t="s">
        <v>311</v>
      </c>
      <c r="B2625" t="s">
        <v>314</v>
      </c>
      <c r="C2625" t="s">
        <v>441</v>
      </c>
      <c r="D2625" s="34">
        <v>44593</v>
      </c>
      <c r="E2625">
        <v>398.58</v>
      </c>
      <c r="F2625" s="24">
        <v>72.930000000000007</v>
      </c>
      <c r="G2625" s="24">
        <f t="shared" si="40"/>
        <v>471.51</v>
      </c>
    </row>
    <row r="2626" spans="1:7" x14ac:dyDescent="0.25">
      <c r="A2626" t="s">
        <v>311</v>
      </c>
      <c r="B2626" t="s">
        <v>314</v>
      </c>
      <c r="C2626" t="s">
        <v>442</v>
      </c>
      <c r="D2626" s="34">
        <v>44593</v>
      </c>
      <c r="E2626">
        <v>398.58</v>
      </c>
      <c r="F2626" s="24">
        <v>72.930000000000007</v>
      </c>
      <c r="G2626" s="24">
        <f t="shared" si="40"/>
        <v>471.51</v>
      </c>
    </row>
    <row r="2627" spans="1:7" x14ac:dyDescent="0.25">
      <c r="A2627" t="s">
        <v>311</v>
      </c>
      <c r="B2627" t="s">
        <v>314</v>
      </c>
      <c r="C2627" t="s">
        <v>443</v>
      </c>
      <c r="D2627" s="34">
        <v>44593</v>
      </c>
      <c r="E2627">
        <v>398.58</v>
      </c>
      <c r="F2627" s="24">
        <v>72.930000000000007</v>
      </c>
      <c r="G2627" s="24">
        <f t="shared" ref="G2627:G2690" si="41">SUM(E2627:F2627)</f>
        <v>471.51</v>
      </c>
    </row>
    <row r="2628" spans="1:7" x14ac:dyDescent="0.25">
      <c r="A2628" t="s">
        <v>311</v>
      </c>
      <c r="B2628" t="s">
        <v>314</v>
      </c>
      <c r="C2628" t="s">
        <v>444</v>
      </c>
      <c r="D2628" s="34">
        <v>44593</v>
      </c>
      <c r="E2628">
        <v>398.58</v>
      </c>
      <c r="F2628" s="24">
        <v>72.930000000000007</v>
      </c>
      <c r="G2628" s="24">
        <f t="shared" si="41"/>
        <v>471.51</v>
      </c>
    </row>
    <row r="2629" spans="1:7" x14ac:dyDescent="0.25">
      <c r="A2629" t="s">
        <v>311</v>
      </c>
      <c r="B2629" t="s">
        <v>314</v>
      </c>
      <c r="C2629" t="s">
        <v>445</v>
      </c>
      <c r="D2629" s="34">
        <v>44593</v>
      </c>
      <c r="E2629">
        <v>398.58</v>
      </c>
      <c r="F2629" s="24">
        <v>72.930000000000007</v>
      </c>
      <c r="G2629" s="24">
        <f t="shared" si="41"/>
        <v>471.51</v>
      </c>
    </row>
    <row r="2630" spans="1:7" x14ac:dyDescent="0.25">
      <c r="A2630" t="s">
        <v>311</v>
      </c>
      <c r="B2630" t="s">
        <v>314</v>
      </c>
      <c r="C2630" t="s">
        <v>446</v>
      </c>
      <c r="D2630" s="34">
        <v>44593</v>
      </c>
      <c r="E2630">
        <v>398.58</v>
      </c>
      <c r="F2630" s="24">
        <v>72.930000000000007</v>
      </c>
      <c r="G2630" s="24">
        <f t="shared" si="41"/>
        <v>471.51</v>
      </c>
    </row>
    <row r="2631" spans="1:7" x14ac:dyDescent="0.25">
      <c r="A2631" t="s">
        <v>311</v>
      </c>
      <c r="B2631" t="s">
        <v>314</v>
      </c>
      <c r="C2631" t="s">
        <v>447</v>
      </c>
      <c r="D2631" s="34">
        <v>44593</v>
      </c>
      <c r="E2631">
        <v>398.58</v>
      </c>
      <c r="F2631" s="24">
        <v>72.930000000000007</v>
      </c>
      <c r="G2631" s="24">
        <f t="shared" si="41"/>
        <v>471.51</v>
      </c>
    </row>
    <row r="2632" spans="1:7" x14ac:dyDescent="0.25">
      <c r="A2632" t="s">
        <v>311</v>
      </c>
      <c r="B2632" t="s">
        <v>314</v>
      </c>
      <c r="C2632" t="s">
        <v>448</v>
      </c>
      <c r="D2632" s="34">
        <v>44593</v>
      </c>
      <c r="E2632">
        <v>398.58</v>
      </c>
      <c r="F2632" s="24">
        <v>72.930000000000007</v>
      </c>
      <c r="G2632" s="24">
        <f t="shared" si="41"/>
        <v>471.51</v>
      </c>
    </row>
    <row r="2633" spans="1:7" x14ac:dyDescent="0.25">
      <c r="A2633" t="s">
        <v>311</v>
      </c>
      <c r="B2633" t="s">
        <v>314</v>
      </c>
      <c r="C2633" t="s">
        <v>449</v>
      </c>
      <c r="D2633" s="34">
        <v>44593</v>
      </c>
      <c r="E2633">
        <v>398.58</v>
      </c>
      <c r="F2633" s="24">
        <v>72.930000000000007</v>
      </c>
      <c r="G2633" s="24">
        <f t="shared" si="41"/>
        <v>471.51</v>
      </c>
    </row>
    <row r="2634" spans="1:7" x14ac:dyDescent="0.25">
      <c r="A2634" t="s">
        <v>311</v>
      </c>
      <c r="B2634" t="s">
        <v>314</v>
      </c>
      <c r="C2634" t="s">
        <v>450</v>
      </c>
      <c r="D2634" s="34">
        <v>44593</v>
      </c>
      <c r="E2634">
        <v>398.58</v>
      </c>
      <c r="F2634" s="24">
        <v>72.930000000000007</v>
      </c>
      <c r="G2634" s="24">
        <f t="shared" si="41"/>
        <v>471.51</v>
      </c>
    </row>
    <row r="2635" spans="1:7" x14ac:dyDescent="0.25">
      <c r="A2635" t="s">
        <v>311</v>
      </c>
      <c r="B2635" t="s">
        <v>314</v>
      </c>
      <c r="C2635" t="s">
        <v>451</v>
      </c>
      <c r="D2635" s="34">
        <v>44593</v>
      </c>
      <c r="E2635">
        <v>398.58</v>
      </c>
      <c r="F2635" s="24">
        <v>72.930000000000007</v>
      </c>
      <c r="G2635" s="24">
        <f t="shared" si="41"/>
        <v>471.51</v>
      </c>
    </row>
    <row r="2636" spans="1:7" x14ac:dyDescent="0.25">
      <c r="A2636" t="s">
        <v>311</v>
      </c>
      <c r="B2636" t="s">
        <v>314</v>
      </c>
      <c r="C2636" t="s">
        <v>452</v>
      </c>
      <c r="D2636" s="34">
        <v>44593</v>
      </c>
      <c r="E2636">
        <v>398.58</v>
      </c>
      <c r="F2636" s="24">
        <v>72.930000000000007</v>
      </c>
      <c r="G2636" s="24">
        <f t="shared" si="41"/>
        <v>471.51</v>
      </c>
    </row>
    <row r="2637" spans="1:7" x14ac:dyDescent="0.25">
      <c r="A2637" t="s">
        <v>311</v>
      </c>
      <c r="B2637" t="s">
        <v>314</v>
      </c>
      <c r="C2637" t="s">
        <v>453</v>
      </c>
      <c r="D2637" s="34">
        <v>44593</v>
      </c>
      <c r="E2637">
        <v>398.58</v>
      </c>
      <c r="F2637" s="24">
        <v>72.930000000000007</v>
      </c>
      <c r="G2637" s="24">
        <f t="shared" si="41"/>
        <v>471.51</v>
      </c>
    </row>
    <row r="2638" spans="1:7" x14ac:dyDescent="0.25">
      <c r="A2638" t="s">
        <v>311</v>
      </c>
      <c r="B2638" t="s">
        <v>314</v>
      </c>
      <c r="C2638" t="s">
        <v>454</v>
      </c>
      <c r="D2638" s="34">
        <v>44593</v>
      </c>
      <c r="E2638">
        <v>398.58</v>
      </c>
      <c r="F2638" s="24">
        <v>72.930000000000007</v>
      </c>
      <c r="G2638" s="24">
        <f t="shared" si="41"/>
        <v>471.51</v>
      </c>
    </row>
    <row r="2639" spans="1:7" x14ac:dyDescent="0.25">
      <c r="A2639" t="s">
        <v>311</v>
      </c>
      <c r="B2639" t="s">
        <v>314</v>
      </c>
      <c r="C2639" t="s">
        <v>455</v>
      </c>
      <c r="D2639" s="34">
        <v>44593</v>
      </c>
      <c r="E2639">
        <v>398.58</v>
      </c>
      <c r="F2639" s="24">
        <v>72.930000000000007</v>
      </c>
      <c r="G2639" s="24">
        <f t="shared" si="41"/>
        <v>471.51</v>
      </c>
    </row>
    <row r="2640" spans="1:7" x14ac:dyDescent="0.25">
      <c r="A2640" t="s">
        <v>311</v>
      </c>
      <c r="B2640" t="s">
        <v>314</v>
      </c>
      <c r="C2640" t="s">
        <v>456</v>
      </c>
      <c r="D2640" s="34">
        <v>44593</v>
      </c>
      <c r="E2640">
        <v>398.58</v>
      </c>
      <c r="F2640" s="24">
        <v>72.930000000000007</v>
      </c>
      <c r="G2640" s="24">
        <f t="shared" si="41"/>
        <v>471.51</v>
      </c>
    </row>
    <row r="2641" spans="1:7" x14ac:dyDescent="0.25">
      <c r="A2641" t="s">
        <v>311</v>
      </c>
      <c r="B2641" t="s">
        <v>314</v>
      </c>
      <c r="C2641" t="s">
        <v>457</v>
      </c>
      <c r="D2641" s="34">
        <v>44593</v>
      </c>
      <c r="E2641">
        <v>398.58</v>
      </c>
      <c r="F2641" s="24">
        <v>72.930000000000007</v>
      </c>
      <c r="G2641" s="24">
        <f t="shared" si="41"/>
        <v>471.51</v>
      </c>
    </row>
    <row r="2642" spans="1:7" x14ac:dyDescent="0.25">
      <c r="A2642" t="s">
        <v>311</v>
      </c>
      <c r="B2642" t="s">
        <v>314</v>
      </c>
      <c r="C2642" t="s">
        <v>458</v>
      </c>
      <c r="D2642" s="34">
        <v>44593</v>
      </c>
      <c r="E2642">
        <v>398.58</v>
      </c>
      <c r="F2642" s="24">
        <v>72.930000000000007</v>
      </c>
      <c r="G2642" s="24">
        <f t="shared" si="41"/>
        <v>471.51</v>
      </c>
    </row>
    <row r="2643" spans="1:7" x14ac:dyDescent="0.25">
      <c r="A2643" t="s">
        <v>311</v>
      </c>
      <c r="B2643" t="s">
        <v>314</v>
      </c>
      <c r="C2643" t="s">
        <v>459</v>
      </c>
      <c r="D2643" s="34">
        <v>44593</v>
      </c>
      <c r="E2643">
        <v>398.58</v>
      </c>
      <c r="F2643" s="24">
        <v>72.930000000000007</v>
      </c>
      <c r="G2643" s="24">
        <f t="shared" si="41"/>
        <v>471.51</v>
      </c>
    </row>
    <row r="2644" spans="1:7" x14ac:dyDescent="0.25">
      <c r="A2644" t="s">
        <v>311</v>
      </c>
      <c r="B2644" t="s">
        <v>314</v>
      </c>
      <c r="C2644" t="s">
        <v>460</v>
      </c>
      <c r="D2644" s="34">
        <v>44593</v>
      </c>
      <c r="E2644">
        <v>398.58</v>
      </c>
      <c r="F2644" s="24">
        <v>72.930000000000007</v>
      </c>
      <c r="G2644" s="24">
        <f t="shared" si="41"/>
        <v>471.51</v>
      </c>
    </row>
    <row r="2645" spans="1:7" x14ac:dyDescent="0.25">
      <c r="A2645" t="s">
        <v>311</v>
      </c>
      <c r="B2645" t="s">
        <v>314</v>
      </c>
      <c r="C2645" t="s">
        <v>461</v>
      </c>
      <c r="D2645" s="34">
        <v>44593</v>
      </c>
      <c r="E2645">
        <v>398.58</v>
      </c>
      <c r="F2645" s="24">
        <v>72.930000000000007</v>
      </c>
      <c r="G2645" s="24">
        <f t="shared" si="41"/>
        <v>471.51</v>
      </c>
    </row>
    <row r="2646" spans="1:7" x14ac:dyDescent="0.25">
      <c r="A2646" t="s">
        <v>311</v>
      </c>
      <c r="B2646" t="s">
        <v>314</v>
      </c>
      <c r="C2646" t="s">
        <v>462</v>
      </c>
      <c r="D2646" s="34">
        <v>44593</v>
      </c>
      <c r="E2646">
        <v>398.58</v>
      </c>
      <c r="F2646" s="24">
        <v>72.930000000000007</v>
      </c>
      <c r="G2646" s="24">
        <f t="shared" si="41"/>
        <v>471.51</v>
      </c>
    </row>
    <row r="2647" spans="1:7" x14ac:dyDescent="0.25">
      <c r="A2647" t="s">
        <v>311</v>
      </c>
      <c r="B2647" t="s">
        <v>314</v>
      </c>
      <c r="C2647" t="s">
        <v>463</v>
      </c>
      <c r="D2647" s="34">
        <v>44593</v>
      </c>
      <c r="E2647">
        <v>398.58</v>
      </c>
      <c r="F2647" s="24">
        <v>72.930000000000007</v>
      </c>
      <c r="G2647" s="24">
        <f t="shared" si="41"/>
        <v>471.51</v>
      </c>
    </row>
    <row r="2648" spans="1:7" x14ac:dyDescent="0.25">
      <c r="A2648" t="s">
        <v>311</v>
      </c>
      <c r="B2648" t="s">
        <v>314</v>
      </c>
      <c r="C2648" t="s">
        <v>464</v>
      </c>
      <c r="D2648" s="34">
        <v>44593</v>
      </c>
      <c r="E2648">
        <v>398.58</v>
      </c>
      <c r="F2648" s="24">
        <v>72.930000000000007</v>
      </c>
      <c r="G2648" s="24">
        <f t="shared" si="41"/>
        <v>471.51</v>
      </c>
    </row>
    <row r="2649" spans="1:7" x14ac:dyDescent="0.25">
      <c r="A2649" t="s">
        <v>311</v>
      </c>
      <c r="B2649" t="s">
        <v>314</v>
      </c>
      <c r="C2649" t="s">
        <v>465</v>
      </c>
      <c r="D2649" s="34">
        <v>44593</v>
      </c>
      <c r="E2649">
        <v>398.58</v>
      </c>
      <c r="F2649" s="24">
        <v>72.930000000000007</v>
      </c>
      <c r="G2649" s="24">
        <f t="shared" si="41"/>
        <v>471.51</v>
      </c>
    </row>
    <row r="2650" spans="1:7" x14ac:dyDescent="0.25">
      <c r="A2650" t="s">
        <v>311</v>
      </c>
      <c r="B2650" t="s">
        <v>314</v>
      </c>
      <c r="C2650" t="s">
        <v>466</v>
      </c>
      <c r="D2650" s="34">
        <v>44593</v>
      </c>
      <c r="E2650">
        <v>398.58</v>
      </c>
      <c r="F2650" s="24">
        <v>72.930000000000007</v>
      </c>
      <c r="G2650" s="24">
        <f t="shared" si="41"/>
        <v>471.51</v>
      </c>
    </row>
    <row r="2651" spans="1:7" x14ac:dyDescent="0.25">
      <c r="A2651" t="s">
        <v>311</v>
      </c>
      <c r="B2651" t="s">
        <v>314</v>
      </c>
      <c r="C2651" t="s">
        <v>467</v>
      </c>
      <c r="D2651" s="34">
        <v>44593</v>
      </c>
      <c r="E2651">
        <v>398.58</v>
      </c>
      <c r="F2651" s="24">
        <v>72.930000000000007</v>
      </c>
      <c r="G2651" s="24">
        <f t="shared" si="41"/>
        <v>471.51</v>
      </c>
    </row>
    <row r="2652" spans="1:7" x14ac:dyDescent="0.25">
      <c r="A2652" t="s">
        <v>311</v>
      </c>
      <c r="B2652" t="s">
        <v>314</v>
      </c>
      <c r="C2652" t="s">
        <v>468</v>
      </c>
      <c r="D2652" s="34">
        <v>44593</v>
      </c>
      <c r="E2652">
        <v>398.58</v>
      </c>
      <c r="F2652" s="24">
        <v>72.930000000000007</v>
      </c>
      <c r="G2652" s="24">
        <f t="shared" si="41"/>
        <v>471.51</v>
      </c>
    </row>
    <row r="2653" spans="1:7" x14ac:dyDescent="0.25">
      <c r="A2653" t="s">
        <v>311</v>
      </c>
      <c r="B2653" t="s">
        <v>314</v>
      </c>
      <c r="C2653" t="s">
        <v>469</v>
      </c>
      <c r="D2653" s="34">
        <v>44593</v>
      </c>
      <c r="E2653">
        <v>398.58</v>
      </c>
      <c r="F2653" s="24">
        <v>72.930000000000007</v>
      </c>
      <c r="G2653" s="24">
        <f t="shared" si="41"/>
        <v>471.51</v>
      </c>
    </row>
    <row r="2654" spans="1:7" x14ac:dyDescent="0.25">
      <c r="A2654" t="s">
        <v>311</v>
      </c>
      <c r="B2654" t="s">
        <v>314</v>
      </c>
      <c r="C2654" t="s">
        <v>470</v>
      </c>
      <c r="D2654" s="34">
        <v>44593</v>
      </c>
      <c r="E2654">
        <v>398.58</v>
      </c>
      <c r="F2654" s="24">
        <v>72.930000000000007</v>
      </c>
      <c r="G2654" s="24">
        <f t="shared" si="41"/>
        <v>471.51</v>
      </c>
    </row>
    <row r="2655" spans="1:7" x14ac:dyDescent="0.25">
      <c r="A2655" t="s">
        <v>311</v>
      </c>
      <c r="B2655" t="s">
        <v>314</v>
      </c>
      <c r="C2655" t="s">
        <v>471</v>
      </c>
      <c r="D2655" s="34">
        <v>44593</v>
      </c>
      <c r="E2655">
        <v>398.58</v>
      </c>
      <c r="F2655" s="24">
        <v>72.930000000000007</v>
      </c>
      <c r="G2655" s="24">
        <f t="shared" si="41"/>
        <v>471.51</v>
      </c>
    </row>
    <row r="2656" spans="1:7" x14ac:dyDescent="0.25">
      <c r="A2656" t="s">
        <v>311</v>
      </c>
      <c r="B2656" t="s">
        <v>314</v>
      </c>
      <c r="C2656" t="s">
        <v>472</v>
      </c>
      <c r="D2656" s="34">
        <v>44593</v>
      </c>
      <c r="E2656">
        <v>398.58</v>
      </c>
      <c r="F2656" s="24">
        <v>72.930000000000007</v>
      </c>
      <c r="G2656" s="24">
        <f t="shared" si="41"/>
        <v>471.51</v>
      </c>
    </row>
    <row r="2657" spans="1:7" x14ac:dyDescent="0.25">
      <c r="A2657" t="s">
        <v>311</v>
      </c>
      <c r="B2657" t="s">
        <v>314</v>
      </c>
      <c r="C2657" t="s">
        <v>473</v>
      </c>
      <c r="D2657" s="34">
        <v>44593</v>
      </c>
      <c r="E2657">
        <v>398.58</v>
      </c>
      <c r="F2657" s="24">
        <v>72.930000000000007</v>
      </c>
      <c r="G2657" s="24">
        <f t="shared" si="41"/>
        <v>471.51</v>
      </c>
    </row>
    <row r="2658" spans="1:7" x14ac:dyDescent="0.25">
      <c r="A2658" t="s">
        <v>311</v>
      </c>
      <c r="B2658" t="s">
        <v>314</v>
      </c>
      <c r="C2658" t="s">
        <v>474</v>
      </c>
      <c r="D2658" s="34">
        <v>44593</v>
      </c>
      <c r="E2658">
        <v>398.58</v>
      </c>
      <c r="F2658" s="24">
        <v>72.930000000000007</v>
      </c>
      <c r="G2658" s="24">
        <f t="shared" si="41"/>
        <v>471.51</v>
      </c>
    </row>
    <row r="2659" spans="1:7" x14ac:dyDescent="0.25">
      <c r="A2659" t="s">
        <v>311</v>
      </c>
      <c r="B2659" t="s">
        <v>314</v>
      </c>
      <c r="C2659" t="s">
        <v>475</v>
      </c>
      <c r="D2659" s="34">
        <v>44593</v>
      </c>
      <c r="E2659">
        <v>398.58</v>
      </c>
      <c r="F2659" s="24">
        <v>72.930000000000007</v>
      </c>
      <c r="G2659" s="24">
        <f t="shared" si="41"/>
        <v>471.51</v>
      </c>
    </row>
    <row r="2660" spans="1:7" x14ac:dyDescent="0.25">
      <c r="A2660" t="s">
        <v>311</v>
      </c>
      <c r="B2660" t="s">
        <v>314</v>
      </c>
      <c r="C2660" t="s">
        <v>476</v>
      </c>
      <c r="D2660" s="34">
        <v>44593</v>
      </c>
      <c r="E2660">
        <v>397.29</v>
      </c>
      <c r="F2660" s="24">
        <v>72.69</v>
      </c>
      <c r="G2660" s="24">
        <f t="shared" si="41"/>
        <v>469.98</v>
      </c>
    </row>
    <row r="2661" spans="1:7" x14ac:dyDescent="0.25">
      <c r="A2661" t="s">
        <v>311</v>
      </c>
      <c r="B2661" t="s">
        <v>314</v>
      </c>
      <c r="C2661" t="s">
        <v>477</v>
      </c>
      <c r="D2661" s="34">
        <v>44593</v>
      </c>
      <c r="E2661">
        <v>398.58</v>
      </c>
      <c r="F2661" s="24">
        <v>72.930000000000007</v>
      </c>
      <c r="G2661" s="24">
        <f t="shared" si="41"/>
        <v>471.51</v>
      </c>
    </row>
    <row r="2662" spans="1:7" x14ac:dyDescent="0.25">
      <c r="A2662" t="s">
        <v>311</v>
      </c>
      <c r="B2662" t="s">
        <v>314</v>
      </c>
      <c r="C2662" t="s">
        <v>478</v>
      </c>
      <c r="D2662" s="34">
        <v>44593</v>
      </c>
      <c r="E2662">
        <v>398.58</v>
      </c>
      <c r="F2662" s="24">
        <v>72.930000000000007</v>
      </c>
      <c r="G2662" s="24">
        <f t="shared" si="41"/>
        <v>471.51</v>
      </c>
    </row>
    <row r="2663" spans="1:7" x14ac:dyDescent="0.25">
      <c r="A2663" t="s">
        <v>311</v>
      </c>
      <c r="B2663" t="s">
        <v>314</v>
      </c>
      <c r="C2663" t="s">
        <v>479</v>
      </c>
      <c r="D2663" s="34">
        <v>44593</v>
      </c>
      <c r="E2663">
        <v>398.58</v>
      </c>
      <c r="F2663" s="24">
        <v>72.930000000000007</v>
      </c>
      <c r="G2663" s="24">
        <f t="shared" si="41"/>
        <v>471.51</v>
      </c>
    </row>
    <row r="2664" spans="1:7" x14ac:dyDescent="0.25">
      <c r="A2664" t="s">
        <v>311</v>
      </c>
      <c r="B2664" t="s">
        <v>314</v>
      </c>
      <c r="C2664" t="s">
        <v>480</v>
      </c>
      <c r="D2664" s="34">
        <v>44593</v>
      </c>
      <c r="E2664">
        <v>398.58</v>
      </c>
      <c r="F2664" s="24">
        <v>72.930000000000007</v>
      </c>
      <c r="G2664" s="24">
        <f t="shared" si="41"/>
        <v>471.51</v>
      </c>
    </row>
    <row r="2665" spans="1:7" x14ac:dyDescent="0.25">
      <c r="A2665" t="s">
        <v>311</v>
      </c>
      <c r="B2665" t="s">
        <v>314</v>
      </c>
      <c r="C2665" t="s">
        <v>481</v>
      </c>
      <c r="D2665" s="34">
        <v>44593</v>
      </c>
      <c r="E2665">
        <v>397.29</v>
      </c>
      <c r="F2665" s="24">
        <v>72.69</v>
      </c>
      <c r="G2665" s="24">
        <f t="shared" si="41"/>
        <v>469.98</v>
      </c>
    </row>
    <row r="2666" spans="1:7" x14ac:dyDescent="0.25">
      <c r="A2666" t="s">
        <v>311</v>
      </c>
      <c r="B2666" t="s">
        <v>314</v>
      </c>
      <c r="C2666" t="s">
        <v>482</v>
      </c>
      <c r="D2666" s="34">
        <v>44593</v>
      </c>
      <c r="E2666">
        <v>397.29</v>
      </c>
      <c r="F2666" s="24">
        <v>72.69</v>
      </c>
      <c r="G2666" s="24">
        <f t="shared" si="41"/>
        <v>469.98</v>
      </c>
    </row>
    <row r="2667" spans="1:7" x14ac:dyDescent="0.25">
      <c r="A2667" t="s">
        <v>311</v>
      </c>
      <c r="B2667" t="s">
        <v>314</v>
      </c>
      <c r="C2667" t="s">
        <v>483</v>
      </c>
      <c r="D2667" s="34">
        <v>44593</v>
      </c>
      <c r="E2667">
        <v>397.29</v>
      </c>
      <c r="F2667" s="24">
        <v>72.69</v>
      </c>
      <c r="G2667" s="24">
        <f t="shared" si="41"/>
        <v>469.98</v>
      </c>
    </row>
    <row r="2668" spans="1:7" x14ac:dyDescent="0.25">
      <c r="A2668" t="s">
        <v>311</v>
      </c>
      <c r="B2668" t="s">
        <v>314</v>
      </c>
      <c r="C2668" t="s">
        <v>484</v>
      </c>
      <c r="D2668" s="34">
        <v>44593</v>
      </c>
      <c r="E2668">
        <v>397.29</v>
      </c>
      <c r="F2668" s="24">
        <v>72.69</v>
      </c>
      <c r="G2668" s="24">
        <f t="shared" si="41"/>
        <v>469.98</v>
      </c>
    </row>
    <row r="2669" spans="1:7" x14ac:dyDescent="0.25">
      <c r="A2669" t="s">
        <v>311</v>
      </c>
      <c r="B2669" t="s">
        <v>314</v>
      </c>
      <c r="C2669" t="s">
        <v>485</v>
      </c>
      <c r="D2669" s="34">
        <v>44593</v>
      </c>
      <c r="E2669">
        <v>397.29</v>
      </c>
      <c r="F2669" s="24">
        <v>72.69</v>
      </c>
      <c r="G2669" s="24">
        <f t="shared" si="41"/>
        <v>469.98</v>
      </c>
    </row>
    <row r="2670" spans="1:7" x14ac:dyDescent="0.25">
      <c r="A2670" t="s">
        <v>311</v>
      </c>
      <c r="B2670" t="s">
        <v>314</v>
      </c>
      <c r="C2670" t="s">
        <v>486</v>
      </c>
      <c r="D2670" s="34">
        <v>44593</v>
      </c>
      <c r="E2670">
        <v>397.29</v>
      </c>
      <c r="F2670" s="24">
        <v>72.69</v>
      </c>
      <c r="G2670" s="24">
        <f t="shared" si="41"/>
        <v>469.98</v>
      </c>
    </row>
    <row r="2671" spans="1:7" x14ac:dyDescent="0.25">
      <c r="A2671" t="s">
        <v>311</v>
      </c>
      <c r="B2671" t="s">
        <v>314</v>
      </c>
      <c r="C2671" t="s">
        <v>487</v>
      </c>
      <c r="D2671" s="34">
        <v>44593</v>
      </c>
      <c r="E2671">
        <v>397.29</v>
      </c>
      <c r="F2671" s="24">
        <v>72.69</v>
      </c>
      <c r="G2671" s="24">
        <f t="shared" si="41"/>
        <v>469.98</v>
      </c>
    </row>
    <row r="2672" spans="1:7" x14ac:dyDescent="0.25">
      <c r="A2672" t="s">
        <v>311</v>
      </c>
      <c r="B2672" t="s">
        <v>314</v>
      </c>
      <c r="C2672" t="s">
        <v>488</v>
      </c>
      <c r="D2672" s="34">
        <v>44593</v>
      </c>
      <c r="E2672">
        <v>397.29</v>
      </c>
      <c r="F2672" s="24">
        <v>72.69</v>
      </c>
      <c r="G2672" s="24">
        <f t="shared" si="41"/>
        <v>469.98</v>
      </c>
    </row>
    <row r="2673" spans="1:7" x14ac:dyDescent="0.25">
      <c r="A2673" t="s">
        <v>311</v>
      </c>
      <c r="B2673" t="s">
        <v>314</v>
      </c>
      <c r="C2673" t="s">
        <v>489</v>
      </c>
      <c r="D2673" s="34">
        <v>44593</v>
      </c>
      <c r="E2673">
        <v>397.29</v>
      </c>
      <c r="F2673" s="24">
        <v>72.69</v>
      </c>
      <c r="G2673" s="24">
        <f t="shared" si="41"/>
        <v>469.98</v>
      </c>
    </row>
    <row r="2674" spans="1:7" x14ac:dyDescent="0.25">
      <c r="A2674" t="s">
        <v>311</v>
      </c>
      <c r="B2674" t="s">
        <v>314</v>
      </c>
      <c r="C2674" t="s">
        <v>490</v>
      </c>
      <c r="D2674" s="34">
        <v>44593</v>
      </c>
      <c r="E2674">
        <v>397.29</v>
      </c>
      <c r="F2674" s="24">
        <v>72.69</v>
      </c>
      <c r="G2674" s="24">
        <f t="shared" si="41"/>
        <v>469.98</v>
      </c>
    </row>
    <row r="2675" spans="1:7" x14ac:dyDescent="0.25">
      <c r="A2675" t="s">
        <v>311</v>
      </c>
      <c r="B2675" t="s">
        <v>314</v>
      </c>
      <c r="C2675" t="s">
        <v>491</v>
      </c>
      <c r="D2675" s="34">
        <v>44593</v>
      </c>
      <c r="E2675">
        <v>397.29</v>
      </c>
      <c r="F2675" s="24">
        <v>72.69</v>
      </c>
      <c r="G2675" s="24">
        <f t="shared" si="41"/>
        <v>469.98</v>
      </c>
    </row>
    <row r="2676" spans="1:7" x14ac:dyDescent="0.25">
      <c r="A2676" t="s">
        <v>311</v>
      </c>
      <c r="B2676" t="s">
        <v>314</v>
      </c>
      <c r="C2676" t="s">
        <v>492</v>
      </c>
      <c r="D2676" s="34">
        <v>44593</v>
      </c>
      <c r="E2676">
        <v>397.29</v>
      </c>
      <c r="F2676" s="24">
        <v>72.69</v>
      </c>
      <c r="G2676" s="24">
        <f t="shared" si="41"/>
        <v>469.98</v>
      </c>
    </row>
    <row r="2677" spans="1:7" x14ac:dyDescent="0.25">
      <c r="A2677" t="s">
        <v>311</v>
      </c>
      <c r="B2677" t="s">
        <v>314</v>
      </c>
      <c r="C2677" t="s">
        <v>493</v>
      </c>
      <c r="D2677" s="34">
        <v>44593</v>
      </c>
      <c r="E2677">
        <v>397.29</v>
      </c>
      <c r="F2677" s="24">
        <v>72.69</v>
      </c>
      <c r="G2677" s="24">
        <f t="shared" si="41"/>
        <v>469.98</v>
      </c>
    </row>
    <row r="2678" spans="1:7" x14ac:dyDescent="0.25">
      <c r="A2678" t="s">
        <v>311</v>
      </c>
      <c r="B2678" t="s">
        <v>314</v>
      </c>
      <c r="C2678" t="s">
        <v>494</v>
      </c>
      <c r="D2678" s="34">
        <v>44593</v>
      </c>
      <c r="E2678">
        <v>397.29</v>
      </c>
      <c r="F2678" s="24">
        <v>72.69</v>
      </c>
      <c r="G2678" s="24">
        <f t="shared" si="41"/>
        <v>469.98</v>
      </c>
    </row>
    <row r="2679" spans="1:7" x14ac:dyDescent="0.25">
      <c r="A2679" t="s">
        <v>311</v>
      </c>
      <c r="B2679" t="s">
        <v>314</v>
      </c>
      <c r="C2679" t="s">
        <v>495</v>
      </c>
      <c r="D2679" s="34">
        <v>44593</v>
      </c>
      <c r="E2679">
        <v>397.29</v>
      </c>
      <c r="F2679" s="24">
        <v>72.69</v>
      </c>
      <c r="G2679" s="24">
        <f t="shared" si="41"/>
        <v>469.98</v>
      </c>
    </row>
    <row r="2680" spans="1:7" x14ac:dyDescent="0.25">
      <c r="A2680" t="s">
        <v>311</v>
      </c>
      <c r="B2680" t="s">
        <v>314</v>
      </c>
      <c r="C2680" t="s">
        <v>496</v>
      </c>
      <c r="D2680" s="34">
        <v>44593</v>
      </c>
      <c r="E2680">
        <v>397.29</v>
      </c>
      <c r="F2680" s="24">
        <v>72.69</v>
      </c>
      <c r="G2680" s="24">
        <f t="shared" si="41"/>
        <v>469.98</v>
      </c>
    </row>
    <row r="2681" spans="1:7" x14ac:dyDescent="0.25">
      <c r="A2681" t="s">
        <v>311</v>
      </c>
      <c r="B2681" t="s">
        <v>314</v>
      </c>
      <c r="C2681" t="s">
        <v>497</v>
      </c>
      <c r="D2681" s="34">
        <v>44593</v>
      </c>
      <c r="E2681">
        <v>397.29</v>
      </c>
      <c r="F2681" s="24">
        <v>72.69</v>
      </c>
      <c r="G2681" s="24">
        <f t="shared" si="41"/>
        <v>469.98</v>
      </c>
    </row>
    <row r="2682" spans="1:7" x14ac:dyDescent="0.25">
      <c r="A2682" t="s">
        <v>311</v>
      </c>
      <c r="B2682" t="s">
        <v>314</v>
      </c>
      <c r="C2682" t="s">
        <v>498</v>
      </c>
      <c r="D2682" s="34">
        <v>44593</v>
      </c>
      <c r="E2682">
        <v>397.29</v>
      </c>
      <c r="F2682" s="24">
        <v>72.69</v>
      </c>
      <c r="G2682" s="24">
        <f t="shared" si="41"/>
        <v>469.98</v>
      </c>
    </row>
    <row r="2683" spans="1:7" x14ac:dyDescent="0.25">
      <c r="A2683" t="s">
        <v>311</v>
      </c>
      <c r="B2683" t="s">
        <v>314</v>
      </c>
      <c r="C2683" t="s">
        <v>499</v>
      </c>
      <c r="D2683" s="34">
        <v>44593</v>
      </c>
      <c r="E2683">
        <v>397.29</v>
      </c>
      <c r="F2683" s="24">
        <v>72.69</v>
      </c>
      <c r="G2683" s="24">
        <f t="shared" si="41"/>
        <v>469.98</v>
      </c>
    </row>
    <row r="2684" spans="1:7" x14ac:dyDescent="0.25">
      <c r="A2684" t="s">
        <v>311</v>
      </c>
      <c r="B2684" t="s">
        <v>314</v>
      </c>
      <c r="C2684" t="s">
        <v>500</v>
      </c>
      <c r="D2684" s="34">
        <v>44593</v>
      </c>
      <c r="E2684">
        <v>397.29</v>
      </c>
      <c r="F2684" s="24">
        <v>72.69</v>
      </c>
      <c r="G2684" s="24">
        <f t="shared" si="41"/>
        <v>469.98</v>
      </c>
    </row>
    <row r="2685" spans="1:7" x14ac:dyDescent="0.25">
      <c r="A2685" t="s">
        <v>311</v>
      </c>
      <c r="B2685" t="s">
        <v>314</v>
      </c>
      <c r="C2685" t="s">
        <v>501</v>
      </c>
      <c r="D2685" s="34">
        <v>44593</v>
      </c>
      <c r="E2685">
        <v>397.29</v>
      </c>
      <c r="F2685" s="24">
        <v>72.69</v>
      </c>
      <c r="G2685" s="24">
        <f t="shared" si="41"/>
        <v>469.98</v>
      </c>
    </row>
    <row r="2686" spans="1:7" x14ac:dyDescent="0.25">
      <c r="A2686" t="s">
        <v>311</v>
      </c>
      <c r="B2686" t="s">
        <v>314</v>
      </c>
      <c r="C2686" t="s">
        <v>502</v>
      </c>
      <c r="D2686" s="34">
        <v>44593</v>
      </c>
      <c r="E2686">
        <v>397.29</v>
      </c>
      <c r="F2686" s="24">
        <v>72.69</v>
      </c>
      <c r="G2686" s="24">
        <f t="shared" si="41"/>
        <v>469.98</v>
      </c>
    </row>
    <row r="2687" spans="1:7" x14ac:dyDescent="0.25">
      <c r="A2687" t="s">
        <v>311</v>
      </c>
      <c r="B2687" t="s">
        <v>314</v>
      </c>
      <c r="C2687" t="s">
        <v>503</v>
      </c>
      <c r="D2687" s="34">
        <v>44593</v>
      </c>
      <c r="E2687">
        <v>397.29</v>
      </c>
      <c r="F2687" s="24">
        <v>72.69</v>
      </c>
      <c r="G2687" s="24">
        <f t="shared" si="41"/>
        <v>469.98</v>
      </c>
    </row>
    <row r="2688" spans="1:7" x14ac:dyDescent="0.25">
      <c r="A2688" t="s">
        <v>311</v>
      </c>
      <c r="B2688" t="s">
        <v>314</v>
      </c>
      <c r="C2688" t="s">
        <v>504</v>
      </c>
      <c r="D2688" s="34">
        <v>44593</v>
      </c>
      <c r="E2688">
        <v>397.29</v>
      </c>
      <c r="F2688" s="24">
        <v>72.69</v>
      </c>
      <c r="G2688" s="24">
        <f t="shared" si="41"/>
        <v>469.98</v>
      </c>
    </row>
    <row r="2689" spans="1:7" x14ac:dyDescent="0.25">
      <c r="A2689" t="s">
        <v>311</v>
      </c>
      <c r="B2689" t="s">
        <v>314</v>
      </c>
      <c r="C2689" t="s">
        <v>505</v>
      </c>
      <c r="D2689" s="34">
        <v>44593</v>
      </c>
      <c r="E2689">
        <v>397.29</v>
      </c>
      <c r="F2689" s="24">
        <v>72.69</v>
      </c>
      <c r="G2689" s="24">
        <f t="shared" si="41"/>
        <v>469.98</v>
      </c>
    </row>
    <row r="2690" spans="1:7" x14ac:dyDescent="0.25">
      <c r="A2690" t="s">
        <v>311</v>
      </c>
      <c r="B2690" t="s">
        <v>312</v>
      </c>
      <c r="C2690" t="s">
        <v>313</v>
      </c>
      <c r="D2690" s="34">
        <v>44621</v>
      </c>
      <c r="E2690">
        <v>868292.45</v>
      </c>
      <c r="F2690" s="24">
        <v>330199.65000000002</v>
      </c>
      <c r="G2690" s="24">
        <f t="shared" si="41"/>
        <v>1198492.1000000001</v>
      </c>
    </row>
    <row r="2691" spans="1:7" x14ac:dyDescent="0.25">
      <c r="A2691" t="s">
        <v>311</v>
      </c>
      <c r="B2691" t="s">
        <v>314</v>
      </c>
      <c r="C2691" t="s">
        <v>315</v>
      </c>
      <c r="D2691" s="34">
        <v>44621</v>
      </c>
      <c r="E2691">
        <v>398.49</v>
      </c>
      <c r="F2691" s="24">
        <v>71.489999999999995</v>
      </c>
      <c r="G2691" s="24">
        <f t="shared" ref="G2691:G2754" si="42">SUM(E2691:F2691)</f>
        <v>469.98</v>
      </c>
    </row>
    <row r="2692" spans="1:7" x14ac:dyDescent="0.25">
      <c r="A2692" t="s">
        <v>311</v>
      </c>
      <c r="B2692" t="s">
        <v>314</v>
      </c>
      <c r="C2692" t="s">
        <v>316</v>
      </c>
      <c r="D2692" s="34">
        <v>44621</v>
      </c>
      <c r="E2692">
        <v>399.79</v>
      </c>
      <c r="F2692" s="24">
        <v>71.72</v>
      </c>
      <c r="G2692" s="24">
        <f t="shared" si="42"/>
        <v>471.51</v>
      </c>
    </row>
    <row r="2693" spans="1:7" x14ac:dyDescent="0.25">
      <c r="A2693" t="s">
        <v>311</v>
      </c>
      <c r="B2693" t="s">
        <v>314</v>
      </c>
      <c r="C2693" t="s">
        <v>317</v>
      </c>
      <c r="D2693" s="34">
        <v>44621</v>
      </c>
      <c r="E2693">
        <v>398.49</v>
      </c>
      <c r="F2693" s="24">
        <v>71.489999999999995</v>
      </c>
      <c r="G2693" s="24">
        <f t="shared" si="42"/>
        <v>469.98</v>
      </c>
    </row>
    <row r="2694" spans="1:7" x14ac:dyDescent="0.25">
      <c r="A2694" t="s">
        <v>311</v>
      </c>
      <c r="B2694" t="s">
        <v>314</v>
      </c>
      <c r="C2694" t="s">
        <v>318</v>
      </c>
      <c r="D2694" s="34">
        <v>44621</v>
      </c>
      <c r="E2694">
        <v>399.79</v>
      </c>
      <c r="F2694" s="24">
        <v>71.72</v>
      </c>
      <c r="G2694" s="24">
        <f t="shared" si="42"/>
        <v>471.51</v>
      </c>
    </row>
    <row r="2695" spans="1:7" x14ac:dyDescent="0.25">
      <c r="A2695" t="s">
        <v>311</v>
      </c>
      <c r="B2695" t="s">
        <v>314</v>
      </c>
      <c r="C2695" t="s">
        <v>319</v>
      </c>
      <c r="D2695" s="34">
        <v>44621</v>
      </c>
      <c r="E2695">
        <v>399.79</v>
      </c>
      <c r="F2695" s="24">
        <v>71.72</v>
      </c>
      <c r="G2695" s="24">
        <f t="shared" si="42"/>
        <v>471.51</v>
      </c>
    </row>
    <row r="2696" spans="1:7" x14ac:dyDescent="0.25">
      <c r="A2696" t="s">
        <v>311</v>
      </c>
      <c r="B2696" t="s">
        <v>314</v>
      </c>
      <c r="C2696" t="s">
        <v>320</v>
      </c>
      <c r="D2696" s="34">
        <v>44621</v>
      </c>
      <c r="E2696">
        <v>399.79</v>
      </c>
      <c r="F2696" s="24">
        <v>71.72</v>
      </c>
      <c r="G2696" s="24">
        <f t="shared" si="42"/>
        <v>471.51</v>
      </c>
    </row>
    <row r="2697" spans="1:7" x14ac:dyDescent="0.25">
      <c r="A2697" t="s">
        <v>311</v>
      </c>
      <c r="B2697" t="s">
        <v>314</v>
      </c>
      <c r="C2697" t="s">
        <v>321</v>
      </c>
      <c r="D2697" s="34">
        <v>44621</v>
      </c>
      <c r="E2697">
        <v>398.49</v>
      </c>
      <c r="F2697" s="24">
        <v>71.489999999999995</v>
      </c>
      <c r="G2697" s="24">
        <f t="shared" si="42"/>
        <v>469.98</v>
      </c>
    </row>
    <row r="2698" spans="1:7" x14ac:dyDescent="0.25">
      <c r="A2698" t="s">
        <v>311</v>
      </c>
      <c r="B2698" t="s">
        <v>314</v>
      </c>
      <c r="C2698" t="s">
        <v>322</v>
      </c>
      <c r="D2698" s="34">
        <v>44621</v>
      </c>
      <c r="E2698">
        <v>399.79</v>
      </c>
      <c r="F2698" s="24">
        <v>71.72</v>
      </c>
      <c r="G2698" s="24">
        <f t="shared" si="42"/>
        <v>471.51</v>
      </c>
    </row>
    <row r="2699" spans="1:7" x14ac:dyDescent="0.25">
      <c r="A2699" t="s">
        <v>311</v>
      </c>
      <c r="B2699" t="s">
        <v>314</v>
      </c>
      <c r="C2699" t="s">
        <v>323</v>
      </c>
      <c r="D2699" s="34">
        <v>44621</v>
      </c>
      <c r="E2699">
        <v>398.49</v>
      </c>
      <c r="F2699" s="24">
        <v>71.489999999999995</v>
      </c>
      <c r="G2699" s="24">
        <f t="shared" si="42"/>
        <v>469.98</v>
      </c>
    </row>
    <row r="2700" spans="1:7" x14ac:dyDescent="0.25">
      <c r="A2700" t="s">
        <v>311</v>
      </c>
      <c r="B2700" t="s">
        <v>314</v>
      </c>
      <c r="C2700" t="s">
        <v>324</v>
      </c>
      <c r="D2700" s="34">
        <v>44621</v>
      </c>
      <c r="E2700">
        <v>399.79</v>
      </c>
      <c r="F2700" s="24">
        <v>71.72</v>
      </c>
      <c r="G2700" s="24">
        <f t="shared" si="42"/>
        <v>471.51</v>
      </c>
    </row>
    <row r="2701" spans="1:7" x14ac:dyDescent="0.25">
      <c r="A2701" t="s">
        <v>311</v>
      </c>
      <c r="B2701" t="s">
        <v>314</v>
      </c>
      <c r="C2701" t="s">
        <v>325</v>
      </c>
      <c r="D2701" s="34">
        <v>44621</v>
      </c>
      <c r="E2701">
        <v>398.49</v>
      </c>
      <c r="F2701" s="24">
        <v>71.489999999999995</v>
      </c>
      <c r="G2701" s="24">
        <f t="shared" si="42"/>
        <v>469.98</v>
      </c>
    </row>
    <row r="2702" spans="1:7" x14ac:dyDescent="0.25">
      <c r="A2702" t="s">
        <v>311</v>
      </c>
      <c r="B2702" t="s">
        <v>314</v>
      </c>
      <c r="C2702" t="s">
        <v>326</v>
      </c>
      <c r="D2702" s="34">
        <v>44621</v>
      </c>
      <c r="E2702">
        <v>399.79</v>
      </c>
      <c r="F2702" s="24">
        <v>71.72</v>
      </c>
      <c r="G2702" s="24">
        <f t="shared" si="42"/>
        <v>471.51</v>
      </c>
    </row>
    <row r="2703" spans="1:7" x14ac:dyDescent="0.25">
      <c r="A2703" t="s">
        <v>311</v>
      </c>
      <c r="B2703" t="s">
        <v>314</v>
      </c>
      <c r="C2703" t="s">
        <v>327</v>
      </c>
      <c r="D2703" s="34">
        <v>44621</v>
      </c>
      <c r="E2703">
        <v>399.79</v>
      </c>
      <c r="F2703" s="24">
        <v>71.72</v>
      </c>
      <c r="G2703" s="24">
        <f t="shared" si="42"/>
        <v>471.51</v>
      </c>
    </row>
    <row r="2704" spans="1:7" x14ac:dyDescent="0.25">
      <c r="A2704" t="s">
        <v>311</v>
      </c>
      <c r="B2704" t="s">
        <v>314</v>
      </c>
      <c r="C2704" t="s">
        <v>328</v>
      </c>
      <c r="D2704" s="34">
        <v>44621</v>
      </c>
      <c r="E2704">
        <v>399.79</v>
      </c>
      <c r="F2704" s="24">
        <v>71.72</v>
      </c>
      <c r="G2704" s="24">
        <f t="shared" si="42"/>
        <v>471.51</v>
      </c>
    </row>
    <row r="2705" spans="1:7" x14ac:dyDescent="0.25">
      <c r="A2705" t="s">
        <v>311</v>
      </c>
      <c r="B2705" t="s">
        <v>314</v>
      </c>
      <c r="C2705" t="s">
        <v>329</v>
      </c>
      <c r="D2705" s="34">
        <v>44621</v>
      </c>
      <c r="E2705">
        <v>399.79</v>
      </c>
      <c r="F2705" s="24">
        <v>71.72</v>
      </c>
      <c r="G2705" s="24">
        <f t="shared" si="42"/>
        <v>471.51</v>
      </c>
    </row>
    <row r="2706" spans="1:7" x14ac:dyDescent="0.25">
      <c r="A2706" t="s">
        <v>311</v>
      </c>
      <c r="B2706" t="s">
        <v>314</v>
      </c>
      <c r="C2706" t="s">
        <v>330</v>
      </c>
      <c r="D2706" s="34">
        <v>44621</v>
      </c>
      <c r="E2706">
        <v>398.49</v>
      </c>
      <c r="F2706" s="24">
        <v>71.489999999999995</v>
      </c>
      <c r="G2706" s="24">
        <f t="shared" si="42"/>
        <v>469.98</v>
      </c>
    </row>
    <row r="2707" spans="1:7" x14ac:dyDescent="0.25">
      <c r="A2707" t="s">
        <v>311</v>
      </c>
      <c r="B2707" t="s">
        <v>314</v>
      </c>
      <c r="C2707" t="s">
        <v>331</v>
      </c>
      <c r="D2707" s="34">
        <v>44621</v>
      </c>
      <c r="E2707">
        <v>399.79</v>
      </c>
      <c r="F2707" s="24">
        <v>71.72</v>
      </c>
      <c r="G2707" s="24">
        <f t="shared" si="42"/>
        <v>471.51</v>
      </c>
    </row>
    <row r="2708" spans="1:7" x14ac:dyDescent="0.25">
      <c r="A2708" t="s">
        <v>311</v>
      </c>
      <c r="B2708" t="s">
        <v>314</v>
      </c>
      <c r="C2708" t="s">
        <v>332</v>
      </c>
      <c r="D2708" s="34">
        <v>44621</v>
      </c>
      <c r="E2708">
        <v>399.79</v>
      </c>
      <c r="F2708" s="24">
        <v>71.72</v>
      </c>
      <c r="G2708" s="24">
        <f t="shared" si="42"/>
        <v>471.51</v>
      </c>
    </row>
    <row r="2709" spans="1:7" x14ac:dyDescent="0.25">
      <c r="A2709" t="s">
        <v>311</v>
      </c>
      <c r="B2709" t="s">
        <v>314</v>
      </c>
      <c r="C2709" t="s">
        <v>333</v>
      </c>
      <c r="D2709" s="34">
        <v>44621</v>
      </c>
      <c r="E2709">
        <v>399.79</v>
      </c>
      <c r="F2709" s="24">
        <v>71.72</v>
      </c>
      <c r="G2709" s="24">
        <f t="shared" si="42"/>
        <v>471.51</v>
      </c>
    </row>
    <row r="2710" spans="1:7" x14ac:dyDescent="0.25">
      <c r="A2710" t="s">
        <v>311</v>
      </c>
      <c r="B2710" t="s">
        <v>314</v>
      </c>
      <c r="C2710" t="s">
        <v>334</v>
      </c>
      <c r="D2710" s="34">
        <v>44621</v>
      </c>
      <c r="E2710">
        <v>398.49</v>
      </c>
      <c r="F2710" s="24">
        <v>71.489999999999995</v>
      </c>
      <c r="G2710" s="24">
        <f t="shared" si="42"/>
        <v>469.98</v>
      </c>
    </row>
    <row r="2711" spans="1:7" x14ac:dyDescent="0.25">
      <c r="A2711" t="s">
        <v>311</v>
      </c>
      <c r="B2711" t="s">
        <v>314</v>
      </c>
      <c r="C2711" t="s">
        <v>335</v>
      </c>
      <c r="D2711" s="34">
        <v>44621</v>
      </c>
      <c r="E2711">
        <v>399.79</v>
      </c>
      <c r="F2711" s="24">
        <v>71.72</v>
      </c>
      <c r="G2711" s="24">
        <f t="shared" si="42"/>
        <v>471.51</v>
      </c>
    </row>
    <row r="2712" spans="1:7" x14ac:dyDescent="0.25">
      <c r="A2712" t="s">
        <v>311</v>
      </c>
      <c r="B2712" t="s">
        <v>314</v>
      </c>
      <c r="C2712" t="s">
        <v>336</v>
      </c>
      <c r="D2712" s="34">
        <v>44621</v>
      </c>
      <c r="E2712">
        <v>399.79</v>
      </c>
      <c r="F2712" s="24">
        <v>71.72</v>
      </c>
      <c r="G2712" s="24">
        <f t="shared" si="42"/>
        <v>471.51</v>
      </c>
    </row>
    <row r="2713" spans="1:7" x14ac:dyDescent="0.25">
      <c r="A2713" t="s">
        <v>311</v>
      </c>
      <c r="B2713" t="s">
        <v>314</v>
      </c>
      <c r="C2713" t="s">
        <v>337</v>
      </c>
      <c r="D2713" s="34">
        <v>44621</v>
      </c>
      <c r="E2713">
        <v>398.49</v>
      </c>
      <c r="F2713" s="24">
        <v>71.489999999999995</v>
      </c>
      <c r="G2713" s="24">
        <f t="shared" si="42"/>
        <v>469.98</v>
      </c>
    </row>
    <row r="2714" spans="1:7" x14ac:dyDescent="0.25">
      <c r="A2714" t="s">
        <v>311</v>
      </c>
      <c r="B2714" t="s">
        <v>314</v>
      </c>
      <c r="C2714" t="s">
        <v>338</v>
      </c>
      <c r="D2714" s="34">
        <v>44621</v>
      </c>
      <c r="E2714">
        <v>398.49</v>
      </c>
      <c r="F2714" s="24">
        <v>71.489999999999995</v>
      </c>
      <c r="G2714" s="24">
        <f t="shared" si="42"/>
        <v>469.98</v>
      </c>
    </row>
    <row r="2715" spans="1:7" x14ac:dyDescent="0.25">
      <c r="A2715" t="s">
        <v>311</v>
      </c>
      <c r="B2715" t="s">
        <v>314</v>
      </c>
      <c r="C2715" t="s">
        <v>339</v>
      </c>
      <c r="D2715" s="34">
        <v>44621</v>
      </c>
      <c r="E2715">
        <v>398.49</v>
      </c>
      <c r="F2715" s="24">
        <v>71.489999999999995</v>
      </c>
      <c r="G2715" s="24">
        <f t="shared" si="42"/>
        <v>469.98</v>
      </c>
    </row>
    <row r="2716" spans="1:7" x14ac:dyDescent="0.25">
      <c r="A2716" t="s">
        <v>311</v>
      </c>
      <c r="B2716" t="s">
        <v>314</v>
      </c>
      <c r="C2716" t="s">
        <v>340</v>
      </c>
      <c r="D2716" s="34">
        <v>44621</v>
      </c>
      <c r="E2716">
        <v>398.49</v>
      </c>
      <c r="F2716" s="24">
        <v>71.489999999999995</v>
      </c>
      <c r="G2716" s="24">
        <f t="shared" si="42"/>
        <v>469.98</v>
      </c>
    </row>
    <row r="2717" spans="1:7" x14ac:dyDescent="0.25">
      <c r="A2717" t="s">
        <v>311</v>
      </c>
      <c r="B2717" t="s">
        <v>314</v>
      </c>
      <c r="C2717" t="s">
        <v>341</v>
      </c>
      <c r="D2717" s="34">
        <v>44621</v>
      </c>
      <c r="E2717">
        <v>398.49</v>
      </c>
      <c r="F2717" s="24">
        <v>71.489999999999995</v>
      </c>
      <c r="G2717" s="24">
        <f t="shared" si="42"/>
        <v>469.98</v>
      </c>
    </row>
    <row r="2718" spans="1:7" x14ac:dyDescent="0.25">
      <c r="A2718" t="s">
        <v>311</v>
      </c>
      <c r="B2718" t="s">
        <v>314</v>
      </c>
      <c r="C2718" t="s">
        <v>342</v>
      </c>
      <c r="D2718" s="34">
        <v>44621</v>
      </c>
      <c r="E2718">
        <v>398.49</v>
      </c>
      <c r="F2718" s="24">
        <v>71.489999999999995</v>
      </c>
      <c r="G2718" s="24">
        <f t="shared" si="42"/>
        <v>469.98</v>
      </c>
    </row>
    <row r="2719" spans="1:7" x14ac:dyDescent="0.25">
      <c r="A2719" t="s">
        <v>311</v>
      </c>
      <c r="B2719" t="s">
        <v>314</v>
      </c>
      <c r="C2719" t="s">
        <v>343</v>
      </c>
      <c r="D2719" s="34">
        <v>44621</v>
      </c>
      <c r="E2719">
        <v>398.49</v>
      </c>
      <c r="F2719" s="24">
        <v>71.489999999999995</v>
      </c>
      <c r="G2719" s="24">
        <f t="shared" si="42"/>
        <v>469.98</v>
      </c>
    </row>
    <row r="2720" spans="1:7" x14ac:dyDescent="0.25">
      <c r="A2720" t="s">
        <v>311</v>
      </c>
      <c r="B2720" t="s">
        <v>314</v>
      </c>
      <c r="C2720" t="s">
        <v>344</v>
      </c>
      <c r="D2720" s="34">
        <v>44621</v>
      </c>
      <c r="E2720">
        <v>398.49</v>
      </c>
      <c r="F2720" s="24">
        <v>71.489999999999995</v>
      </c>
      <c r="G2720" s="24">
        <f t="shared" si="42"/>
        <v>469.98</v>
      </c>
    </row>
    <row r="2721" spans="1:7" x14ac:dyDescent="0.25">
      <c r="A2721" t="s">
        <v>311</v>
      </c>
      <c r="B2721" t="s">
        <v>314</v>
      </c>
      <c r="C2721" t="s">
        <v>345</v>
      </c>
      <c r="D2721" s="34">
        <v>44621</v>
      </c>
      <c r="E2721">
        <v>398.49</v>
      </c>
      <c r="F2721" s="24">
        <v>71.489999999999995</v>
      </c>
      <c r="G2721" s="24">
        <f t="shared" si="42"/>
        <v>469.98</v>
      </c>
    </row>
    <row r="2722" spans="1:7" x14ac:dyDescent="0.25">
      <c r="A2722" t="s">
        <v>311</v>
      </c>
      <c r="B2722" t="s">
        <v>314</v>
      </c>
      <c r="C2722" t="s">
        <v>346</v>
      </c>
      <c r="D2722" s="34">
        <v>44621</v>
      </c>
      <c r="E2722">
        <v>398.49</v>
      </c>
      <c r="F2722" s="24">
        <v>71.489999999999995</v>
      </c>
      <c r="G2722" s="24">
        <f t="shared" si="42"/>
        <v>469.98</v>
      </c>
    </row>
    <row r="2723" spans="1:7" x14ac:dyDescent="0.25">
      <c r="A2723" t="s">
        <v>311</v>
      </c>
      <c r="B2723" t="s">
        <v>314</v>
      </c>
      <c r="C2723" t="s">
        <v>347</v>
      </c>
      <c r="D2723" s="34">
        <v>44621</v>
      </c>
      <c r="E2723">
        <v>398.49</v>
      </c>
      <c r="F2723" s="24">
        <v>71.489999999999995</v>
      </c>
      <c r="G2723" s="24">
        <f t="shared" si="42"/>
        <v>469.98</v>
      </c>
    </row>
    <row r="2724" spans="1:7" x14ac:dyDescent="0.25">
      <c r="A2724" t="s">
        <v>311</v>
      </c>
      <c r="B2724" t="s">
        <v>314</v>
      </c>
      <c r="C2724" t="s">
        <v>348</v>
      </c>
      <c r="D2724" s="34">
        <v>44621</v>
      </c>
      <c r="E2724">
        <v>398.49</v>
      </c>
      <c r="F2724" s="24">
        <v>71.489999999999995</v>
      </c>
      <c r="G2724" s="24">
        <f t="shared" si="42"/>
        <v>469.98</v>
      </c>
    </row>
    <row r="2725" spans="1:7" x14ac:dyDescent="0.25">
      <c r="A2725" t="s">
        <v>311</v>
      </c>
      <c r="B2725" t="s">
        <v>314</v>
      </c>
      <c r="C2725" t="s">
        <v>349</v>
      </c>
      <c r="D2725" s="34">
        <v>44621</v>
      </c>
      <c r="E2725">
        <v>399.79</v>
      </c>
      <c r="F2725" s="24">
        <v>71.72</v>
      </c>
      <c r="G2725" s="24">
        <f t="shared" si="42"/>
        <v>471.51</v>
      </c>
    </row>
    <row r="2726" spans="1:7" x14ac:dyDescent="0.25">
      <c r="A2726" t="s">
        <v>311</v>
      </c>
      <c r="B2726" t="s">
        <v>314</v>
      </c>
      <c r="C2726" t="s">
        <v>350</v>
      </c>
      <c r="D2726" s="34">
        <v>44621</v>
      </c>
      <c r="E2726">
        <v>398.49</v>
      </c>
      <c r="F2726" s="24">
        <v>71.489999999999995</v>
      </c>
      <c r="G2726" s="24">
        <f t="shared" si="42"/>
        <v>469.98</v>
      </c>
    </row>
    <row r="2727" spans="1:7" x14ac:dyDescent="0.25">
      <c r="A2727" t="s">
        <v>311</v>
      </c>
      <c r="B2727" t="s">
        <v>314</v>
      </c>
      <c r="C2727" t="s">
        <v>351</v>
      </c>
      <c r="D2727" s="34">
        <v>44621</v>
      </c>
      <c r="E2727">
        <v>399.79</v>
      </c>
      <c r="F2727" s="24">
        <v>71.72</v>
      </c>
      <c r="G2727" s="24">
        <f t="shared" si="42"/>
        <v>471.51</v>
      </c>
    </row>
    <row r="2728" spans="1:7" x14ac:dyDescent="0.25">
      <c r="A2728" t="s">
        <v>311</v>
      </c>
      <c r="B2728" t="s">
        <v>314</v>
      </c>
      <c r="C2728" t="s">
        <v>352</v>
      </c>
      <c r="D2728" s="34">
        <v>44621</v>
      </c>
      <c r="E2728">
        <v>399.79</v>
      </c>
      <c r="F2728" s="24">
        <v>71.72</v>
      </c>
      <c r="G2728" s="24">
        <f t="shared" si="42"/>
        <v>471.51</v>
      </c>
    </row>
    <row r="2729" spans="1:7" x14ac:dyDescent="0.25">
      <c r="A2729" t="s">
        <v>311</v>
      </c>
      <c r="B2729" t="s">
        <v>314</v>
      </c>
      <c r="C2729" t="s">
        <v>353</v>
      </c>
      <c r="D2729" s="34">
        <v>44621</v>
      </c>
      <c r="E2729">
        <v>398.49</v>
      </c>
      <c r="F2729" s="24">
        <v>71.489999999999995</v>
      </c>
      <c r="G2729" s="24">
        <f t="shared" si="42"/>
        <v>469.98</v>
      </c>
    </row>
    <row r="2730" spans="1:7" x14ac:dyDescent="0.25">
      <c r="A2730" t="s">
        <v>311</v>
      </c>
      <c r="B2730" t="s">
        <v>314</v>
      </c>
      <c r="C2730" t="s">
        <v>354</v>
      </c>
      <c r="D2730" s="34">
        <v>44621</v>
      </c>
      <c r="E2730">
        <v>399.79</v>
      </c>
      <c r="F2730" s="24">
        <v>71.72</v>
      </c>
      <c r="G2730" s="24">
        <f t="shared" si="42"/>
        <v>471.51</v>
      </c>
    </row>
    <row r="2731" spans="1:7" x14ac:dyDescent="0.25">
      <c r="A2731" t="s">
        <v>311</v>
      </c>
      <c r="B2731" t="s">
        <v>314</v>
      </c>
      <c r="C2731" t="s">
        <v>355</v>
      </c>
      <c r="D2731" s="34">
        <v>44621</v>
      </c>
      <c r="E2731">
        <v>399.79</v>
      </c>
      <c r="F2731" s="24">
        <v>71.72</v>
      </c>
      <c r="G2731" s="24">
        <f t="shared" si="42"/>
        <v>471.51</v>
      </c>
    </row>
    <row r="2732" spans="1:7" x14ac:dyDescent="0.25">
      <c r="A2732" t="s">
        <v>311</v>
      </c>
      <c r="B2732" t="s">
        <v>314</v>
      </c>
      <c r="C2732" t="s">
        <v>356</v>
      </c>
      <c r="D2732" s="34">
        <v>44621</v>
      </c>
      <c r="E2732">
        <v>399.79</v>
      </c>
      <c r="F2732" s="24">
        <v>71.72</v>
      </c>
      <c r="G2732" s="24">
        <f t="shared" si="42"/>
        <v>471.51</v>
      </c>
    </row>
    <row r="2733" spans="1:7" x14ac:dyDescent="0.25">
      <c r="A2733" t="s">
        <v>311</v>
      </c>
      <c r="B2733" t="s">
        <v>314</v>
      </c>
      <c r="C2733" t="s">
        <v>357</v>
      </c>
      <c r="D2733" s="34">
        <v>44621</v>
      </c>
      <c r="E2733">
        <v>399.79</v>
      </c>
      <c r="F2733" s="24">
        <v>71.72</v>
      </c>
      <c r="G2733" s="24">
        <f t="shared" si="42"/>
        <v>471.51</v>
      </c>
    </row>
    <row r="2734" spans="1:7" x14ac:dyDescent="0.25">
      <c r="A2734" t="s">
        <v>311</v>
      </c>
      <c r="B2734" t="s">
        <v>314</v>
      </c>
      <c r="C2734" t="s">
        <v>358</v>
      </c>
      <c r="D2734" s="34">
        <v>44621</v>
      </c>
      <c r="E2734">
        <v>399.79</v>
      </c>
      <c r="F2734" s="24">
        <v>71.72</v>
      </c>
      <c r="G2734" s="24">
        <f t="shared" si="42"/>
        <v>471.51</v>
      </c>
    </row>
    <row r="2735" spans="1:7" x14ac:dyDescent="0.25">
      <c r="A2735" t="s">
        <v>311</v>
      </c>
      <c r="B2735" t="s">
        <v>314</v>
      </c>
      <c r="C2735" t="s">
        <v>359</v>
      </c>
      <c r="D2735" s="34">
        <v>44621</v>
      </c>
      <c r="E2735">
        <v>399.79</v>
      </c>
      <c r="F2735" s="24">
        <v>71.72</v>
      </c>
      <c r="G2735" s="24">
        <f t="shared" si="42"/>
        <v>471.51</v>
      </c>
    </row>
    <row r="2736" spans="1:7" x14ac:dyDescent="0.25">
      <c r="A2736" t="s">
        <v>311</v>
      </c>
      <c r="B2736" t="s">
        <v>314</v>
      </c>
      <c r="C2736" t="s">
        <v>360</v>
      </c>
      <c r="D2736" s="34">
        <v>44621</v>
      </c>
      <c r="E2736">
        <v>399.79</v>
      </c>
      <c r="F2736" s="24">
        <v>71.72</v>
      </c>
      <c r="G2736" s="24">
        <f t="shared" si="42"/>
        <v>471.51</v>
      </c>
    </row>
    <row r="2737" spans="1:7" x14ac:dyDescent="0.25">
      <c r="A2737" t="s">
        <v>311</v>
      </c>
      <c r="B2737" t="s">
        <v>314</v>
      </c>
      <c r="C2737" t="s">
        <v>361</v>
      </c>
      <c r="D2737" s="34">
        <v>44621</v>
      </c>
      <c r="E2737">
        <v>399.79</v>
      </c>
      <c r="F2737" s="24">
        <v>71.72</v>
      </c>
      <c r="G2737" s="24">
        <f t="shared" si="42"/>
        <v>471.51</v>
      </c>
    </row>
    <row r="2738" spans="1:7" x14ac:dyDescent="0.25">
      <c r="A2738" t="s">
        <v>311</v>
      </c>
      <c r="B2738" t="s">
        <v>314</v>
      </c>
      <c r="C2738" t="s">
        <v>362</v>
      </c>
      <c r="D2738" s="34">
        <v>44621</v>
      </c>
      <c r="E2738">
        <v>399.79</v>
      </c>
      <c r="F2738" s="24">
        <v>71.72</v>
      </c>
      <c r="G2738" s="24">
        <f t="shared" si="42"/>
        <v>471.51</v>
      </c>
    </row>
    <row r="2739" spans="1:7" x14ac:dyDescent="0.25">
      <c r="A2739" t="s">
        <v>311</v>
      </c>
      <c r="B2739" t="s">
        <v>314</v>
      </c>
      <c r="C2739" t="s">
        <v>363</v>
      </c>
      <c r="D2739" s="34">
        <v>44621</v>
      </c>
      <c r="E2739">
        <v>399.79</v>
      </c>
      <c r="F2739" s="24">
        <v>71.72</v>
      </c>
      <c r="G2739" s="24">
        <f t="shared" si="42"/>
        <v>471.51</v>
      </c>
    </row>
    <row r="2740" spans="1:7" x14ac:dyDescent="0.25">
      <c r="A2740" t="s">
        <v>311</v>
      </c>
      <c r="B2740" t="s">
        <v>314</v>
      </c>
      <c r="C2740" t="s">
        <v>364</v>
      </c>
      <c r="D2740" s="34">
        <v>44621</v>
      </c>
      <c r="E2740">
        <v>399.79</v>
      </c>
      <c r="F2740" s="24">
        <v>71.72</v>
      </c>
      <c r="G2740" s="24">
        <f t="shared" si="42"/>
        <v>471.51</v>
      </c>
    </row>
    <row r="2741" spans="1:7" x14ac:dyDescent="0.25">
      <c r="A2741" t="s">
        <v>311</v>
      </c>
      <c r="B2741" t="s">
        <v>314</v>
      </c>
      <c r="C2741" t="s">
        <v>365</v>
      </c>
      <c r="D2741" s="34">
        <v>44621</v>
      </c>
      <c r="E2741">
        <v>399.79</v>
      </c>
      <c r="F2741" s="24">
        <v>71.72</v>
      </c>
      <c r="G2741" s="24">
        <f t="shared" si="42"/>
        <v>471.51</v>
      </c>
    </row>
    <row r="2742" spans="1:7" x14ac:dyDescent="0.25">
      <c r="A2742" t="s">
        <v>311</v>
      </c>
      <c r="B2742" t="s">
        <v>314</v>
      </c>
      <c r="C2742" t="s">
        <v>366</v>
      </c>
      <c r="D2742" s="34">
        <v>44621</v>
      </c>
      <c r="E2742">
        <v>399.79</v>
      </c>
      <c r="F2742" s="24">
        <v>71.72</v>
      </c>
      <c r="G2742" s="24">
        <f t="shared" si="42"/>
        <v>471.51</v>
      </c>
    </row>
    <row r="2743" spans="1:7" x14ac:dyDescent="0.25">
      <c r="A2743" t="s">
        <v>311</v>
      </c>
      <c r="B2743" t="s">
        <v>314</v>
      </c>
      <c r="C2743" t="s">
        <v>367</v>
      </c>
      <c r="D2743" s="34">
        <v>44621</v>
      </c>
      <c r="E2743">
        <v>398.49</v>
      </c>
      <c r="F2743" s="24">
        <v>71.489999999999995</v>
      </c>
      <c r="G2743" s="24">
        <f t="shared" si="42"/>
        <v>469.98</v>
      </c>
    </row>
    <row r="2744" spans="1:7" x14ac:dyDescent="0.25">
      <c r="A2744" t="s">
        <v>311</v>
      </c>
      <c r="B2744" t="s">
        <v>314</v>
      </c>
      <c r="C2744" t="s">
        <v>368</v>
      </c>
      <c r="D2744" s="34">
        <v>44621</v>
      </c>
      <c r="E2744">
        <v>399.79</v>
      </c>
      <c r="F2744" s="24">
        <v>71.72</v>
      </c>
      <c r="G2744" s="24">
        <f t="shared" si="42"/>
        <v>471.51</v>
      </c>
    </row>
    <row r="2745" spans="1:7" x14ac:dyDescent="0.25">
      <c r="A2745" t="s">
        <v>311</v>
      </c>
      <c r="B2745" t="s">
        <v>314</v>
      </c>
      <c r="C2745" t="s">
        <v>369</v>
      </c>
      <c r="D2745" s="34">
        <v>44621</v>
      </c>
      <c r="E2745">
        <v>399.79</v>
      </c>
      <c r="F2745" s="24">
        <v>71.72</v>
      </c>
      <c r="G2745" s="24">
        <f t="shared" si="42"/>
        <v>471.51</v>
      </c>
    </row>
    <row r="2746" spans="1:7" x14ac:dyDescent="0.25">
      <c r="A2746" t="s">
        <v>311</v>
      </c>
      <c r="B2746" t="s">
        <v>314</v>
      </c>
      <c r="C2746" t="s">
        <v>370</v>
      </c>
      <c r="D2746" s="34">
        <v>44621</v>
      </c>
      <c r="E2746">
        <v>399.79</v>
      </c>
      <c r="F2746" s="24">
        <v>71.72</v>
      </c>
      <c r="G2746" s="24">
        <f t="shared" si="42"/>
        <v>471.51</v>
      </c>
    </row>
    <row r="2747" spans="1:7" x14ac:dyDescent="0.25">
      <c r="A2747" t="s">
        <v>311</v>
      </c>
      <c r="B2747" t="s">
        <v>314</v>
      </c>
      <c r="C2747" t="s">
        <v>371</v>
      </c>
      <c r="D2747" s="34">
        <v>44621</v>
      </c>
      <c r="E2747">
        <v>399.79</v>
      </c>
      <c r="F2747" s="24">
        <v>71.72</v>
      </c>
      <c r="G2747" s="24">
        <f t="shared" si="42"/>
        <v>471.51</v>
      </c>
    </row>
    <row r="2748" spans="1:7" x14ac:dyDescent="0.25">
      <c r="A2748" t="s">
        <v>311</v>
      </c>
      <c r="B2748" t="s">
        <v>314</v>
      </c>
      <c r="C2748" t="s">
        <v>372</v>
      </c>
      <c r="D2748" s="34">
        <v>44621</v>
      </c>
      <c r="E2748">
        <v>399.79</v>
      </c>
      <c r="F2748" s="24">
        <v>71.72</v>
      </c>
      <c r="G2748" s="24">
        <f t="shared" si="42"/>
        <v>471.51</v>
      </c>
    </row>
    <row r="2749" spans="1:7" x14ac:dyDescent="0.25">
      <c r="A2749" t="s">
        <v>311</v>
      </c>
      <c r="B2749" t="s">
        <v>314</v>
      </c>
      <c r="C2749" t="s">
        <v>373</v>
      </c>
      <c r="D2749" s="34">
        <v>44621</v>
      </c>
      <c r="E2749">
        <v>399.79</v>
      </c>
      <c r="F2749" s="24">
        <v>71.72</v>
      </c>
      <c r="G2749" s="24">
        <f t="shared" si="42"/>
        <v>471.51</v>
      </c>
    </row>
    <row r="2750" spans="1:7" x14ac:dyDescent="0.25">
      <c r="A2750" t="s">
        <v>311</v>
      </c>
      <c r="B2750" t="s">
        <v>314</v>
      </c>
      <c r="C2750" t="s">
        <v>374</v>
      </c>
      <c r="D2750" s="34">
        <v>44621</v>
      </c>
      <c r="E2750">
        <v>398.49</v>
      </c>
      <c r="F2750" s="24">
        <v>71.489999999999995</v>
      </c>
      <c r="G2750" s="24">
        <f t="shared" si="42"/>
        <v>469.98</v>
      </c>
    </row>
    <row r="2751" spans="1:7" x14ac:dyDescent="0.25">
      <c r="A2751" t="s">
        <v>311</v>
      </c>
      <c r="B2751" t="s">
        <v>314</v>
      </c>
      <c r="C2751" t="s">
        <v>375</v>
      </c>
      <c r="D2751" s="34">
        <v>44621</v>
      </c>
      <c r="E2751">
        <v>399.79</v>
      </c>
      <c r="F2751" s="24">
        <v>71.72</v>
      </c>
      <c r="G2751" s="24">
        <f t="shared" si="42"/>
        <v>471.51</v>
      </c>
    </row>
    <row r="2752" spans="1:7" x14ac:dyDescent="0.25">
      <c r="A2752" t="s">
        <v>311</v>
      </c>
      <c r="B2752" t="s">
        <v>314</v>
      </c>
      <c r="C2752" t="s">
        <v>376</v>
      </c>
      <c r="D2752" s="34">
        <v>44621</v>
      </c>
      <c r="E2752">
        <v>399.79</v>
      </c>
      <c r="F2752" s="24">
        <v>71.72</v>
      </c>
      <c r="G2752" s="24">
        <f t="shared" si="42"/>
        <v>471.51</v>
      </c>
    </row>
    <row r="2753" spans="1:7" x14ac:dyDescent="0.25">
      <c r="A2753" t="s">
        <v>311</v>
      </c>
      <c r="B2753" t="s">
        <v>314</v>
      </c>
      <c r="C2753" t="s">
        <v>377</v>
      </c>
      <c r="D2753" s="34">
        <v>44621</v>
      </c>
      <c r="E2753">
        <v>399.79</v>
      </c>
      <c r="F2753" s="24">
        <v>71.72</v>
      </c>
      <c r="G2753" s="24">
        <f t="shared" si="42"/>
        <v>471.51</v>
      </c>
    </row>
    <row r="2754" spans="1:7" x14ac:dyDescent="0.25">
      <c r="A2754" t="s">
        <v>311</v>
      </c>
      <c r="B2754" t="s">
        <v>314</v>
      </c>
      <c r="C2754" t="s">
        <v>378</v>
      </c>
      <c r="D2754" s="34">
        <v>44621</v>
      </c>
      <c r="E2754">
        <v>399.79</v>
      </c>
      <c r="F2754" s="24">
        <v>71.72</v>
      </c>
      <c r="G2754" s="24">
        <f t="shared" si="42"/>
        <v>471.51</v>
      </c>
    </row>
    <row r="2755" spans="1:7" x14ac:dyDescent="0.25">
      <c r="A2755" t="s">
        <v>311</v>
      </c>
      <c r="B2755" t="s">
        <v>314</v>
      </c>
      <c r="C2755" t="s">
        <v>379</v>
      </c>
      <c r="D2755" s="34">
        <v>44621</v>
      </c>
      <c r="E2755">
        <v>398.49</v>
      </c>
      <c r="F2755" s="24">
        <v>71.489999999999995</v>
      </c>
      <c r="G2755" s="24">
        <f t="shared" ref="G2755:G2818" si="43">SUM(E2755:F2755)</f>
        <v>469.98</v>
      </c>
    </row>
    <row r="2756" spans="1:7" x14ac:dyDescent="0.25">
      <c r="A2756" t="s">
        <v>311</v>
      </c>
      <c r="B2756" t="s">
        <v>314</v>
      </c>
      <c r="C2756" t="s">
        <v>380</v>
      </c>
      <c r="D2756" s="34">
        <v>44621</v>
      </c>
      <c r="E2756">
        <v>398.49</v>
      </c>
      <c r="F2756" s="24">
        <v>71.489999999999995</v>
      </c>
      <c r="G2756" s="24">
        <f t="shared" si="43"/>
        <v>469.98</v>
      </c>
    </row>
    <row r="2757" spans="1:7" x14ac:dyDescent="0.25">
      <c r="A2757" t="s">
        <v>311</v>
      </c>
      <c r="B2757" t="s">
        <v>314</v>
      </c>
      <c r="C2757" t="s">
        <v>381</v>
      </c>
      <c r="D2757" s="34">
        <v>44621</v>
      </c>
      <c r="E2757">
        <v>398.49</v>
      </c>
      <c r="F2757" s="24">
        <v>71.489999999999995</v>
      </c>
      <c r="G2757" s="24">
        <f t="shared" si="43"/>
        <v>469.98</v>
      </c>
    </row>
    <row r="2758" spans="1:7" x14ac:dyDescent="0.25">
      <c r="A2758" t="s">
        <v>311</v>
      </c>
      <c r="B2758" t="s">
        <v>314</v>
      </c>
      <c r="C2758" t="s">
        <v>382</v>
      </c>
      <c r="D2758" s="34">
        <v>44621</v>
      </c>
      <c r="E2758">
        <v>398.49</v>
      </c>
      <c r="F2758" s="24">
        <v>71.489999999999995</v>
      </c>
      <c r="G2758" s="24">
        <f t="shared" si="43"/>
        <v>469.98</v>
      </c>
    </row>
    <row r="2759" spans="1:7" x14ac:dyDescent="0.25">
      <c r="A2759" t="s">
        <v>311</v>
      </c>
      <c r="B2759" t="s">
        <v>314</v>
      </c>
      <c r="C2759" t="s">
        <v>383</v>
      </c>
      <c r="D2759" s="34">
        <v>44621</v>
      </c>
      <c r="E2759">
        <v>398.49</v>
      </c>
      <c r="F2759" s="24">
        <v>71.489999999999995</v>
      </c>
      <c r="G2759" s="24">
        <f t="shared" si="43"/>
        <v>469.98</v>
      </c>
    </row>
    <row r="2760" spans="1:7" x14ac:dyDescent="0.25">
      <c r="A2760" t="s">
        <v>311</v>
      </c>
      <c r="B2760" t="s">
        <v>314</v>
      </c>
      <c r="C2760" t="s">
        <v>384</v>
      </c>
      <c r="D2760" s="34">
        <v>44621</v>
      </c>
      <c r="E2760">
        <v>398.49</v>
      </c>
      <c r="F2760" s="24">
        <v>71.489999999999995</v>
      </c>
      <c r="G2760" s="24">
        <f t="shared" si="43"/>
        <v>469.98</v>
      </c>
    </row>
    <row r="2761" spans="1:7" x14ac:dyDescent="0.25">
      <c r="A2761" t="s">
        <v>311</v>
      </c>
      <c r="B2761" t="s">
        <v>314</v>
      </c>
      <c r="C2761" t="s">
        <v>385</v>
      </c>
      <c r="D2761" s="34">
        <v>44621</v>
      </c>
      <c r="E2761">
        <v>398.49</v>
      </c>
      <c r="F2761" s="24">
        <v>71.489999999999995</v>
      </c>
      <c r="G2761" s="24">
        <f t="shared" si="43"/>
        <v>469.98</v>
      </c>
    </row>
    <row r="2762" spans="1:7" x14ac:dyDescent="0.25">
      <c r="A2762" t="s">
        <v>311</v>
      </c>
      <c r="B2762" t="s">
        <v>314</v>
      </c>
      <c r="C2762" t="s">
        <v>386</v>
      </c>
      <c r="D2762" s="34">
        <v>44621</v>
      </c>
      <c r="E2762">
        <v>398.49</v>
      </c>
      <c r="F2762" s="24">
        <v>71.489999999999995</v>
      </c>
      <c r="G2762" s="24">
        <f t="shared" si="43"/>
        <v>469.98</v>
      </c>
    </row>
    <row r="2763" spans="1:7" x14ac:dyDescent="0.25">
      <c r="A2763" t="s">
        <v>311</v>
      </c>
      <c r="B2763" t="s">
        <v>314</v>
      </c>
      <c r="C2763" t="s">
        <v>387</v>
      </c>
      <c r="D2763" s="34">
        <v>44621</v>
      </c>
      <c r="E2763">
        <v>398.49</v>
      </c>
      <c r="F2763" s="24">
        <v>71.489999999999995</v>
      </c>
      <c r="G2763" s="24">
        <f t="shared" si="43"/>
        <v>469.98</v>
      </c>
    </row>
    <row r="2764" spans="1:7" x14ac:dyDescent="0.25">
      <c r="A2764" t="s">
        <v>311</v>
      </c>
      <c r="B2764" t="s">
        <v>314</v>
      </c>
      <c r="C2764" t="s">
        <v>388</v>
      </c>
      <c r="D2764" s="34">
        <v>44621</v>
      </c>
      <c r="E2764">
        <v>398.49</v>
      </c>
      <c r="F2764" s="24">
        <v>71.489999999999995</v>
      </c>
      <c r="G2764" s="24">
        <f t="shared" si="43"/>
        <v>469.98</v>
      </c>
    </row>
    <row r="2765" spans="1:7" x14ac:dyDescent="0.25">
      <c r="A2765" t="s">
        <v>311</v>
      </c>
      <c r="B2765" t="s">
        <v>314</v>
      </c>
      <c r="C2765" t="s">
        <v>389</v>
      </c>
      <c r="D2765" s="34">
        <v>44621</v>
      </c>
      <c r="E2765">
        <v>398.49</v>
      </c>
      <c r="F2765" s="24">
        <v>71.489999999999995</v>
      </c>
      <c r="G2765" s="24">
        <f t="shared" si="43"/>
        <v>469.98</v>
      </c>
    </row>
    <row r="2766" spans="1:7" x14ac:dyDescent="0.25">
      <c r="A2766" t="s">
        <v>311</v>
      </c>
      <c r="B2766" t="s">
        <v>314</v>
      </c>
      <c r="C2766" t="s">
        <v>390</v>
      </c>
      <c r="D2766" s="34">
        <v>44621</v>
      </c>
      <c r="E2766">
        <v>398.49</v>
      </c>
      <c r="F2766" s="24">
        <v>71.489999999999995</v>
      </c>
      <c r="G2766" s="24">
        <f t="shared" si="43"/>
        <v>469.98</v>
      </c>
    </row>
    <row r="2767" spans="1:7" x14ac:dyDescent="0.25">
      <c r="A2767" t="s">
        <v>311</v>
      </c>
      <c r="B2767" t="s">
        <v>314</v>
      </c>
      <c r="C2767" t="s">
        <v>391</v>
      </c>
      <c r="D2767" s="34">
        <v>44621</v>
      </c>
      <c r="E2767">
        <v>398.49</v>
      </c>
      <c r="F2767" s="24">
        <v>71.489999999999995</v>
      </c>
      <c r="G2767" s="24">
        <f t="shared" si="43"/>
        <v>469.98</v>
      </c>
    </row>
    <row r="2768" spans="1:7" x14ac:dyDescent="0.25">
      <c r="A2768" t="s">
        <v>311</v>
      </c>
      <c r="B2768" t="s">
        <v>314</v>
      </c>
      <c r="C2768" t="s">
        <v>392</v>
      </c>
      <c r="D2768" s="34">
        <v>44621</v>
      </c>
      <c r="E2768">
        <v>398.49</v>
      </c>
      <c r="F2768" s="24">
        <v>71.489999999999995</v>
      </c>
      <c r="G2768" s="24">
        <f t="shared" si="43"/>
        <v>469.98</v>
      </c>
    </row>
    <row r="2769" spans="1:7" x14ac:dyDescent="0.25">
      <c r="A2769" t="s">
        <v>311</v>
      </c>
      <c r="B2769" t="s">
        <v>314</v>
      </c>
      <c r="C2769" t="s">
        <v>393</v>
      </c>
      <c r="D2769" s="34">
        <v>44621</v>
      </c>
      <c r="E2769">
        <v>398.49</v>
      </c>
      <c r="F2769" s="24">
        <v>71.489999999999995</v>
      </c>
      <c r="G2769" s="24">
        <f t="shared" si="43"/>
        <v>469.98</v>
      </c>
    </row>
    <row r="2770" spans="1:7" x14ac:dyDescent="0.25">
      <c r="A2770" t="s">
        <v>311</v>
      </c>
      <c r="B2770" t="s">
        <v>314</v>
      </c>
      <c r="C2770" t="s">
        <v>394</v>
      </c>
      <c r="D2770" s="34">
        <v>44621</v>
      </c>
      <c r="E2770">
        <v>398.49</v>
      </c>
      <c r="F2770" s="24">
        <v>71.489999999999995</v>
      </c>
      <c r="G2770" s="24">
        <f t="shared" si="43"/>
        <v>469.98</v>
      </c>
    </row>
    <row r="2771" spans="1:7" x14ac:dyDescent="0.25">
      <c r="A2771" t="s">
        <v>311</v>
      </c>
      <c r="B2771" t="s">
        <v>314</v>
      </c>
      <c r="C2771" t="s">
        <v>395</v>
      </c>
      <c r="D2771" s="34">
        <v>44621</v>
      </c>
      <c r="E2771">
        <v>398.49</v>
      </c>
      <c r="F2771" s="24">
        <v>71.489999999999995</v>
      </c>
      <c r="G2771" s="24">
        <f t="shared" si="43"/>
        <v>469.98</v>
      </c>
    </row>
    <row r="2772" spans="1:7" x14ac:dyDescent="0.25">
      <c r="A2772" t="s">
        <v>311</v>
      </c>
      <c r="B2772" t="s">
        <v>314</v>
      </c>
      <c r="C2772" t="s">
        <v>396</v>
      </c>
      <c r="D2772" s="34">
        <v>44621</v>
      </c>
      <c r="E2772">
        <v>398.49</v>
      </c>
      <c r="F2772" s="24">
        <v>71.489999999999995</v>
      </c>
      <c r="G2772" s="24">
        <f t="shared" si="43"/>
        <v>469.98</v>
      </c>
    </row>
    <row r="2773" spans="1:7" x14ac:dyDescent="0.25">
      <c r="A2773" t="s">
        <v>311</v>
      </c>
      <c r="B2773" t="s">
        <v>314</v>
      </c>
      <c r="C2773" t="s">
        <v>397</v>
      </c>
      <c r="D2773" s="34">
        <v>44621</v>
      </c>
      <c r="E2773">
        <v>398.49</v>
      </c>
      <c r="F2773" s="24">
        <v>71.489999999999995</v>
      </c>
      <c r="G2773" s="24">
        <f t="shared" si="43"/>
        <v>469.98</v>
      </c>
    </row>
    <row r="2774" spans="1:7" x14ac:dyDescent="0.25">
      <c r="A2774" t="s">
        <v>311</v>
      </c>
      <c r="B2774" t="s">
        <v>314</v>
      </c>
      <c r="C2774" t="s">
        <v>398</v>
      </c>
      <c r="D2774" s="34">
        <v>44621</v>
      </c>
      <c r="E2774">
        <v>398.49</v>
      </c>
      <c r="F2774" s="24">
        <v>71.489999999999995</v>
      </c>
      <c r="G2774" s="24">
        <f t="shared" si="43"/>
        <v>469.98</v>
      </c>
    </row>
    <row r="2775" spans="1:7" x14ac:dyDescent="0.25">
      <c r="A2775" t="s">
        <v>311</v>
      </c>
      <c r="B2775" t="s">
        <v>314</v>
      </c>
      <c r="C2775" t="s">
        <v>399</v>
      </c>
      <c r="D2775" s="34">
        <v>44621</v>
      </c>
      <c r="E2775">
        <v>398.49</v>
      </c>
      <c r="F2775" s="24">
        <v>71.489999999999995</v>
      </c>
      <c r="G2775" s="24">
        <f t="shared" si="43"/>
        <v>469.98</v>
      </c>
    </row>
    <row r="2776" spans="1:7" x14ac:dyDescent="0.25">
      <c r="A2776" t="s">
        <v>311</v>
      </c>
      <c r="B2776" t="s">
        <v>314</v>
      </c>
      <c r="C2776" t="s">
        <v>400</v>
      </c>
      <c r="D2776" s="34">
        <v>44621</v>
      </c>
      <c r="E2776">
        <v>398.49</v>
      </c>
      <c r="F2776" s="24">
        <v>71.489999999999995</v>
      </c>
      <c r="G2776" s="24">
        <f t="shared" si="43"/>
        <v>469.98</v>
      </c>
    </row>
    <row r="2777" spans="1:7" x14ac:dyDescent="0.25">
      <c r="A2777" t="s">
        <v>311</v>
      </c>
      <c r="B2777" t="s">
        <v>314</v>
      </c>
      <c r="C2777" t="s">
        <v>401</v>
      </c>
      <c r="D2777" s="34">
        <v>44621</v>
      </c>
      <c r="E2777">
        <v>398.49</v>
      </c>
      <c r="F2777" s="24">
        <v>71.489999999999995</v>
      </c>
      <c r="G2777" s="24">
        <f t="shared" si="43"/>
        <v>469.98</v>
      </c>
    </row>
    <row r="2778" spans="1:7" x14ac:dyDescent="0.25">
      <c r="A2778" t="s">
        <v>311</v>
      </c>
      <c r="B2778" t="s">
        <v>314</v>
      </c>
      <c r="C2778" t="s">
        <v>402</v>
      </c>
      <c r="D2778" s="34">
        <v>44621</v>
      </c>
      <c r="E2778">
        <v>398.49</v>
      </c>
      <c r="F2778" s="24">
        <v>71.489999999999995</v>
      </c>
      <c r="G2778" s="24">
        <f t="shared" si="43"/>
        <v>469.98</v>
      </c>
    </row>
    <row r="2779" spans="1:7" x14ac:dyDescent="0.25">
      <c r="A2779" t="s">
        <v>311</v>
      </c>
      <c r="B2779" t="s">
        <v>314</v>
      </c>
      <c r="C2779" t="s">
        <v>403</v>
      </c>
      <c r="D2779" s="34">
        <v>44621</v>
      </c>
      <c r="E2779">
        <v>398.49</v>
      </c>
      <c r="F2779" s="24">
        <v>71.489999999999995</v>
      </c>
      <c r="G2779" s="24">
        <f t="shared" si="43"/>
        <v>469.98</v>
      </c>
    </row>
    <row r="2780" spans="1:7" x14ac:dyDescent="0.25">
      <c r="A2780" t="s">
        <v>311</v>
      </c>
      <c r="B2780" t="s">
        <v>314</v>
      </c>
      <c r="C2780" t="s">
        <v>404</v>
      </c>
      <c r="D2780" s="34">
        <v>44621</v>
      </c>
      <c r="E2780">
        <v>398.49</v>
      </c>
      <c r="F2780" s="24">
        <v>71.489999999999995</v>
      </c>
      <c r="G2780" s="24">
        <f t="shared" si="43"/>
        <v>469.98</v>
      </c>
    </row>
    <row r="2781" spans="1:7" x14ac:dyDescent="0.25">
      <c r="A2781" t="s">
        <v>311</v>
      </c>
      <c r="B2781" t="s">
        <v>314</v>
      </c>
      <c r="C2781" t="s">
        <v>405</v>
      </c>
      <c r="D2781" s="34">
        <v>44621</v>
      </c>
      <c r="E2781">
        <v>398.49</v>
      </c>
      <c r="F2781" s="24">
        <v>71.489999999999995</v>
      </c>
      <c r="G2781" s="24">
        <f t="shared" si="43"/>
        <v>469.98</v>
      </c>
    </row>
    <row r="2782" spans="1:7" x14ac:dyDescent="0.25">
      <c r="A2782" t="s">
        <v>311</v>
      </c>
      <c r="B2782" t="s">
        <v>314</v>
      </c>
      <c r="C2782" t="s">
        <v>406</v>
      </c>
      <c r="D2782" s="34">
        <v>44621</v>
      </c>
      <c r="E2782">
        <v>398.49</v>
      </c>
      <c r="F2782" s="24">
        <v>71.489999999999995</v>
      </c>
      <c r="G2782" s="24">
        <f t="shared" si="43"/>
        <v>469.98</v>
      </c>
    </row>
    <row r="2783" spans="1:7" x14ac:dyDescent="0.25">
      <c r="A2783" t="s">
        <v>311</v>
      </c>
      <c r="B2783" t="s">
        <v>314</v>
      </c>
      <c r="C2783" t="s">
        <v>407</v>
      </c>
      <c r="D2783" s="34">
        <v>44621</v>
      </c>
      <c r="E2783">
        <v>398.49</v>
      </c>
      <c r="F2783" s="24">
        <v>71.489999999999995</v>
      </c>
      <c r="G2783" s="24">
        <f t="shared" si="43"/>
        <v>469.98</v>
      </c>
    </row>
    <row r="2784" spans="1:7" x14ac:dyDescent="0.25">
      <c r="A2784" t="s">
        <v>311</v>
      </c>
      <c r="B2784" t="s">
        <v>314</v>
      </c>
      <c r="C2784" t="s">
        <v>408</v>
      </c>
      <c r="D2784" s="34">
        <v>44621</v>
      </c>
      <c r="E2784">
        <v>398.49</v>
      </c>
      <c r="F2784" s="24">
        <v>71.489999999999995</v>
      </c>
      <c r="G2784" s="24">
        <f t="shared" si="43"/>
        <v>469.98</v>
      </c>
    </row>
    <row r="2785" spans="1:7" x14ac:dyDescent="0.25">
      <c r="A2785" t="s">
        <v>311</v>
      </c>
      <c r="B2785" t="s">
        <v>314</v>
      </c>
      <c r="C2785" t="s">
        <v>409</v>
      </c>
      <c r="D2785" s="34">
        <v>44621</v>
      </c>
      <c r="E2785">
        <v>398.49</v>
      </c>
      <c r="F2785" s="24">
        <v>71.489999999999995</v>
      </c>
      <c r="G2785" s="24">
        <f t="shared" si="43"/>
        <v>469.98</v>
      </c>
    </row>
    <row r="2786" spans="1:7" x14ac:dyDescent="0.25">
      <c r="A2786" t="s">
        <v>311</v>
      </c>
      <c r="B2786" t="s">
        <v>314</v>
      </c>
      <c r="C2786" t="s">
        <v>410</v>
      </c>
      <c r="D2786" s="34">
        <v>44621</v>
      </c>
      <c r="E2786">
        <v>398.49</v>
      </c>
      <c r="F2786" s="24">
        <v>71.489999999999995</v>
      </c>
      <c r="G2786" s="24">
        <f t="shared" si="43"/>
        <v>469.98</v>
      </c>
    </row>
    <row r="2787" spans="1:7" x14ac:dyDescent="0.25">
      <c r="A2787" t="s">
        <v>311</v>
      </c>
      <c r="B2787" t="s">
        <v>314</v>
      </c>
      <c r="C2787" t="s">
        <v>411</v>
      </c>
      <c r="D2787" s="34">
        <v>44621</v>
      </c>
      <c r="E2787">
        <v>398.49</v>
      </c>
      <c r="F2787" s="24">
        <v>71.489999999999995</v>
      </c>
      <c r="G2787" s="24">
        <f t="shared" si="43"/>
        <v>469.98</v>
      </c>
    </row>
    <row r="2788" spans="1:7" x14ac:dyDescent="0.25">
      <c r="A2788" t="s">
        <v>311</v>
      </c>
      <c r="B2788" t="s">
        <v>314</v>
      </c>
      <c r="C2788" t="s">
        <v>412</v>
      </c>
      <c r="D2788" s="34">
        <v>44621</v>
      </c>
      <c r="E2788">
        <v>398.49</v>
      </c>
      <c r="F2788" s="24">
        <v>71.489999999999995</v>
      </c>
      <c r="G2788" s="24">
        <f t="shared" si="43"/>
        <v>469.98</v>
      </c>
    </row>
    <row r="2789" spans="1:7" x14ac:dyDescent="0.25">
      <c r="A2789" t="s">
        <v>311</v>
      </c>
      <c r="B2789" t="s">
        <v>314</v>
      </c>
      <c r="C2789" t="s">
        <v>413</v>
      </c>
      <c r="D2789" s="34">
        <v>44621</v>
      </c>
      <c r="E2789">
        <v>398.49</v>
      </c>
      <c r="F2789" s="24">
        <v>71.489999999999995</v>
      </c>
      <c r="G2789" s="24">
        <f t="shared" si="43"/>
        <v>469.98</v>
      </c>
    </row>
    <row r="2790" spans="1:7" x14ac:dyDescent="0.25">
      <c r="A2790" t="s">
        <v>311</v>
      </c>
      <c r="B2790" t="s">
        <v>314</v>
      </c>
      <c r="C2790" t="s">
        <v>414</v>
      </c>
      <c r="D2790" s="34">
        <v>44621</v>
      </c>
      <c r="E2790">
        <v>398.49</v>
      </c>
      <c r="F2790" s="24">
        <v>71.489999999999995</v>
      </c>
      <c r="G2790" s="24">
        <f t="shared" si="43"/>
        <v>469.98</v>
      </c>
    </row>
    <row r="2791" spans="1:7" x14ac:dyDescent="0.25">
      <c r="A2791" t="s">
        <v>311</v>
      </c>
      <c r="B2791" t="s">
        <v>314</v>
      </c>
      <c r="C2791" t="s">
        <v>415</v>
      </c>
      <c r="D2791" s="34">
        <v>44621</v>
      </c>
      <c r="E2791">
        <v>398.49</v>
      </c>
      <c r="F2791" s="24">
        <v>71.489999999999995</v>
      </c>
      <c r="G2791" s="24">
        <f t="shared" si="43"/>
        <v>469.98</v>
      </c>
    </row>
    <row r="2792" spans="1:7" x14ac:dyDescent="0.25">
      <c r="A2792" t="s">
        <v>311</v>
      </c>
      <c r="B2792" t="s">
        <v>314</v>
      </c>
      <c r="C2792" t="s">
        <v>416</v>
      </c>
      <c r="D2792" s="34">
        <v>44621</v>
      </c>
      <c r="E2792">
        <v>398.49</v>
      </c>
      <c r="F2792" s="24">
        <v>71.489999999999995</v>
      </c>
      <c r="G2792" s="24">
        <f t="shared" si="43"/>
        <v>469.98</v>
      </c>
    </row>
    <row r="2793" spans="1:7" x14ac:dyDescent="0.25">
      <c r="A2793" t="s">
        <v>311</v>
      </c>
      <c r="B2793" t="s">
        <v>314</v>
      </c>
      <c r="C2793" t="s">
        <v>417</v>
      </c>
      <c r="D2793" s="34">
        <v>44621</v>
      </c>
      <c r="E2793">
        <v>398.49</v>
      </c>
      <c r="F2793" s="24">
        <v>71.489999999999995</v>
      </c>
      <c r="G2793" s="24">
        <f t="shared" si="43"/>
        <v>469.98</v>
      </c>
    </row>
    <row r="2794" spans="1:7" x14ac:dyDescent="0.25">
      <c r="A2794" t="s">
        <v>311</v>
      </c>
      <c r="B2794" t="s">
        <v>314</v>
      </c>
      <c r="C2794" t="s">
        <v>418</v>
      </c>
      <c r="D2794" s="34">
        <v>44621</v>
      </c>
      <c r="E2794">
        <v>398.49</v>
      </c>
      <c r="F2794" s="24">
        <v>71.489999999999995</v>
      </c>
      <c r="G2794" s="24">
        <f t="shared" si="43"/>
        <v>469.98</v>
      </c>
    </row>
    <row r="2795" spans="1:7" x14ac:dyDescent="0.25">
      <c r="A2795" t="s">
        <v>311</v>
      </c>
      <c r="B2795" t="s">
        <v>314</v>
      </c>
      <c r="C2795" t="s">
        <v>419</v>
      </c>
      <c r="D2795" s="34">
        <v>44621</v>
      </c>
      <c r="E2795">
        <v>398.49</v>
      </c>
      <c r="F2795" s="24">
        <v>71.489999999999995</v>
      </c>
      <c r="G2795" s="24">
        <f t="shared" si="43"/>
        <v>469.98</v>
      </c>
    </row>
    <row r="2796" spans="1:7" x14ac:dyDescent="0.25">
      <c r="A2796" t="s">
        <v>311</v>
      </c>
      <c r="B2796" t="s">
        <v>314</v>
      </c>
      <c r="C2796" t="s">
        <v>420</v>
      </c>
      <c r="D2796" s="34">
        <v>44621</v>
      </c>
      <c r="E2796">
        <v>398.49</v>
      </c>
      <c r="F2796" s="24">
        <v>71.489999999999995</v>
      </c>
      <c r="G2796" s="24">
        <f t="shared" si="43"/>
        <v>469.98</v>
      </c>
    </row>
    <row r="2797" spans="1:7" x14ac:dyDescent="0.25">
      <c r="A2797" t="s">
        <v>311</v>
      </c>
      <c r="B2797" t="s">
        <v>314</v>
      </c>
      <c r="C2797" t="s">
        <v>421</v>
      </c>
      <c r="D2797" s="34">
        <v>44621</v>
      </c>
      <c r="E2797">
        <v>398.49</v>
      </c>
      <c r="F2797" s="24">
        <v>71.489999999999995</v>
      </c>
      <c r="G2797" s="24">
        <f t="shared" si="43"/>
        <v>469.98</v>
      </c>
    </row>
    <row r="2798" spans="1:7" x14ac:dyDescent="0.25">
      <c r="A2798" t="s">
        <v>311</v>
      </c>
      <c r="B2798" t="s">
        <v>314</v>
      </c>
      <c r="C2798" t="s">
        <v>422</v>
      </c>
      <c r="D2798" s="34">
        <v>44621</v>
      </c>
      <c r="E2798">
        <v>398.49</v>
      </c>
      <c r="F2798" s="24">
        <v>71.489999999999995</v>
      </c>
      <c r="G2798" s="24">
        <f t="shared" si="43"/>
        <v>469.98</v>
      </c>
    </row>
    <row r="2799" spans="1:7" x14ac:dyDescent="0.25">
      <c r="A2799" t="s">
        <v>311</v>
      </c>
      <c r="B2799" t="s">
        <v>314</v>
      </c>
      <c r="C2799" t="s">
        <v>423</v>
      </c>
      <c r="D2799" s="34">
        <v>44621</v>
      </c>
      <c r="E2799">
        <v>398.49</v>
      </c>
      <c r="F2799" s="24">
        <v>71.489999999999995</v>
      </c>
      <c r="G2799" s="24">
        <f t="shared" si="43"/>
        <v>469.98</v>
      </c>
    </row>
    <row r="2800" spans="1:7" x14ac:dyDescent="0.25">
      <c r="A2800" t="s">
        <v>311</v>
      </c>
      <c r="B2800" t="s">
        <v>314</v>
      </c>
      <c r="C2800" t="s">
        <v>424</v>
      </c>
      <c r="D2800" s="34">
        <v>44621</v>
      </c>
      <c r="E2800">
        <v>398.49</v>
      </c>
      <c r="F2800" s="24">
        <v>71.489999999999995</v>
      </c>
      <c r="G2800" s="24">
        <f t="shared" si="43"/>
        <v>469.98</v>
      </c>
    </row>
    <row r="2801" spans="1:7" x14ac:dyDescent="0.25">
      <c r="A2801" t="s">
        <v>311</v>
      </c>
      <c r="B2801" t="s">
        <v>314</v>
      </c>
      <c r="C2801" t="s">
        <v>425</v>
      </c>
      <c r="D2801" s="34">
        <v>44621</v>
      </c>
      <c r="E2801">
        <v>398.49</v>
      </c>
      <c r="F2801" s="24">
        <v>71.489999999999995</v>
      </c>
      <c r="G2801" s="24">
        <f t="shared" si="43"/>
        <v>469.98</v>
      </c>
    </row>
    <row r="2802" spans="1:7" x14ac:dyDescent="0.25">
      <c r="A2802" t="s">
        <v>311</v>
      </c>
      <c r="B2802" t="s">
        <v>314</v>
      </c>
      <c r="C2802" t="s">
        <v>426</v>
      </c>
      <c r="D2802" s="34">
        <v>44621</v>
      </c>
      <c r="E2802">
        <v>399.79</v>
      </c>
      <c r="F2802" s="24">
        <v>71.72</v>
      </c>
      <c r="G2802" s="24">
        <f t="shared" si="43"/>
        <v>471.51</v>
      </c>
    </row>
    <row r="2803" spans="1:7" x14ac:dyDescent="0.25">
      <c r="A2803" t="s">
        <v>311</v>
      </c>
      <c r="B2803" t="s">
        <v>314</v>
      </c>
      <c r="C2803" t="s">
        <v>427</v>
      </c>
      <c r="D2803" s="34">
        <v>44621</v>
      </c>
      <c r="E2803">
        <v>398.49</v>
      </c>
      <c r="F2803" s="24">
        <v>71.489999999999995</v>
      </c>
      <c r="G2803" s="24">
        <f t="shared" si="43"/>
        <v>469.98</v>
      </c>
    </row>
    <row r="2804" spans="1:7" x14ac:dyDescent="0.25">
      <c r="A2804" t="s">
        <v>311</v>
      </c>
      <c r="B2804" t="s">
        <v>314</v>
      </c>
      <c r="C2804" t="s">
        <v>428</v>
      </c>
      <c r="D2804" s="34">
        <v>44621</v>
      </c>
      <c r="E2804">
        <v>398.49</v>
      </c>
      <c r="F2804" s="24">
        <v>71.489999999999995</v>
      </c>
      <c r="G2804" s="24">
        <f t="shared" si="43"/>
        <v>469.98</v>
      </c>
    </row>
    <row r="2805" spans="1:7" x14ac:dyDescent="0.25">
      <c r="A2805" t="s">
        <v>311</v>
      </c>
      <c r="B2805" t="s">
        <v>314</v>
      </c>
      <c r="C2805" t="s">
        <v>429</v>
      </c>
      <c r="D2805" s="34">
        <v>44621</v>
      </c>
      <c r="E2805">
        <v>398.49</v>
      </c>
      <c r="F2805" s="24">
        <v>71.489999999999995</v>
      </c>
      <c r="G2805" s="24">
        <f t="shared" si="43"/>
        <v>469.98</v>
      </c>
    </row>
    <row r="2806" spans="1:7" x14ac:dyDescent="0.25">
      <c r="A2806" t="s">
        <v>311</v>
      </c>
      <c r="B2806" t="s">
        <v>314</v>
      </c>
      <c r="C2806" t="s">
        <v>430</v>
      </c>
      <c r="D2806" s="34">
        <v>44621</v>
      </c>
      <c r="E2806">
        <v>399.79</v>
      </c>
      <c r="F2806" s="24">
        <v>71.72</v>
      </c>
      <c r="G2806" s="24">
        <f t="shared" si="43"/>
        <v>471.51</v>
      </c>
    </row>
    <row r="2807" spans="1:7" x14ac:dyDescent="0.25">
      <c r="A2807" t="s">
        <v>311</v>
      </c>
      <c r="B2807" t="s">
        <v>314</v>
      </c>
      <c r="C2807" t="s">
        <v>431</v>
      </c>
      <c r="D2807" s="34">
        <v>44621</v>
      </c>
      <c r="E2807">
        <v>399.79</v>
      </c>
      <c r="F2807" s="24">
        <v>71.72</v>
      </c>
      <c r="G2807" s="24">
        <f t="shared" si="43"/>
        <v>471.51</v>
      </c>
    </row>
    <row r="2808" spans="1:7" x14ac:dyDescent="0.25">
      <c r="A2808" t="s">
        <v>311</v>
      </c>
      <c r="B2808" t="s">
        <v>314</v>
      </c>
      <c r="C2808" t="s">
        <v>432</v>
      </c>
      <c r="D2808" s="34">
        <v>44621</v>
      </c>
      <c r="E2808">
        <v>399.79</v>
      </c>
      <c r="F2808" s="24">
        <v>71.72</v>
      </c>
      <c r="G2808" s="24">
        <f t="shared" si="43"/>
        <v>471.51</v>
      </c>
    </row>
    <row r="2809" spans="1:7" x14ac:dyDescent="0.25">
      <c r="A2809" t="s">
        <v>311</v>
      </c>
      <c r="B2809" t="s">
        <v>314</v>
      </c>
      <c r="C2809" t="s">
        <v>433</v>
      </c>
      <c r="D2809" s="34">
        <v>44621</v>
      </c>
      <c r="E2809">
        <v>399.79</v>
      </c>
      <c r="F2809" s="24">
        <v>71.72</v>
      </c>
      <c r="G2809" s="24">
        <f t="shared" si="43"/>
        <v>471.51</v>
      </c>
    </row>
    <row r="2810" spans="1:7" x14ac:dyDescent="0.25">
      <c r="A2810" t="s">
        <v>311</v>
      </c>
      <c r="B2810" t="s">
        <v>314</v>
      </c>
      <c r="C2810" t="s">
        <v>434</v>
      </c>
      <c r="D2810" s="34">
        <v>44621</v>
      </c>
      <c r="E2810">
        <v>399.79</v>
      </c>
      <c r="F2810" s="24">
        <v>71.72</v>
      </c>
      <c r="G2810" s="24">
        <f t="shared" si="43"/>
        <v>471.51</v>
      </c>
    </row>
    <row r="2811" spans="1:7" x14ac:dyDescent="0.25">
      <c r="A2811" t="s">
        <v>311</v>
      </c>
      <c r="B2811" t="s">
        <v>314</v>
      </c>
      <c r="C2811" t="s">
        <v>435</v>
      </c>
      <c r="D2811" s="34">
        <v>44621</v>
      </c>
      <c r="E2811">
        <v>399.79</v>
      </c>
      <c r="F2811" s="24">
        <v>71.72</v>
      </c>
      <c r="G2811" s="24">
        <f t="shared" si="43"/>
        <v>471.51</v>
      </c>
    </row>
    <row r="2812" spans="1:7" x14ac:dyDescent="0.25">
      <c r="A2812" t="s">
        <v>311</v>
      </c>
      <c r="B2812" t="s">
        <v>314</v>
      </c>
      <c r="C2812" t="s">
        <v>436</v>
      </c>
      <c r="D2812" s="34">
        <v>44621</v>
      </c>
      <c r="E2812">
        <v>399.79</v>
      </c>
      <c r="F2812" s="24">
        <v>71.72</v>
      </c>
      <c r="G2812" s="24">
        <f t="shared" si="43"/>
        <v>471.51</v>
      </c>
    </row>
    <row r="2813" spans="1:7" x14ac:dyDescent="0.25">
      <c r="A2813" t="s">
        <v>311</v>
      </c>
      <c r="B2813" t="s">
        <v>314</v>
      </c>
      <c r="C2813" t="s">
        <v>437</v>
      </c>
      <c r="D2813" s="34">
        <v>44621</v>
      </c>
      <c r="E2813">
        <v>399.79</v>
      </c>
      <c r="F2813" s="24">
        <v>71.72</v>
      </c>
      <c r="G2813" s="24">
        <f t="shared" si="43"/>
        <v>471.51</v>
      </c>
    </row>
    <row r="2814" spans="1:7" x14ac:dyDescent="0.25">
      <c r="A2814" t="s">
        <v>311</v>
      </c>
      <c r="B2814" t="s">
        <v>314</v>
      </c>
      <c r="C2814" t="s">
        <v>438</v>
      </c>
      <c r="D2814" s="34">
        <v>44621</v>
      </c>
      <c r="E2814">
        <v>399.79</v>
      </c>
      <c r="F2814" s="24">
        <v>71.72</v>
      </c>
      <c r="G2814" s="24">
        <f t="shared" si="43"/>
        <v>471.51</v>
      </c>
    </row>
    <row r="2815" spans="1:7" x14ac:dyDescent="0.25">
      <c r="A2815" t="s">
        <v>311</v>
      </c>
      <c r="B2815" t="s">
        <v>314</v>
      </c>
      <c r="C2815" t="s">
        <v>439</v>
      </c>
      <c r="D2815" s="34">
        <v>44621</v>
      </c>
      <c r="E2815">
        <v>399.79</v>
      </c>
      <c r="F2815" s="24">
        <v>71.72</v>
      </c>
      <c r="G2815" s="24">
        <f t="shared" si="43"/>
        <v>471.51</v>
      </c>
    </row>
    <row r="2816" spans="1:7" x14ac:dyDescent="0.25">
      <c r="A2816" t="s">
        <v>311</v>
      </c>
      <c r="B2816" t="s">
        <v>314</v>
      </c>
      <c r="C2816" t="s">
        <v>440</v>
      </c>
      <c r="D2816" s="34">
        <v>44621</v>
      </c>
      <c r="E2816">
        <v>399.79</v>
      </c>
      <c r="F2816" s="24">
        <v>71.72</v>
      </c>
      <c r="G2816" s="24">
        <f t="shared" si="43"/>
        <v>471.51</v>
      </c>
    </row>
    <row r="2817" spans="1:7" x14ac:dyDescent="0.25">
      <c r="A2817" t="s">
        <v>311</v>
      </c>
      <c r="B2817" t="s">
        <v>314</v>
      </c>
      <c r="C2817" t="s">
        <v>441</v>
      </c>
      <c r="D2817" s="34">
        <v>44621</v>
      </c>
      <c r="E2817">
        <v>399.79</v>
      </c>
      <c r="F2817" s="24">
        <v>71.72</v>
      </c>
      <c r="G2817" s="24">
        <f t="shared" si="43"/>
        <v>471.51</v>
      </c>
    </row>
    <row r="2818" spans="1:7" x14ac:dyDescent="0.25">
      <c r="A2818" t="s">
        <v>311</v>
      </c>
      <c r="B2818" t="s">
        <v>314</v>
      </c>
      <c r="C2818" t="s">
        <v>442</v>
      </c>
      <c r="D2818" s="34">
        <v>44621</v>
      </c>
      <c r="E2818">
        <v>399.79</v>
      </c>
      <c r="F2818" s="24">
        <v>71.72</v>
      </c>
      <c r="G2818" s="24">
        <f t="shared" si="43"/>
        <v>471.51</v>
      </c>
    </row>
    <row r="2819" spans="1:7" x14ac:dyDescent="0.25">
      <c r="A2819" t="s">
        <v>311</v>
      </c>
      <c r="B2819" t="s">
        <v>314</v>
      </c>
      <c r="C2819" t="s">
        <v>443</v>
      </c>
      <c r="D2819" s="34">
        <v>44621</v>
      </c>
      <c r="E2819">
        <v>399.79</v>
      </c>
      <c r="F2819" s="24">
        <v>71.72</v>
      </c>
      <c r="G2819" s="24">
        <f t="shared" ref="G2819:G2882" si="44">SUM(E2819:F2819)</f>
        <v>471.51</v>
      </c>
    </row>
    <row r="2820" spans="1:7" x14ac:dyDescent="0.25">
      <c r="A2820" t="s">
        <v>311</v>
      </c>
      <c r="B2820" t="s">
        <v>314</v>
      </c>
      <c r="C2820" t="s">
        <v>444</v>
      </c>
      <c r="D2820" s="34">
        <v>44621</v>
      </c>
      <c r="E2820">
        <v>399.79</v>
      </c>
      <c r="F2820" s="24">
        <v>71.72</v>
      </c>
      <c r="G2820" s="24">
        <f t="shared" si="44"/>
        <v>471.51</v>
      </c>
    </row>
    <row r="2821" spans="1:7" x14ac:dyDescent="0.25">
      <c r="A2821" t="s">
        <v>311</v>
      </c>
      <c r="B2821" t="s">
        <v>314</v>
      </c>
      <c r="C2821" t="s">
        <v>445</v>
      </c>
      <c r="D2821" s="34">
        <v>44621</v>
      </c>
      <c r="E2821">
        <v>399.79</v>
      </c>
      <c r="F2821" s="24">
        <v>71.72</v>
      </c>
      <c r="G2821" s="24">
        <f t="shared" si="44"/>
        <v>471.51</v>
      </c>
    </row>
    <row r="2822" spans="1:7" x14ac:dyDescent="0.25">
      <c r="A2822" t="s">
        <v>311</v>
      </c>
      <c r="B2822" t="s">
        <v>314</v>
      </c>
      <c r="C2822" t="s">
        <v>446</v>
      </c>
      <c r="D2822" s="34">
        <v>44621</v>
      </c>
      <c r="E2822">
        <v>399.79</v>
      </c>
      <c r="F2822" s="24">
        <v>71.72</v>
      </c>
      <c r="G2822" s="24">
        <f t="shared" si="44"/>
        <v>471.51</v>
      </c>
    </row>
    <row r="2823" spans="1:7" x14ac:dyDescent="0.25">
      <c r="A2823" t="s">
        <v>311</v>
      </c>
      <c r="B2823" t="s">
        <v>314</v>
      </c>
      <c r="C2823" t="s">
        <v>447</v>
      </c>
      <c r="D2823" s="34">
        <v>44621</v>
      </c>
      <c r="E2823">
        <v>399.79</v>
      </c>
      <c r="F2823" s="24">
        <v>71.72</v>
      </c>
      <c r="G2823" s="24">
        <f t="shared" si="44"/>
        <v>471.51</v>
      </c>
    </row>
    <row r="2824" spans="1:7" x14ac:dyDescent="0.25">
      <c r="A2824" t="s">
        <v>311</v>
      </c>
      <c r="B2824" t="s">
        <v>314</v>
      </c>
      <c r="C2824" t="s">
        <v>448</v>
      </c>
      <c r="D2824" s="34">
        <v>44621</v>
      </c>
      <c r="E2824">
        <v>399.79</v>
      </c>
      <c r="F2824" s="24">
        <v>71.72</v>
      </c>
      <c r="G2824" s="24">
        <f t="shared" si="44"/>
        <v>471.51</v>
      </c>
    </row>
    <row r="2825" spans="1:7" x14ac:dyDescent="0.25">
      <c r="A2825" t="s">
        <v>311</v>
      </c>
      <c r="B2825" t="s">
        <v>314</v>
      </c>
      <c r="C2825" t="s">
        <v>449</v>
      </c>
      <c r="D2825" s="34">
        <v>44621</v>
      </c>
      <c r="E2825">
        <v>399.79</v>
      </c>
      <c r="F2825" s="24">
        <v>71.72</v>
      </c>
      <c r="G2825" s="24">
        <f t="shared" si="44"/>
        <v>471.51</v>
      </c>
    </row>
    <row r="2826" spans="1:7" x14ac:dyDescent="0.25">
      <c r="A2826" t="s">
        <v>311</v>
      </c>
      <c r="B2826" t="s">
        <v>314</v>
      </c>
      <c r="C2826" t="s">
        <v>450</v>
      </c>
      <c r="D2826" s="34">
        <v>44621</v>
      </c>
      <c r="E2826">
        <v>399.79</v>
      </c>
      <c r="F2826" s="24">
        <v>71.72</v>
      </c>
      <c r="G2826" s="24">
        <f t="shared" si="44"/>
        <v>471.51</v>
      </c>
    </row>
    <row r="2827" spans="1:7" x14ac:dyDescent="0.25">
      <c r="A2827" t="s">
        <v>311</v>
      </c>
      <c r="B2827" t="s">
        <v>314</v>
      </c>
      <c r="C2827" t="s">
        <v>451</v>
      </c>
      <c r="D2827" s="34">
        <v>44621</v>
      </c>
      <c r="E2827">
        <v>399.79</v>
      </c>
      <c r="F2827" s="24">
        <v>71.72</v>
      </c>
      <c r="G2827" s="24">
        <f t="shared" si="44"/>
        <v>471.51</v>
      </c>
    </row>
    <row r="2828" spans="1:7" x14ac:dyDescent="0.25">
      <c r="A2828" t="s">
        <v>311</v>
      </c>
      <c r="B2828" t="s">
        <v>314</v>
      </c>
      <c r="C2828" t="s">
        <v>452</v>
      </c>
      <c r="D2828" s="34">
        <v>44621</v>
      </c>
      <c r="E2828">
        <v>399.79</v>
      </c>
      <c r="F2828" s="24">
        <v>71.72</v>
      </c>
      <c r="G2828" s="24">
        <f t="shared" si="44"/>
        <v>471.51</v>
      </c>
    </row>
    <row r="2829" spans="1:7" x14ac:dyDescent="0.25">
      <c r="A2829" t="s">
        <v>311</v>
      </c>
      <c r="B2829" t="s">
        <v>314</v>
      </c>
      <c r="C2829" t="s">
        <v>453</v>
      </c>
      <c r="D2829" s="34">
        <v>44621</v>
      </c>
      <c r="E2829">
        <v>399.79</v>
      </c>
      <c r="F2829" s="24">
        <v>71.72</v>
      </c>
      <c r="G2829" s="24">
        <f t="shared" si="44"/>
        <v>471.51</v>
      </c>
    </row>
    <row r="2830" spans="1:7" x14ac:dyDescent="0.25">
      <c r="A2830" t="s">
        <v>311</v>
      </c>
      <c r="B2830" t="s">
        <v>314</v>
      </c>
      <c r="C2830" t="s">
        <v>454</v>
      </c>
      <c r="D2830" s="34">
        <v>44621</v>
      </c>
      <c r="E2830">
        <v>399.79</v>
      </c>
      <c r="F2830" s="24">
        <v>71.72</v>
      </c>
      <c r="G2830" s="24">
        <f t="shared" si="44"/>
        <v>471.51</v>
      </c>
    </row>
    <row r="2831" spans="1:7" x14ac:dyDescent="0.25">
      <c r="A2831" t="s">
        <v>311</v>
      </c>
      <c r="B2831" t="s">
        <v>314</v>
      </c>
      <c r="C2831" t="s">
        <v>455</v>
      </c>
      <c r="D2831" s="34">
        <v>44621</v>
      </c>
      <c r="E2831">
        <v>399.79</v>
      </c>
      <c r="F2831" s="24">
        <v>71.72</v>
      </c>
      <c r="G2831" s="24">
        <f t="shared" si="44"/>
        <v>471.51</v>
      </c>
    </row>
    <row r="2832" spans="1:7" x14ac:dyDescent="0.25">
      <c r="A2832" t="s">
        <v>311</v>
      </c>
      <c r="B2832" t="s">
        <v>314</v>
      </c>
      <c r="C2832" t="s">
        <v>456</v>
      </c>
      <c r="D2832" s="34">
        <v>44621</v>
      </c>
      <c r="E2832">
        <v>399.79</v>
      </c>
      <c r="F2832" s="24">
        <v>71.72</v>
      </c>
      <c r="G2832" s="24">
        <f t="shared" si="44"/>
        <v>471.51</v>
      </c>
    </row>
    <row r="2833" spans="1:7" x14ac:dyDescent="0.25">
      <c r="A2833" t="s">
        <v>311</v>
      </c>
      <c r="B2833" t="s">
        <v>314</v>
      </c>
      <c r="C2833" t="s">
        <v>457</v>
      </c>
      <c r="D2833" s="34">
        <v>44621</v>
      </c>
      <c r="E2833">
        <v>399.79</v>
      </c>
      <c r="F2833" s="24">
        <v>71.72</v>
      </c>
      <c r="G2833" s="24">
        <f t="shared" si="44"/>
        <v>471.51</v>
      </c>
    </row>
    <row r="2834" spans="1:7" x14ac:dyDescent="0.25">
      <c r="A2834" t="s">
        <v>311</v>
      </c>
      <c r="B2834" t="s">
        <v>314</v>
      </c>
      <c r="C2834" t="s">
        <v>458</v>
      </c>
      <c r="D2834" s="34">
        <v>44621</v>
      </c>
      <c r="E2834">
        <v>399.79</v>
      </c>
      <c r="F2834" s="24">
        <v>71.72</v>
      </c>
      <c r="G2834" s="24">
        <f t="shared" si="44"/>
        <v>471.51</v>
      </c>
    </row>
    <row r="2835" spans="1:7" x14ac:dyDescent="0.25">
      <c r="A2835" t="s">
        <v>311</v>
      </c>
      <c r="B2835" t="s">
        <v>314</v>
      </c>
      <c r="C2835" t="s">
        <v>459</v>
      </c>
      <c r="D2835" s="34">
        <v>44621</v>
      </c>
      <c r="E2835">
        <v>399.79</v>
      </c>
      <c r="F2835" s="24">
        <v>71.72</v>
      </c>
      <c r="G2835" s="24">
        <f t="shared" si="44"/>
        <v>471.51</v>
      </c>
    </row>
    <row r="2836" spans="1:7" x14ac:dyDescent="0.25">
      <c r="A2836" t="s">
        <v>311</v>
      </c>
      <c r="B2836" t="s">
        <v>314</v>
      </c>
      <c r="C2836" t="s">
        <v>460</v>
      </c>
      <c r="D2836" s="34">
        <v>44621</v>
      </c>
      <c r="E2836">
        <v>399.79</v>
      </c>
      <c r="F2836" s="24">
        <v>71.72</v>
      </c>
      <c r="G2836" s="24">
        <f t="shared" si="44"/>
        <v>471.51</v>
      </c>
    </row>
    <row r="2837" spans="1:7" x14ac:dyDescent="0.25">
      <c r="A2837" t="s">
        <v>311</v>
      </c>
      <c r="B2837" t="s">
        <v>314</v>
      </c>
      <c r="C2837" t="s">
        <v>461</v>
      </c>
      <c r="D2837" s="34">
        <v>44621</v>
      </c>
      <c r="E2837">
        <v>399.79</v>
      </c>
      <c r="F2837" s="24">
        <v>71.72</v>
      </c>
      <c r="G2837" s="24">
        <f t="shared" si="44"/>
        <v>471.51</v>
      </c>
    </row>
    <row r="2838" spans="1:7" x14ac:dyDescent="0.25">
      <c r="A2838" t="s">
        <v>311</v>
      </c>
      <c r="B2838" t="s">
        <v>314</v>
      </c>
      <c r="C2838" t="s">
        <v>462</v>
      </c>
      <c r="D2838" s="34">
        <v>44621</v>
      </c>
      <c r="E2838">
        <v>399.79</v>
      </c>
      <c r="F2838" s="24">
        <v>71.72</v>
      </c>
      <c r="G2838" s="24">
        <f t="shared" si="44"/>
        <v>471.51</v>
      </c>
    </row>
    <row r="2839" spans="1:7" x14ac:dyDescent="0.25">
      <c r="A2839" t="s">
        <v>311</v>
      </c>
      <c r="B2839" t="s">
        <v>314</v>
      </c>
      <c r="C2839" t="s">
        <v>463</v>
      </c>
      <c r="D2839" s="34">
        <v>44621</v>
      </c>
      <c r="E2839">
        <v>399.79</v>
      </c>
      <c r="F2839" s="24">
        <v>71.72</v>
      </c>
      <c r="G2839" s="24">
        <f t="shared" si="44"/>
        <v>471.51</v>
      </c>
    </row>
    <row r="2840" spans="1:7" x14ac:dyDescent="0.25">
      <c r="A2840" t="s">
        <v>311</v>
      </c>
      <c r="B2840" t="s">
        <v>314</v>
      </c>
      <c r="C2840" t="s">
        <v>464</v>
      </c>
      <c r="D2840" s="34">
        <v>44621</v>
      </c>
      <c r="E2840">
        <v>399.79</v>
      </c>
      <c r="F2840" s="24">
        <v>71.72</v>
      </c>
      <c r="G2840" s="24">
        <f t="shared" si="44"/>
        <v>471.51</v>
      </c>
    </row>
    <row r="2841" spans="1:7" x14ac:dyDescent="0.25">
      <c r="A2841" t="s">
        <v>311</v>
      </c>
      <c r="B2841" t="s">
        <v>314</v>
      </c>
      <c r="C2841" t="s">
        <v>465</v>
      </c>
      <c r="D2841" s="34">
        <v>44621</v>
      </c>
      <c r="E2841">
        <v>399.79</v>
      </c>
      <c r="F2841" s="24">
        <v>71.72</v>
      </c>
      <c r="G2841" s="24">
        <f t="shared" si="44"/>
        <v>471.51</v>
      </c>
    </row>
    <row r="2842" spans="1:7" x14ac:dyDescent="0.25">
      <c r="A2842" t="s">
        <v>311</v>
      </c>
      <c r="B2842" t="s">
        <v>314</v>
      </c>
      <c r="C2842" t="s">
        <v>466</v>
      </c>
      <c r="D2842" s="34">
        <v>44621</v>
      </c>
      <c r="E2842">
        <v>399.79</v>
      </c>
      <c r="F2842" s="24">
        <v>71.72</v>
      </c>
      <c r="G2842" s="24">
        <f t="shared" si="44"/>
        <v>471.51</v>
      </c>
    </row>
    <row r="2843" spans="1:7" x14ac:dyDescent="0.25">
      <c r="A2843" t="s">
        <v>311</v>
      </c>
      <c r="B2843" t="s">
        <v>314</v>
      </c>
      <c r="C2843" t="s">
        <v>467</v>
      </c>
      <c r="D2843" s="34">
        <v>44621</v>
      </c>
      <c r="E2843">
        <v>399.79</v>
      </c>
      <c r="F2843" s="24">
        <v>71.72</v>
      </c>
      <c r="G2843" s="24">
        <f t="shared" si="44"/>
        <v>471.51</v>
      </c>
    </row>
    <row r="2844" spans="1:7" x14ac:dyDescent="0.25">
      <c r="A2844" t="s">
        <v>311</v>
      </c>
      <c r="B2844" t="s">
        <v>314</v>
      </c>
      <c r="C2844" t="s">
        <v>468</v>
      </c>
      <c r="D2844" s="34">
        <v>44621</v>
      </c>
      <c r="E2844">
        <v>399.79</v>
      </c>
      <c r="F2844" s="24">
        <v>71.72</v>
      </c>
      <c r="G2844" s="24">
        <f t="shared" si="44"/>
        <v>471.51</v>
      </c>
    </row>
    <row r="2845" spans="1:7" x14ac:dyDescent="0.25">
      <c r="A2845" t="s">
        <v>311</v>
      </c>
      <c r="B2845" t="s">
        <v>314</v>
      </c>
      <c r="C2845" t="s">
        <v>469</v>
      </c>
      <c r="D2845" s="34">
        <v>44621</v>
      </c>
      <c r="E2845">
        <v>399.79</v>
      </c>
      <c r="F2845" s="24">
        <v>71.72</v>
      </c>
      <c r="G2845" s="24">
        <f t="shared" si="44"/>
        <v>471.51</v>
      </c>
    </row>
    <row r="2846" spans="1:7" x14ac:dyDescent="0.25">
      <c r="A2846" t="s">
        <v>311</v>
      </c>
      <c r="B2846" t="s">
        <v>314</v>
      </c>
      <c r="C2846" t="s">
        <v>470</v>
      </c>
      <c r="D2846" s="34">
        <v>44621</v>
      </c>
      <c r="E2846">
        <v>399.79</v>
      </c>
      <c r="F2846" s="24">
        <v>71.72</v>
      </c>
      <c r="G2846" s="24">
        <f t="shared" si="44"/>
        <v>471.51</v>
      </c>
    </row>
    <row r="2847" spans="1:7" x14ac:dyDescent="0.25">
      <c r="A2847" t="s">
        <v>311</v>
      </c>
      <c r="B2847" t="s">
        <v>314</v>
      </c>
      <c r="C2847" t="s">
        <v>471</v>
      </c>
      <c r="D2847" s="34">
        <v>44621</v>
      </c>
      <c r="E2847">
        <v>399.79</v>
      </c>
      <c r="F2847" s="24">
        <v>71.72</v>
      </c>
      <c r="G2847" s="24">
        <f t="shared" si="44"/>
        <v>471.51</v>
      </c>
    </row>
    <row r="2848" spans="1:7" x14ac:dyDescent="0.25">
      <c r="A2848" t="s">
        <v>311</v>
      </c>
      <c r="B2848" t="s">
        <v>314</v>
      </c>
      <c r="C2848" t="s">
        <v>472</v>
      </c>
      <c r="D2848" s="34">
        <v>44621</v>
      </c>
      <c r="E2848">
        <v>399.79</v>
      </c>
      <c r="F2848" s="24">
        <v>71.72</v>
      </c>
      <c r="G2848" s="24">
        <f t="shared" si="44"/>
        <v>471.51</v>
      </c>
    </row>
    <row r="2849" spans="1:7" x14ac:dyDescent="0.25">
      <c r="A2849" t="s">
        <v>311</v>
      </c>
      <c r="B2849" t="s">
        <v>314</v>
      </c>
      <c r="C2849" t="s">
        <v>473</v>
      </c>
      <c r="D2849" s="34">
        <v>44621</v>
      </c>
      <c r="E2849">
        <v>399.79</v>
      </c>
      <c r="F2849" s="24">
        <v>71.72</v>
      </c>
      <c r="G2849" s="24">
        <f t="shared" si="44"/>
        <v>471.51</v>
      </c>
    </row>
    <row r="2850" spans="1:7" x14ac:dyDescent="0.25">
      <c r="A2850" t="s">
        <v>311</v>
      </c>
      <c r="B2850" t="s">
        <v>314</v>
      </c>
      <c r="C2850" t="s">
        <v>474</v>
      </c>
      <c r="D2850" s="34">
        <v>44621</v>
      </c>
      <c r="E2850">
        <v>399.79</v>
      </c>
      <c r="F2850" s="24">
        <v>71.72</v>
      </c>
      <c r="G2850" s="24">
        <f t="shared" si="44"/>
        <v>471.51</v>
      </c>
    </row>
    <row r="2851" spans="1:7" x14ac:dyDescent="0.25">
      <c r="A2851" t="s">
        <v>311</v>
      </c>
      <c r="B2851" t="s">
        <v>314</v>
      </c>
      <c r="C2851" t="s">
        <v>475</v>
      </c>
      <c r="D2851" s="34">
        <v>44621</v>
      </c>
      <c r="E2851">
        <v>399.79</v>
      </c>
      <c r="F2851" s="24">
        <v>71.72</v>
      </c>
      <c r="G2851" s="24">
        <f t="shared" si="44"/>
        <v>471.51</v>
      </c>
    </row>
    <row r="2852" spans="1:7" x14ac:dyDescent="0.25">
      <c r="A2852" t="s">
        <v>311</v>
      </c>
      <c r="B2852" t="s">
        <v>314</v>
      </c>
      <c r="C2852" t="s">
        <v>476</v>
      </c>
      <c r="D2852" s="34">
        <v>44621</v>
      </c>
      <c r="E2852">
        <v>398.49</v>
      </c>
      <c r="F2852" s="24">
        <v>71.489999999999995</v>
      </c>
      <c r="G2852" s="24">
        <f t="shared" si="44"/>
        <v>469.98</v>
      </c>
    </row>
    <row r="2853" spans="1:7" x14ac:dyDescent="0.25">
      <c r="A2853" t="s">
        <v>311</v>
      </c>
      <c r="B2853" t="s">
        <v>314</v>
      </c>
      <c r="C2853" t="s">
        <v>477</v>
      </c>
      <c r="D2853" s="34">
        <v>44621</v>
      </c>
      <c r="E2853">
        <v>399.79</v>
      </c>
      <c r="F2853" s="24">
        <v>71.72</v>
      </c>
      <c r="G2853" s="24">
        <f t="shared" si="44"/>
        <v>471.51</v>
      </c>
    </row>
    <row r="2854" spans="1:7" x14ac:dyDescent="0.25">
      <c r="A2854" t="s">
        <v>311</v>
      </c>
      <c r="B2854" t="s">
        <v>314</v>
      </c>
      <c r="C2854" t="s">
        <v>478</v>
      </c>
      <c r="D2854" s="34">
        <v>44621</v>
      </c>
      <c r="E2854">
        <v>399.79</v>
      </c>
      <c r="F2854" s="24">
        <v>71.72</v>
      </c>
      <c r="G2854" s="24">
        <f t="shared" si="44"/>
        <v>471.51</v>
      </c>
    </row>
    <row r="2855" spans="1:7" x14ac:dyDescent="0.25">
      <c r="A2855" t="s">
        <v>311</v>
      </c>
      <c r="B2855" t="s">
        <v>314</v>
      </c>
      <c r="C2855" t="s">
        <v>479</v>
      </c>
      <c r="D2855" s="34">
        <v>44621</v>
      </c>
      <c r="E2855">
        <v>399.79</v>
      </c>
      <c r="F2855" s="24">
        <v>71.72</v>
      </c>
      <c r="G2855" s="24">
        <f t="shared" si="44"/>
        <v>471.51</v>
      </c>
    </row>
    <row r="2856" spans="1:7" x14ac:dyDescent="0.25">
      <c r="A2856" t="s">
        <v>311</v>
      </c>
      <c r="B2856" t="s">
        <v>314</v>
      </c>
      <c r="C2856" t="s">
        <v>480</v>
      </c>
      <c r="D2856" s="34">
        <v>44621</v>
      </c>
      <c r="E2856">
        <v>399.79</v>
      </c>
      <c r="F2856" s="24">
        <v>71.72</v>
      </c>
      <c r="G2856" s="24">
        <f t="shared" si="44"/>
        <v>471.51</v>
      </c>
    </row>
    <row r="2857" spans="1:7" x14ac:dyDescent="0.25">
      <c r="A2857" t="s">
        <v>311</v>
      </c>
      <c r="B2857" t="s">
        <v>314</v>
      </c>
      <c r="C2857" t="s">
        <v>481</v>
      </c>
      <c r="D2857" s="34">
        <v>44621</v>
      </c>
      <c r="E2857">
        <v>398.49</v>
      </c>
      <c r="F2857" s="24">
        <v>71.489999999999995</v>
      </c>
      <c r="G2857" s="24">
        <f t="shared" si="44"/>
        <v>469.98</v>
      </c>
    </row>
    <row r="2858" spans="1:7" x14ac:dyDescent="0.25">
      <c r="A2858" t="s">
        <v>311</v>
      </c>
      <c r="B2858" t="s">
        <v>314</v>
      </c>
      <c r="C2858" t="s">
        <v>482</v>
      </c>
      <c r="D2858" s="34">
        <v>44621</v>
      </c>
      <c r="E2858">
        <v>398.49</v>
      </c>
      <c r="F2858" s="24">
        <v>71.489999999999995</v>
      </c>
      <c r="G2858" s="24">
        <f t="shared" si="44"/>
        <v>469.98</v>
      </c>
    </row>
    <row r="2859" spans="1:7" x14ac:dyDescent="0.25">
      <c r="A2859" t="s">
        <v>311</v>
      </c>
      <c r="B2859" t="s">
        <v>314</v>
      </c>
      <c r="C2859" t="s">
        <v>483</v>
      </c>
      <c r="D2859" s="34">
        <v>44621</v>
      </c>
      <c r="E2859">
        <v>398.49</v>
      </c>
      <c r="F2859" s="24">
        <v>71.489999999999995</v>
      </c>
      <c r="G2859" s="24">
        <f t="shared" si="44"/>
        <v>469.98</v>
      </c>
    </row>
    <row r="2860" spans="1:7" x14ac:dyDescent="0.25">
      <c r="A2860" t="s">
        <v>311</v>
      </c>
      <c r="B2860" t="s">
        <v>314</v>
      </c>
      <c r="C2860" t="s">
        <v>484</v>
      </c>
      <c r="D2860" s="34">
        <v>44621</v>
      </c>
      <c r="E2860">
        <v>398.49</v>
      </c>
      <c r="F2860" s="24">
        <v>71.489999999999995</v>
      </c>
      <c r="G2860" s="24">
        <f t="shared" si="44"/>
        <v>469.98</v>
      </c>
    </row>
    <row r="2861" spans="1:7" x14ac:dyDescent="0.25">
      <c r="A2861" t="s">
        <v>311</v>
      </c>
      <c r="B2861" t="s">
        <v>314</v>
      </c>
      <c r="C2861" t="s">
        <v>485</v>
      </c>
      <c r="D2861" s="34">
        <v>44621</v>
      </c>
      <c r="E2861">
        <v>398.49</v>
      </c>
      <c r="F2861" s="24">
        <v>71.489999999999995</v>
      </c>
      <c r="G2861" s="24">
        <f t="shared" si="44"/>
        <v>469.98</v>
      </c>
    </row>
    <row r="2862" spans="1:7" x14ac:dyDescent="0.25">
      <c r="A2862" t="s">
        <v>311</v>
      </c>
      <c r="B2862" t="s">
        <v>314</v>
      </c>
      <c r="C2862" t="s">
        <v>486</v>
      </c>
      <c r="D2862" s="34">
        <v>44621</v>
      </c>
      <c r="E2862">
        <v>398.49</v>
      </c>
      <c r="F2862" s="24">
        <v>71.489999999999995</v>
      </c>
      <c r="G2862" s="24">
        <f t="shared" si="44"/>
        <v>469.98</v>
      </c>
    </row>
    <row r="2863" spans="1:7" x14ac:dyDescent="0.25">
      <c r="A2863" t="s">
        <v>311</v>
      </c>
      <c r="B2863" t="s">
        <v>314</v>
      </c>
      <c r="C2863" t="s">
        <v>487</v>
      </c>
      <c r="D2863" s="34">
        <v>44621</v>
      </c>
      <c r="E2863">
        <v>398.49</v>
      </c>
      <c r="F2863" s="24">
        <v>71.489999999999995</v>
      </c>
      <c r="G2863" s="24">
        <f t="shared" si="44"/>
        <v>469.98</v>
      </c>
    </row>
    <row r="2864" spans="1:7" x14ac:dyDescent="0.25">
      <c r="A2864" t="s">
        <v>311</v>
      </c>
      <c r="B2864" t="s">
        <v>314</v>
      </c>
      <c r="C2864" t="s">
        <v>488</v>
      </c>
      <c r="D2864" s="34">
        <v>44621</v>
      </c>
      <c r="E2864">
        <v>398.49</v>
      </c>
      <c r="F2864" s="24">
        <v>71.489999999999995</v>
      </c>
      <c r="G2864" s="24">
        <f t="shared" si="44"/>
        <v>469.98</v>
      </c>
    </row>
    <row r="2865" spans="1:7" x14ac:dyDescent="0.25">
      <c r="A2865" t="s">
        <v>311</v>
      </c>
      <c r="B2865" t="s">
        <v>314</v>
      </c>
      <c r="C2865" t="s">
        <v>489</v>
      </c>
      <c r="D2865" s="34">
        <v>44621</v>
      </c>
      <c r="E2865">
        <v>398.49</v>
      </c>
      <c r="F2865" s="24">
        <v>71.489999999999995</v>
      </c>
      <c r="G2865" s="24">
        <f t="shared" si="44"/>
        <v>469.98</v>
      </c>
    </row>
    <row r="2866" spans="1:7" x14ac:dyDescent="0.25">
      <c r="A2866" t="s">
        <v>311</v>
      </c>
      <c r="B2866" t="s">
        <v>314</v>
      </c>
      <c r="C2866" t="s">
        <v>490</v>
      </c>
      <c r="D2866" s="34">
        <v>44621</v>
      </c>
      <c r="E2866">
        <v>398.49</v>
      </c>
      <c r="F2866" s="24">
        <v>71.489999999999995</v>
      </c>
      <c r="G2866" s="24">
        <f t="shared" si="44"/>
        <v>469.98</v>
      </c>
    </row>
    <row r="2867" spans="1:7" x14ac:dyDescent="0.25">
      <c r="A2867" t="s">
        <v>311</v>
      </c>
      <c r="B2867" t="s">
        <v>314</v>
      </c>
      <c r="C2867" t="s">
        <v>491</v>
      </c>
      <c r="D2867" s="34">
        <v>44621</v>
      </c>
      <c r="E2867">
        <v>398.49</v>
      </c>
      <c r="F2867" s="24">
        <v>71.489999999999995</v>
      </c>
      <c r="G2867" s="24">
        <f t="shared" si="44"/>
        <v>469.98</v>
      </c>
    </row>
    <row r="2868" spans="1:7" x14ac:dyDescent="0.25">
      <c r="A2868" t="s">
        <v>311</v>
      </c>
      <c r="B2868" t="s">
        <v>314</v>
      </c>
      <c r="C2868" t="s">
        <v>492</v>
      </c>
      <c r="D2868" s="34">
        <v>44621</v>
      </c>
      <c r="E2868">
        <v>398.49</v>
      </c>
      <c r="F2868" s="24">
        <v>71.489999999999995</v>
      </c>
      <c r="G2868" s="24">
        <f t="shared" si="44"/>
        <v>469.98</v>
      </c>
    </row>
    <row r="2869" spans="1:7" x14ac:dyDescent="0.25">
      <c r="A2869" t="s">
        <v>311</v>
      </c>
      <c r="B2869" t="s">
        <v>314</v>
      </c>
      <c r="C2869" t="s">
        <v>493</v>
      </c>
      <c r="D2869" s="34">
        <v>44621</v>
      </c>
      <c r="E2869">
        <v>398.49</v>
      </c>
      <c r="F2869" s="24">
        <v>71.489999999999995</v>
      </c>
      <c r="G2869" s="24">
        <f t="shared" si="44"/>
        <v>469.98</v>
      </c>
    </row>
    <row r="2870" spans="1:7" x14ac:dyDescent="0.25">
      <c r="A2870" t="s">
        <v>311</v>
      </c>
      <c r="B2870" t="s">
        <v>314</v>
      </c>
      <c r="C2870" t="s">
        <v>494</v>
      </c>
      <c r="D2870" s="34">
        <v>44621</v>
      </c>
      <c r="E2870">
        <v>398.49</v>
      </c>
      <c r="F2870" s="24">
        <v>71.489999999999995</v>
      </c>
      <c r="G2870" s="24">
        <f t="shared" si="44"/>
        <v>469.98</v>
      </c>
    </row>
    <row r="2871" spans="1:7" x14ac:dyDescent="0.25">
      <c r="A2871" t="s">
        <v>311</v>
      </c>
      <c r="B2871" t="s">
        <v>314</v>
      </c>
      <c r="C2871" t="s">
        <v>495</v>
      </c>
      <c r="D2871" s="34">
        <v>44621</v>
      </c>
      <c r="E2871">
        <v>398.49</v>
      </c>
      <c r="F2871" s="24">
        <v>71.489999999999995</v>
      </c>
      <c r="G2871" s="24">
        <f t="shared" si="44"/>
        <v>469.98</v>
      </c>
    </row>
    <row r="2872" spans="1:7" x14ac:dyDescent="0.25">
      <c r="A2872" t="s">
        <v>311</v>
      </c>
      <c r="B2872" t="s">
        <v>314</v>
      </c>
      <c r="C2872" t="s">
        <v>496</v>
      </c>
      <c r="D2872" s="34">
        <v>44621</v>
      </c>
      <c r="E2872">
        <v>398.49</v>
      </c>
      <c r="F2872" s="24">
        <v>71.489999999999995</v>
      </c>
      <c r="G2872" s="24">
        <f t="shared" si="44"/>
        <v>469.98</v>
      </c>
    </row>
    <row r="2873" spans="1:7" x14ac:dyDescent="0.25">
      <c r="A2873" t="s">
        <v>311</v>
      </c>
      <c r="B2873" t="s">
        <v>314</v>
      </c>
      <c r="C2873" t="s">
        <v>497</v>
      </c>
      <c r="D2873" s="34">
        <v>44621</v>
      </c>
      <c r="E2873">
        <v>398.49</v>
      </c>
      <c r="F2873" s="24">
        <v>71.489999999999995</v>
      </c>
      <c r="G2873" s="24">
        <f t="shared" si="44"/>
        <v>469.98</v>
      </c>
    </row>
    <row r="2874" spans="1:7" x14ac:dyDescent="0.25">
      <c r="A2874" t="s">
        <v>311</v>
      </c>
      <c r="B2874" t="s">
        <v>314</v>
      </c>
      <c r="C2874" t="s">
        <v>498</v>
      </c>
      <c r="D2874" s="34">
        <v>44621</v>
      </c>
      <c r="E2874">
        <v>398.49</v>
      </c>
      <c r="F2874" s="24">
        <v>71.489999999999995</v>
      </c>
      <c r="G2874" s="24">
        <f t="shared" si="44"/>
        <v>469.98</v>
      </c>
    </row>
    <row r="2875" spans="1:7" x14ac:dyDescent="0.25">
      <c r="A2875" t="s">
        <v>311</v>
      </c>
      <c r="B2875" t="s">
        <v>314</v>
      </c>
      <c r="C2875" t="s">
        <v>499</v>
      </c>
      <c r="D2875" s="34">
        <v>44621</v>
      </c>
      <c r="E2875">
        <v>398.49</v>
      </c>
      <c r="F2875" s="24">
        <v>71.489999999999995</v>
      </c>
      <c r="G2875" s="24">
        <f t="shared" si="44"/>
        <v>469.98</v>
      </c>
    </row>
    <row r="2876" spans="1:7" x14ac:dyDescent="0.25">
      <c r="A2876" t="s">
        <v>311</v>
      </c>
      <c r="B2876" t="s">
        <v>314</v>
      </c>
      <c r="C2876" t="s">
        <v>500</v>
      </c>
      <c r="D2876" s="34">
        <v>44621</v>
      </c>
      <c r="E2876">
        <v>398.49</v>
      </c>
      <c r="F2876" s="24">
        <v>71.489999999999995</v>
      </c>
      <c r="G2876" s="24">
        <f t="shared" si="44"/>
        <v>469.98</v>
      </c>
    </row>
    <row r="2877" spans="1:7" x14ac:dyDescent="0.25">
      <c r="A2877" t="s">
        <v>311</v>
      </c>
      <c r="B2877" t="s">
        <v>314</v>
      </c>
      <c r="C2877" t="s">
        <v>501</v>
      </c>
      <c r="D2877" s="34">
        <v>44621</v>
      </c>
      <c r="E2877">
        <v>398.49</v>
      </c>
      <c r="F2877" s="24">
        <v>71.489999999999995</v>
      </c>
      <c r="G2877" s="24">
        <f t="shared" si="44"/>
        <v>469.98</v>
      </c>
    </row>
    <row r="2878" spans="1:7" x14ac:dyDescent="0.25">
      <c r="A2878" t="s">
        <v>311</v>
      </c>
      <c r="B2878" t="s">
        <v>314</v>
      </c>
      <c r="C2878" t="s">
        <v>502</v>
      </c>
      <c r="D2878" s="34">
        <v>44621</v>
      </c>
      <c r="E2878">
        <v>398.49</v>
      </c>
      <c r="F2878" s="24">
        <v>71.489999999999995</v>
      </c>
      <c r="G2878" s="24">
        <f t="shared" si="44"/>
        <v>469.98</v>
      </c>
    </row>
    <row r="2879" spans="1:7" x14ac:dyDescent="0.25">
      <c r="A2879" t="s">
        <v>311</v>
      </c>
      <c r="B2879" t="s">
        <v>314</v>
      </c>
      <c r="C2879" t="s">
        <v>503</v>
      </c>
      <c r="D2879" s="34">
        <v>44621</v>
      </c>
      <c r="E2879">
        <v>398.49</v>
      </c>
      <c r="F2879" s="24">
        <v>71.489999999999995</v>
      </c>
      <c r="G2879" s="24">
        <f t="shared" si="44"/>
        <v>469.98</v>
      </c>
    </row>
    <row r="2880" spans="1:7" x14ac:dyDescent="0.25">
      <c r="A2880" t="s">
        <v>311</v>
      </c>
      <c r="B2880" t="s">
        <v>314</v>
      </c>
      <c r="C2880" t="s">
        <v>504</v>
      </c>
      <c r="D2880" s="34">
        <v>44621</v>
      </c>
      <c r="E2880">
        <v>398.49</v>
      </c>
      <c r="F2880" s="24">
        <v>71.489999999999995</v>
      </c>
      <c r="G2880" s="24">
        <f t="shared" si="44"/>
        <v>469.98</v>
      </c>
    </row>
    <row r="2881" spans="1:7" x14ac:dyDescent="0.25">
      <c r="A2881" t="s">
        <v>311</v>
      </c>
      <c r="B2881" t="s">
        <v>314</v>
      </c>
      <c r="C2881" t="s">
        <v>505</v>
      </c>
      <c r="D2881" s="34">
        <v>44621</v>
      </c>
      <c r="E2881">
        <v>398.49</v>
      </c>
      <c r="F2881" s="24">
        <v>71.489999999999995</v>
      </c>
      <c r="G2881" s="24">
        <f t="shared" si="44"/>
        <v>469.98</v>
      </c>
    </row>
    <row r="2882" spans="1:7" x14ac:dyDescent="0.25">
      <c r="A2882" t="s">
        <v>311</v>
      </c>
      <c r="B2882" t="s">
        <v>312</v>
      </c>
      <c r="C2882" t="s">
        <v>313</v>
      </c>
      <c r="D2882" s="34">
        <v>44652</v>
      </c>
      <c r="E2882">
        <v>871095.38</v>
      </c>
      <c r="F2882" s="24">
        <v>327396.71999999997</v>
      </c>
      <c r="G2882" s="24">
        <f t="shared" si="44"/>
        <v>1198492.1000000001</v>
      </c>
    </row>
    <row r="2883" spans="1:7" x14ac:dyDescent="0.25">
      <c r="A2883" t="s">
        <v>311</v>
      </c>
      <c r="B2883" t="s">
        <v>314</v>
      </c>
      <c r="C2883" t="s">
        <v>315</v>
      </c>
      <c r="D2883" s="34">
        <v>44652</v>
      </c>
      <c r="E2883">
        <v>399.72</v>
      </c>
      <c r="F2883" s="24">
        <v>70.260000000000005</v>
      </c>
      <c r="G2883" s="24">
        <f t="shared" ref="G2883:G2946" si="45">SUM(E2883:F2883)</f>
        <v>469.98</v>
      </c>
    </row>
    <row r="2884" spans="1:7" x14ac:dyDescent="0.25">
      <c r="A2884" t="s">
        <v>311</v>
      </c>
      <c r="B2884" t="s">
        <v>314</v>
      </c>
      <c r="C2884" t="s">
        <v>316</v>
      </c>
      <c r="D2884" s="34">
        <v>44652</v>
      </c>
      <c r="E2884">
        <v>401.02</v>
      </c>
      <c r="F2884" s="24">
        <v>70.489999999999995</v>
      </c>
      <c r="G2884" s="24">
        <f t="shared" si="45"/>
        <v>471.51</v>
      </c>
    </row>
    <row r="2885" spans="1:7" x14ac:dyDescent="0.25">
      <c r="A2885" t="s">
        <v>311</v>
      </c>
      <c r="B2885" t="s">
        <v>314</v>
      </c>
      <c r="C2885" t="s">
        <v>317</v>
      </c>
      <c r="D2885" s="34">
        <v>44652</v>
      </c>
      <c r="E2885">
        <v>399.72</v>
      </c>
      <c r="F2885" s="24">
        <v>70.260000000000005</v>
      </c>
      <c r="G2885" s="24">
        <f t="shared" si="45"/>
        <v>469.98</v>
      </c>
    </row>
    <row r="2886" spans="1:7" x14ac:dyDescent="0.25">
      <c r="A2886" t="s">
        <v>311</v>
      </c>
      <c r="B2886" t="s">
        <v>314</v>
      </c>
      <c r="C2886" t="s">
        <v>318</v>
      </c>
      <c r="D2886" s="34">
        <v>44652</v>
      </c>
      <c r="E2886">
        <v>401.02</v>
      </c>
      <c r="F2886" s="24">
        <v>70.489999999999995</v>
      </c>
      <c r="G2886" s="24">
        <f t="shared" si="45"/>
        <v>471.51</v>
      </c>
    </row>
    <row r="2887" spans="1:7" x14ac:dyDescent="0.25">
      <c r="A2887" t="s">
        <v>311</v>
      </c>
      <c r="B2887" t="s">
        <v>314</v>
      </c>
      <c r="C2887" t="s">
        <v>319</v>
      </c>
      <c r="D2887" s="34">
        <v>44652</v>
      </c>
      <c r="E2887">
        <v>401.02</v>
      </c>
      <c r="F2887" s="24">
        <v>70.489999999999995</v>
      </c>
      <c r="G2887" s="24">
        <f t="shared" si="45"/>
        <v>471.51</v>
      </c>
    </row>
    <row r="2888" spans="1:7" x14ac:dyDescent="0.25">
      <c r="A2888" t="s">
        <v>311</v>
      </c>
      <c r="B2888" t="s">
        <v>314</v>
      </c>
      <c r="C2888" t="s">
        <v>320</v>
      </c>
      <c r="D2888" s="34">
        <v>44652</v>
      </c>
      <c r="E2888">
        <v>401.02</v>
      </c>
      <c r="F2888" s="24">
        <v>70.489999999999995</v>
      </c>
      <c r="G2888" s="24">
        <f t="shared" si="45"/>
        <v>471.51</v>
      </c>
    </row>
    <row r="2889" spans="1:7" x14ac:dyDescent="0.25">
      <c r="A2889" t="s">
        <v>311</v>
      </c>
      <c r="B2889" t="s">
        <v>314</v>
      </c>
      <c r="C2889" t="s">
        <v>321</v>
      </c>
      <c r="D2889" s="34">
        <v>44652</v>
      </c>
      <c r="E2889">
        <v>399.72</v>
      </c>
      <c r="F2889" s="24">
        <v>70.260000000000005</v>
      </c>
      <c r="G2889" s="24">
        <f t="shared" si="45"/>
        <v>469.98</v>
      </c>
    </row>
    <row r="2890" spans="1:7" x14ac:dyDescent="0.25">
      <c r="A2890" t="s">
        <v>311</v>
      </c>
      <c r="B2890" t="s">
        <v>314</v>
      </c>
      <c r="C2890" t="s">
        <v>322</v>
      </c>
      <c r="D2890" s="34">
        <v>44652</v>
      </c>
      <c r="E2890">
        <v>401.02</v>
      </c>
      <c r="F2890" s="24">
        <v>70.489999999999995</v>
      </c>
      <c r="G2890" s="24">
        <f t="shared" si="45"/>
        <v>471.51</v>
      </c>
    </row>
    <row r="2891" spans="1:7" x14ac:dyDescent="0.25">
      <c r="A2891" t="s">
        <v>311</v>
      </c>
      <c r="B2891" t="s">
        <v>314</v>
      </c>
      <c r="C2891" t="s">
        <v>323</v>
      </c>
      <c r="D2891" s="34">
        <v>44652</v>
      </c>
      <c r="E2891">
        <v>399.72</v>
      </c>
      <c r="F2891" s="24">
        <v>70.260000000000005</v>
      </c>
      <c r="G2891" s="24">
        <f t="shared" si="45"/>
        <v>469.98</v>
      </c>
    </row>
    <row r="2892" spans="1:7" x14ac:dyDescent="0.25">
      <c r="A2892" t="s">
        <v>311</v>
      </c>
      <c r="B2892" t="s">
        <v>314</v>
      </c>
      <c r="C2892" t="s">
        <v>324</v>
      </c>
      <c r="D2892" s="34">
        <v>44652</v>
      </c>
      <c r="E2892">
        <v>401.02</v>
      </c>
      <c r="F2892" s="24">
        <v>70.489999999999995</v>
      </c>
      <c r="G2892" s="24">
        <f t="shared" si="45"/>
        <v>471.51</v>
      </c>
    </row>
    <row r="2893" spans="1:7" x14ac:dyDescent="0.25">
      <c r="A2893" t="s">
        <v>311</v>
      </c>
      <c r="B2893" t="s">
        <v>314</v>
      </c>
      <c r="C2893" t="s">
        <v>325</v>
      </c>
      <c r="D2893" s="34">
        <v>44652</v>
      </c>
      <c r="E2893">
        <v>399.72</v>
      </c>
      <c r="F2893" s="24">
        <v>70.260000000000005</v>
      </c>
      <c r="G2893" s="24">
        <f t="shared" si="45"/>
        <v>469.98</v>
      </c>
    </row>
    <row r="2894" spans="1:7" x14ac:dyDescent="0.25">
      <c r="A2894" t="s">
        <v>311</v>
      </c>
      <c r="B2894" t="s">
        <v>314</v>
      </c>
      <c r="C2894" t="s">
        <v>326</v>
      </c>
      <c r="D2894" s="34">
        <v>44652</v>
      </c>
      <c r="E2894">
        <v>401.02</v>
      </c>
      <c r="F2894" s="24">
        <v>70.489999999999995</v>
      </c>
      <c r="G2894" s="24">
        <f t="shared" si="45"/>
        <v>471.51</v>
      </c>
    </row>
    <row r="2895" spans="1:7" x14ac:dyDescent="0.25">
      <c r="A2895" t="s">
        <v>311</v>
      </c>
      <c r="B2895" t="s">
        <v>314</v>
      </c>
      <c r="C2895" t="s">
        <v>327</v>
      </c>
      <c r="D2895" s="34">
        <v>44652</v>
      </c>
      <c r="E2895">
        <v>401.02</v>
      </c>
      <c r="F2895" s="24">
        <v>70.489999999999995</v>
      </c>
      <c r="G2895" s="24">
        <f t="shared" si="45"/>
        <v>471.51</v>
      </c>
    </row>
    <row r="2896" spans="1:7" x14ac:dyDescent="0.25">
      <c r="A2896" t="s">
        <v>311</v>
      </c>
      <c r="B2896" t="s">
        <v>314</v>
      </c>
      <c r="C2896" t="s">
        <v>328</v>
      </c>
      <c r="D2896" s="34">
        <v>44652</v>
      </c>
      <c r="E2896">
        <v>401.02</v>
      </c>
      <c r="F2896" s="24">
        <v>70.489999999999995</v>
      </c>
      <c r="G2896" s="24">
        <f t="shared" si="45"/>
        <v>471.51</v>
      </c>
    </row>
    <row r="2897" spans="1:7" x14ac:dyDescent="0.25">
      <c r="A2897" t="s">
        <v>311</v>
      </c>
      <c r="B2897" t="s">
        <v>314</v>
      </c>
      <c r="C2897" t="s">
        <v>329</v>
      </c>
      <c r="D2897" s="34">
        <v>44652</v>
      </c>
      <c r="E2897">
        <v>401.02</v>
      </c>
      <c r="F2897" s="24">
        <v>70.489999999999995</v>
      </c>
      <c r="G2897" s="24">
        <f t="shared" si="45"/>
        <v>471.51</v>
      </c>
    </row>
    <row r="2898" spans="1:7" x14ac:dyDescent="0.25">
      <c r="A2898" t="s">
        <v>311</v>
      </c>
      <c r="B2898" t="s">
        <v>314</v>
      </c>
      <c r="C2898" t="s">
        <v>330</v>
      </c>
      <c r="D2898" s="34">
        <v>44652</v>
      </c>
      <c r="E2898">
        <v>399.72</v>
      </c>
      <c r="F2898" s="24">
        <v>70.260000000000005</v>
      </c>
      <c r="G2898" s="24">
        <f t="shared" si="45"/>
        <v>469.98</v>
      </c>
    </row>
    <row r="2899" spans="1:7" x14ac:dyDescent="0.25">
      <c r="A2899" t="s">
        <v>311</v>
      </c>
      <c r="B2899" t="s">
        <v>314</v>
      </c>
      <c r="C2899" t="s">
        <v>331</v>
      </c>
      <c r="D2899" s="34">
        <v>44652</v>
      </c>
      <c r="E2899">
        <v>401.02</v>
      </c>
      <c r="F2899" s="24">
        <v>70.489999999999995</v>
      </c>
      <c r="G2899" s="24">
        <f t="shared" si="45"/>
        <v>471.51</v>
      </c>
    </row>
    <row r="2900" spans="1:7" x14ac:dyDescent="0.25">
      <c r="A2900" t="s">
        <v>311</v>
      </c>
      <c r="B2900" t="s">
        <v>314</v>
      </c>
      <c r="C2900" t="s">
        <v>332</v>
      </c>
      <c r="D2900" s="34">
        <v>44652</v>
      </c>
      <c r="E2900">
        <v>401.02</v>
      </c>
      <c r="F2900" s="24">
        <v>70.489999999999995</v>
      </c>
      <c r="G2900" s="24">
        <f t="shared" si="45"/>
        <v>471.51</v>
      </c>
    </row>
    <row r="2901" spans="1:7" x14ac:dyDescent="0.25">
      <c r="A2901" t="s">
        <v>311</v>
      </c>
      <c r="B2901" t="s">
        <v>314</v>
      </c>
      <c r="C2901" t="s">
        <v>333</v>
      </c>
      <c r="D2901" s="34">
        <v>44652</v>
      </c>
      <c r="E2901">
        <v>401.02</v>
      </c>
      <c r="F2901" s="24">
        <v>70.489999999999995</v>
      </c>
      <c r="G2901" s="24">
        <f t="shared" si="45"/>
        <v>471.51</v>
      </c>
    </row>
    <row r="2902" spans="1:7" x14ac:dyDescent="0.25">
      <c r="A2902" t="s">
        <v>311</v>
      </c>
      <c r="B2902" t="s">
        <v>314</v>
      </c>
      <c r="C2902" t="s">
        <v>334</v>
      </c>
      <c r="D2902" s="34">
        <v>44652</v>
      </c>
      <c r="E2902">
        <v>399.72</v>
      </c>
      <c r="F2902" s="24">
        <v>70.260000000000005</v>
      </c>
      <c r="G2902" s="24">
        <f t="shared" si="45"/>
        <v>469.98</v>
      </c>
    </row>
    <row r="2903" spans="1:7" x14ac:dyDescent="0.25">
      <c r="A2903" t="s">
        <v>311</v>
      </c>
      <c r="B2903" t="s">
        <v>314</v>
      </c>
      <c r="C2903" t="s">
        <v>335</v>
      </c>
      <c r="D2903" s="34">
        <v>44652</v>
      </c>
      <c r="E2903">
        <v>401.02</v>
      </c>
      <c r="F2903" s="24">
        <v>70.489999999999995</v>
      </c>
      <c r="G2903" s="24">
        <f t="shared" si="45"/>
        <v>471.51</v>
      </c>
    </row>
    <row r="2904" spans="1:7" x14ac:dyDescent="0.25">
      <c r="A2904" t="s">
        <v>311</v>
      </c>
      <c r="B2904" t="s">
        <v>314</v>
      </c>
      <c r="C2904" t="s">
        <v>336</v>
      </c>
      <c r="D2904" s="34">
        <v>44652</v>
      </c>
      <c r="E2904">
        <v>401.02</v>
      </c>
      <c r="F2904" s="24">
        <v>70.489999999999995</v>
      </c>
      <c r="G2904" s="24">
        <f t="shared" si="45"/>
        <v>471.51</v>
      </c>
    </row>
    <row r="2905" spans="1:7" x14ac:dyDescent="0.25">
      <c r="A2905" t="s">
        <v>311</v>
      </c>
      <c r="B2905" t="s">
        <v>314</v>
      </c>
      <c r="C2905" t="s">
        <v>337</v>
      </c>
      <c r="D2905" s="34">
        <v>44652</v>
      </c>
      <c r="E2905">
        <v>399.72</v>
      </c>
      <c r="F2905" s="24">
        <v>70.260000000000005</v>
      </c>
      <c r="G2905" s="24">
        <f t="shared" si="45"/>
        <v>469.98</v>
      </c>
    </row>
    <row r="2906" spans="1:7" x14ac:dyDescent="0.25">
      <c r="A2906" t="s">
        <v>311</v>
      </c>
      <c r="B2906" t="s">
        <v>314</v>
      </c>
      <c r="C2906" t="s">
        <v>338</v>
      </c>
      <c r="D2906" s="34">
        <v>44652</v>
      </c>
      <c r="E2906">
        <v>399.72</v>
      </c>
      <c r="F2906" s="24">
        <v>70.260000000000005</v>
      </c>
      <c r="G2906" s="24">
        <f t="shared" si="45"/>
        <v>469.98</v>
      </c>
    </row>
    <row r="2907" spans="1:7" x14ac:dyDescent="0.25">
      <c r="A2907" t="s">
        <v>311</v>
      </c>
      <c r="B2907" t="s">
        <v>314</v>
      </c>
      <c r="C2907" t="s">
        <v>339</v>
      </c>
      <c r="D2907" s="34">
        <v>44652</v>
      </c>
      <c r="E2907">
        <v>399.72</v>
      </c>
      <c r="F2907" s="24">
        <v>70.260000000000005</v>
      </c>
      <c r="G2907" s="24">
        <f t="shared" si="45"/>
        <v>469.98</v>
      </c>
    </row>
    <row r="2908" spans="1:7" x14ac:dyDescent="0.25">
      <c r="A2908" t="s">
        <v>311</v>
      </c>
      <c r="B2908" t="s">
        <v>314</v>
      </c>
      <c r="C2908" t="s">
        <v>340</v>
      </c>
      <c r="D2908" s="34">
        <v>44652</v>
      </c>
      <c r="E2908">
        <v>399.72</v>
      </c>
      <c r="F2908" s="24">
        <v>70.260000000000005</v>
      </c>
      <c r="G2908" s="24">
        <f t="shared" si="45"/>
        <v>469.98</v>
      </c>
    </row>
    <row r="2909" spans="1:7" x14ac:dyDescent="0.25">
      <c r="A2909" t="s">
        <v>311</v>
      </c>
      <c r="B2909" t="s">
        <v>314</v>
      </c>
      <c r="C2909" t="s">
        <v>341</v>
      </c>
      <c r="D2909" s="34">
        <v>44652</v>
      </c>
      <c r="E2909">
        <v>399.72</v>
      </c>
      <c r="F2909" s="24">
        <v>70.260000000000005</v>
      </c>
      <c r="G2909" s="24">
        <f t="shared" si="45"/>
        <v>469.98</v>
      </c>
    </row>
    <row r="2910" spans="1:7" x14ac:dyDescent="0.25">
      <c r="A2910" t="s">
        <v>311</v>
      </c>
      <c r="B2910" t="s">
        <v>314</v>
      </c>
      <c r="C2910" t="s">
        <v>342</v>
      </c>
      <c r="D2910" s="34">
        <v>44652</v>
      </c>
      <c r="E2910">
        <v>399.72</v>
      </c>
      <c r="F2910" s="24">
        <v>70.260000000000005</v>
      </c>
      <c r="G2910" s="24">
        <f t="shared" si="45"/>
        <v>469.98</v>
      </c>
    </row>
    <row r="2911" spans="1:7" x14ac:dyDescent="0.25">
      <c r="A2911" t="s">
        <v>311</v>
      </c>
      <c r="B2911" t="s">
        <v>314</v>
      </c>
      <c r="C2911" t="s">
        <v>343</v>
      </c>
      <c r="D2911" s="34">
        <v>44652</v>
      </c>
      <c r="E2911">
        <v>399.72</v>
      </c>
      <c r="F2911" s="24">
        <v>70.260000000000005</v>
      </c>
      <c r="G2911" s="24">
        <f t="shared" si="45"/>
        <v>469.98</v>
      </c>
    </row>
    <row r="2912" spans="1:7" x14ac:dyDescent="0.25">
      <c r="A2912" t="s">
        <v>311</v>
      </c>
      <c r="B2912" t="s">
        <v>314</v>
      </c>
      <c r="C2912" t="s">
        <v>344</v>
      </c>
      <c r="D2912" s="34">
        <v>44652</v>
      </c>
      <c r="E2912">
        <v>399.72</v>
      </c>
      <c r="F2912" s="24">
        <v>70.260000000000005</v>
      </c>
      <c r="G2912" s="24">
        <f t="shared" si="45"/>
        <v>469.98</v>
      </c>
    </row>
    <row r="2913" spans="1:7" x14ac:dyDescent="0.25">
      <c r="A2913" t="s">
        <v>311</v>
      </c>
      <c r="B2913" t="s">
        <v>314</v>
      </c>
      <c r="C2913" t="s">
        <v>345</v>
      </c>
      <c r="D2913" s="34">
        <v>44652</v>
      </c>
      <c r="E2913">
        <v>399.72</v>
      </c>
      <c r="F2913" s="24">
        <v>70.260000000000005</v>
      </c>
      <c r="G2913" s="24">
        <f t="shared" si="45"/>
        <v>469.98</v>
      </c>
    </row>
    <row r="2914" spans="1:7" x14ac:dyDescent="0.25">
      <c r="A2914" t="s">
        <v>311</v>
      </c>
      <c r="B2914" t="s">
        <v>314</v>
      </c>
      <c r="C2914" t="s">
        <v>346</v>
      </c>
      <c r="D2914" s="34">
        <v>44652</v>
      </c>
      <c r="E2914">
        <v>399.72</v>
      </c>
      <c r="F2914" s="24">
        <v>70.260000000000005</v>
      </c>
      <c r="G2914" s="24">
        <f t="shared" si="45"/>
        <v>469.98</v>
      </c>
    </row>
    <row r="2915" spans="1:7" x14ac:dyDescent="0.25">
      <c r="A2915" t="s">
        <v>311</v>
      </c>
      <c r="B2915" t="s">
        <v>314</v>
      </c>
      <c r="C2915" t="s">
        <v>347</v>
      </c>
      <c r="D2915" s="34">
        <v>44652</v>
      </c>
      <c r="E2915">
        <v>399.72</v>
      </c>
      <c r="F2915" s="24">
        <v>70.260000000000005</v>
      </c>
      <c r="G2915" s="24">
        <f t="shared" si="45"/>
        <v>469.98</v>
      </c>
    </row>
    <row r="2916" spans="1:7" x14ac:dyDescent="0.25">
      <c r="A2916" t="s">
        <v>311</v>
      </c>
      <c r="B2916" t="s">
        <v>314</v>
      </c>
      <c r="C2916" t="s">
        <v>348</v>
      </c>
      <c r="D2916" s="34">
        <v>44652</v>
      </c>
      <c r="E2916">
        <v>399.72</v>
      </c>
      <c r="F2916" s="24">
        <v>70.260000000000005</v>
      </c>
      <c r="G2916" s="24">
        <f t="shared" si="45"/>
        <v>469.98</v>
      </c>
    </row>
    <row r="2917" spans="1:7" x14ac:dyDescent="0.25">
      <c r="A2917" t="s">
        <v>311</v>
      </c>
      <c r="B2917" t="s">
        <v>314</v>
      </c>
      <c r="C2917" t="s">
        <v>349</v>
      </c>
      <c r="D2917" s="34">
        <v>44652</v>
      </c>
      <c r="E2917">
        <v>401.02</v>
      </c>
      <c r="F2917" s="24">
        <v>70.489999999999995</v>
      </c>
      <c r="G2917" s="24">
        <f t="shared" si="45"/>
        <v>471.51</v>
      </c>
    </row>
    <row r="2918" spans="1:7" x14ac:dyDescent="0.25">
      <c r="A2918" t="s">
        <v>311</v>
      </c>
      <c r="B2918" t="s">
        <v>314</v>
      </c>
      <c r="C2918" t="s">
        <v>350</v>
      </c>
      <c r="D2918" s="34">
        <v>44652</v>
      </c>
      <c r="E2918">
        <v>399.72</v>
      </c>
      <c r="F2918" s="24">
        <v>70.260000000000005</v>
      </c>
      <c r="G2918" s="24">
        <f t="shared" si="45"/>
        <v>469.98</v>
      </c>
    </row>
    <row r="2919" spans="1:7" x14ac:dyDescent="0.25">
      <c r="A2919" t="s">
        <v>311</v>
      </c>
      <c r="B2919" t="s">
        <v>314</v>
      </c>
      <c r="C2919" t="s">
        <v>351</v>
      </c>
      <c r="D2919" s="34">
        <v>44652</v>
      </c>
      <c r="E2919">
        <v>401.02</v>
      </c>
      <c r="F2919" s="24">
        <v>70.489999999999995</v>
      </c>
      <c r="G2919" s="24">
        <f t="shared" si="45"/>
        <v>471.51</v>
      </c>
    </row>
    <row r="2920" spans="1:7" x14ac:dyDescent="0.25">
      <c r="A2920" t="s">
        <v>311</v>
      </c>
      <c r="B2920" t="s">
        <v>314</v>
      </c>
      <c r="C2920" t="s">
        <v>352</v>
      </c>
      <c r="D2920" s="34">
        <v>44652</v>
      </c>
      <c r="E2920">
        <v>401.02</v>
      </c>
      <c r="F2920" s="24">
        <v>70.489999999999995</v>
      </c>
      <c r="G2920" s="24">
        <f t="shared" si="45"/>
        <v>471.51</v>
      </c>
    </row>
    <row r="2921" spans="1:7" x14ac:dyDescent="0.25">
      <c r="A2921" t="s">
        <v>311</v>
      </c>
      <c r="B2921" t="s">
        <v>314</v>
      </c>
      <c r="C2921" t="s">
        <v>353</v>
      </c>
      <c r="D2921" s="34">
        <v>44652</v>
      </c>
      <c r="E2921">
        <v>399.72</v>
      </c>
      <c r="F2921" s="24">
        <v>70.260000000000005</v>
      </c>
      <c r="G2921" s="24">
        <f t="shared" si="45"/>
        <v>469.98</v>
      </c>
    </row>
    <row r="2922" spans="1:7" x14ac:dyDescent="0.25">
      <c r="A2922" t="s">
        <v>311</v>
      </c>
      <c r="B2922" t="s">
        <v>314</v>
      </c>
      <c r="C2922" t="s">
        <v>354</v>
      </c>
      <c r="D2922" s="34">
        <v>44652</v>
      </c>
      <c r="E2922">
        <v>401.02</v>
      </c>
      <c r="F2922" s="24">
        <v>70.489999999999995</v>
      </c>
      <c r="G2922" s="24">
        <f t="shared" si="45"/>
        <v>471.51</v>
      </c>
    </row>
    <row r="2923" spans="1:7" x14ac:dyDescent="0.25">
      <c r="A2923" t="s">
        <v>311</v>
      </c>
      <c r="B2923" t="s">
        <v>314</v>
      </c>
      <c r="C2923" t="s">
        <v>355</v>
      </c>
      <c r="D2923" s="34">
        <v>44652</v>
      </c>
      <c r="E2923">
        <v>401.02</v>
      </c>
      <c r="F2923" s="24">
        <v>70.489999999999995</v>
      </c>
      <c r="G2923" s="24">
        <f t="shared" si="45"/>
        <v>471.51</v>
      </c>
    </row>
    <row r="2924" spans="1:7" x14ac:dyDescent="0.25">
      <c r="A2924" t="s">
        <v>311</v>
      </c>
      <c r="B2924" t="s">
        <v>314</v>
      </c>
      <c r="C2924" t="s">
        <v>356</v>
      </c>
      <c r="D2924" s="34">
        <v>44652</v>
      </c>
      <c r="E2924">
        <v>401.02</v>
      </c>
      <c r="F2924" s="24">
        <v>70.489999999999995</v>
      </c>
      <c r="G2924" s="24">
        <f t="shared" si="45"/>
        <v>471.51</v>
      </c>
    </row>
    <row r="2925" spans="1:7" x14ac:dyDescent="0.25">
      <c r="A2925" t="s">
        <v>311</v>
      </c>
      <c r="B2925" t="s">
        <v>314</v>
      </c>
      <c r="C2925" t="s">
        <v>357</v>
      </c>
      <c r="D2925" s="34">
        <v>44652</v>
      </c>
      <c r="E2925">
        <v>401.02</v>
      </c>
      <c r="F2925" s="24">
        <v>70.489999999999995</v>
      </c>
      <c r="G2925" s="24">
        <f t="shared" si="45"/>
        <v>471.51</v>
      </c>
    </row>
    <row r="2926" spans="1:7" x14ac:dyDescent="0.25">
      <c r="A2926" t="s">
        <v>311</v>
      </c>
      <c r="B2926" t="s">
        <v>314</v>
      </c>
      <c r="C2926" t="s">
        <v>358</v>
      </c>
      <c r="D2926" s="34">
        <v>44652</v>
      </c>
      <c r="E2926">
        <v>401.02</v>
      </c>
      <c r="F2926" s="24">
        <v>70.489999999999995</v>
      </c>
      <c r="G2926" s="24">
        <f t="shared" si="45"/>
        <v>471.51</v>
      </c>
    </row>
    <row r="2927" spans="1:7" x14ac:dyDescent="0.25">
      <c r="A2927" t="s">
        <v>311</v>
      </c>
      <c r="B2927" t="s">
        <v>314</v>
      </c>
      <c r="C2927" t="s">
        <v>359</v>
      </c>
      <c r="D2927" s="34">
        <v>44652</v>
      </c>
      <c r="E2927">
        <v>401.02</v>
      </c>
      <c r="F2927" s="24">
        <v>70.489999999999995</v>
      </c>
      <c r="G2927" s="24">
        <f t="shared" si="45"/>
        <v>471.51</v>
      </c>
    </row>
    <row r="2928" spans="1:7" x14ac:dyDescent="0.25">
      <c r="A2928" t="s">
        <v>311</v>
      </c>
      <c r="B2928" t="s">
        <v>314</v>
      </c>
      <c r="C2928" t="s">
        <v>360</v>
      </c>
      <c r="D2928" s="34">
        <v>44652</v>
      </c>
      <c r="E2928">
        <v>401.02</v>
      </c>
      <c r="F2928" s="24">
        <v>70.489999999999995</v>
      </c>
      <c r="G2928" s="24">
        <f t="shared" si="45"/>
        <v>471.51</v>
      </c>
    </row>
    <row r="2929" spans="1:7" x14ac:dyDescent="0.25">
      <c r="A2929" t="s">
        <v>311</v>
      </c>
      <c r="B2929" t="s">
        <v>314</v>
      </c>
      <c r="C2929" t="s">
        <v>361</v>
      </c>
      <c r="D2929" s="34">
        <v>44652</v>
      </c>
      <c r="E2929">
        <v>401.02</v>
      </c>
      <c r="F2929" s="24">
        <v>70.489999999999995</v>
      </c>
      <c r="G2929" s="24">
        <f t="shared" si="45"/>
        <v>471.51</v>
      </c>
    </row>
    <row r="2930" spans="1:7" x14ac:dyDescent="0.25">
      <c r="A2930" t="s">
        <v>311</v>
      </c>
      <c r="B2930" t="s">
        <v>314</v>
      </c>
      <c r="C2930" t="s">
        <v>362</v>
      </c>
      <c r="D2930" s="34">
        <v>44652</v>
      </c>
      <c r="E2930">
        <v>401.02</v>
      </c>
      <c r="F2930" s="24">
        <v>70.489999999999995</v>
      </c>
      <c r="G2930" s="24">
        <f t="shared" si="45"/>
        <v>471.51</v>
      </c>
    </row>
    <row r="2931" spans="1:7" x14ac:dyDescent="0.25">
      <c r="A2931" t="s">
        <v>311</v>
      </c>
      <c r="B2931" t="s">
        <v>314</v>
      </c>
      <c r="C2931" t="s">
        <v>363</v>
      </c>
      <c r="D2931" s="34">
        <v>44652</v>
      </c>
      <c r="E2931">
        <v>401.02</v>
      </c>
      <c r="F2931" s="24">
        <v>70.489999999999995</v>
      </c>
      <c r="G2931" s="24">
        <f t="shared" si="45"/>
        <v>471.51</v>
      </c>
    </row>
    <row r="2932" spans="1:7" x14ac:dyDescent="0.25">
      <c r="A2932" t="s">
        <v>311</v>
      </c>
      <c r="B2932" t="s">
        <v>314</v>
      </c>
      <c r="C2932" t="s">
        <v>364</v>
      </c>
      <c r="D2932" s="34">
        <v>44652</v>
      </c>
      <c r="E2932">
        <v>401.02</v>
      </c>
      <c r="F2932" s="24">
        <v>70.489999999999995</v>
      </c>
      <c r="G2932" s="24">
        <f t="shared" si="45"/>
        <v>471.51</v>
      </c>
    </row>
    <row r="2933" spans="1:7" x14ac:dyDescent="0.25">
      <c r="A2933" t="s">
        <v>311</v>
      </c>
      <c r="B2933" t="s">
        <v>314</v>
      </c>
      <c r="C2933" t="s">
        <v>365</v>
      </c>
      <c r="D2933" s="34">
        <v>44652</v>
      </c>
      <c r="E2933">
        <v>401.02</v>
      </c>
      <c r="F2933" s="24">
        <v>70.489999999999995</v>
      </c>
      <c r="G2933" s="24">
        <f t="shared" si="45"/>
        <v>471.51</v>
      </c>
    </row>
    <row r="2934" spans="1:7" x14ac:dyDescent="0.25">
      <c r="A2934" t="s">
        <v>311</v>
      </c>
      <c r="B2934" t="s">
        <v>314</v>
      </c>
      <c r="C2934" t="s">
        <v>366</v>
      </c>
      <c r="D2934" s="34">
        <v>44652</v>
      </c>
      <c r="E2934">
        <v>401.02</v>
      </c>
      <c r="F2934" s="24">
        <v>70.489999999999995</v>
      </c>
      <c r="G2934" s="24">
        <f t="shared" si="45"/>
        <v>471.51</v>
      </c>
    </row>
    <row r="2935" spans="1:7" x14ac:dyDescent="0.25">
      <c r="A2935" t="s">
        <v>311</v>
      </c>
      <c r="B2935" t="s">
        <v>314</v>
      </c>
      <c r="C2935" t="s">
        <v>367</v>
      </c>
      <c r="D2935" s="34">
        <v>44652</v>
      </c>
      <c r="E2935">
        <v>399.72</v>
      </c>
      <c r="F2935" s="24">
        <v>70.260000000000005</v>
      </c>
      <c r="G2935" s="24">
        <f t="shared" si="45"/>
        <v>469.98</v>
      </c>
    </row>
    <row r="2936" spans="1:7" x14ac:dyDescent="0.25">
      <c r="A2936" t="s">
        <v>311</v>
      </c>
      <c r="B2936" t="s">
        <v>314</v>
      </c>
      <c r="C2936" t="s">
        <v>368</v>
      </c>
      <c r="D2936" s="34">
        <v>44652</v>
      </c>
      <c r="E2936">
        <v>401.02</v>
      </c>
      <c r="F2936" s="24">
        <v>70.489999999999995</v>
      </c>
      <c r="G2936" s="24">
        <f t="shared" si="45"/>
        <v>471.51</v>
      </c>
    </row>
    <row r="2937" spans="1:7" x14ac:dyDescent="0.25">
      <c r="A2937" t="s">
        <v>311</v>
      </c>
      <c r="B2937" t="s">
        <v>314</v>
      </c>
      <c r="C2937" t="s">
        <v>369</v>
      </c>
      <c r="D2937" s="34">
        <v>44652</v>
      </c>
      <c r="E2937">
        <v>401.02</v>
      </c>
      <c r="F2937" s="24">
        <v>70.489999999999995</v>
      </c>
      <c r="G2937" s="24">
        <f t="shared" si="45"/>
        <v>471.51</v>
      </c>
    </row>
    <row r="2938" spans="1:7" x14ac:dyDescent="0.25">
      <c r="A2938" t="s">
        <v>311</v>
      </c>
      <c r="B2938" t="s">
        <v>314</v>
      </c>
      <c r="C2938" t="s">
        <v>370</v>
      </c>
      <c r="D2938" s="34">
        <v>44652</v>
      </c>
      <c r="E2938">
        <v>401.02</v>
      </c>
      <c r="F2938" s="24">
        <v>70.489999999999995</v>
      </c>
      <c r="G2938" s="24">
        <f t="shared" si="45"/>
        <v>471.51</v>
      </c>
    </row>
    <row r="2939" spans="1:7" x14ac:dyDescent="0.25">
      <c r="A2939" t="s">
        <v>311</v>
      </c>
      <c r="B2939" t="s">
        <v>314</v>
      </c>
      <c r="C2939" t="s">
        <v>371</v>
      </c>
      <c r="D2939" s="34">
        <v>44652</v>
      </c>
      <c r="E2939">
        <v>401.02</v>
      </c>
      <c r="F2939" s="24">
        <v>70.489999999999995</v>
      </c>
      <c r="G2939" s="24">
        <f t="shared" si="45"/>
        <v>471.51</v>
      </c>
    </row>
    <row r="2940" spans="1:7" x14ac:dyDescent="0.25">
      <c r="A2940" t="s">
        <v>311</v>
      </c>
      <c r="B2940" t="s">
        <v>314</v>
      </c>
      <c r="C2940" t="s">
        <v>372</v>
      </c>
      <c r="D2940" s="34">
        <v>44652</v>
      </c>
      <c r="E2940">
        <v>401.02</v>
      </c>
      <c r="F2940" s="24">
        <v>70.489999999999995</v>
      </c>
      <c r="G2940" s="24">
        <f t="shared" si="45"/>
        <v>471.51</v>
      </c>
    </row>
    <row r="2941" spans="1:7" x14ac:dyDescent="0.25">
      <c r="A2941" t="s">
        <v>311</v>
      </c>
      <c r="B2941" t="s">
        <v>314</v>
      </c>
      <c r="C2941" t="s">
        <v>373</v>
      </c>
      <c r="D2941" s="34">
        <v>44652</v>
      </c>
      <c r="E2941">
        <v>401.02</v>
      </c>
      <c r="F2941" s="24">
        <v>70.489999999999995</v>
      </c>
      <c r="G2941" s="24">
        <f t="shared" si="45"/>
        <v>471.51</v>
      </c>
    </row>
    <row r="2942" spans="1:7" x14ac:dyDescent="0.25">
      <c r="A2942" t="s">
        <v>311</v>
      </c>
      <c r="B2942" t="s">
        <v>314</v>
      </c>
      <c r="C2942" t="s">
        <v>374</v>
      </c>
      <c r="D2942" s="34">
        <v>44652</v>
      </c>
      <c r="E2942">
        <v>399.72</v>
      </c>
      <c r="F2942" s="24">
        <v>70.260000000000005</v>
      </c>
      <c r="G2942" s="24">
        <f t="shared" si="45"/>
        <v>469.98</v>
      </c>
    </row>
    <row r="2943" spans="1:7" x14ac:dyDescent="0.25">
      <c r="A2943" t="s">
        <v>311</v>
      </c>
      <c r="B2943" t="s">
        <v>314</v>
      </c>
      <c r="C2943" t="s">
        <v>375</v>
      </c>
      <c r="D2943" s="34">
        <v>44652</v>
      </c>
      <c r="E2943">
        <v>401.02</v>
      </c>
      <c r="F2943" s="24">
        <v>70.489999999999995</v>
      </c>
      <c r="G2943" s="24">
        <f t="shared" si="45"/>
        <v>471.51</v>
      </c>
    </row>
    <row r="2944" spans="1:7" x14ac:dyDescent="0.25">
      <c r="A2944" t="s">
        <v>311</v>
      </c>
      <c r="B2944" t="s">
        <v>314</v>
      </c>
      <c r="C2944" t="s">
        <v>376</v>
      </c>
      <c r="D2944" s="34">
        <v>44652</v>
      </c>
      <c r="E2944">
        <v>401.02</v>
      </c>
      <c r="F2944" s="24">
        <v>70.489999999999995</v>
      </c>
      <c r="G2944" s="24">
        <f t="shared" si="45"/>
        <v>471.51</v>
      </c>
    </row>
    <row r="2945" spans="1:7" x14ac:dyDescent="0.25">
      <c r="A2945" t="s">
        <v>311</v>
      </c>
      <c r="B2945" t="s">
        <v>314</v>
      </c>
      <c r="C2945" t="s">
        <v>377</v>
      </c>
      <c r="D2945" s="34">
        <v>44652</v>
      </c>
      <c r="E2945">
        <v>401.02</v>
      </c>
      <c r="F2945" s="24">
        <v>70.489999999999995</v>
      </c>
      <c r="G2945" s="24">
        <f t="shared" si="45"/>
        <v>471.51</v>
      </c>
    </row>
    <row r="2946" spans="1:7" x14ac:dyDescent="0.25">
      <c r="A2946" t="s">
        <v>311</v>
      </c>
      <c r="B2946" t="s">
        <v>314</v>
      </c>
      <c r="C2946" t="s">
        <v>378</v>
      </c>
      <c r="D2946" s="34">
        <v>44652</v>
      </c>
      <c r="E2946">
        <v>401.02</v>
      </c>
      <c r="F2946" s="24">
        <v>70.489999999999995</v>
      </c>
      <c r="G2946" s="24">
        <f t="shared" si="45"/>
        <v>471.51</v>
      </c>
    </row>
    <row r="2947" spans="1:7" x14ac:dyDescent="0.25">
      <c r="A2947" t="s">
        <v>311</v>
      </c>
      <c r="B2947" t="s">
        <v>314</v>
      </c>
      <c r="C2947" t="s">
        <v>379</v>
      </c>
      <c r="D2947" s="34">
        <v>44652</v>
      </c>
      <c r="E2947">
        <v>399.72</v>
      </c>
      <c r="F2947" s="24">
        <v>70.260000000000005</v>
      </c>
      <c r="G2947" s="24">
        <f t="shared" ref="G2947:G3010" si="46">SUM(E2947:F2947)</f>
        <v>469.98</v>
      </c>
    </row>
    <row r="2948" spans="1:7" x14ac:dyDescent="0.25">
      <c r="A2948" t="s">
        <v>311</v>
      </c>
      <c r="B2948" t="s">
        <v>314</v>
      </c>
      <c r="C2948" t="s">
        <v>380</v>
      </c>
      <c r="D2948" s="34">
        <v>44652</v>
      </c>
      <c r="E2948">
        <v>399.72</v>
      </c>
      <c r="F2948" s="24">
        <v>70.260000000000005</v>
      </c>
      <c r="G2948" s="24">
        <f t="shared" si="46"/>
        <v>469.98</v>
      </c>
    </row>
    <row r="2949" spans="1:7" x14ac:dyDescent="0.25">
      <c r="A2949" t="s">
        <v>311</v>
      </c>
      <c r="B2949" t="s">
        <v>314</v>
      </c>
      <c r="C2949" t="s">
        <v>381</v>
      </c>
      <c r="D2949" s="34">
        <v>44652</v>
      </c>
      <c r="E2949">
        <v>399.72</v>
      </c>
      <c r="F2949" s="24">
        <v>70.260000000000005</v>
      </c>
      <c r="G2949" s="24">
        <f t="shared" si="46"/>
        <v>469.98</v>
      </c>
    </row>
    <row r="2950" spans="1:7" x14ac:dyDescent="0.25">
      <c r="A2950" t="s">
        <v>311</v>
      </c>
      <c r="B2950" t="s">
        <v>314</v>
      </c>
      <c r="C2950" t="s">
        <v>382</v>
      </c>
      <c r="D2950" s="34">
        <v>44652</v>
      </c>
      <c r="E2950">
        <v>399.72</v>
      </c>
      <c r="F2950" s="24">
        <v>70.260000000000005</v>
      </c>
      <c r="G2950" s="24">
        <f t="shared" si="46"/>
        <v>469.98</v>
      </c>
    </row>
    <row r="2951" spans="1:7" x14ac:dyDescent="0.25">
      <c r="A2951" t="s">
        <v>311</v>
      </c>
      <c r="B2951" t="s">
        <v>314</v>
      </c>
      <c r="C2951" t="s">
        <v>383</v>
      </c>
      <c r="D2951" s="34">
        <v>44652</v>
      </c>
      <c r="E2951">
        <v>399.72</v>
      </c>
      <c r="F2951" s="24">
        <v>70.260000000000005</v>
      </c>
      <c r="G2951" s="24">
        <f t="shared" si="46"/>
        <v>469.98</v>
      </c>
    </row>
    <row r="2952" spans="1:7" x14ac:dyDescent="0.25">
      <c r="A2952" t="s">
        <v>311</v>
      </c>
      <c r="B2952" t="s">
        <v>314</v>
      </c>
      <c r="C2952" t="s">
        <v>384</v>
      </c>
      <c r="D2952" s="34">
        <v>44652</v>
      </c>
      <c r="E2952">
        <v>399.72</v>
      </c>
      <c r="F2952" s="24">
        <v>70.260000000000005</v>
      </c>
      <c r="G2952" s="24">
        <f t="shared" si="46"/>
        <v>469.98</v>
      </c>
    </row>
    <row r="2953" spans="1:7" x14ac:dyDescent="0.25">
      <c r="A2953" t="s">
        <v>311</v>
      </c>
      <c r="B2953" t="s">
        <v>314</v>
      </c>
      <c r="C2953" t="s">
        <v>385</v>
      </c>
      <c r="D2953" s="34">
        <v>44652</v>
      </c>
      <c r="E2953">
        <v>399.72</v>
      </c>
      <c r="F2953" s="24">
        <v>70.260000000000005</v>
      </c>
      <c r="G2953" s="24">
        <f t="shared" si="46"/>
        <v>469.98</v>
      </c>
    </row>
    <row r="2954" spans="1:7" x14ac:dyDescent="0.25">
      <c r="A2954" t="s">
        <v>311</v>
      </c>
      <c r="B2954" t="s">
        <v>314</v>
      </c>
      <c r="C2954" t="s">
        <v>386</v>
      </c>
      <c r="D2954" s="34">
        <v>44652</v>
      </c>
      <c r="E2954">
        <v>399.72</v>
      </c>
      <c r="F2954" s="24">
        <v>70.260000000000005</v>
      </c>
      <c r="G2954" s="24">
        <f t="shared" si="46"/>
        <v>469.98</v>
      </c>
    </row>
    <row r="2955" spans="1:7" x14ac:dyDescent="0.25">
      <c r="A2955" t="s">
        <v>311</v>
      </c>
      <c r="B2955" t="s">
        <v>314</v>
      </c>
      <c r="C2955" t="s">
        <v>387</v>
      </c>
      <c r="D2955" s="34">
        <v>44652</v>
      </c>
      <c r="E2955">
        <v>399.72</v>
      </c>
      <c r="F2955" s="24">
        <v>70.260000000000005</v>
      </c>
      <c r="G2955" s="24">
        <f t="shared" si="46"/>
        <v>469.98</v>
      </c>
    </row>
    <row r="2956" spans="1:7" x14ac:dyDescent="0.25">
      <c r="A2956" t="s">
        <v>311</v>
      </c>
      <c r="B2956" t="s">
        <v>314</v>
      </c>
      <c r="C2956" t="s">
        <v>388</v>
      </c>
      <c r="D2956" s="34">
        <v>44652</v>
      </c>
      <c r="E2956">
        <v>399.72</v>
      </c>
      <c r="F2956" s="24">
        <v>70.260000000000005</v>
      </c>
      <c r="G2956" s="24">
        <f t="shared" si="46"/>
        <v>469.98</v>
      </c>
    </row>
    <row r="2957" spans="1:7" x14ac:dyDescent="0.25">
      <c r="A2957" t="s">
        <v>311</v>
      </c>
      <c r="B2957" t="s">
        <v>314</v>
      </c>
      <c r="C2957" t="s">
        <v>389</v>
      </c>
      <c r="D2957" s="34">
        <v>44652</v>
      </c>
      <c r="E2957">
        <v>399.72</v>
      </c>
      <c r="F2957" s="24">
        <v>70.260000000000005</v>
      </c>
      <c r="G2957" s="24">
        <f t="shared" si="46"/>
        <v>469.98</v>
      </c>
    </row>
    <row r="2958" spans="1:7" x14ac:dyDescent="0.25">
      <c r="A2958" t="s">
        <v>311</v>
      </c>
      <c r="B2958" t="s">
        <v>314</v>
      </c>
      <c r="C2958" t="s">
        <v>390</v>
      </c>
      <c r="D2958" s="34">
        <v>44652</v>
      </c>
      <c r="E2958">
        <v>399.72</v>
      </c>
      <c r="F2958" s="24">
        <v>70.260000000000005</v>
      </c>
      <c r="G2958" s="24">
        <f t="shared" si="46"/>
        <v>469.98</v>
      </c>
    </row>
    <row r="2959" spans="1:7" x14ac:dyDescent="0.25">
      <c r="A2959" t="s">
        <v>311</v>
      </c>
      <c r="B2959" t="s">
        <v>314</v>
      </c>
      <c r="C2959" t="s">
        <v>391</v>
      </c>
      <c r="D2959" s="34">
        <v>44652</v>
      </c>
      <c r="E2959">
        <v>399.72</v>
      </c>
      <c r="F2959" s="24">
        <v>70.260000000000005</v>
      </c>
      <c r="G2959" s="24">
        <f t="shared" si="46"/>
        <v>469.98</v>
      </c>
    </row>
    <row r="2960" spans="1:7" x14ac:dyDescent="0.25">
      <c r="A2960" t="s">
        <v>311</v>
      </c>
      <c r="B2960" t="s">
        <v>314</v>
      </c>
      <c r="C2960" t="s">
        <v>392</v>
      </c>
      <c r="D2960" s="34">
        <v>44652</v>
      </c>
      <c r="E2960">
        <v>399.72</v>
      </c>
      <c r="F2960" s="24">
        <v>70.260000000000005</v>
      </c>
      <c r="G2960" s="24">
        <f t="shared" si="46"/>
        <v>469.98</v>
      </c>
    </row>
    <row r="2961" spans="1:7" x14ac:dyDescent="0.25">
      <c r="A2961" t="s">
        <v>311</v>
      </c>
      <c r="B2961" t="s">
        <v>314</v>
      </c>
      <c r="C2961" t="s">
        <v>393</v>
      </c>
      <c r="D2961" s="34">
        <v>44652</v>
      </c>
      <c r="E2961">
        <v>399.72</v>
      </c>
      <c r="F2961" s="24">
        <v>70.260000000000005</v>
      </c>
      <c r="G2961" s="24">
        <f t="shared" si="46"/>
        <v>469.98</v>
      </c>
    </row>
    <row r="2962" spans="1:7" x14ac:dyDescent="0.25">
      <c r="A2962" t="s">
        <v>311</v>
      </c>
      <c r="B2962" t="s">
        <v>314</v>
      </c>
      <c r="C2962" t="s">
        <v>394</v>
      </c>
      <c r="D2962" s="34">
        <v>44652</v>
      </c>
      <c r="E2962">
        <v>399.72</v>
      </c>
      <c r="F2962" s="24">
        <v>70.260000000000005</v>
      </c>
      <c r="G2962" s="24">
        <f t="shared" si="46"/>
        <v>469.98</v>
      </c>
    </row>
    <row r="2963" spans="1:7" x14ac:dyDescent="0.25">
      <c r="A2963" t="s">
        <v>311</v>
      </c>
      <c r="B2963" t="s">
        <v>314</v>
      </c>
      <c r="C2963" t="s">
        <v>395</v>
      </c>
      <c r="D2963" s="34">
        <v>44652</v>
      </c>
      <c r="E2963">
        <v>399.72</v>
      </c>
      <c r="F2963" s="24">
        <v>70.260000000000005</v>
      </c>
      <c r="G2963" s="24">
        <f t="shared" si="46"/>
        <v>469.98</v>
      </c>
    </row>
    <row r="2964" spans="1:7" x14ac:dyDescent="0.25">
      <c r="A2964" t="s">
        <v>311</v>
      </c>
      <c r="B2964" t="s">
        <v>314</v>
      </c>
      <c r="C2964" t="s">
        <v>396</v>
      </c>
      <c r="D2964" s="34">
        <v>44652</v>
      </c>
      <c r="E2964">
        <v>399.72</v>
      </c>
      <c r="F2964" s="24">
        <v>70.260000000000005</v>
      </c>
      <c r="G2964" s="24">
        <f t="shared" si="46"/>
        <v>469.98</v>
      </c>
    </row>
    <row r="2965" spans="1:7" x14ac:dyDescent="0.25">
      <c r="A2965" t="s">
        <v>311</v>
      </c>
      <c r="B2965" t="s">
        <v>314</v>
      </c>
      <c r="C2965" t="s">
        <v>397</v>
      </c>
      <c r="D2965" s="34">
        <v>44652</v>
      </c>
      <c r="E2965">
        <v>399.72</v>
      </c>
      <c r="F2965" s="24">
        <v>70.260000000000005</v>
      </c>
      <c r="G2965" s="24">
        <f t="shared" si="46"/>
        <v>469.98</v>
      </c>
    </row>
    <row r="2966" spans="1:7" x14ac:dyDescent="0.25">
      <c r="A2966" t="s">
        <v>311</v>
      </c>
      <c r="B2966" t="s">
        <v>314</v>
      </c>
      <c r="C2966" t="s">
        <v>398</v>
      </c>
      <c r="D2966" s="34">
        <v>44652</v>
      </c>
      <c r="E2966">
        <v>399.72</v>
      </c>
      <c r="F2966" s="24">
        <v>70.260000000000005</v>
      </c>
      <c r="G2966" s="24">
        <f t="shared" si="46"/>
        <v>469.98</v>
      </c>
    </row>
    <row r="2967" spans="1:7" x14ac:dyDescent="0.25">
      <c r="A2967" t="s">
        <v>311</v>
      </c>
      <c r="B2967" t="s">
        <v>314</v>
      </c>
      <c r="C2967" t="s">
        <v>399</v>
      </c>
      <c r="D2967" s="34">
        <v>44652</v>
      </c>
      <c r="E2967">
        <v>399.72</v>
      </c>
      <c r="F2967" s="24">
        <v>70.260000000000005</v>
      </c>
      <c r="G2967" s="24">
        <f t="shared" si="46"/>
        <v>469.98</v>
      </c>
    </row>
    <row r="2968" spans="1:7" x14ac:dyDescent="0.25">
      <c r="A2968" t="s">
        <v>311</v>
      </c>
      <c r="B2968" t="s">
        <v>314</v>
      </c>
      <c r="C2968" t="s">
        <v>400</v>
      </c>
      <c r="D2968" s="34">
        <v>44652</v>
      </c>
      <c r="E2968">
        <v>399.72</v>
      </c>
      <c r="F2968" s="24">
        <v>70.260000000000005</v>
      </c>
      <c r="G2968" s="24">
        <f t="shared" si="46"/>
        <v>469.98</v>
      </c>
    </row>
    <row r="2969" spans="1:7" x14ac:dyDescent="0.25">
      <c r="A2969" t="s">
        <v>311</v>
      </c>
      <c r="B2969" t="s">
        <v>314</v>
      </c>
      <c r="C2969" t="s">
        <v>401</v>
      </c>
      <c r="D2969" s="34">
        <v>44652</v>
      </c>
      <c r="E2969">
        <v>399.72</v>
      </c>
      <c r="F2969" s="24">
        <v>70.260000000000005</v>
      </c>
      <c r="G2969" s="24">
        <f t="shared" si="46"/>
        <v>469.98</v>
      </c>
    </row>
    <row r="2970" spans="1:7" x14ac:dyDescent="0.25">
      <c r="A2970" t="s">
        <v>311</v>
      </c>
      <c r="B2970" t="s">
        <v>314</v>
      </c>
      <c r="C2970" t="s">
        <v>402</v>
      </c>
      <c r="D2970" s="34">
        <v>44652</v>
      </c>
      <c r="E2970">
        <v>399.72</v>
      </c>
      <c r="F2970" s="24">
        <v>70.260000000000005</v>
      </c>
      <c r="G2970" s="24">
        <f t="shared" si="46"/>
        <v>469.98</v>
      </c>
    </row>
    <row r="2971" spans="1:7" x14ac:dyDescent="0.25">
      <c r="A2971" t="s">
        <v>311</v>
      </c>
      <c r="B2971" t="s">
        <v>314</v>
      </c>
      <c r="C2971" t="s">
        <v>403</v>
      </c>
      <c r="D2971" s="34">
        <v>44652</v>
      </c>
      <c r="E2971">
        <v>399.72</v>
      </c>
      <c r="F2971" s="24">
        <v>70.260000000000005</v>
      </c>
      <c r="G2971" s="24">
        <f t="shared" si="46"/>
        <v>469.98</v>
      </c>
    </row>
    <row r="2972" spans="1:7" x14ac:dyDescent="0.25">
      <c r="A2972" t="s">
        <v>311</v>
      </c>
      <c r="B2972" t="s">
        <v>314</v>
      </c>
      <c r="C2972" t="s">
        <v>404</v>
      </c>
      <c r="D2972" s="34">
        <v>44652</v>
      </c>
      <c r="E2972">
        <v>399.72</v>
      </c>
      <c r="F2972" s="24">
        <v>70.260000000000005</v>
      </c>
      <c r="G2972" s="24">
        <f t="shared" si="46"/>
        <v>469.98</v>
      </c>
    </row>
    <row r="2973" spans="1:7" x14ac:dyDescent="0.25">
      <c r="A2973" t="s">
        <v>311</v>
      </c>
      <c r="B2973" t="s">
        <v>314</v>
      </c>
      <c r="C2973" t="s">
        <v>405</v>
      </c>
      <c r="D2973" s="34">
        <v>44652</v>
      </c>
      <c r="E2973">
        <v>399.72</v>
      </c>
      <c r="F2973" s="24">
        <v>70.260000000000005</v>
      </c>
      <c r="G2973" s="24">
        <f t="shared" si="46"/>
        <v>469.98</v>
      </c>
    </row>
    <row r="2974" spans="1:7" x14ac:dyDescent="0.25">
      <c r="A2974" t="s">
        <v>311</v>
      </c>
      <c r="B2974" t="s">
        <v>314</v>
      </c>
      <c r="C2974" t="s">
        <v>406</v>
      </c>
      <c r="D2974" s="34">
        <v>44652</v>
      </c>
      <c r="E2974">
        <v>399.72</v>
      </c>
      <c r="F2974" s="24">
        <v>70.260000000000005</v>
      </c>
      <c r="G2974" s="24">
        <f t="shared" si="46"/>
        <v>469.98</v>
      </c>
    </row>
    <row r="2975" spans="1:7" x14ac:dyDescent="0.25">
      <c r="A2975" t="s">
        <v>311</v>
      </c>
      <c r="B2975" t="s">
        <v>314</v>
      </c>
      <c r="C2975" t="s">
        <v>407</v>
      </c>
      <c r="D2975" s="34">
        <v>44652</v>
      </c>
      <c r="E2975">
        <v>399.72</v>
      </c>
      <c r="F2975" s="24">
        <v>70.260000000000005</v>
      </c>
      <c r="G2975" s="24">
        <f t="shared" si="46"/>
        <v>469.98</v>
      </c>
    </row>
    <row r="2976" spans="1:7" x14ac:dyDescent="0.25">
      <c r="A2976" t="s">
        <v>311</v>
      </c>
      <c r="B2976" t="s">
        <v>314</v>
      </c>
      <c r="C2976" t="s">
        <v>408</v>
      </c>
      <c r="D2976" s="34">
        <v>44652</v>
      </c>
      <c r="E2976">
        <v>399.72</v>
      </c>
      <c r="F2976" s="24">
        <v>70.260000000000005</v>
      </c>
      <c r="G2976" s="24">
        <f t="shared" si="46"/>
        <v>469.98</v>
      </c>
    </row>
    <row r="2977" spans="1:7" x14ac:dyDescent="0.25">
      <c r="A2977" t="s">
        <v>311</v>
      </c>
      <c r="B2977" t="s">
        <v>314</v>
      </c>
      <c r="C2977" t="s">
        <v>409</v>
      </c>
      <c r="D2977" s="34">
        <v>44652</v>
      </c>
      <c r="E2977">
        <v>399.72</v>
      </c>
      <c r="F2977" s="24">
        <v>70.260000000000005</v>
      </c>
      <c r="G2977" s="24">
        <f t="shared" si="46"/>
        <v>469.98</v>
      </c>
    </row>
    <row r="2978" spans="1:7" x14ac:dyDescent="0.25">
      <c r="A2978" t="s">
        <v>311</v>
      </c>
      <c r="B2978" t="s">
        <v>314</v>
      </c>
      <c r="C2978" t="s">
        <v>410</v>
      </c>
      <c r="D2978" s="34">
        <v>44652</v>
      </c>
      <c r="E2978">
        <v>399.72</v>
      </c>
      <c r="F2978" s="24">
        <v>70.260000000000005</v>
      </c>
      <c r="G2978" s="24">
        <f t="shared" si="46"/>
        <v>469.98</v>
      </c>
    </row>
    <row r="2979" spans="1:7" x14ac:dyDescent="0.25">
      <c r="A2979" t="s">
        <v>311</v>
      </c>
      <c r="B2979" t="s">
        <v>314</v>
      </c>
      <c r="C2979" t="s">
        <v>411</v>
      </c>
      <c r="D2979" s="34">
        <v>44652</v>
      </c>
      <c r="E2979">
        <v>399.72</v>
      </c>
      <c r="F2979" s="24">
        <v>70.260000000000005</v>
      </c>
      <c r="G2979" s="24">
        <f t="shared" si="46"/>
        <v>469.98</v>
      </c>
    </row>
    <row r="2980" spans="1:7" x14ac:dyDescent="0.25">
      <c r="A2980" t="s">
        <v>311</v>
      </c>
      <c r="B2980" t="s">
        <v>314</v>
      </c>
      <c r="C2980" t="s">
        <v>412</v>
      </c>
      <c r="D2980" s="34">
        <v>44652</v>
      </c>
      <c r="E2980">
        <v>399.72</v>
      </c>
      <c r="F2980" s="24">
        <v>70.260000000000005</v>
      </c>
      <c r="G2980" s="24">
        <f t="shared" si="46"/>
        <v>469.98</v>
      </c>
    </row>
    <row r="2981" spans="1:7" x14ac:dyDescent="0.25">
      <c r="A2981" t="s">
        <v>311</v>
      </c>
      <c r="B2981" t="s">
        <v>314</v>
      </c>
      <c r="C2981" t="s">
        <v>413</v>
      </c>
      <c r="D2981" s="34">
        <v>44652</v>
      </c>
      <c r="E2981">
        <v>399.72</v>
      </c>
      <c r="F2981" s="24">
        <v>70.260000000000005</v>
      </c>
      <c r="G2981" s="24">
        <f t="shared" si="46"/>
        <v>469.98</v>
      </c>
    </row>
    <row r="2982" spans="1:7" x14ac:dyDescent="0.25">
      <c r="A2982" t="s">
        <v>311</v>
      </c>
      <c r="B2982" t="s">
        <v>314</v>
      </c>
      <c r="C2982" t="s">
        <v>414</v>
      </c>
      <c r="D2982" s="34">
        <v>44652</v>
      </c>
      <c r="E2982">
        <v>399.72</v>
      </c>
      <c r="F2982" s="24">
        <v>70.260000000000005</v>
      </c>
      <c r="G2982" s="24">
        <f t="shared" si="46"/>
        <v>469.98</v>
      </c>
    </row>
    <row r="2983" spans="1:7" x14ac:dyDescent="0.25">
      <c r="A2983" t="s">
        <v>311</v>
      </c>
      <c r="B2983" t="s">
        <v>314</v>
      </c>
      <c r="C2983" t="s">
        <v>415</v>
      </c>
      <c r="D2983" s="34">
        <v>44652</v>
      </c>
      <c r="E2983">
        <v>399.72</v>
      </c>
      <c r="F2983" s="24">
        <v>70.260000000000005</v>
      </c>
      <c r="G2983" s="24">
        <f t="shared" si="46"/>
        <v>469.98</v>
      </c>
    </row>
    <row r="2984" spans="1:7" x14ac:dyDescent="0.25">
      <c r="A2984" t="s">
        <v>311</v>
      </c>
      <c r="B2984" t="s">
        <v>314</v>
      </c>
      <c r="C2984" t="s">
        <v>416</v>
      </c>
      <c r="D2984" s="34">
        <v>44652</v>
      </c>
      <c r="E2984">
        <v>399.72</v>
      </c>
      <c r="F2984" s="24">
        <v>70.260000000000005</v>
      </c>
      <c r="G2984" s="24">
        <f t="shared" si="46"/>
        <v>469.98</v>
      </c>
    </row>
    <row r="2985" spans="1:7" x14ac:dyDescent="0.25">
      <c r="A2985" t="s">
        <v>311</v>
      </c>
      <c r="B2985" t="s">
        <v>314</v>
      </c>
      <c r="C2985" t="s">
        <v>417</v>
      </c>
      <c r="D2985" s="34">
        <v>44652</v>
      </c>
      <c r="E2985">
        <v>399.72</v>
      </c>
      <c r="F2985" s="24">
        <v>70.260000000000005</v>
      </c>
      <c r="G2985" s="24">
        <f t="shared" si="46"/>
        <v>469.98</v>
      </c>
    </row>
    <row r="2986" spans="1:7" x14ac:dyDescent="0.25">
      <c r="A2986" t="s">
        <v>311</v>
      </c>
      <c r="B2986" t="s">
        <v>314</v>
      </c>
      <c r="C2986" t="s">
        <v>418</v>
      </c>
      <c r="D2986" s="34">
        <v>44652</v>
      </c>
      <c r="E2986">
        <v>399.72</v>
      </c>
      <c r="F2986" s="24">
        <v>70.260000000000005</v>
      </c>
      <c r="G2986" s="24">
        <f t="shared" si="46"/>
        <v>469.98</v>
      </c>
    </row>
    <row r="2987" spans="1:7" x14ac:dyDescent="0.25">
      <c r="A2987" t="s">
        <v>311</v>
      </c>
      <c r="B2987" t="s">
        <v>314</v>
      </c>
      <c r="C2987" t="s">
        <v>419</v>
      </c>
      <c r="D2987" s="34">
        <v>44652</v>
      </c>
      <c r="E2987">
        <v>399.72</v>
      </c>
      <c r="F2987" s="24">
        <v>70.260000000000005</v>
      </c>
      <c r="G2987" s="24">
        <f t="shared" si="46"/>
        <v>469.98</v>
      </c>
    </row>
    <row r="2988" spans="1:7" x14ac:dyDescent="0.25">
      <c r="A2988" t="s">
        <v>311</v>
      </c>
      <c r="B2988" t="s">
        <v>314</v>
      </c>
      <c r="C2988" t="s">
        <v>420</v>
      </c>
      <c r="D2988" s="34">
        <v>44652</v>
      </c>
      <c r="E2988">
        <v>399.72</v>
      </c>
      <c r="F2988" s="24">
        <v>70.260000000000005</v>
      </c>
      <c r="G2988" s="24">
        <f t="shared" si="46"/>
        <v>469.98</v>
      </c>
    </row>
    <row r="2989" spans="1:7" x14ac:dyDescent="0.25">
      <c r="A2989" t="s">
        <v>311</v>
      </c>
      <c r="B2989" t="s">
        <v>314</v>
      </c>
      <c r="C2989" t="s">
        <v>421</v>
      </c>
      <c r="D2989" s="34">
        <v>44652</v>
      </c>
      <c r="E2989">
        <v>399.72</v>
      </c>
      <c r="F2989" s="24">
        <v>70.260000000000005</v>
      </c>
      <c r="G2989" s="24">
        <f t="shared" si="46"/>
        <v>469.98</v>
      </c>
    </row>
    <row r="2990" spans="1:7" x14ac:dyDescent="0.25">
      <c r="A2990" t="s">
        <v>311</v>
      </c>
      <c r="B2990" t="s">
        <v>314</v>
      </c>
      <c r="C2990" t="s">
        <v>422</v>
      </c>
      <c r="D2990" s="34">
        <v>44652</v>
      </c>
      <c r="E2990">
        <v>399.72</v>
      </c>
      <c r="F2990" s="24">
        <v>70.260000000000005</v>
      </c>
      <c r="G2990" s="24">
        <f t="shared" si="46"/>
        <v>469.98</v>
      </c>
    </row>
    <row r="2991" spans="1:7" x14ac:dyDescent="0.25">
      <c r="A2991" t="s">
        <v>311</v>
      </c>
      <c r="B2991" t="s">
        <v>314</v>
      </c>
      <c r="C2991" t="s">
        <v>423</v>
      </c>
      <c r="D2991" s="34">
        <v>44652</v>
      </c>
      <c r="E2991">
        <v>399.72</v>
      </c>
      <c r="F2991" s="24">
        <v>70.260000000000005</v>
      </c>
      <c r="G2991" s="24">
        <f t="shared" si="46"/>
        <v>469.98</v>
      </c>
    </row>
    <row r="2992" spans="1:7" x14ac:dyDescent="0.25">
      <c r="A2992" t="s">
        <v>311</v>
      </c>
      <c r="B2992" t="s">
        <v>314</v>
      </c>
      <c r="C2992" t="s">
        <v>424</v>
      </c>
      <c r="D2992" s="34">
        <v>44652</v>
      </c>
      <c r="E2992">
        <v>399.72</v>
      </c>
      <c r="F2992" s="24">
        <v>70.260000000000005</v>
      </c>
      <c r="G2992" s="24">
        <f t="shared" si="46"/>
        <v>469.98</v>
      </c>
    </row>
    <row r="2993" spans="1:7" x14ac:dyDescent="0.25">
      <c r="A2993" t="s">
        <v>311</v>
      </c>
      <c r="B2993" t="s">
        <v>314</v>
      </c>
      <c r="C2993" t="s">
        <v>425</v>
      </c>
      <c r="D2993" s="34">
        <v>44652</v>
      </c>
      <c r="E2993">
        <v>399.72</v>
      </c>
      <c r="F2993" s="24">
        <v>70.260000000000005</v>
      </c>
      <c r="G2993" s="24">
        <f t="shared" si="46"/>
        <v>469.98</v>
      </c>
    </row>
    <row r="2994" spans="1:7" x14ac:dyDescent="0.25">
      <c r="A2994" t="s">
        <v>311</v>
      </c>
      <c r="B2994" t="s">
        <v>314</v>
      </c>
      <c r="C2994" t="s">
        <v>426</v>
      </c>
      <c r="D2994" s="34">
        <v>44652</v>
      </c>
      <c r="E2994">
        <v>401.02</v>
      </c>
      <c r="F2994" s="24">
        <v>70.489999999999995</v>
      </c>
      <c r="G2994" s="24">
        <f t="shared" si="46"/>
        <v>471.51</v>
      </c>
    </row>
    <row r="2995" spans="1:7" x14ac:dyDescent="0.25">
      <c r="A2995" t="s">
        <v>311</v>
      </c>
      <c r="B2995" t="s">
        <v>314</v>
      </c>
      <c r="C2995" t="s">
        <v>427</v>
      </c>
      <c r="D2995" s="34">
        <v>44652</v>
      </c>
      <c r="E2995">
        <v>399.72</v>
      </c>
      <c r="F2995" s="24">
        <v>70.260000000000005</v>
      </c>
      <c r="G2995" s="24">
        <f t="shared" si="46"/>
        <v>469.98</v>
      </c>
    </row>
    <row r="2996" spans="1:7" x14ac:dyDescent="0.25">
      <c r="A2996" t="s">
        <v>311</v>
      </c>
      <c r="B2996" t="s">
        <v>314</v>
      </c>
      <c r="C2996" t="s">
        <v>428</v>
      </c>
      <c r="D2996" s="34">
        <v>44652</v>
      </c>
      <c r="E2996">
        <v>399.72</v>
      </c>
      <c r="F2996" s="24">
        <v>70.260000000000005</v>
      </c>
      <c r="G2996" s="24">
        <f t="shared" si="46"/>
        <v>469.98</v>
      </c>
    </row>
    <row r="2997" spans="1:7" x14ac:dyDescent="0.25">
      <c r="A2997" t="s">
        <v>311</v>
      </c>
      <c r="B2997" t="s">
        <v>314</v>
      </c>
      <c r="C2997" t="s">
        <v>429</v>
      </c>
      <c r="D2997" s="34">
        <v>44652</v>
      </c>
      <c r="E2997">
        <v>399.72</v>
      </c>
      <c r="F2997" s="24">
        <v>70.260000000000005</v>
      </c>
      <c r="G2997" s="24">
        <f t="shared" si="46"/>
        <v>469.98</v>
      </c>
    </row>
    <row r="2998" spans="1:7" x14ac:dyDescent="0.25">
      <c r="A2998" t="s">
        <v>311</v>
      </c>
      <c r="B2998" t="s">
        <v>314</v>
      </c>
      <c r="C2998" t="s">
        <v>430</v>
      </c>
      <c r="D2998" s="34">
        <v>44652</v>
      </c>
      <c r="E2998">
        <v>401.02</v>
      </c>
      <c r="F2998" s="24">
        <v>70.489999999999995</v>
      </c>
      <c r="G2998" s="24">
        <f t="shared" si="46"/>
        <v>471.51</v>
      </c>
    </row>
    <row r="2999" spans="1:7" x14ac:dyDescent="0.25">
      <c r="A2999" t="s">
        <v>311</v>
      </c>
      <c r="B2999" t="s">
        <v>314</v>
      </c>
      <c r="C2999" t="s">
        <v>431</v>
      </c>
      <c r="D2999" s="34">
        <v>44652</v>
      </c>
      <c r="E2999">
        <v>401.02</v>
      </c>
      <c r="F2999" s="24">
        <v>70.489999999999995</v>
      </c>
      <c r="G2999" s="24">
        <f t="shared" si="46"/>
        <v>471.51</v>
      </c>
    </row>
    <row r="3000" spans="1:7" x14ac:dyDescent="0.25">
      <c r="A3000" t="s">
        <v>311</v>
      </c>
      <c r="B3000" t="s">
        <v>314</v>
      </c>
      <c r="C3000" t="s">
        <v>432</v>
      </c>
      <c r="D3000" s="34">
        <v>44652</v>
      </c>
      <c r="E3000">
        <v>401.02</v>
      </c>
      <c r="F3000" s="24">
        <v>70.489999999999995</v>
      </c>
      <c r="G3000" s="24">
        <f t="shared" si="46"/>
        <v>471.51</v>
      </c>
    </row>
    <row r="3001" spans="1:7" x14ac:dyDescent="0.25">
      <c r="A3001" t="s">
        <v>311</v>
      </c>
      <c r="B3001" t="s">
        <v>314</v>
      </c>
      <c r="C3001" t="s">
        <v>433</v>
      </c>
      <c r="D3001" s="34">
        <v>44652</v>
      </c>
      <c r="E3001">
        <v>401.02</v>
      </c>
      <c r="F3001" s="24">
        <v>70.489999999999995</v>
      </c>
      <c r="G3001" s="24">
        <f t="shared" si="46"/>
        <v>471.51</v>
      </c>
    </row>
    <row r="3002" spans="1:7" x14ac:dyDescent="0.25">
      <c r="A3002" t="s">
        <v>311</v>
      </c>
      <c r="B3002" t="s">
        <v>314</v>
      </c>
      <c r="C3002" t="s">
        <v>434</v>
      </c>
      <c r="D3002" s="34">
        <v>44652</v>
      </c>
      <c r="E3002">
        <v>401.02</v>
      </c>
      <c r="F3002" s="24">
        <v>70.489999999999995</v>
      </c>
      <c r="G3002" s="24">
        <f t="shared" si="46"/>
        <v>471.51</v>
      </c>
    </row>
    <row r="3003" spans="1:7" x14ac:dyDescent="0.25">
      <c r="A3003" t="s">
        <v>311</v>
      </c>
      <c r="B3003" t="s">
        <v>314</v>
      </c>
      <c r="C3003" t="s">
        <v>435</v>
      </c>
      <c r="D3003" s="34">
        <v>44652</v>
      </c>
      <c r="E3003">
        <v>401.02</v>
      </c>
      <c r="F3003" s="24">
        <v>70.489999999999995</v>
      </c>
      <c r="G3003" s="24">
        <f t="shared" si="46"/>
        <v>471.51</v>
      </c>
    </row>
    <row r="3004" spans="1:7" x14ac:dyDescent="0.25">
      <c r="A3004" t="s">
        <v>311</v>
      </c>
      <c r="B3004" t="s">
        <v>314</v>
      </c>
      <c r="C3004" t="s">
        <v>436</v>
      </c>
      <c r="D3004" s="34">
        <v>44652</v>
      </c>
      <c r="E3004">
        <v>401.02</v>
      </c>
      <c r="F3004" s="24">
        <v>70.489999999999995</v>
      </c>
      <c r="G3004" s="24">
        <f t="shared" si="46"/>
        <v>471.51</v>
      </c>
    </row>
    <row r="3005" spans="1:7" x14ac:dyDescent="0.25">
      <c r="A3005" t="s">
        <v>311</v>
      </c>
      <c r="B3005" t="s">
        <v>314</v>
      </c>
      <c r="C3005" t="s">
        <v>437</v>
      </c>
      <c r="D3005" s="34">
        <v>44652</v>
      </c>
      <c r="E3005">
        <v>401.02</v>
      </c>
      <c r="F3005" s="24">
        <v>70.489999999999995</v>
      </c>
      <c r="G3005" s="24">
        <f t="shared" si="46"/>
        <v>471.51</v>
      </c>
    </row>
    <row r="3006" spans="1:7" x14ac:dyDescent="0.25">
      <c r="A3006" t="s">
        <v>311</v>
      </c>
      <c r="B3006" t="s">
        <v>314</v>
      </c>
      <c r="C3006" t="s">
        <v>438</v>
      </c>
      <c r="D3006" s="34">
        <v>44652</v>
      </c>
      <c r="E3006">
        <v>401.02</v>
      </c>
      <c r="F3006" s="24">
        <v>70.489999999999995</v>
      </c>
      <c r="G3006" s="24">
        <f t="shared" si="46"/>
        <v>471.51</v>
      </c>
    </row>
    <row r="3007" spans="1:7" x14ac:dyDescent="0.25">
      <c r="A3007" t="s">
        <v>311</v>
      </c>
      <c r="B3007" t="s">
        <v>314</v>
      </c>
      <c r="C3007" t="s">
        <v>439</v>
      </c>
      <c r="D3007" s="34">
        <v>44652</v>
      </c>
      <c r="E3007">
        <v>401.02</v>
      </c>
      <c r="F3007" s="24">
        <v>70.489999999999995</v>
      </c>
      <c r="G3007" s="24">
        <f t="shared" si="46"/>
        <v>471.51</v>
      </c>
    </row>
    <row r="3008" spans="1:7" x14ac:dyDescent="0.25">
      <c r="A3008" t="s">
        <v>311</v>
      </c>
      <c r="B3008" t="s">
        <v>314</v>
      </c>
      <c r="C3008" t="s">
        <v>440</v>
      </c>
      <c r="D3008" s="34">
        <v>44652</v>
      </c>
      <c r="E3008">
        <v>401.02</v>
      </c>
      <c r="F3008" s="24">
        <v>70.489999999999995</v>
      </c>
      <c r="G3008" s="24">
        <f t="shared" si="46"/>
        <v>471.51</v>
      </c>
    </row>
    <row r="3009" spans="1:7" x14ac:dyDescent="0.25">
      <c r="A3009" t="s">
        <v>311</v>
      </c>
      <c r="B3009" t="s">
        <v>314</v>
      </c>
      <c r="C3009" t="s">
        <v>441</v>
      </c>
      <c r="D3009" s="34">
        <v>44652</v>
      </c>
      <c r="E3009">
        <v>401.02</v>
      </c>
      <c r="F3009" s="24">
        <v>70.489999999999995</v>
      </c>
      <c r="G3009" s="24">
        <f t="shared" si="46"/>
        <v>471.51</v>
      </c>
    </row>
    <row r="3010" spans="1:7" x14ac:dyDescent="0.25">
      <c r="A3010" t="s">
        <v>311</v>
      </c>
      <c r="B3010" t="s">
        <v>314</v>
      </c>
      <c r="C3010" t="s">
        <v>442</v>
      </c>
      <c r="D3010" s="34">
        <v>44652</v>
      </c>
      <c r="E3010">
        <v>401.02</v>
      </c>
      <c r="F3010" s="24">
        <v>70.489999999999995</v>
      </c>
      <c r="G3010" s="24">
        <f t="shared" si="46"/>
        <v>471.51</v>
      </c>
    </row>
    <row r="3011" spans="1:7" x14ac:dyDescent="0.25">
      <c r="A3011" t="s">
        <v>311</v>
      </c>
      <c r="B3011" t="s">
        <v>314</v>
      </c>
      <c r="C3011" t="s">
        <v>443</v>
      </c>
      <c r="D3011" s="34">
        <v>44652</v>
      </c>
      <c r="E3011">
        <v>401.02</v>
      </c>
      <c r="F3011" s="24">
        <v>70.489999999999995</v>
      </c>
      <c r="G3011" s="24">
        <f t="shared" ref="G3011:G3074" si="47">SUM(E3011:F3011)</f>
        <v>471.51</v>
      </c>
    </row>
    <row r="3012" spans="1:7" x14ac:dyDescent="0.25">
      <c r="A3012" t="s">
        <v>311</v>
      </c>
      <c r="B3012" t="s">
        <v>314</v>
      </c>
      <c r="C3012" t="s">
        <v>444</v>
      </c>
      <c r="D3012" s="34">
        <v>44652</v>
      </c>
      <c r="E3012">
        <v>401.02</v>
      </c>
      <c r="F3012" s="24">
        <v>70.489999999999995</v>
      </c>
      <c r="G3012" s="24">
        <f t="shared" si="47"/>
        <v>471.51</v>
      </c>
    </row>
    <row r="3013" spans="1:7" x14ac:dyDescent="0.25">
      <c r="A3013" t="s">
        <v>311</v>
      </c>
      <c r="B3013" t="s">
        <v>314</v>
      </c>
      <c r="C3013" t="s">
        <v>445</v>
      </c>
      <c r="D3013" s="34">
        <v>44652</v>
      </c>
      <c r="E3013">
        <v>401.02</v>
      </c>
      <c r="F3013" s="24">
        <v>70.489999999999995</v>
      </c>
      <c r="G3013" s="24">
        <f t="shared" si="47"/>
        <v>471.51</v>
      </c>
    </row>
    <row r="3014" spans="1:7" x14ac:dyDescent="0.25">
      <c r="A3014" t="s">
        <v>311</v>
      </c>
      <c r="B3014" t="s">
        <v>314</v>
      </c>
      <c r="C3014" t="s">
        <v>446</v>
      </c>
      <c r="D3014" s="34">
        <v>44652</v>
      </c>
      <c r="E3014">
        <v>401.02</v>
      </c>
      <c r="F3014" s="24">
        <v>70.489999999999995</v>
      </c>
      <c r="G3014" s="24">
        <f t="shared" si="47"/>
        <v>471.51</v>
      </c>
    </row>
    <row r="3015" spans="1:7" x14ac:dyDescent="0.25">
      <c r="A3015" t="s">
        <v>311</v>
      </c>
      <c r="B3015" t="s">
        <v>314</v>
      </c>
      <c r="C3015" t="s">
        <v>447</v>
      </c>
      <c r="D3015" s="34">
        <v>44652</v>
      </c>
      <c r="E3015">
        <v>401.02</v>
      </c>
      <c r="F3015" s="24">
        <v>70.489999999999995</v>
      </c>
      <c r="G3015" s="24">
        <f t="shared" si="47"/>
        <v>471.51</v>
      </c>
    </row>
    <row r="3016" spans="1:7" x14ac:dyDescent="0.25">
      <c r="A3016" t="s">
        <v>311</v>
      </c>
      <c r="B3016" t="s">
        <v>314</v>
      </c>
      <c r="C3016" t="s">
        <v>448</v>
      </c>
      <c r="D3016" s="34">
        <v>44652</v>
      </c>
      <c r="E3016">
        <v>401.02</v>
      </c>
      <c r="F3016" s="24">
        <v>70.489999999999995</v>
      </c>
      <c r="G3016" s="24">
        <f t="shared" si="47"/>
        <v>471.51</v>
      </c>
    </row>
    <row r="3017" spans="1:7" x14ac:dyDescent="0.25">
      <c r="A3017" t="s">
        <v>311</v>
      </c>
      <c r="B3017" t="s">
        <v>314</v>
      </c>
      <c r="C3017" t="s">
        <v>449</v>
      </c>
      <c r="D3017" s="34">
        <v>44652</v>
      </c>
      <c r="E3017">
        <v>401.02</v>
      </c>
      <c r="F3017" s="24">
        <v>70.489999999999995</v>
      </c>
      <c r="G3017" s="24">
        <f t="shared" si="47"/>
        <v>471.51</v>
      </c>
    </row>
    <row r="3018" spans="1:7" x14ac:dyDescent="0.25">
      <c r="A3018" t="s">
        <v>311</v>
      </c>
      <c r="B3018" t="s">
        <v>314</v>
      </c>
      <c r="C3018" t="s">
        <v>450</v>
      </c>
      <c r="D3018" s="34">
        <v>44652</v>
      </c>
      <c r="E3018">
        <v>401.02</v>
      </c>
      <c r="F3018" s="24">
        <v>70.489999999999995</v>
      </c>
      <c r="G3018" s="24">
        <f t="shared" si="47"/>
        <v>471.51</v>
      </c>
    </row>
    <row r="3019" spans="1:7" x14ac:dyDescent="0.25">
      <c r="A3019" t="s">
        <v>311</v>
      </c>
      <c r="B3019" t="s">
        <v>314</v>
      </c>
      <c r="C3019" t="s">
        <v>451</v>
      </c>
      <c r="D3019" s="34">
        <v>44652</v>
      </c>
      <c r="E3019">
        <v>401.02</v>
      </c>
      <c r="F3019" s="24">
        <v>70.489999999999995</v>
      </c>
      <c r="G3019" s="24">
        <f t="shared" si="47"/>
        <v>471.51</v>
      </c>
    </row>
    <row r="3020" spans="1:7" x14ac:dyDescent="0.25">
      <c r="A3020" t="s">
        <v>311</v>
      </c>
      <c r="B3020" t="s">
        <v>314</v>
      </c>
      <c r="C3020" t="s">
        <v>452</v>
      </c>
      <c r="D3020" s="34">
        <v>44652</v>
      </c>
      <c r="E3020">
        <v>401.02</v>
      </c>
      <c r="F3020" s="24">
        <v>70.489999999999995</v>
      </c>
      <c r="G3020" s="24">
        <f t="shared" si="47"/>
        <v>471.51</v>
      </c>
    </row>
    <row r="3021" spans="1:7" x14ac:dyDescent="0.25">
      <c r="A3021" t="s">
        <v>311</v>
      </c>
      <c r="B3021" t="s">
        <v>314</v>
      </c>
      <c r="C3021" t="s">
        <v>453</v>
      </c>
      <c r="D3021" s="34">
        <v>44652</v>
      </c>
      <c r="E3021">
        <v>401.02</v>
      </c>
      <c r="F3021" s="24">
        <v>70.489999999999995</v>
      </c>
      <c r="G3021" s="24">
        <f t="shared" si="47"/>
        <v>471.51</v>
      </c>
    </row>
    <row r="3022" spans="1:7" x14ac:dyDescent="0.25">
      <c r="A3022" t="s">
        <v>311</v>
      </c>
      <c r="B3022" t="s">
        <v>314</v>
      </c>
      <c r="C3022" t="s">
        <v>454</v>
      </c>
      <c r="D3022" s="34">
        <v>44652</v>
      </c>
      <c r="E3022">
        <v>401.02</v>
      </c>
      <c r="F3022" s="24">
        <v>70.489999999999995</v>
      </c>
      <c r="G3022" s="24">
        <f t="shared" si="47"/>
        <v>471.51</v>
      </c>
    </row>
    <row r="3023" spans="1:7" x14ac:dyDescent="0.25">
      <c r="A3023" t="s">
        <v>311</v>
      </c>
      <c r="B3023" t="s">
        <v>314</v>
      </c>
      <c r="C3023" t="s">
        <v>455</v>
      </c>
      <c r="D3023" s="34">
        <v>44652</v>
      </c>
      <c r="E3023">
        <v>401.02</v>
      </c>
      <c r="F3023" s="24">
        <v>70.489999999999995</v>
      </c>
      <c r="G3023" s="24">
        <f t="shared" si="47"/>
        <v>471.51</v>
      </c>
    </row>
    <row r="3024" spans="1:7" x14ac:dyDescent="0.25">
      <c r="A3024" t="s">
        <v>311</v>
      </c>
      <c r="B3024" t="s">
        <v>314</v>
      </c>
      <c r="C3024" t="s">
        <v>456</v>
      </c>
      <c r="D3024" s="34">
        <v>44652</v>
      </c>
      <c r="E3024">
        <v>401.02</v>
      </c>
      <c r="F3024" s="24">
        <v>70.489999999999995</v>
      </c>
      <c r="G3024" s="24">
        <f t="shared" si="47"/>
        <v>471.51</v>
      </c>
    </row>
    <row r="3025" spans="1:7" x14ac:dyDescent="0.25">
      <c r="A3025" t="s">
        <v>311</v>
      </c>
      <c r="B3025" t="s">
        <v>314</v>
      </c>
      <c r="C3025" t="s">
        <v>457</v>
      </c>
      <c r="D3025" s="34">
        <v>44652</v>
      </c>
      <c r="E3025">
        <v>401.02</v>
      </c>
      <c r="F3025" s="24">
        <v>70.489999999999995</v>
      </c>
      <c r="G3025" s="24">
        <f t="shared" si="47"/>
        <v>471.51</v>
      </c>
    </row>
    <row r="3026" spans="1:7" x14ac:dyDescent="0.25">
      <c r="A3026" t="s">
        <v>311</v>
      </c>
      <c r="B3026" t="s">
        <v>314</v>
      </c>
      <c r="C3026" t="s">
        <v>458</v>
      </c>
      <c r="D3026" s="34">
        <v>44652</v>
      </c>
      <c r="E3026">
        <v>401.02</v>
      </c>
      <c r="F3026" s="24">
        <v>70.489999999999995</v>
      </c>
      <c r="G3026" s="24">
        <f t="shared" si="47"/>
        <v>471.51</v>
      </c>
    </row>
    <row r="3027" spans="1:7" x14ac:dyDescent="0.25">
      <c r="A3027" t="s">
        <v>311</v>
      </c>
      <c r="B3027" t="s">
        <v>314</v>
      </c>
      <c r="C3027" t="s">
        <v>459</v>
      </c>
      <c r="D3027" s="34">
        <v>44652</v>
      </c>
      <c r="E3027">
        <v>401.02</v>
      </c>
      <c r="F3027" s="24">
        <v>70.489999999999995</v>
      </c>
      <c r="G3027" s="24">
        <f t="shared" si="47"/>
        <v>471.51</v>
      </c>
    </row>
    <row r="3028" spans="1:7" x14ac:dyDescent="0.25">
      <c r="A3028" t="s">
        <v>311</v>
      </c>
      <c r="B3028" t="s">
        <v>314</v>
      </c>
      <c r="C3028" t="s">
        <v>460</v>
      </c>
      <c r="D3028" s="34">
        <v>44652</v>
      </c>
      <c r="E3028">
        <v>401.02</v>
      </c>
      <c r="F3028" s="24">
        <v>70.489999999999995</v>
      </c>
      <c r="G3028" s="24">
        <f t="shared" si="47"/>
        <v>471.51</v>
      </c>
    </row>
    <row r="3029" spans="1:7" x14ac:dyDescent="0.25">
      <c r="A3029" t="s">
        <v>311</v>
      </c>
      <c r="B3029" t="s">
        <v>314</v>
      </c>
      <c r="C3029" t="s">
        <v>461</v>
      </c>
      <c r="D3029" s="34">
        <v>44652</v>
      </c>
      <c r="E3029">
        <v>401.02</v>
      </c>
      <c r="F3029" s="24">
        <v>70.489999999999995</v>
      </c>
      <c r="G3029" s="24">
        <f t="shared" si="47"/>
        <v>471.51</v>
      </c>
    </row>
    <row r="3030" spans="1:7" x14ac:dyDescent="0.25">
      <c r="A3030" t="s">
        <v>311</v>
      </c>
      <c r="B3030" t="s">
        <v>314</v>
      </c>
      <c r="C3030" t="s">
        <v>462</v>
      </c>
      <c r="D3030" s="34">
        <v>44652</v>
      </c>
      <c r="E3030">
        <v>401.02</v>
      </c>
      <c r="F3030" s="24">
        <v>70.489999999999995</v>
      </c>
      <c r="G3030" s="24">
        <f t="shared" si="47"/>
        <v>471.51</v>
      </c>
    </row>
    <row r="3031" spans="1:7" x14ac:dyDescent="0.25">
      <c r="A3031" t="s">
        <v>311</v>
      </c>
      <c r="B3031" t="s">
        <v>314</v>
      </c>
      <c r="C3031" t="s">
        <v>463</v>
      </c>
      <c r="D3031" s="34">
        <v>44652</v>
      </c>
      <c r="E3031">
        <v>401.02</v>
      </c>
      <c r="F3031" s="24">
        <v>70.489999999999995</v>
      </c>
      <c r="G3031" s="24">
        <f t="shared" si="47"/>
        <v>471.51</v>
      </c>
    </row>
    <row r="3032" spans="1:7" x14ac:dyDescent="0.25">
      <c r="A3032" t="s">
        <v>311</v>
      </c>
      <c r="B3032" t="s">
        <v>314</v>
      </c>
      <c r="C3032" t="s">
        <v>464</v>
      </c>
      <c r="D3032" s="34">
        <v>44652</v>
      </c>
      <c r="E3032">
        <v>401.02</v>
      </c>
      <c r="F3032" s="24">
        <v>70.489999999999995</v>
      </c>
      <c r="G3032" s="24">
        <f t="shared" si="47"/>
        <v>471.51</v>
      </c>
    </row>
    <row r="3033" spans="1:7" x14ac:dyDescent="0.25">
      <c r="A3033" t="s">
        <v>311</v>
      </c>
      <c r="B3033" t="s">
        <v>314</v>
      </c>
      <c r="C3033" t="s">
        <v>465</v>
      </c>
      <c r="D3033" s="34">
        <v>44652</v>
      </c>
      <c r="E3033">
        <v>401.02</v>
      </c>
      <c r="F3033" s="24">
        <v>70.489999999999995</v>
      </c>
      <c r="G3033" s="24">
        <f t="shared" si="47"/>
        <v>471.51</v>
      </c>
    </row>
    <row r="3034" spans="1:7" x14ac:dyDescent="0.25">
      <c r="A3034" t="s">
        <v>311</v>
      </c>
      <c r="B3034" t="s">
        <v>314</v>
      </c>
      <c r="C3034" t="s">
        <v>466</v>
      </c>
      <c r="D3034" s="34">
        <v>44652</v>
      </c>
      <c r="E3034">
        <v>401.02</v>
      </c>
      <c r="F3034" s="24">
        <v>70.489999999999995</v>
      </c>
      <c r="G3034" s="24">
        <f t="shared" si="47"/>
        <v>471.51</v>
      </c>
    </row>
    <row r="3035" spans="1:7" x14ac:dyDescent="0.25">
      <c r="A3035" t="s">
        <v>311</v>
      </c>
      <c r="B3035" t="s">
        <v>314</v>
      </c>
      <c r="C3035" t="s">
        <v>467</v>
      </c>
      <c r="D3035" s="34">
        <v>44652</v>
      </c>
      <c r="E3035">
        <v>401.02</v>
      </c>
      <c r="F3035" s="24">
        <v>70.489999999999995</v>
      </c>
      <c r="G3035" s="24">
        <f t="shared" si="47"/>
        <v>471.51</v>
      </c>
    </row>
    <row r="3036" spans="1:7" x14ac:dyDescent="0.25">
      <c r="A3036" t="s">
        <v>311</v>
      </c>
      <c r="B3036" t="s">
        <v>314</v>
      </c>
      <c r="C3036" t="s">
        <v>468</v>
      </c>
      <c r="D3036" s="34">
        <v>44652</v>
      </c>
      <c r="E3036">
        <v>401.02</v>
      </c>
      <c r="F3036" s="24">
        <v>70.489999999999995</v>
      </c>
      <c r="G3036" s="24">
        <f t="shared" si="47"/>
        <v>471.51</v>
      </c>
    </row>
    <row r="3037" spans="1:7" x14ac:dyDescent="0.25">
      <c r="A3037" t="s">
        <v>311</v>
      </c>
      <c r="B3037" t="s">
        <v>314</v>
      </c>
      <c r="C3037" t="s">
        <v>469</v>
      </c>
      <c r="D3037" s="34">
        <v>44652</v>
      </c>
      <c r="E3037">
        <v>401.02</v>
      </c>
      <c r="F3037" s="24">
        <v>70.489999999999995</v>
      </c>
      <c r="G3037" s="24">
        <f t="shared" si="47"/>
        <v>471.51</v>
      </c>
    </row>
    <row r="3038" spans="1:7" x14ac:dyDescent="0.25">
      <c r="A3038" t="s">
        <v>311</v>
      </c>
      <c r="B3038" t="s">
        <v>314</v>
      </c>
      <c r="C3038" t="s">
        <v>470</v>
      </c>
      <c r="D3038" s="34">
        <v>44652</v>
      </c>
      <c r="E3038">
        <v>401.02</v>
      </c>
      <c r="F3038" s="24">
        <v>70.489999999999995</v>
      </c>
      <c r="G3038" s="24">
        <f t="shared" si="47"/>
        <v>471.51</v>
      </c>
    </row>
    <row r="3039" spans="1:7" x14ac:dyDescent="0.25">
      <c r="A3039" t="s">
        <v>311</v>
      </c>
      <c r="B3039" t="s">
        <v>314</v>
      </c>
      <c r="C3039" t="s">
        <v>471</v>
      </c>
      <c r="D3039" s="34">
        <v>44652</v>
      </c>
      <c r="E3039">
        <v>401.02</v>
      </c>
      <c r="F3039" s="24">
        <v>70.489999999999995</v>
      </c>
      <c r="G3039" s="24">
        <f t="shared" si="47"/>
        <v>471.51</v>
      </c>
    </row>
    <row r="3040" spans="1:7" x14ac:dyDescent="0.25">
      <c r="A3040" t="s">
        <v>311</v>
      </c>
      <c r="B3040" t="s">
        <v>314</v>
      </c>
      <c r="C3040" t="s">
        <v>472</v>
      </c>
      <c r="D3040" s="34">
        <v>44652</v>
      </c>
      <c r="E3040">
        <v>401.02</v>
      </c>
      <c r="F3040" s="24">
        <v>70.489999999999995</v>
      </c>
      <c r="G3040" s="24">
        <f t="shared" si="47"/>
        <v>471.51</v>
      </c>
    </row>
    <row r="3041" spans="1:7" x14ac:dyDescent="0.25">
      <c r="A3041" t="s">
        <v>311</v>
      </c>
      <c r="B3041" t="s">
        <v>314</v>
      </c>
      <c r="C3041" t="s">
        <v>473</v>
      </c>
      <c r="D3041" s="34">
        <v>44652</v>
      </c>
      <c r="E3041">
        <v>401.02</v>
      </c>
      <c r="F3041" s="24">
        <v>70.489999999999995</v>
      </c>
      <c r="G3041" s="24">
        <f t="shared" si="47"/>
        <v>471.51</v>
      </c>
    </row>
    <row r="3042" spans="1:7" x14ac:dyDescent="0.25">
      <c r="A3042" t="s">
        <v>311</v>
      </c>
      <c r="B3042" t="s">
        <v>314</v>
      </c>
      <c r="C3042" t="s">
        <v>474</v>
      </c>
      <c r="D3042" s="34">
        <v>44652</v>
      </c>
      <c r="E3042">
        <v>401.02</v>
      </c>
      <c r="F3042" s="24">
        <v>70.489999999999995</v>
      </c>
      <c r="G3042" s="24">
        <f t="shared" si="47"/>
        <v>471.51</v>
      </c>
    </row>
    <row r="3043" spans="1:7" x14ac:dyDescent="0.25">
      <c r="A3043" t="s">
        <v>311</v>
      </c>
      <c r="B3043" t="s">
        <v>314</v>
      </c>
      <c r="C3043" t="s">
        <v>475</v>
      </c>
      <c r="D3043" s="34">
        <v>44652</v>
      </c>
      <c r="E3043">
        <v>401.02</v>
      </c>
      <c r="F3043" s="24">
        <v>70.489999999999995</v>
      </c>
      <c r="G3043" s="24">
        <f t="shared" si="47"/>
        <v>471.51</v>
      </c>
    </row>
    <row r="3044" spans="1:7" x14ac:dyDescent="0.25">
      <c r="A3044" t="s">
        <v>311</v>
      </c>
      <c r="B3044" t="s">
        <v>314</v>
      </c>
      <c r="C3044" t="s">
        <v>476</v>
      </c>
      <c r="D3044" s="34">
        <v>44652</v>
      </c>
      <c r="E3044">
        <v>399.72</v>
      </c>
      <c r="F3044" s="24">
        <v>70.260000000000005</v>
      </c>
      <c r="G3044" s="24">
        <f t="shared" si="47"/>
        <v>469.98</v>
      </c>
    </row>
    <row r="3045" spans="1:7" x14ac:dyDescent="0.25">
      <c r="A3045" t="s">
        <v>311</v>
      </c>
      <c r="B3045" t="s">
        <v>314</v>
      </c>
      <c r="C3045" t="s">
        <v>477</v>
      </c>
      <c r="D3045" s="34">
        <v>44652</v>
      </c>
      <c r="E3045">
        <v>401.02</v>
      </c>
      <c r="F3045" s="24">
        <v>70.489999999999995</v>
      </c>
      <c r="G3045" s="24">
        <f t="shared" si="47"/>
        <v>471.51</v>
      </c>
    </row>
    <row r="3046" spans="1:7" x14ac:dyDescent="0.25">
      <c r="A3046" t="s">
        <v>311</v>
      </c>
      <c r="B3046" t="s">
        <v>314</v>
      </c>
      <c r="C3046" t="s">
        <v>478</v>
      </c>
      <c r="D3046" s="34">
        <v>44652</v>
      </c>
      <c r="E3046">
        <v>401.02</v>
      </c>
      <c r="F3046" s="24">
        <v>70.489999999999995</v>
      </c>
      <c r="G3046" s="24">
        <f t="shared" si="47"/>
        <v>471.51</v>
      </c>
    </row>
    <row r="3047" spans="1:7" x14ac:dyDescent="0.25">
      <c r="A3047" t="s">
        <v>311</v>
      </c>
      <c r="B3047" t="s">
        <v>314</v>
      </c>
      <c r="C3047" t="s">
        <v>479</v>
      </c>
      <c r="D3047" s="34">
        <v>44652</v>
      </c>
      <c r="E3047">
        <v>401.02</v>
      </c>
      <c r="F3047" s="24">
        <v>70.489999999999995</v>
      </c>
      <c r="G3047" s="24">
        <f t="shared" si="47"/>
        <v>471.51</v>
      </c>
    </row>
    <row r="3048" spans="1:7" x14ac:dyDescent="0.25">
      <c r="A3048" t="s">
        <v>311</v>
      </c>
      <c r="B3048" t="s">
        <v>314</v>
      </c>
      <c r="C3048" t="s">
        <v>480</v>
      </c>
      <c r="D3048" s="34">
        <v>44652</v>
      </c>
      <c r="E3048">
        <v>401.02</v>
      </c>
      <c r="F3048" s="24">
        <v>70.489999999999995</v>
      </c>
      <c r="G3048" s="24">
        <f t="shared" si="47"/>
        <v>471.51</v>
      </c>
    </row>
    <row r="3049" spans="1:7" x14ac:dyDescent="0.25">
      <c r="A3049" t="s">
        <v>311</v>
      </c>
      <c r="B3049" t="s">
        <v>314</v>
      </c>
      <c r="C3049" t="s">
        <v>481</v>
      </c>
      <c r="D3049" s="34">
        <v>44652</v>
      </c>
      <c r="E3049">
        <v>399.72</v>
      </c>
      <c r="F3049" s="24">
        <v>70.260000000000005</v>
      </c>
      <c r="G3049" s="24">
        <f t="shared" si="47"/>
        <v>469.98</v>
      </c>
    </row>
    <row r="3050" spans="1:7" x14ac:dyDescent="0.25">
      <c r="A3050" t="s">
        <v>311</v>
      </c>
      <c r="B3050" t="s">
        <v>314</v>
      </c>
      <c r="C3050" t="s">
        <v>482</v>
      </c>
      <c r="D3050" s="34">
        <v>44652</v>
      </c>
      <c r="E3050">
        <v>399.72</v>
      </c>
      <c r="F3050" s="24">
        <v>70.260000000000005</v>
      </c>
      <c r="G3050" s="24">
        <f t="shared" si="47"/>
        <v>469.98</v>
      </c>
    </row>
    <row r="3051" spans="1:7" x14ac:dyDescent="0.25">
      <c r="A3051" t="s">
        <v>311</v>
      </c>
      <c r="B3051" t="s">
        <v>314</v>
      </c>
      <c r="C3051" t="s">
        <v>483</v>
      </c>
      <c r="D3051" s="34">
        <v>44652</v>
      </c>
      <c r="E3051">
        <v>399.72</v>
      </c>
      <c r="F3051" s="24">
        <v>70.260000000000005</v>
      </c>
      <c r="G3051" s="24">
        <f t="shared" si="47"/>
        <v>469.98</v>
      </c>
    </row>
    <row r="3052" spans="1:7" x14ac:dyDescent="0.25">
      <c r="A3052" t="s">
        <v>311</v>
      </c>
      <c r="B3052" t="s">
        <v>314</v>
      </c>
      <c r="C3052" t="s">
        <v>484</v>
      </c>
      <c r="D3052" s="34">
        <v>44652</v>
      </c>
      <c r="E3052">
        <v>399.72</v>
      </c>
      <c r="F3052" s="24">
        <v>70.260000000000005</v>
      </c>
      <c r="G3052" s="24">
        <f t="shared" si="47"/>
        <v>469.98</v>
      </c>
    </row>
    <row r="3053" spans="1:7" x14ac:dyDescent="0.25">
      <c r="A3053" t="s">
        <v>311</v>
      </c>
      <c r="B3053" t="s">
        <v>314</v>
      </c>
      <c r="C3053" t="s">
        <v>485</v>
      </c>
      <c r="D3053" s="34">
        <v>44652</v>
      </c>
      <c r="E3053">
        <v>399.72</v>
      </c>
      <c r="F3053" s="24">
        <v>70.260000000000005</v>
      </c>
      <c r="G3053" s="24">
        <f t="shared" si="47"/>
        <v>469.98</v>
      </c>
    </row>
    <row r="3054" spans="1:7" x14ac:dyDescent="0.25">
      <c r="A3054" t="s">
        <v>311</v>
      </c>
      <c r="B3054" t="s">
        <v>314</v>
      </c>
      <c r="C3054" t="s">
        <v>486</v>
      </c>
      <c r="D3054" s="34">
        <v>44652</v>
      </c>
      <c r="E3054">
        <v>399.72</v>
      </c>
      <c r="F3054" s="24">
        <v>70.260000000000005</v>
      </c>
      <c r="G3054" s="24">
        <f t="shared" si="47"/>
        <v>469.98</v>
      </c>
    </row>
    <row r="3055" spans="1:7" x14ac:dyDescent="0.25">
      <c r="A3055" t="s">
        <v>311</v>
      </c>
      <c r="B3055" t="s">
        <v>314</v>
      </c>
      <c r="C3055" t="s">
        <v>487</v>
      </c>
      <c r="D3055" s="34">
        <v>44652</v>
      </c>
      <c r="E3055">
        <v>399.72</v>
      </c>
      <c r="F3055" s="24">
        <v>70.260000000000005</v>
      </c>
      <c r="G3055" s="24">
        <f t="shared" si="47"/>
        <v>469.98</v>
      </c>
    </row>
    <row r="3056" spans="1:7" x14ac:dyDescent="0.25">
      <c r="A3056" t="s">
        <v>311</v>
      </c>
      <c r="B3056" t="s">
        <v>314</v>
      </c>
      <c r="C3056" t="s">
        <v>488</v>
      </c>
      <c r="D3056" s="34">
        <v>44652</v>
      </c>
      <c r="E3056">
        <v>399.72</v>
      </c>
      <c r="F3056" s="24">
        <v>70.260000000000005</v>
      </c>
      <c r="G3056" s="24">
        <f t="shared" si="47"/>
        <v>469.98</v>
      </c>
    </row>
    <row r="3057" spans="1:7" x14ac:dyDescent="0.25">
      <c r="A3057" t="s">
        <v>311</v>
      </c>
      <c r="B3057" t="s">
        <v>314</v>
      </c>
      <c r="C3057" t="s">
        <v>489</v>
      </c>
      <c r="D3057" s="34">
        <v>44652</v>
      </c>
      <c r="E3057">
        <v>399.72</v>
      </c>
      <c r="F3057" s="24">
        <v>70.260000000000005</v>
      </c>
      <c r="G3057" s="24">
        <f t="shared" si="47"/>
        <v>469.98</v>
      </c>
    </row>
    <row r="3058" spans="1:7" x14ac:dyDescent="0.25">
      <c r="A3058" t="s">
        <v>311</v>
      </c>
      <c r="B3058" t="s">
        <v>314</v>
      </c>
      <c r="C3058" t="s">
        <v>490</v>
      </c>
      <c r="D3058" s="34">
        <v>44652</v>
      </c>
      <c r="E3058">
        <v>399.72</v>
      </c>
      <c r="F3058" s="24">
        <v>70.260000000000005</v>
      </c>
      <c r="G3058" s="24">
        <f t="shared" si="47"/>
        <v>469.98</v>
      </c>
    </row>
    <row r="3059" spans="1:7" x14ac:dyDescent="0.25">
      <c r="A3059" t="s">
        <v>311</v>
      </c>
      <c r="B3059" t="s">
        <v>314</v>
      </c>
      <c r="C3059" t="s">
        <v>491</v>
      </c>
      <c r="D3059" s="34">
        <v>44652</v>
      </c>
      <c r="E3059">
        <v>399.72</v>
      </c>
      <c r="F3059" s="24">
        <v>70.260000000000005</v>
      </c>
      <c r="G3059" s="24">
        <f t="shared" si="47"/>
        <v>469.98</v>
      </c>
    </row>
    <row r="3060" spans="1:7" x14ac:dyDescent="0.25">
      <c r="A3060" t="s">
        <v>311</v>
      </c>
      <c r="B3060" t="s">
        <v>314</v>
      </c>
      <c r="C3060" t="s">
        <v>492</v>
      </c>
      <c r="D3060" s="34">
        <v>44652</v>
      </c>
      <c r="E3060">
        <v>399.72</v>
      </c>
      <c r="F3060" s="24">
        <v>70.260000000000005</v>
      </c>
      <c r="G3060" s="24">
        <f t="shared" si="47"/>
        <v>469.98</v>
      </c>
    </row>
    <row r="3061" spans="1:7" x14ac:dyDescent="0.25">
      <c r="A3061" t="s">
        <v>311</v>
      </c>
      <c r="B3061" t="s">
        <v>314</v>
      </c>
      <c r="C3061" t="s">
        <v>493</v>
      </c>
      <c r="D3061" s="34">
        <v>44652</v>
      </c>
      <c r="E3061">
        <v>399.72</v>
      </c>
      <c r="F3061" s="24">
        <v>70.260000000000005</v>
      </c>
      <c r="G3061" s="24">
        <f t="shared" si="47"/>
        <v>469.98</v>
      </c>
    </row>
    <row r="3062" spans="1:7" x14ac:dyDescent="0.25">
      <c r="A3062" t="s">
        <v>311</v>
      </c>
      <c r="B3062" t="s">
        <v>314</v>
      </c>
      <c r="C3062" t="s">
        <v>494</v>
      </c>
      <c r="D3062" s="34">
        <v>44652</v>
      </c>
      <c r="E3062">
        <v>399.72</v>
      </c>
      <c r="F3062" s="24">
        <v>70.260000000000005</v>
      </c>
      <c r="G3062" s="24">
        <f t="shared" si="47"/>
        <v>469.98</v>
      </c>
    </row>
    <row r="3063" spans="1:7" x14ac:dyDescent="0.25">
      <c r="A3063" t="s">
        <v>311</v>
      </c>
      <c r="B3063" t="s">
        <v>314</v>
      </c>
      <c r="C3063" t="s">
        <v>495</v>
      </c>
      <c r="D3063" s="34">
        <v>44652</v>
      </c>
      <c r="E3063">
        <v>399.72</v>
      </c>
      <c r="F3063" s="24">
        <v>70.260000000000005</v>
      </c>
      <c r="G3063" s="24">
        <f t="shared" si="47"/>
        <v>469.98</v>
      </c>
    </row>
    <row r="3064" spans="1:7" x14ac:dyDescent="0.25">
      <c r="A3064" t="s">
        <v>311</v>
      </c>
      <c r="B3064" t="s">
        <v>314</v>
      </c>
      <c r="C3064" t="s">
        <v>496</v>
      </c>
      <c r="D3064" s="34">
        <v>44652</v>
      </c>
      <c r="E3064">
        <v>399.72</v>
      </c>
      <c r="F3064" s="24">
        <v>70.260000000000005</v>
      </c>
      <c r="G3064" s="24">
        <f t="shared" si="47"/>
        <v>469.98</v>
      </c>
    </row>
    <row r="3065" spans="1:7" x14ac:dyDescent="0.25">
      <c r="A3065" t="s">
        <v>311</v>
      </c>
      <c r="B3065" t="s">
        <v>314</v>
      </c>
      <c r="C3065" t="s">
        <v>497</v>
      </c>
      <c r="D3065" s="34">
        <v>44652</v>
      </c>
      <c r="E3065">
        <v>399.72</v>
      </c>
      <c r="F3065" s="24">
        <v>70.260000000000005</v>
      </c>
      <c r="G3065" s="24">
        <f t="shared" si="47"/>
        <v>469.98</v>
      </c>
    </row>
    <row r="3066" spans="1:7" x14ac:dyDescent="0.25">
      <c r="A3066" t="s">
        <v>311</v>
      </c>
      <c r="B3066" t="s">
        <v>314</v>
      </c>
      <c r="C3066" t="s">
        <v>498</v>
      </c>
      <c r="D3066" s="34">
        <v>44652</v>
      </c>
      <c r="E3066">
        <v>399.72</v>
      </c>
      <c r="F3066" s="24">
        <v>70.260000000000005</v>
      </c>
      <c r="G3066" s="24">
        <f t="shared" si="47"/>
        <v>469.98</v>
      </c>
    </row>
    <row r="3067" spans="1:7" x14ac:dyDescent="0.25">
      <c r="A3067" t="s">
        <v>311</v>
      </c>
      <c r="B3067" t="s">
        <v>314</v>
      </c>
      <c r="C3067" t="s">
        <v>499</v>
      </c>
      <c r="D3067" s="34">
        <v>44652</v>
      </c>
      <c r="E3067">
        <v>399.72</v>
      </c>
      <c r="F3067" s="24">
        <v>70.260000000000005</v>
      </c>
      <c r="G3067" s="24">
        <f t="shared" si="47"/>
        <v>469.98</v>
      </c>
    </row>
    <row r="3068" spans="1:7" x14ac:dyDescent="0.25">
      <c r="A3068" t="s">
        <v>311</v>
      </c>
      <c r="B3068" t="s">
        <v>314</v>
      </c>
      <c r="C3068" t="s">
        <v>500</v>
      </c>
      <c r="D3068" s="34">
        <v>44652</v>
      </c>
      <c r="E3068">
        <v>399.72</v>
      </c>
      <c r="F3068" s="24">
        <v>70.260000000000005</v>
      </c>
      <c r="G3068" s="24">
        <f t="shared" si="47"/>
        <v>469.98</v>
      </c>
    </row>
    <row r="3069" spans="1:7" x14ac:dyDescent="0.25">
      <c r="A3069" t="s">
        <v>311</v>
      </c>
      <c r="B3069" t="s">
        <v>314</v>
      </c>
      <c r="C3069" t="s">
        <v>501</v>
      </c>
      <c r="D3069" s="34">
        <v>44652</v>
      </c>
      <c r="E3069">
        <v>399.72</v>
      </c>
      <c r="F3069" s="24">
        <v>70.260000000000005</v>
      </c>
      <c r="G3069" s="24">
        <f t="shared" si="47"/>
        <v>469.98</v>
      </c>
    </row>
    <row r="3070" spans="1:7" x14ac:dyDescent="0.25">
      <c r="A3070" t="s">
        <v>311</v>
      </c>
      <c r="B3070" t="s">
        <v>314</v>
      </c>
      <c r="C3070" t="s">
        <v>502</v>
      </c>
      <c r="D3070" s="34">
        <v>44652</v>
      </c>
      <c r="E3070">
        <v>399.72</v>
      </c>
      <c r="F3070" s="24">
        <v>70.260000000000005</v>
      </c>
      <c r="G3070" s="24">
        <f t="shared" si="47"/>
        <v>469.98</v>
      </c>
    </row>
    <row r="3071" spans="1:7" x14ac:dyDescent="0.25">
      <c r="A3071" t="s">
        <v>311</v>
      </c>
      <c r="B3071" t="s">
        <v>314</v>
      </c>
      <c r="C3071" t="s">
        <v>503</v>
      </c>
      <c r="D3071" s="34">
        <v>44652</v>
      </c>
      <c r="E3071">
        <v>399.72</v>
      </c>
      <c r="F3071" s="24">
        <v>70.260000000000005</v>
      </c>
      <c r="G3071" s="24">
        <f t="shared" si="47"/>
        <v>469.98</v>
      </c>
    </row>
    <row r="3072" spans="1:7" x14ac:dyDescent="0.25">
      <c r="A3072" t="s">
        <v>311</v>
      </c>
      <c r="B3072" t="s">
        <v>314</v>
      </c>
      <c r="C3072" t="s">
        <v>504</v>
      </c>
      <c r="D3072" s="34">
        <v>44652</v>
      </c>
      <c r="E3072">
        <v>399.72</v>
      </c>
      <c r="F3072" s="24">
        <v>70.260000000000005</v>
      </c>
      <c r="G3072" s="24">
        <f t="shared" si="47"/>
        <v>469.98</v>
      </c>
    </row>
    <row r="3073" spans="1:7" x14ac:dyDescent="0.25">
      <c r="A3073" t="s">
        <v>311</v>
      </c>
      <c r="B3073" t="s">
        <v>314</v>
      </c>
      <c r="C3073" t="s">
        <v>505</v>
      </c>
      <c r="D3073" s="34">
        <v>44652</v>
      </c>
      <c r="E3073">
        <v>399.72</v>
      </c>
      <c r="F3073" s="24">
        <v>70.260000000000005</v>
      </c>
      <c r="G3073" s="24">
        <f t="shared" si="47"/>
        <v>469.98</v>
      </c>
    </row>
    <row r="3074" spans="1:7" x14ac:dyDescent="0.25">
      <c r="A3074" t="s">
        <v>311</v>
      </c>
      <c r="B3074" t="s">
        <v>312</v>
      </c>
      <c r="C3074" t="s">
        <v>313</v>
      </c>
      <c r="D3074" s="34">
        <v>44682</v>
      </c>
      <c r="E3074">
        <v>873907.37</v>
      </c>
      <c r="F3074" s="24">
        <v>324584.73</v>
      </c>
      <c r="G3074" s="24">
        <f t="shared" si="47"/>
        <v>1198492.1000000001</v>
      </c>
    </row>
    <row r="3075" spans="1:7" x14ac:dyDescent="0.25">
      <c r="A3075" t="s">
        <v>311</v>
      </c>
      <c r="B3075" t="s">
        <v>314</v>
      </c>
      <c r="C3075" t="s">
        <v>315</v>
      </c>
      <c r="D3075" s="34">
        <v>44682</v>
      </c>
      <c r="E3075">
        <v>400.94</v>
      </c>
      <c r="F3075" s="24">
        <v>69.040000000000006</v>
      </c>
      <c r="G3075" s="24">
        <f t="shared" ref="G3075:G3138" si="48">SUM(E3075:F3075)</f>
        <v>469.98</v>
      </c>
    </row>
    <row r="3076" spans="1:7" x14ac:dyDescent="0.25">
      <c r="A3076" t="s">
        <v>311</v>
      </c>
      <c r="B3076" t="s">
        <v>314</v>
      </c>
      <c r="C3076" t="s">
        <v>316</v>
      </c>
      <c r="D3076" s="34">
        <v>44682</v>
      </c>
      <c r="E3076">
        <v>402.24</v>
      </c>
      <c r="F3076" s="24">
        <v>69.27</v>
      </c>
      <c r="G3076" s="24">
        <f t="shared" si="48"/>
        <v>471.51</v>
      </c>
    </row>
    <row r="3077" spans="1:7" x14ac:dyDescent="0.25">
      <c r="A3077" t="s">
        <v>311</v>
      </c>
      <c r="B3077" t="s">
        <v>314</v>
      </c>
      <c r="C3077" t="s">
        <v>317</v>
      </c>
      <c r="D3077" s="34">
        <v>44682</v>
      </c>
      <c r="E3077">
        <v>400.94</v>
      </c>
      <c r="F3077" s="24">
        <v>69.040000000000006</v>
      </c>
      <c r="G3077" s="24">
        <f t="shared" si="48"/>
        <v>469.98</v>
      </c>
    </row>
    <row r="3078" spans="1:7" x14ac:dyDescent="0.25">
      <c r="A3078" t="s">
        <v>311</v>
      </c>
      <c r="B3078" t="s">
        <v>314</v>
      </c>
      <c r="C3078" t="s">
        <v>318</v>
      </c>
      <c r="D3078" s="34">
        <v>44682</v>
      </c>
      <c r="E3078">
        <v>402.24</v>
      </c>
      <c r="F3078" s="24">
        <v>69.27</v>
      </c>
      <c r="G3078" s="24">
        <f t="shared" si="48"/>
        <v>471.51</v>
      </c>
    </row>
    <row r="3079" spans="1:7" x14ac:dyDescent="0.25">
      <c r="A3079" t="s">
        <v>311</v>
      </c>
      <c r="B3079" t="s">
        <v>314</v>
      </c>
      <c r="C3079" t="s">
        <v>319</v>
      </c>
      <c r="D3079" s="34">
        <v>44682</v>
      </c>
      <c r="E3079">
        <v>402.24</v>
      </c>
      <c r="F3079" s="24">
        <v>69.27</v>
      </c>
      <c r="G3079" s="24">
        <f t="shared" si="48"/>
        <v>471.51</v>
      </c>
    </row>
    <row r="3080" spans="1:7" x14ac:dyDescent="0.25">
      <c r="A3080" t="s">
        <v>311</v>
      </c>
      <c r="B3080" t="s">
        <v>314</v>
      </c>
      <c r="C3080" t="s">
        <v>320</v>
      </c>
      <c r="D3080" s="34">
        <v>44682</v>
      </c>
      <c r="E3080">
        <v>402.24</v>
      </c>
      <c r="F3080" s="24">
        <v>69.27</v>
      </c>
      <c r="G3080" s="24">
        <f t="shared" si="48"/>
        <v>471.51</v>
      </c>
    </row>
    <row r="3081" spans="1:7" x14ac:dyDescent="0.25">
      <c r="A3081" t="s">
        <v>311</v>
      </c>
      <c r="B3081" t="s">
        <v>314</v>
      </c>
      <c r="C3081" t="s">
        <v>321</v>
      </c>
      <c r="D3081" s="34">
        <v>44682</v>
      </c>
      <c r="E3081">
        <v>400.94</v>
      </c>
      <c r="F3081" s="24">
        <v>69.040000000000006</v>
      </c>
      <c r="G3081" s="24">
        <f t="shared" si="48"/>
        <v>469.98</v>
      </c>
    </row>
    <row r="3082" spans="1:7" x14ac:dyDescent="0.25">
      <c r="A3082" t="s">
        <v>311</v>
      </c>
      <c r="B3082" t="s">
        <v>314</v>
      </c>
      <c r="C3082" t="s">
        <v>322</v>
      </c>
      <c r="D3082" s="34">
        <v>44682</v>
      </c>
      <c r="E3082">
        <v>402.24</v>
      </c>
      <c r="F3082" s="24">
        <v>69.27</v>
      </c>
      <c r="G3082" s="24">
        <f t="shared" si="48"/>
        <v>471.51</v>
      </c>
    </row>
    <row r="3083" spans="1:7" x14ac:dyDescent="0.25">
      <c r="A3083" t="s">
        <v>311</v>
      </c>
      <c r="B3083" t="s">
        <v>314</v>
      </c>
      <c r="C3083" t="s">
        <v>323</v>
      </c>
      <c r="D3083" s="34">
        <v>44682</v>
      </c>
      <c r="E3083">
        <v>400.94</v>
      </c>
      <c r="F3083" s="24">
        <v>69.040000000000006</v>
      </c>
      <c r="G3083" s="24">
        <f t="shared" si="48"/>
        <v>469.98</v>
      </c>
    </row>
    <row r="3084" spans="1:7" x14ac:dyDescent="0.25">
      <c r="A3084" t="s">
        <v>311</v>
      </c>
      <c r="B3084" t="s">
        <v>314</v>
      </c>
      <c r="C3084" t="s">
        <v>324</v>
      </c>
      <c r="D3084" s="34">
        <v>44682</v>
      </c>
      <c r="E3084">
        <v>402.24</v>
      </c>
      <c r="F3084" s="24">
        <v>69.27</v>
      </c>
      <c r="G3084" s="24">
        <f t="shared" si="48"/>
        <v>471.51</v>
      </c>
    </row>
    <row r="3085" spans="1:7" x14ac:dyDescent="0.25">
      <c r="A3085" t="s">
        <v>311</v>
      </c>
      <c r="B3085" t="s">
        <v>314</v>
      </c>
      <c r="C3085" t="s">
        <v>325</v>
      </c>
      <c r="D3085" s="34">
        <v>44682</v>
      </c>
      <c r="E3085">
        <v>400.94</v>
      </c>
      <c r="F3085" s="24">
        <v>69.040000000000006</v>
      </c>
      <c r="G3085" s="24">
        <f t="shared" si="48"/>
        <v>469.98</v>
      </c>
    </row>
    <row r="3086" spans="1:7" x14ac:dyDescent="0.25">
      <c r="A3086" t="s">
        <v>311</v>
      </c>
      <c r="B3086" t="s">
        <v>314</v>
      </c>
      <c r="C3086" t="s">
        <v>326</v>
      </c>
      <c r="D3086" s="34">
        <v>44682</v>
      </c>
      <c r="E3086">
        <v>402.24</v>
      </c>
      <c r="F3086" s="24">
        <v>69.27</v>
      </c>
      <c r="G3086" s="24">
        <f t="shared" si="48"/>
        <v>471.51</v>
      </c>
    </row>
    <row r="3087" spans="1:7" x14ac:dyDescent="0.25">
      <c r="A3087" t="s">
        <v>311</v>
      </c>
      <c r="B3087" t="s">
        <v>314</v>
      </c>
      <c r="C3087" t="s">
        <v>327</v>
      </c>
      <c r="D3087" s="34">
        <v>44682</v>
      </c>
      <c r="E3087">
        <v>402.24</v>
      </c>
      <c r="F3087" s="24">
        <v>69.27</v>
      </c>
      <c r="G3087" s="24">
        <f t="shared" si="48"/>
        <v>471.51</v>
      </c>
    </row>
    <row r="3088" spans="1:7" x14ac:dyDescent="0.25">
      <c r="A3088" t="s">
        <v>311</v>
      </c>
      <c r="B3088" t="s">
        <v>314</v>
      </c>
      <c r="C3088" t="s">
        <v>328</v>
      </c>
      <c r="D3088" s="34">
        <v>44682</v>
      </c>
      <c r="E3088">
        <v>402.24</v>
      </c>
      <c r="F3088" s="24">
        <v>69.27</v>
      </c>
      <c r="G3088" s="24">
        <f t="shared" si="48"/>
        <v>471.51</v>
      </c>
    </row>
    <row r="3089" spans="1:7" x14ac:dyDescent="0.25">
      <c r="A3089" t="s">
        <v>311</v>
      </c>
      <c r="B3089" t="s">
        <v>314</v>
      </c>
      <c r="C3089" t="s">
        <v>329</v>
      </c>
      <c r="D3089" s="34">
        <v>44682</v>
      </c>
      <c r="E3089">
        <v>402.24</v>
      </c>
      <c r="F3089" s="24">
        <v>69.27</v>
      </c>
      <c r="G3089" s="24">
        <f t="shared" si="48"/>
        <v>471.51</v>
      </c>
    </row>
    <row r="3090" spans="1:7" x14ac:dyDescent="0.25">
      <c r="A3090" t="s">
        <v>311</v>
      </c>
      <c r="B3090" t="s">
        <v>314</v>
      </c>
      <c r="C3090" t="s">
        <v>330</v>
      </c>
      <c r="D3090" s="34">
        <v>44682</v>
      </c>
      <c r="E3090">
        <v>400.94</v>
      </c>
      <c r="F3090" s="24">
        <v>69.040000000000006</v>
      </c>
      <c r="G3090" s="24">
        <f t="shared" si="48"/>
        <v>469.98</v>
      </c>
    </row>
    <row r="3091" spans="1:7" x14ac:dyDescent="0.25">
      <c r="A3091" t="s">
        <v>311</v>
      </c>
      <c r="B3091" t="s">
        <v>314</v>
      </c>
      <c r="C3091" t="s">
        <v>331</v>
      </c>
      <c r="D3091" s="34">
        <v>44682</v>
      </c>
      <c r="E3091">
        <v>402.24</v>
      </c>
      <c r="F3091" s="24">
        <v>69.27</v>
      </c>
      <c r="G3091" s="24">
        <f t="shared" si="48"/>
        <v>471.51</v>
      </c>
    </row>
    <row r="3092" spans="1:7" x14ac:dyDescent="0.25">
      <c r="A3092" t="s">
        <v>311</v>
      </c>
      <c r="B3092" t="s">
        <v>314</v>
      </c>
      <c r="C3092" t="s">
        <v>332</v>
      </c>
      <c r="D3092" s="34">
        <v>44682</v>
      </c>
      <c r="E3092">
        <v>402.24</v>
      </c>
      <c r="F3092" s="24">
        <v>69.27</v>
      </c>
      <c r="G3092" s="24">
        <f t="shared" si="48"/>
        <v>471.51</v>
      </c>
    </row>
    <row r="3093" spans="1:7" x14ac:dyDescent="0.25">
      <c r="A3093" t="s">
        <v>311</v>
      </c>
      <c r="B3093" t="s">
        <v>314</v>
      </c>
      <c r="C3093" t="s">
        <v>333</v>
      </c>
      <c r="D3093" s="34">
        <v>44682</v>
      </c>
      <c r="E3093">
        <v>402.24</v>
      </c>
      <c r="F3093" s="24">
        <v>69.27</v>
      </c>
      <c r="G3093" s="24">
        <f t="shared" si="48"/>
        <v>471.51</v>
      </c>
    </row>
    <row r="3094" spans="1:7" x14ac:dyDescent="0.25">
      <c r="A3094" t="s">
        <v>311</v>
      </c>
      <c r="B3094" t="s">
        <v>314</v>
      </c>
      <c r="C3094" t="s">
        <v>334</v>
      </c>
      <c r="D3094" s="34">
        <v>44682</v>
      </c>
      <c r="E3094">
        <v>400.94</v>
      </c>
      <c r="F3094" s="24">
        <v>69.040000000000006</v>
      </c>
      <c r="G3094" s="24">
        <f t="shared" si="48"/>
        <v>469.98</v>
      </c>
    </row>
    <row r="3095" spans="1:7" x14ac:dyDescent="0.25">
      <c r="A3095" t="s">
        <v>311</v>
      </c>
      <c r="B3095" t="s">
        <v>314</v>
      </c>
      <c r="C3095" t="s">
        <v>335</v>
      </c>
      <c r="D3095" s="34">
        <v>44682</v>
      </c>
      <c r="E3095">
        <v>402.24</v>
      </c>
      <c r="F3095" s="24">
        <v>69.27</v>
      </c>
      <c r="G3095" s="24">
        <f t="shared" si="48"/>
        <v>471.51</v>
      </c>
    </row>
    <row r="3096" spans="1:7" x14ac:dyDescent="0.25">
      <c r="A3096" t="s">
        <v>311</v>
      </c>
      <c r="B3096" t="s">
        <v>314</v>
      </c>
      <c r="C3096" t="s">
        <v>336</v>
      </c>
      <c r="D3096" s="34">
        <v>44682</v>
      </c>
      <c r="E3096">
        <v>402.24</v>
      </c>
      <c r="F3096" s="24">
        <v>69.27</v>
      </c>
      <c r="G3096" s="24">
        <f t="shared" si="48"/>
        <v>471.51</v>
      </c>
    </row>
    <row r="3097" spans="1:7" x14ac:dyDescent="0.25">
      <c r="A3097" t="s">
        <v>311</v>
      </c>
      <c r="B3097" t="s">
        <v>314</v>
      </c>
      <c r="C3097" t="s">
        <v>337</v>
      </c>
      <c r="D3097" s="34">
        <v>44682</v>
      </c>
      <c r="E3097">
        <v>400.94</v>
      </c>
      <c r="F3097" s="24">
        <v>69.040000000000006</v>
      </c>
      <c r="G3097" s="24">
        <f t="shared" si="48"/>
        <v>469.98</v>
      </c>
    </row>
    <row r="3098" spans="1:7" x14ac:dyDescent="0.25">
      <c r="A3098" t="s">
        <v>311</v>
      </c>
      <c r="B3098" t="s">
        <v>314</v>
      </c>
      <c r="C3098" t="s">
        <v>338</v>
      </c>
      <c r="D3098" s="34">
        <v>44682</v>
      </c>
      <c r="E3098">
        <v>400.94</v>
      </c>
      <c r="F3098" s="24">
        <v>69.040000000000006</v>
      </c>
      <c r="G3098" s="24">
        <f t="shared" si="48"/>
        <v>469.98</v>
      </c>
    </row>
    <row r="3099" spans="1:7" x14ac:dyDescent="0.25">
      <c r="A3099" t="s">
        <v>311</v>
      </c>
      <c r="B3099" t="s">
        <v>314</v>
      </c>
      <c r="C3099" t="s">
        <v>339</v>
      </c>
      <c r="D3099" s="34">
        <v>44682</v>
      </c>
      <c r="E3099">
        <v>400.94</v>
      </c>
      <c r="F3099" s="24">
        <v>69.040000000000006</v>
      </c>
      <c r="G3099" s="24">
        <f t="shared" si="48"/>
        <v>469.98</v>
      </c>
    </row>
    <row r="3100" spans="1:7" x14ac:dyDescent="0.25">
      <c r="A3100" t="s">
        <v>311</v>
      </c>
      <c r="B3100" t="s">
        <v>314</v>
      </c>
      <c r="C3100" t="s">
        <v>340</v>
      </c>
      <c r="D3100" s="34">
        <v>44682</v>
      </c>
      <c r="E3100">
        <v>400.94</v>
      </c>
      <c r="F3100" s="24">
        <v>69.040000000000006</v>
      </c>
      <c r="G3100" s="24">
        <f t="shared" si="48"/>
        <v>469.98</v>
      </c>
    </row>
    <row r="3101" spans="1:7" x14ac:dyDescent="0.25">
      <c r="A3101" t="s">
        <v>311</v>
      </c>
      <c r="B3101" t="s">
        <v>314</v>
      </c>
      <c r="C3101" t="s">
        <v>341</v>
      </c>
      <c r="D3101" s="34">
        <v>44682</v>
      </c>
      <c r="E3101">
        <v>400.94</v>
      </c>
      <c r="F3101" s="24">
        <v>69.040000000000006</v>
      </c>
      <c r="G3101" s="24">
        <f t="shared" si="48"/>
        <v>469.98</v>
      </c>
    </row>
    <row r="3102" spans="1:7" x14ac:dyDescent="0.25">
      <c r="A3102" t="s">
        <v>311</v>
      </c>
      <c r="B3102" t="s">
        <v>314</v>
      </c>
      <c r="C3102" t="s">
        <v>342</v>
      </c>
      <c r="D3102" s="34">
        <v>44682</v>
      </c>
      <c r="E3102">
        <v>400.94</v>
      </c>
      <c r="F3102" s="24">
        <v>69.040000000000006</v>
      </c>
      <c r="G3102" s="24">
        <f t="shared" si="48"/>
        <v>469.98</v>
      </c>
    </row>
    <row r="3103" spans="1:7" x14ac:dyDescent="0.25">
      <c r="A3103" t="s">
        <v>311</v>
      </c>
      <c r="B3103" t="s">
        <v>314</v>
      </c>
      <c r="C3103" t="s">
        <v>343</v>
      </c>
      <c r="D3103" s="34">
        <v>44682</v>
      </c>
      <c r="E3103">
        <v>400.94</v>
      </c>
      <c r="F3103" s="24">
        <v>69.040000000000006</v>
      </c>
      <c r="G3103" s="24">
        <f t="shared" si="48"/>
        <v>469.98</v>
      </c>
    </row>
    <row r="3104" spans="1:7" x14ac:dyDescent="0.25">
      <c r="A3104" t="s">
        <v>311</v>
      </c>
      <c r="B3104" t="s">
        <v>314</v>
      </c>
      <c r="C3104" t="s">
        <v>344</v>
      </c>
      <c r="D3104" s="34">
        <v>44682</v>
      </c>
      <c r="E3104">
        <v>400.94</v>
      </c>
      <c r="F3104" s="24">
        <v>69.040000000000006</v>
      </c>
      <c r="G3104" s="24">
        <f t="shared" si="48"/>
        <v>469.98</v>
      </c>
    </row>
    <row r="3105" spans="1:7" x14ac:dyDescent="0.25">
      <c r="A3105" t="s">
        <v>311</v>
      </c>
      <c r="B3105" t="s">
        <v>314</v>
      </c>
      <c r="C3105" t="s">
        <v>345</v>
      </c>
      <c r="D3105" s="34">
        <v>44682</v>
      </c>
      <c r="E3105">
        <v>400.94</v>
      </c>
      <c r="F3105" s="24">
        <v>69.040000000000006</v>
      </c>
      <c r="G3105" s="24">
        <f t="shared" si="48"/>
        <v>469.98</v>
      </c>
    </row>
    <row r="3106" spans="1:7" x14ac:dyDescent="0.25">
      <c r="A3106" t="s">
        <v>311</v>
      </c>
      <c r="B3106" t="s">
        <v>314</v>
      </c>
      <c r="C3106" t="s">
        <v>346</v>
      </c>
      <c r="D3106" s="34">
        <v>44682</v>
      </c>
      <c r="E3106">
        <v>400.94</v>
      </c>
      <c r="F3106" s="24">
        <v>69.040000000000006</v>
      </c>
      <c r="G3106" s="24">
        <f t="shared" si="48"/>
        <v>469.98</v>
      </c>
    </row>
    <row r="3107" spans="1:7" x14ac:dyDescent="0.25">
      <c r="A3107" t="s">
        <v>311</v>
      </c>
      <c r="B3107" t="s">
        <v>314</v>
      </c>
      <c r="C3107" t="s">
        <v>347</v>
      </c>
      <c r="D3107" s="34">
        <v>44682</v>
      </c>
      <c r="E3107">
        <v>400.94</v>
      </c>
      <c r="F3107" s="24">
        <v>69.040000000000006</v>
      </c>
      <c r="G3107" s="24">
        <f t="shared" si="48"/>
        <v>469.98</v>
      </c>
    </row>
    <row r="3108" spans="1:7" x14ac:dyDescent="0.25">
      <c r="A3108" t="s">
        <v>311</v>
      </c>
      <c r="B3108" t="s">
        <v>314</v>
      </c>
      <c r="C3108" t="s">
        <v>348</v>
      </c>
      <c r="D3108" s="34">
        <v>44682</v>
      </c>
      <c r="E3108">
        <v>400.94</v>
      </c>
      <c r="F3108" s="24">
        <v>69.040000000000006</v>
      </c>
      <c r="G3108" s="24">
        <f t="shared" si="48"/>
        <v>469.98</v>
      </c>
    </row>
    <row r="3109" spans="1:7" x14ac:dyDescent="0.25">
      <c r="A3109" t="s">
        <v>311</v>
      </c>
      <c r="B3109" t="s">
        <v>314</v>
      </c>
      <c r="C3109" t="s">
        <v>349</v>
      </c>
      <c r="D3109" s="34">
        <v>44682</v>
      </c>
      <c r="E3109">
        <v>402.24</v>
      </c>
      <c r="F3109" s="24">
        <v>69.27</v>
      </c>
      <c r="G3109" s="24">
        <f t="shared" si="48"/>
        <v>471.51</v>
      </c>
    </row>
    <row r="3110" spans="1:7" x14ac:dyDescent="0.25">
      <c r="A3110" t="s">
        <v>311</v>
      </c>
      <c r="B3110" t="s">
        <v>314</v>
      </c>
      <c r="C3110" t="s">
        <v>350</v>
      </c>
      <c r="D3110" s="34">
        <v>44682</v>
      </c>
      <c r="E3110">
        <v>400.94</v>
      </c>
      <c r="F3110" s="24">
        <v>69.040000000000006</v>
      </c>
      <c r="G3110" s="24">
        <f t="shared" si="48"/>
        <v>469.98</v>
      </c>
    </row>
    <row r="3111" spans="1:7" x14ac:dyDescent="0.25">
      <c r="A3111" t="s">
        <v>311</v>
      </c>
      <c r="B3111" t="s">
        <v>314</v>
      </c>
      <c r="C3111" t="s">
        <v>351</v>
      </c>
      <c r="D3111" s="34">
        <v>44682</v>
      </c>
      <c r="E3111">
        <v>402.24</v>
      </c>
      <c r="F3111" s="24">
        <v>69.27</v>
      </c>
      <c r="G3111" s="24">
        <f t="shared" si="48"/>
        <v>471.51</v>
      </c>
    </row>
    <row r="3112" spans="1:7" x14ac:dyDescent="0.25">
      <c r="A3112" t="s">
        <v>311</v>
      </c>
      <c r="B3112" t="s">
        <v>314</v>
      </c>
      <c r="C3112" t="s">
        <v>352</v>
      </c>
      <c r="D3112" s="34">
        <v>44682</v>
      </c>
      <c r="E3112">
        <v>402.24</v>
      </c>
      <c r="F3112" s="24">
        <v>69.27</v>
      </c>
      <c r="G3112" s="24">
        <f t="shared" si="48"/>
        <v>471.51</v>
      </c>
    </row>
    <row r="3113" spans="1:7" x14ac:dyDescent="0.25">
      <c r="A3113" t="s">
        <v>311</v>
      </c>
      <c r="B3113" t="s">
        <v>314</v>
      </c>
      <c r="C3113" t="s">
        <v>353</v>
      </c>
      <c r="D3113" s="34">
        <v>44682</v>
      </c>
      <c r="E3113">
        <v>400.94</v>
      </c>
      <c r="F3113" s="24">
        <v>69.040000000000006</v>
      </c>
      <c r="G3113" s="24">
        <f t="shared" si="48"/>
        <v>469.98</v>
      </c>
    </row>
    <row r="3114" spans="1:7" x14ac:dyDescent="0.25">
      <c r="A3114" t="s">
        <v>311</v>
      </c>
      <c r="B3114" t="s">
        <v>314</v>
      </c>
      <c r="C3114" t="s">
        <v>354</v>
      </c>
      <c r="D3114" s="34">
        <v>44682</v>
      </c>
      <c r="E3114">
        <v>402.24</v>
      </c>
      <c r="F3114" s="24">
        <v>69.27</v>
      </c>
      <c r="G3114" s="24">
        <f t="shared" si="48"/>
        <v>471.51</v>
      </c>
    </row>
    <row r="3115" spans="1:7" x14ac:dyDescent="0.25">
      <c r="A3115" t="s">
        <v>311</v>
      </c>
      <c r="B3115" t="s">
        <v>314</v>
      </c>
      <c r="C3115" t="s">
        <v>355</v>
      </c>
      <c r="D3115" s="34">
        <v>44682</v>
      </c>
      <c r="E3115">
        <v>402.24</v>
      </c>
      <c r="F3115" s="24">
        <v>69.27</v>
      </c>
      <c r="G3115" s="24">
        <f t="shared" si="48"/>
        <v>471.51</v>
      </c>
    </row>
    <row r="3116" spans="1:7" x14ac:dyDescent="0.25">
      <c r="A3116" t="s">
        <v>311</v>
      </c>
      <c r="B3116" t="s">
        <v>314</v>
      </c>
      <c r="C3116" t="s">
        <v>356</v>
      </c>
      <c r="D3116" s="34">
        <v>44682</v>
      </c>
      <c r="E3116">
        <v>402.24</v>
      </c>
      <c r="F3116" s="24">
        <v>69.27</v>
      </c>
      <c r="G3116" s="24">
        <f t="shared" si="48"/>
        <v>471.51</v>
      </c>
    </row>
    <row r="3117" spans="1:7" x14ac:dyDescent="0.25">
      <c r="A3117" t="s">
        <v>311</v>
      </c>
      <c r="B3117" t="s">
        <v>314</v>
      </c>
      <c r="C3117" t="s">
        <v>357</v>
      </c>
      <c r="D3117" s="34">
        <v>44682</v>
      </c>
      <c r="E3117">
        <v>402.24</v>
      </c>
      <c r="F3117" s="24">
        <v>69.27</v>
      </c>
      <c r="G3117" s="24">
        <f t="shared" si="48"/>
        <v>471.51</v>
      </c>
    </row>
    <row r="3118" spans="1:7" x14ac:dyDescent="0.25">
      <c r="A3118" t="s">
        <v>311</v>
      </c>
      <c r="B3118" t="s">
        <v>314</v>
      </c>
      <c r="C3118" t="s">
        <v>358</v>
      </c>
      <c r="D3118" s="34">
        <v>44682</v>
      </c>
      <c r="E3118">
        <v>402.24</v>
      </c>
      <c r="F3118" s="24">
        <v>69.27</v>
      </c>
      <c r="G3118" s="24">
        <f t="shared" si="48"/>
        <v>471.51</v>
      </c>
    </row>
    <row r="3119" spans="1:7" x14ac:dyDescent="0.25">
      <c r="A3119" t="s">
        <v>311</v>
      </c>
      <c r="B3119" t="s">
        <v>314</v>
      </c>
      <c r="C3119" t="s">
        <v>359</v>
      </c>
      <c r="D3119" s="34">
        <v>44682</v>
      </c>
      <c r="E3119">
        <v>402.24</v>
      </c>
      <c r="F3119" s="24">
        <v>69.27</v>
      </c>
      <c r="G3119" s="24">
        <f t="shared" si="48"/>
        <v>471.51</v>
      </c>
    </row>
    <row r="3120" spans="1:7" x14ac:dyDescent="0.25">
      <c r="A3120" t="s">
        <v>311</v>
      </c>
      <c r="B3120" t="s">
        <v>314</v>
      </c>
      <c r="C3120" t="s">
        <v>360</v>
      </c>
      <c r="D3120" s="34">
        <v>44682</v>
      </c>
      <c r="E3120">
        <v>402.24</v>
      </c>
      <c r="F3120" s="24">
        <v>69.27</v>
      </c>
      <c r="G3120" s="24">
        <f t="shared" si="48"/>
        <v>471.51</v>
      </c>
    </row>
    <row r="3121" spans="1:7" x14ac:dyDescent="0.25">
      <c r="A3121" t="s">
        <v>311</v>
      </c>
      <c r="B3121" t="s">
        <v>314</v>
      </c>
      <c r="C3121" t="s">
        <v>361</v>
      </c>
      <c r="D3121" s="34">
        <v>44682</v>
      </c>
      <c r="E3121">
        <v>402.24</v>
      </c>
      <c r="F3121" s="24">
        <v>69.27</v>
      </c>
      <c r="G3121" s="24">
        <f t="shared" si="48"/>
        <v>471.51</v>
      </c>
    </row>
    <row r="3122" spans="1:7" x14ac:dyDescent="0.25">
      <c r="A3122" t="s">
        <v>311</v>
      </c>
      <c r="B3122" t="s">
        <v>314</v>
      </c>
      <c r="C3122" t="s">
        <v>362</v>
      </c>
      <c r="D3122" s="34">
        <v>44682</v>
      </c>
      <c r="E3122">
        <v>402.24</v>
      </c>
      <c r="F3122" s="24">
        <v>69.27</v>
      </c>
      <c r="G3122" s="24">
        <f t="shared" si="48"/>
        <v>471.51</v>
      </c>
    </row>
    <row r="3123" spans="1:7" x14ac:dyDescent="0.25">
      <c r="A3123" t="s">
        <v>311</v>
      </c>
      <c r="B3123" t="s">
        <v>314</v>
      </c>
      <c r="C3123" t="s">
        <v>363</v>
      </c>
      <c r="D3123" s="34">
        <v>44682</v>
      </c>
      <c r="E3123">
        <v>402.24</v>
      </c>
      <c r="F3123" s="24">
        <v>69.27</v>
      </c>
      <c r="G3123" s="24">
        <f t="shared" si="48"/>
        <v>471.51</v>
      </c>
    </row>
    <row r="3124" spans="1:7" x14ac:dyDescent="0.25">
      <c r="A3124" t="s">
        <v>311</v>
      </c>
      <c r="B3124" t="s">
        <v>314</v>
      </c>
      <c r="C3124" t="s">
        <v>364</v>
      </c>
      <c r="D3124" s="34">
        <v>44682</v>
      </c>
      <c r="E3124">
        <v>402.24</v>
      </c>
      <c r="F3124" s="24">
        <v>69.27</v>
      </c>
      <c r="G3124" s="24">
        <f t="shared" si="48"/>
        <v>471.51</v>
      </c>
    </row>
    <row r="3125" spans="1:7" x14ac:dyDescent="0.25">
      <c r="A3125" t="s">
        <v>311</v>
      </c>
      <c r="B3125" t="s">
        <v>314</v>
      </c>
      <c r="C3125" t="s">
        <v>365</v>
      </c>
      <c r="D3125" s="34">
        <v>44682</v>
      </c>
      <c r="E3125">
        <v>402.24</v>
      </c>
      <c r="F3125" s="24">
        <v>69.27</v>
      </c>
      <c r="G3125" s="24">
        <f t="shared" si="48"/>
        <v>471.51</v>
      </c>
    </row>
    <row r="3126" spans="1:7" x14ac:dyDescent="0.25">
      <c r="A3126" t="s">
        <v>311</v>
      </c>
      <c r="B3126" t="s">
        <v>314</v>
      </c>
      <c r="C3126" t="s">
        <v>366</v>
      </c>
      <c r="D3126" s="34">
        <v>44682</v>
      </c>
      <c r="E3126">
        <v>402.24</v>
      </c>
      <c r="F3126" s="24">
        <v>69.27</v>
      </c>
      <c r="G3126" s="24">
        <f t="shared" si="48"/>
        <v>471.51</v>
      </c>
    </row>
    <row r="3127" spans="1:7" x14ac:dyDescent="0.25">
      <c r="A3127" t="s">
        <v>311</v>
      </c>
      <c r="B3127" t="s">
        <v>314</v>
      </c>
      <c r="C3127" t="s">
        <v>367</v>
      </c>
      <c r="D3127" s="34">
        <v>44682</v>
      </c>
      <c r="E3127">
        <v>400.94</v>
      </c>
      <c r="F3127" s="24">
        <v>69.040000000000006</v>
      </c>
      <c r="G3127" s="24">
        <f t="shared" si="48"/>
        <v>469.98</v>
      </c>
    </row>
    <row r="3128" spans="1:7" x14ac:dyDescent="0.25">
      <c r="A3128" t="s">
        <v>311</v>
      </c>
      <c r="B3128" t="s">
        <v>314</v>
      </c>
      <c r="C3128" t="s">
        <v>368</v>
      </c>
      <c r="D3128" s="34">
        <v>44682</v>
      </c>
      <c r="E3128">
        <v>402.24</v>
      </c>
      <c r="F3128" s="24">
        <v>69.27</v>
      </c>
      <c r="G3128" s="24">
        <f t="shared" si="48"/>
        <v>471.51</v>
      </c>
    </row>
    <row r="3129" spans="1:7" x14ac:dyDescent="0.25">
      <c r="A3129" t="s">
        <v>311</v>
      </c>
      <c r="B3129" t="s">
        <v>314</v>
      </c>
      <c r="C3129" t="s">
        <v>369</v>
      </c>
      <c r="D3129" s="34">
        <v>44682</v>
      </c>
      <c r="E3129">
        <v>402.24</v>
      </c>
      <c r="F3129" s="24">
        <v>69.27</v>
      </c>
      <c r="G3129" s="24">
        <f t="shared" si="48"/>
        <v>471.51</v>
      </c>
    </row>
    <row r="3130" spans="1:7" x14ac:dyDescent="0.25">
      <c r="A3130" t="s">
        <v>311</v>
      </c>
      <c r="B3130" t="s">
        <v>314</v>
      </c>
      <c r="C3130" t="s">
        <v>370</v>
      </c>
      <c r="D3130" s="34">
        <v>44682</v>
      </c>
      <c r="E3130">
        <v>402.24</v>
      </c>
      <c r="F3130" s="24">
        <v>69.27</v>
      </c>
      <c r="G3130" s="24">
        <f t="shared" si="48"/>
        <v>471.51</v>
      </c>
    </row>
    <row r="3131" spans="1:7" x14ac:dyDescent="0.25">
      <c r="A3131" t="s">
        <v>311</v>
      </c>
      <c r="B3131" t="s">
        <v>314</v>
      </c>
      <c r="C3131" t="s">
        <v>371</v>
      </c>
      <c r="D3131" s="34">
        <v>44682</v>
      </c>
      <c r="E3131">
        <v>402.24</v>
      </c>
      <c r="F3131" s="24">
        <v>69.27</v>
      </c>
      <c r="G3131" s="24">
        <f t="shared" si="48"/>
        <v>471.51</v>
      </c>
    </row>
    <row r="3132" spans="1:7" x14ac:dyDescent="0.25">
      <c r="A3132" t="s">
        <v>311</v>
      </c>
      <c r="B3132" t="s">
        <v>314</v>
      </c>
      <c r="C3132" t="s">
        <v>372</v>
      </c>
      <c r="D3132" s="34">
        <v>44682</v>
      </c>
      <c r="E3132">
        <v>402.24</v>
      </c>
      <c r="F3132" s="24">
        <v>69.27</v>
      </c>
      <c r="G3132" s="24">
        <f t="shared" si="48"/>
        <v>471.51</v>
      </c>
    </row>
    <row r="3133" spans="1:7" x14ac:dyDescent="0.25">
      <c r="A3133" t="s">
        <v>311</v>
      </c>
      <c r="B3133" t="s">
        <v>314</v>
      </c>
      <c r="C3133" t="s">
        <v>373</v>
      </c>
      <c r="D3133" s="34">
        <v>44682</v>
      </c>
      <c r="E3133">
        <v>402.24</v>
      </c>
      <c r="F3133" s="24">
        <v>69.27</v>
      </c>
      <c r="G3133" s="24">
        <f t="shared" si="48"/>
        <v>471.51</v>
      </c>
    </row>
    <row r="3134" spans="1:7" x14ac:dyDescent="0.25">
      <c r="A3134" t="s">
        <v>311</v>
      </c>
      <c r="B3134" t="s">
        <v>314</v>
      </c>
      <c r="C3134" t="s">
        <v>374</v>
      </c>
      <c r="D3134" s="34">
        <v>44682</v>
      </c>
      <c r="E3134">
        <v>400.94</v>
      </c>
      <c r="F3134" s="24">
        <v>69.040000000000006</v>
      </c>
      <c r="G3134" s="24">
        <f t="shared" si="48"/>
        <v>469.98</v>
      </c>
    </row>
    <row r="3135" spans="1:7" x14ac:dyDescent="0.25">
      <c r="A3135" t="s">
        <v>311</v>
      </c>
      <c r="B3135" t="s">
        <v>314</v>
      </c>
      <c r="C3135" t="s">
        <v>375</v>
      </c>
      <c r="D3135" s="34">
        <v>44682</v>
      </c>
      <c r="E3135">
        <v>402.24</v>
      </c>
      <c r="F3135" s="24">
        <v>69.27</v>
      </c>
      <c r="G3135" s="24">
        <f t="shared" si="48"/>
        <v>471.51</v>
      </c>
    </row>
    <row r="3136" spans="1:7" x14ac:dyDescent="0.25">
      <c r="A3136" t="s">
        <v>311</v>
      </c>
      <c r="B3136" t="s">
        <v>314</v>
      </c>
      <c r="C3136" t="s">
        <v>376</v>
      </c>
      <c r="D3136" s="34">
        <v>44682</v>
      </c>
      <c r="E3136">
        <v>402.24</v>
      </c>
      <c r="F3136" s="24">
        <v>69.27</v>
      </c>
      <c r="G3136" s="24">
        <f t="shared" si="48"/>
        <v>471.51</v>
      </c>
    </row>
    <row r="3137" spans="1:7" x14ac:dyDescent="0.25">
      <c r="A3137" t="s">
        <v>311</v>
      </c>
      <c r="B3137" t="s">
        <v>314</v>
      </c>
      <c r="C3137" t="s">
        <v>377</v>
      </c>
      <c r="D3137" s="34">
        <v>44682</v>
      </c>
      <c r="E3137">
        <v>402.24</v>
      </c>
      <c r="F3137" s="24">
        <v>69.27</v>
      </c>
      <c r="G3137" s="24">
        <f t="shared" si="48"/>
        <v>471.51</v>
      </c>
    </row>
    <row r="3138" spans="1:7" x14ac:dyDescent="0.25">
      <c r="A3138" t="s">
        <v>311</v>
      </c>
      <c r="B3138" t="s">
        <v>314</v>
      </c>
      <c r="C3138" t="s">
        <v>378</v>
      </c>
      <c r="D3138" s="34">
        <v>44682</v>
      </c>
      <c r="E3138">
        <v>402.24</v>
      </c>
      <c r="F3138" s="24">
        <v>69.27</v>
      </c>
      <c r="G3138" s="24">
        <f t="shared" si="48"/>
        <v>471.51</v>
      </c>
    </row>
    <row r="3139" spans="1:7" x14ac:dyDescent="0.25">
      <c r="A3139" t="s">
        <v>311</v>
      </c>
      <c r="B3139" t="s">
        <v>314</v>
      </c>
      <c r="C3139" t="s">
        <v>379</v>
      </c>
      <c r="D3139" s="34">
        <v>44682</v>
      </c>
      <c r="E3139">
        <v>400.94</v>
      </c>
      <c r="F3139" s="24">
        <v>69.040000000000006</v>
      </c>
      <c r="G3139" s="24">
        <f t="shared" ref="G3139:G3202" si="49">SUM(E3139:F3139)</f>
        <v>469.98</v>
      </c>
    </row>
    <row r="3140" spans="1:7" x14ac:dyDescent="0.25">
      <c r="A3140" t="s">
        <v>311</v>
      </c>
      <c r="B3140" t="s">
        <v>314</v>
      </c>
      <c r="C3140" t="s">
        <v>380</v>
      </c>
      <c r="D3140" s="34">
        <v>44682</v>
      </c>
      <c r="E3140">
        <v>400.94</v>
      </c>
      <c r="F3140" s="24">
        <v>69.040000000000006</v>
      </c>
      <c r="G3140" s="24">
        <f t="shared" si="49"/>
        <v>469.98</v>
      </c>
    </row>
    <row r="3141" spans="1:7" x14ac:dyDescent="0.25">
      <c r="A3141" t="s">
        <v>311</v>
      </c>
      <c r="B3141" t="s">
        <v>314</v>
      </c>
      <c r="C3141" t="s">
        <v>381</v>
      </c>
      <c r="D3141" s="34">
        <v>44682</v>
      </c>
      <c r="E3141">
        <v>400.94</v>
      </c>
      <c r="F3141" s="24">
        <v>69.040000000000006</v>
      </c>
      <c r="G3141" s="24">
        <f t="shared" si="49"/>
        <v>469.98</v>
      </c>
    </row>
    <row r="3142" spans="1:7" x14ac:dyDescent="0.25">
      <c r="A3142" t="s">
        <v>311</v>
      </c>
      <c r="B3142" t="s">
        <v>314</v>
      </c>
      <c r="C3142" t="s">
        <v>382</v>
      </c>
      <c r="D3142" s="34">
        <v>44682</v>
      </c>
      <c r="E3142">
        <v>400.94</v>
      </c>
      <c r="F3142" s="24">
        <v>69.040000000000006</v>
      </c>
      <c r="G3142" s="24">
        <f t="shared" si="49"/>
        <v>469.98</v>
      </c>
    </row>
    <row r="3143" spans="1:7" x14ac:dyDescent="0.25">
      <c r="A3143" t="s">
        <v>311</v>
      </c>
      <c r="B3143" t="s">
        <v>314</v>
      </c>
      <c r="C3143" t="s">
        <v>383</v>
      </c>
      <c r="D3143" s="34">
        <v>44682</v>
      </c>
      <c r="E3143">
        <v>400.94</v>
      </c>
      <c r="F3143" s="24">
        <v>69.040000000000006</v>
      </c>
      <c r="G3143" s="24">
        <f t="shared" si="49"/>
        <v>469.98</v>
      </c>
    </row>
    <row r="3144" spans="1:7" x14ac:dyDescent="0.25">
      <c r="A3144" t="s">
        <v>311</v>
      </c>
      <c r="B3144" t="s">
        <v>314</v>
      </c>
      <c r="C3144" t="s">
        <v>384</v>
      </c>
      <c r="D3144" s="34">
        <v>44682</v>
      </c>
      <c r="E3144">
        <v>400.94</v>
      </c>
      <c r="F3144" s="24">
        <v>69.040000000000006</v>
      </c>
      <c r="G3144" s="24">
        <f t="shared" si="49"/>
        <v>469.98</v>
      </c>
    </row>
    <row r="3145" spans="1:7" x14ac:dyDescent="0.25">
      <c r="A3145" t="s">
        <v>311</v>
      </c>
      <c r="B3145" t="s">
        <v>314</v>
      </c>
      <c r="C3145" t="s">
        <v>385</v>
      </c>
      <c r="D3145" s="34">
        <v>44682</v>
      </c>
      <c r="E3145">
        <v>400.94</v>
      </c>
      <c r="F3145" s="24">
        <v>69.040000000000006</v>
      </c>
      <c r="G3145" s="24">
        <f t="shared" si="49"/>
        <v>469.98</v>
      </c>
    </row>
    <row r="3146" spans="1:7" x14ac:dyDescent="0.25">
      <c r="A3146" t="s">
        <v>311</v>
      </c>
      <c r="B3146" t="s">
        <v>314</v>
      </c>
      <c r="C3146" t="s">
        <v>386</v>
      </c>
      <c r="D3146" s="34">
        <v>44682</v>
      </c>
      <c r="E3146">
        <v>400.94</v>
      </c>
      <c r="F3146" s="24">
        <v>69.040000000000006</v>
      </c>
      <c r="G3146" s="24">
        <f t="shared" si="49"/>
        <v>469.98</v>
      </c>
    </row>
    <row r="3147" spans="1:7" x14ac:dyDescent="0.25">
      <c r="A3147" t="s">
        <v>311</v>
      </c>
      <c r="B3147" t="s">
        <v>314</v>
      </c>
      <c r="C3147" t="s">
        <v>387</v>
      </c>
      <c r="D3147" s="34">
        <v>44682</v>
      </c>
      <c r="E3147">
        <v>400.94</v>
      </c>
      <c r="F3147" s="24">
        <v>69.040000000000006</v>
      </c>
      <c r="G3147" s="24">
        <f t="shared" si="49"/>
        <v>469.98</v>
      </c>
    </row>
    <row r="3148" spans="1:7" x14ac:dyDescent="0.25">
      <c r="A3148" t="s">
        <v>311</v>
      </c>
      <c r="B3148" t="s">
        <v>314</v>
      </c>
      <c r="C3148" t="s">
        <v>388</v>
      </c>
      <c r="D3148" s="34">
        <v>44682</v>
      </c>
      <c r="E3148">
        <v>400.94</v>
      </c>
      <c r="F3148" s="24">
        <v>69.040000000000006</v>
      </c>
      <c r="G3148" s="24">
        <f t="shared" si="49"/>
        <v>469.98</v>
      </c>
    </row>
    <row r="3149" spans="1:7" x14ac:dyDescent="0.25">
      <c r="A3149" t="s">
        <v>311</v>
      </c>
      <c r="B3149" t="s">
        <v>314</v>
      </c>
      <c r="C3149" t="s">
        <v>389</v>
      </c>
      <c r="D3149" s="34">
        <v>44682</v>
      </c>
      <c r="E3149">
        <v>400.94</v>
      </c>
      <c r="F3149" s="24">
        <v>69.040000000000006</v>
      </c>
      <c r="G3149" s="24">
        <f t="shared" si="49"/>
        <v>469.98</v>
      </c>
    </row>
    <row r="3150" spans="1:7" x14ac:dyDescent="0.25">
      <c r="A3150" t="s">
        <v>311</v>
      </c>
      <c r="B3150" t="s">
        <v>314</v>
      </c>
      <c r="C3150" t="s">
        <v>390</v>
      </c>
      <c r="D3150" s="34">
        <v>44682</v>
      </c>
      <c r="E3150">
        <v>400.94</v>
      </c>
      <c r="F3150" s="24">
        <v>69.040000000000006</v>
      </c>
      <c r="G3150" s="24">
        <f t="shared" si="49"/>
        <v>469.98</v>
      </c>
    </row>
    <row r="3151" spans="1:7" x14ac:dyDescent="0.25">
      <c r="A3151" t="s">
        <v>311</v>
      </c>
      <c r="B3151" t="s">
        <v>314</v>
      </c>
      <c r="C3151" t="s">
        <v>391</v>
      </c>
      <c r="D3151" s="34">
        <v>44682</v>
      </c>
      <c r="E3151">
        <v>400.94</v>
      </c>
      <c r="F3151" s="24">
        <v>69.040000000000006</v>
      </c>
      <c r="G3151" s="24">
        <f t="shared" si="49"/>
        <v>469.98</v>
      </c>
    </row>
    <row r="3152" spans="1:7" x14ac:dyDescent="0.25">
      <c r="A3152" t="s">
        <v>311</v>
      </c>
      <c r="B3152" t="s">
        <v>314</v>
      </c>
      <c r="C3152" t="s">
        <v>392</v>
      </c>
      <c r="D3152" s="34">
        <v>44682</v>
      </c>
      <c r="E3152">
        <v>400.94</v>
      </c>
      <c r="F3152" s="24">
        <v>69.040000000000006</v>
      </c>
      <c r="G3152" s="24">
        <f t="shared" si="49"/>
        <v>469.98</v>
      </c>
    </row>
    <row r="3153" spans="1:7" x14ac:dyDescent="0.25">
      <c r="A3153" t="s">
        <v>311</v>
      </c>
      <c r="B3153" t="s">
        <v>314</v>
      </c>
      <c r="C3153" t="s">
        <v>393</v>
      </c>
      <c r="D3153" s="34">
        <v>44682</v>
      </c>
      <c r="E3153">
        <v>400.94</v>
      </c>
      <c r="F3153" s="24">
        <v>69.040000000000006</v>
      </c>
      <c r="G3153" s="24">
        <f t="shared" si="49"/>
        <v>469.98</v>
      </c>
    </row>
    <row r="3154" spans="1:7" x14ac:dyDescent="0.25">
      <c r="A3154" t="s">
        <v>311</v>
      </c>
      <c r="B3154" t="s">
        <v>314</v>
      </c>
      <c r="C3154" t="s">
        <v>394</v>
      </c>
      <c r="D3154" s="34">
        <v>44682</v>
      </c>
      <c r="E3154">
        <v>400.94</v>
      </c>
      <c r="F3154" s="24">
        <v>69.040000000000006</v>
      </c>
      <c r="G3154" s="24">
        <f t="shared" si="49"/>
        <v>469.98</v>
      </c>
    </row>
    <row r="3155" spans="1:7" x14ac:dyDescent="0.25">
      <c r="A3155" t="s">
        <v>311</v>
      </c>
      <c r="B3155" t="s">
        <v>314</v>
      </c>
      <c r="C3155" t="s">
        <v>395</v>
      </c>
      <c r="D3155" s="34">
        <v>44682</v>
      </c>
      <c r="E3155">
        <v>400.94</v>
      </c>
      <c r="F3155" s="24">
        <v>69.040000000000006</v>
      </c>
      <c r="G3155" s="24">
        <f t="shared" si="49"/>
        <v>469.98</v>
      </c>
    </row>
    <row r="3156" spans="1:7" x14ac:dyDescent="0.25">
      <c r="A3156" t="s">
        <v>311</v>
      </c>
      <c r="B3156" t="s">
        <v>314</v>
      </c>
      <c r="C3156" t="s">
        <v>396</v>
      </c>
      <c r="D3156" s="34">
        <v>44682</v>
      </c>
      <c r="E3156">
        <v>400.94</v>
      </c>
      <c r="F3156" s="24">
        <v>69.040000000000006</v>
      </c>
      <c r="G3156" s="24">
        <f t="shared" si="49"/>
        <v>469.98</v>
      </c>
    </row>
    <row r="3157" spans="1:7" x14ac:dyDescent="0.25">
      <c r="A3157" t="s">
        <v>311</v>
      </c>
      <c r="B3157" t="s">
        <v>314</v>
      </c>
      <c r="C3157" t="s">
        <v>397</v>
      </c>
      <c r="D3157" s="34">
        <v>44682</v>
      </c>
      <c r="E3157">
        <v>400.94</v>
      </c>
      <c r="F3157" s="24">
        <v>69.040000000000006</v>
      </c>
      <c r="G3157" s="24">
        <f t="shared" si="49"/>
        <v>469.98</v>
      </c>
    </row>
    <row r="3158" spans="1:7" x14ac:dyDescent="0.25">
      <c r="A3158" t="s">
        <v>311</v>
      </c>
      <c r="B3158" t="s">
        <v>314</v>
      </c>
      <c r="C3158" t="s">
        <v>398</v>
      </c>
      <c r="D3158" s="34">
        <v>44682</v>
      </c>
      <c r="E3158">
        <v>400.94</v>
      </c>
      <c r="F3158" s="24">
        <v>69.040000000000006</v>
      </c>
      <c r="G3158" s="24">
        <f t="shared" si="49"/>
        <v>469.98</v>
      </c>
    </row>
    <row r="3159" spans="1:7" x14ac:dyDescent="0.25">
      <c r="A3159" t="s">
        <v>311</v>
      </c>
      <c r="B3159" t="s">
        <v>314</v>
      </c>
      <c r="C3159" t="s">
        <v>399</v>
      </c>
      <c r="D3159" s="34">
        <v>44682</v>
      </c>
      <c r="E3159">
        <v>400.94</v>
      </c>
      <c r="F3159" s="24">
        <v>69.040000000000006</v>
      </c>
      <c r="G3159" s="24">
        <f t="shared" si="49"/>
        <v>469.98</v>
      </c>
    </row>
    <row r="3160" spans="1:7" x14ac:dyDescent="0.25">
      <c r="A3160" t="s">
        <v>311</v>
      </c>
      <c r="B3160" t="s">
        <v>314</v>
      </c>
      <c r="C3160" t="s">
        <v>400</v>
      </c>
      <c r="D3160" s="34">
        <v>44682</v>
      </c>
      <c r="E3160">
        <v>400.94</v>
      </c>
      <c r="F3160" s="24">
        <v>69.040000000000006</v>
      </c>
      <c r="G3160" s="24">
        <f t="shared" si="49"/>
        <v>469.98</v>
      </c>
    </row>
    <row r="3161" spans="1:7" x14ac:dyDescent="0.25">
      <c r="A3161" t="s">
        <v>311</v>
      </c>
      <c r="B3161" t="s">
        <v>314</v>
      </c>
      <c r="C3161" t="s">
        <v>401</v>
      </c>
      <c r="D3161" s="34">
        <v>44682</v>
      </c>
      <c r="E3161">
        <v>400.94</v>
      </c>
      <c r="F3161" s="24">
        <v>69.040000000000006</v>
      </c>
      <c r="G3161" s="24">
        <f t="shared" si="49"/>
        <v>469.98</v>
      </c>
    </row>
    <row r="3162" spans="1:7" x14ac:dyDescent="0.25">
      <c r="A3162" t="s">
        <v>311</v>
      </c>
      <c r="B3162" t="s">
        <v>314</v>
      </c>
      <c r="C3162" t="s">
        <v>402</v>
      </c>
      <c r="D3162" s="34">
        <v>44682</v>
      </c>
      <c r="E3162">
        <v>400.94</v>
      </c>
      <c r="F3162" s="24">
        <v>69.040000000000006</v>
      </c>
      <c r="G3162" s="24">
        <f t="shared" si="49"/>
        <v>469.98</v>
      </c>
    </row>
    <row r="3163" spans="1:7" x14ac:dyDescent="0.25">
      <c r="A3163" t="s">
        <v>311</v>
      </c>
      <c r="B3163" t="s">
        <v>314</v>
      </c>
      <c r="C3163" t="s">
        <v>403</v>
      </c>
      <c r="D3163" s="34">
        <v>44682</v>
      </c>
      <c r="E3163">
        <v>400.94</v>
      </c>
      <c r="F3163" s="24">
        <v>69.040000000000006</v>
      </c>
      <c r="G3163" s="24">
        <f t="shared" si="49"/>
        <v>469.98</v>
      </c>
    </row>
    <row r="3164" spans="1:7" x14ac:dyDescent="0.25">
      <c r="A3164" t="s">
        <v>311</v>
      </c>
      <c r="B3164" t="s">
        <v>314</v>
      </c>
      <c r="C3164" t="s">
        <v>404</v>
      </c>
      <c r="D3164" s="34">
        <v>44682</v>
      </c>
      <c r="E3164">
        <v>400.94</v>
      </c>
      <c r="F3164" s="24">
        <v>69.040000000000006</v>
      </c>
      <c r="G3164" s="24">
        <f t="shared" si="49"/>
        <v>469.98</v>
      </c>
    </row>
    <row r="3165" spans="1:7" x14ac:dyDescent="0.25">
      <c r="A3165" t="s">
        <v>311</v>
      </c>
      <c r="B3165" t="s">
        <v>314</v>
      </c>
      <c r="C3165" t="s">
        <v>405</v>
      </c>
      <c r="D3165" s="34">
        <v>44682</v>
      </c>
      <c r="E3165">
        <v>400.94</v>
      </c>
      <c r="F3165" s="24">
        <v>69.040000000000006</v>
      </c>
      <c r="G3165" s="24">
        <f t="shared" si="49"/>
        <v>469.98</v>
      </c>
    </row>
    <row r="3166" spans="1:7" x14ac:dyDescent="0.25">
      <c r="A3166" t="s">
        <v>311</v>
      </c>
      <c r="B3166" t="s">
        <v>314</v>
      </c>
      <c r="C3166" t="s">
        <v>406</v>
      </c>
      <c r="D3166" s="34">
        <v>44682</v>
      </c>
      <c r="E3166">
        <v>400.94</v>
      </c>
      <c r="F3166" s="24">
        <v>69.040000000000006</v>
      </c>
      <c r="G3166" s="24">
        <f t="shared" si="49"/>
        <v>469.98</v>
      </c>
    </row>
    <row r="3167" spans="1:7" x14ac:dyDescent="0.25">
      <c r="A3167" t="s">
        <v>311</v>
      </c>
      <c r="B3167" t="s">
        <v>314</v>
      </c>
      <c r="C3167" t="s">
        <v>407</v>
      </c>
      <c r="D3167" s="34">
        <v>44682</v>
      </c>
      <c r="E3167">
        <v>400.94</v>
      </c>
      <c r="F3167" s="24">
        <v>69.040000000000006</v>
      </c>
      <c r="G3167" s="24">
        <f t="shared" si="49"/>
        <v>469.98</v>
      </c>
    </row>
    <row r="3168" spans="1:7" x14ac:dyDescent="0.25">
      <c r="A3168" t="s">
        <v>311</v>
      </c>
      <c r="B3168" t="s">
        <v>314</v>
      </c>
      <c r="C3168" t="s">
        <v>408</v>
      </c>
      <c r="D3168" s="34">
        <v>44682</v>
      </c>
      <c r="E3168">
        <v>400.94</v>
      </c>
      <c r="F3168" s="24">
        <v>69.040000000000006</v>
      </c>
      <c r="G3168" s="24">
        <f t="shared" si="49"/>
        <v>469.98</v>
      </c>
    </row>
    <row r="3169" spans="1:7" x14ac:dyDescent="0.25">
      <c r="A3169" t="s">
        <v>311</v>
      </c>
      <c r="B3169" t="s">
        <v>314</v>
      </c>
      <c r="C3169" t="s">
        <v>409</v>
      </c>
      <c r="D3169" s="34">
        <v>44682</v>
      </c>
      <c r="E3169">
        <v>400.94</v>
      </c>
      <c r="F3169" s="24">
        <v>69.040000000000006</v>
      </c>
      <c r="G3169" s="24">
        <f t="shared" si="49"/>
        <v>469.98</v>
      </c>
    </row>
    <row r="3170" spans="1:7" x14ac:dyDescent="0.25">
      <c r="A3170" t="s">
        <v>311</v>
      </c>
      <c r="B3170" t="s">
        <v>314</v>
      </c>
      <c r="C3170" t="s">
        <v>410</v>
      </c>
      <c r="D3170" s="34">
        <v>44682</v>
      </c>
      <c r="E3170">
        <v>400.94</v>
      </c>
      <c r="F3170" s="24">
        <v>69.040000000000006</v>
      </c>
      <c r="G3170" s="24">
        <f t="shared" si="49"/>
        <v>469.98</v>
      </c>
    </row>
    <row r="3171" spans="1:7" x14ac:dyDescent="0.25">
      <c r="A3171" t="s">
        <v>311</v>
      </c>
      <c r="B3171" t="s">
        <v>314</v>
      </c>
      <c r="C3171" t="s">
        <v>411</v>
      </c>
      <c r="D3171" s="34">
        <v>44682</v>
      </c>
      <c r="E3171">
        <v>400.94</v>
      </c>
      <c r="F3171" s="24">
        <v>69.040000000000006</v>
      </c>
      <c r="G3171" s="24">
        <f t="shared" si="49"/>
        <v>469.98</v>
      </c>
    </row>
    <row r="3172" spans="1:7" x14ac:dyDescent="0.25">
      <c r="A3172" t="s">
        <v>311</v>
      </c>
      <c r="B3172" t="s">
        <v>314</v>
      </c>
      <c r="C3172" t="s">
        <v>412</v>
      </c>
      <c r="D3172" s="34">
        <v>44682</v>
      </c>
      <c r="E3172">
        <v>400.94</v>
      </c>
      <c r="F3172" s="24">
        <v>69.040000000000006</v>
      </c>
      <c r="G3172" s="24">
        <f t="shared" si="49"/>
        <v>469.98</v>
      </c>
    </row>
    <row r="3173" spans="1:7" x14ac:dyDescent="0.25">
      <c r="A3173" t="s">
        <v>311</v>
      </c>
      <c r="B3173" t="s">
        <v>314</v>
      </c>
      <c r="C3173" t="s">
        <v>413</v>
      </c>
      <c r="D3173" s="34">
        <v>44682</v>
      </c>
      <c r="E3173">
        <v>400.94</v>
      </c>
      <c r="F3173" s="24">
        <v>69.040000000000006</v>
      </c>
      <c r="G3173" s="24">
        <f t="shared" si="49"/>
        <v>469.98</v>
      </c>
    </row>
    <row r="3174" spans="1:7" x14ac:dyDescent="0.25">
      <c r="A3174" t="s">
        <v>311</v>
      </c>
      <c r="B3174" t="s">
        <v>314</v>
      </c>
      <c r="C3174" t="s">
        <v>414</v>
      </c>
      <c r="D3174" s="34">
        <v>44682</v>
      </c>
      <c r="E3174">
        <v>400.94</v>
      </c>
      <c r="F3174" s="24">
        <v>69.040000000000006</v>
      </c>
      <c r="G3174" s="24">
        <f t="shared" si="49"/>
        <v>469.98</v>
      </c>
    </row>
    <row r="3175" spans="1:7" x14ac:dyDescent="0.25">
      <c r="A3175" t="s">
        <v>311</v>
      </c>
      <c r="B3175" t="s">
        <v>314</v>
      </c>
      <c r="C3175" t="s">
        <v>415</v>
      </c>
      <c r="D3175" s="34">
        <v>44682</v>
      </c>
      <c r="E3175">
        <v>400.94</v>
      </c>
      <c r="F3175" s="24">
        <v>69.040000000000006</v>
      </c>
      <c r="G3175" s="24">
        <f t="shared" si="49"/>
        <v>469.98</v>
      </c>
    </row>
    <row r="3176" spans="1:7" x14ac:dyDescent="0.25">
      <c r="A3176" t="s">
        <v>311</v>
      </c>
      <c r="B3176" t="s">
        <v>314</v>
      </c>
      <c r="C3176" t="s">
        <v>416</v>
      </c>
      <c r="D3176" s="34">
        <v>44682</v>
      </c>
      <c r="E3176">
        <v>400.94</v>
      </c>
      <c r="F3176" s="24">
        <v>69.040000000000006</v>
      </c>
      <c r="G3176" s="24">
        <f t="shared" si="49"/>
        <v>469.98</v>
      </c>
    </row>
    <row r="3177" spans="1:7" x14ac:dyDescent="0.25">
      <c r="A3177" t="s">
        <v>311</v>
      </c>
      <c r="B3177" t="s">
        <v>314</v>
      </c>
      <c r="C3177" t="s">
        <v>417</v>
      </c>
      <c r="D3177" s="34">
        <v>44682</v>
      </c>
      <c r="E3177">
        <v>400.94</v>
      </c>
      <c r="F3177" s="24">
        <v>69.040000000000006</v>
      </c>
      <c r="G3177" s="24">
        <f t="shared" si="49"/>
        <v>469.98</v>
      </c>
    </row>
    <row r="3178" spans="1:7" x14ac:dyDescent="0.25">
      <c r="A3178" t="s">
        <v>311</v>
      </c>
      <c r="B3178" t="s">
        <v>314</v>
      </c>
      <c r="C3178" t="s">
        <v>418</v>
      </c>
      <c r="D3178" s="34">
        <v>44682</v>
      </c>
      <c r="E3178">
        <v>400.94</v>
      </c>
      <c r="F3178" s="24">
        <v>69.040000000000006</v>
      </c>
      <c r="G3178" s="24">
        <f t="shared" si="49"/>
        <v>469.98</v>
      </c>
    </row>
    <row r="3179" spans="1:7" x14ac:dyDescent="0.25">
      <c r="A3179" t="s">
        <v>311</v>
      </c>
      <c r="B3179" t="s">
        <v>314</v>
      </c>
      <c r="C3179" t="s">
        <v>419</v>
      </c>
      <c r="D3179" s="34">
        <v>44682</v>
      </c>
      <c r="E3179">
        <v>400.94</v>
      </c>
      <c r="F3179" s="24">
        <v>69.040000000000006</v>
      </c>
      <c r="G3179" s="24">
        <f t="shared" si="49"/>
        <v>469.98</v>
      </c>
    </row>
    <row r="3180" spans="1:7" x14ac:dyDescent="0.25">
      <c r="A3180" t="s">
        <v>311</v>
      </c>
      <c r="B3180" t="s">
        <v>314</v>
      </c>
      <c r="C3180" t="s">
        <v>420</v>
      </c>
      <c r="D3180" s="34">
        <v>44682</v>
      </c>
      <c r="E3180">
        <v>400.94</v>
      </c>
      <c r="F3180" s="24">
        <v>69.040000000000006</v>
      </c>
      <c r="G3180" s="24">
        <f t="shared" si="49"/>
        <v>469.98</v>
      </c>
    </row>
    <row r="3181" spans="1:7" x14ac:dyDescent="0.25">
      <c r="A3181" t="s">
        <v>311</v>
      </c>
      <c r="B3181" t="s">
        <v>314</v>
      </c>
      <c r="C3181" t="s">
        <v>421</v>
      </c>
      <c r="D3181" s="34">
        <v>44682</v>
      </c>
      <c r="E3181">
        <v>400.94</v>
      </c>
      <c r="F3181" s="24">
        <v>69.040000000000006</v>
      </c>
      <c r="G3181" s="24">
        <f t="shared" si="49"/>
        <v>469.98</v>
      </c>
    </row>
    <row r="3182" spans="1:7" x14ac:dyDescent="0.25">
      <c r="A3182" t="s">
        <v>311</v>
      </c>
      <c r="B3182" t="s">
        <v>314</v>
      </c>
      <c r="C3182" t="s">
        <v>422</v>
      </c>
      <c r="D3182" s="34">
        <v>44682</v>
      </c>
      <c r="E3182">
        <v>400.94</v>
      </c>
      <c r="F3182" s="24">
        <v>69.040000000000006</v>
      </c>
      <c r="G3182" s="24">
        <f t="shared" si="49"/>
        <v>469.98</v>
      </c>
    </row>
    <row r="3183" spans="1:7" x14ac:dyDescent="0.25">
      <c r="A3183" t="s">
        <v>311</v>
      </c>
      <c r="B3183" t="s">
        <v>314</v>
      </c>
      <c r="C3183" t="s">
        <v>423</v>
      </c>
      <c r="D3183" s="34">
        <v>44682</v>
      </c>
      <c r="E3183">
        <v>400.94</v>
      </c>
      <c r="F3183" s="24">
        <v>69.040000000000006</v>
      </c>
      <c r="G3183" s="24">
        <f t="shared" si="49"/>
        <v>469.98</v>
      </c>
    </row>
    <row r="3184" spans="1:7" x14ac:dyDescent="0.25">
      <c r="A3184" t="s">
        <v>311</v>
      </c>
      <c r="B3184" t="s">
        <v>314</v>
      </c>
      <c r="C3184" t="s">
        <v>424</v>
      </c>
      <c r="D3184" s="34">
        <v>44682</v>
      </c>
      <c r="E3184">
        <v>400.94</v>
      </c>
      <c r="F3184" s="24">
        <v>69.040000000000006</v>
      </c>
      <c r="G3184" s="24">
        <f t="shared" si="49"/>
        <v>469.98</v>
      </c>
    </row>
    <row r="3185" spans="1:7" x14ac:dyDescent="0.25">
      <c r="A3185" t="s">
        <v>311</v>
      </c>
      <c r="B3185" t="s">
        <v>314</v>
      </c>
      <c r="C3185" t="s">
        <v>425</v>
      </c>
      <c r="D3185" s="34">
        <v>44682</v>
      </c>
      <c r="E3185">
        <v>400.94</v>
      </c>
      <c r="F3185" s="24">
        <v>69.040000000000006</v>
      </c>
      <c r="G3185" s="24">
        <f t="shared" si="49"/>
        <v>469.98</v>
      </c>
    </row>
    <row r="3186" spans="1:7" x14ac:dyDescent="0.25">
      <c r="A3186" t="s">
        <v>311</v>
      </c>
      <c r="B3186" t="s">
        <v>314</v>
      </c>
      <c r="C3186" t="s">
        <v>426</v>
      </c>
      <c r="D3186" s="34">
        <v>44682</v>
      </c>
      <c r="E3186">
        <v>402.24</v>
      </c>
      <c r="F3186" s="24">
        <v>69.27</v>
      </c>
      <c r="G3186" s="24">
        <f t="shared" si="49"/>
        <v>471.51</v>
      </c>
    </row>
    <row r="3187" spans="1:7" x14ac:dyDescent="0.25">
      <c r="A3187" t="s">
        <v>311</v>
      </c>
      <c r="B3187" t="s">
        <v>314</v>
      </c>
      <c r="C3187" t="s">
        <v>427</v>
      </c>
      <c r="D3187" s="34">
        <v>44682</v>
      </c>
      <c r="E3187">
        <v>400.94</v>
      </c>
      <c r="F3187" s="24">
        <v>69.040000000000006</v>
      </c>
      <c r="G3187" s="24">
        <f t="shared" si="49"/>
        <v>469.98</v>
      </c>
    </row>
    <row r="3188" spans="1:7" x14ac:dyDescent="0.25">
      <c r="A3188" t="s">
        <v>311</v>
      </c>
      <c r="B3188" t="s">
        <v>314</v>
      </c>
      <c r="C3188" t="s">
        <v>428</v>
      </c>
      <c r="D3188" s="34">
        <v>44682</v>
      </c>
      <c r="E3188">
        <v>400.94</v>
      </c>
      <c r="F3188" s="24">
        <v>69.040000000000006</v>
      </c>
      <c r="G3188" s="24">
        <f t="shared" si="49"/>
        <v>469.98</v>
      </c>
    </row>
    <row r="3189" spans="1:7" x14ac:dyDescent="0.25">
      <c r="A3189" t="s">
        <v>311</v>
      </c>
      <c r="B3189" t="s">
        <v>314</v>
      </c>
      <c r="C3189" t="s">
        <v>429</v>
      </c>
      <c r="D3189" s="34">
        <v>44682</v>
      </c>
      <c r="E3189">
        <v>400.94</v>
      </c>
      <c r="F3189" s="24">
        <v>69.040000000000006</v>
      </c>
      <c r="G3189" s="24">
        <f t="shared" si="49"/>
        <v>469.98</v>
      </c>
    </row>
    <row r="3190" spans="1:7" x14ac:dyDescent="0.25">
      <c r="A3190" t="s">
        <v>311</v>
      </c>
      <c r="B3190" t="s">
        <v>314</v>
      </c>
      <c r="C3190" t="s">
        <v>430</v>
      </c>
      <c r="D3190" s="34">
        <v>44682</v>
      </c>
      <c r="E3190">
        <v>402.24</v>
      </c>
      <c r="F3190" s="24">
        <v>69.27</v>
      </c>
      <c r="G3190" s="24">
        <f t="shared" si="49"/>
        <v>471.51</v>
      </c>
    </row>
    <row r="3191" spans="1:7" x14ac:dyDescent="0.25">
      <c r="A3191" t="s">
        <v>311</v>
      </c>
      <c r="B3191" t="s">
        <v>314</v>
      </c>
      <c r="C3191" t="s">
        <v>431</v>
      </c>
      <c r="D3191" s="34">
        <v>44682</v>
      </c>
      <c r="E3191">
        <v>402.24</v>
      </c>
      <c r="F3191" s="24">
        <v>69.27</v>
      </c>
      <c r="G3191" s="24">
        <f t="shared" si="49"/>
        <v>471.51</v>
      </c>
    </row>
    <row r="3192" spans="1:7" x14ac:dyDescent="0.25">
      <c r="A3192" t="s">
        <v>311</v>
      </c>
      <c r="B3192" t="s">
        <v>314</v>
      </c>
      <c r="C3192" t="s">
        <v>432</v>
      </c>
      <c r="D3192" s="34">
        <v>44682</v>
      </c>
      <c r="E3192">
        <v>402.24</v>
      </c>
      <c r="F3192" s="24">
        <v>69.27</v>
      </c>
      <c r="G3192" s="24">
        <f t="shared" si="49"/>
        <v>471.51</v>
      </c>
    </row>
    <row r="3193" spans="1:7" x14ac:dyDescent="0.25">
      <c r="A3193" t="s">
        <v>311</v>
      </c>
      <c r="B3193" t="s">
        <v>314</v>
      </c>
      <c r="C3193" t="s">
        <v>433</v>
      </c>
      <c r="D3193" s="34">
        <v>44682</v>
      </c>
      <c r="E3193">
        <v>402.24</v>
      </c>
      <c r="F3193" s="24">
        <v>69.27</v>
      </c>
      <c r="G3193" s="24">
        <f t="shared" si="49"/>
        <v>471.51</v>
      </c>
    </row>
    <row r="3194" spans="1:7" x14ac:dyDescent="0.25">
      <c r="A3194" t="s">
        <v>311</v>
      </c>
      <c r="B3194" t="s">
        <v>314</v>
      </c>
      <c r="C3194" t="s">
        <v>434</v>
      </c>
      <c r="D3194" s="34">
        <v>44682</v>
      </c>
      <c r="E3194">
        <v>402.24</v>
      </c>
      <c r="F3194" s="24">
        <v>69.27</v>
      </c>
      <c r="G3194" s="24">
        <f t="shared" si="49"/>
        <v>471.51</v>
      </c>
    </row>
    <row r="3195" spans="1:7" x14ac:dyDescent="0.25">
      <c r="A3195" t="s">
        <v>311</v>
      </c>
      <c r="B3195" t="s">
        <v>314</v>
      </c>
      <c r="C3195" t="s">
        <v>435</v>
      </c>
      <c r="D3195" s="34">
        <v>44682</v>
      </c>
      <c r="E3195">
        <v>402.24</v>
      </c>
      <c r="F3195" s="24">
        <v>69.27</v>
      </c>
      <c r="G3195" s="24">
        <f t="shared" si="49"/>
        <v>471.51</v>
      </c>
    </row>
    <row r="3196" spans="1:7" x14ac:dyDescent="0.25">
      <c r="A3196" t="s">
        <v>311</v>
      </c>
      <c r="B3196" t="s">
        <v>314</v>
      </c>
      <c r="C3196" t="s">
        <v>436</v>
      </c>
      <c r="D3196" s="34">
        <v>44682</v>
      </c>
      <c r="E3196">
        <v>402.24</v>
      </c>
      <c r="F3196" s="24">
        <v>69.27</v>
      </c>
      <c r="G3196" s="24">
        <f t="shared" si="49"/>
        <v>471.51</v>
      </c>
    </row>
    <row r="3197" spans="1:7" x14ac:dyDescent="0.25">
      <c r="A3197" t="s">
        <v>311</v>
      </c>
      <c r="B3197" t="s">
        <v>314</v>
      </c>
      <c r="C3197" t="s">
        <v>437</v>
      </c>
      <c r="D3197" s="34">
        <v>44682</v>
      </c>
      <c r="E3197">
        <v>402.24</v>
      </c>
      <c r="F3197" s="24">
        <v>69.27</v>
      </c>
      <c r="G3197" s="24">
        <f t="shared" si="49"/>
        <v>471.51</v>
      </c>
    </row>
    <row r="3198" spans="1:7" x14ac:dyDescent="0.25">
      <c r="A3198" t="s">
        <v>311</v>
      </c>
      <c r="B3198" t="s">
        <v>314</v>
      </c>
      <c r="C3198" t="s">
        <v>438</v>
      </c>
      <c r="D3198" s="34">
        <v>44682</v>
      </c>
      <c r="E3198">
        <v>402.24</v>
      </c>
      <c r="F3198" s="24">
        <v>69.27</v>
      </c>
      <c r="G3198" s="24">
        <f t="shared" si="49"/>
        <v>471.51</v>
      </c>
    </row>
    <row r="3199" spans="1:7" x14ac:dyDescent="0.25">
      <c r="A3199" t="s">
        <v>311</v>
      </c>
      <c r="B3199" t="s">
        <v>314</v>
      </c>
      <c r="C3199" t="s">
        <v>439</v>
      </c>
      <c r="D3199" s="34">
        <v>44682</v>
      </c>
      <c r="E3199">
        <v>402.24</v>
      </c>
      <c r="F3199" s="24">
        <v>69.27</v>
      </c>
      <c r="G3199" s="24">
        <f t="shared" si="49"/>
        <v>471.51</v>
      </c>
    </row>
    <row r="3200" spans="1:7" x14ac:dyDescent="0.25">
      <c r="A3200" t="s">
        <v>311</v>
      </c>
      <c r="B3200" t="s">
        <v>314</v>
      </c>
      <c r="C3200" t="s">
        <v>440</v>
      </c>
      <c r="D3200" s="34">
        <v>44682</v>
      </c>
      <c r="E3200">
        <v>402.24</v>
      </c>
      <c r="F3200" s="24">
        <v>69.27</v>
      </c>
      <c r="G3200" s="24">
        <f t="shared" si="49"/>
        <v>471.51</v>
      </c>
    </row>
    <row r="3201" spans="1:7" x14ac:dyDescent="0.25">
      <c r="A3201" t="s">
        <v>311</v>
      </c>
      <c r="B3201" t="s">
        <v>314</v>
      </c>
      <c r="C3201" t="s">
        <v>441</v>
      </c>
      <c r="D3201" s="34">
        <v>44682</v>
      </c>
      <c r="E3201">
        <v>402.24</v>
      </c>
      <c r="F3201" s="24">
        <v>69.27</v>
      </c>
      <c r="G3201" s="24">
        <f t="shared" si="49"/>
        <v>471.51</v>
      </c>
    </row>
    <row r="3202" spans="1:7" x14ac:dyDescent="0.25">
      <c r="A3202" t="s">
        <v>311</v>
      </c>
      <c r="B3202" t="s">
        <v>314</v>
      </c>
      <c r="C3202" t="s">
        <v>442</v>
      </c>
      <c r="D3202" s="34">
        <v>44682</v>
      </c>
      <c r="E3202">
        <v>402.24</v>
      </c>
      <c r="F3202" s="24">
        <v>69.27</v>
      </c>
      <c r="G3202" s="24">
        <f t="shared" si="49"/>
        <v>471.51</v>
      </c>
    </row>
    <row r="3203" spans="1:7" x14ac:dyDescent="0.25">
      <c r="A3203" t="s">
        <v>311</v>
      </c>
      <c r="B3203" t="s">
        <v>314</v>
      </c>
      <c r="C3203" t="s">
        <v>443</v>
      </c>
      <c r="D3203" s="34">
        <v>44682</v>
      </c>
      <c r="E3203">
        <v>402.24</v>
      </c>
      <c r="F3203" s="24">
        <v>69.27</v>
      </c>
      <c r="G3203" s="24">
        <f t="shared" ref="G3203:G3266" si="50">SUM(E3203:F3203)</f>
        <v>471.51</v>
      </c>
    </row>
    <row r="3204" spans="1:7" x14ac:dyDescent="0.25">
      <c r="A3204" t="s">
        <v>311</v>
      </c>
      <c r="B3204" t="s">
        <v>314</v>
      </c>
      <c r="C3204" t="s">
        <v>444</v>
      </c>
      <c r="D3204" s="34">
        <v>44682</v>
      </c>
      <c r="E3204">
        <v>402.24</v>
      </c>
      <c r="F3204" s="24">
        <v>69.27</v>
      </c>
      <c r="G3204" s="24">
        <f t="shared" si="50"/>
        <v>471.51</v>
      </c>
    </row>
    <row r="3205" spans="1:7" x14ac:dyDescent="0.25">
      <c r="A3205" t="s">
        <v>311</v>
      </c>
      <c r="B3205" t="s">
        <v>314</v>
      </c>
      <c r="C3205" t="s">
        <v>445</v>
      </c>
      <c r="D3205" s="34">
        <v>44682</v>
      </c>
      <c r="E3205">
        <v>402.24</v>
      </c>
      <c r="F3205" s="24">
        <v>69.27</v>
      </c>
      <c r="G3205" s="24">
        <f t="shared" si="50"/>
        <v>471.51</v>
      </c>
    </row>
    <row r="3206" spans="1:7" x14ac:dyDescent="0.25">
      <c r="A3206" t="s">
        <v>311</v>
      </c>
      <c r="B3206" t="s">
        <v>314</v>
      </c>
      <c r="C3206" t="s">
        <v>446</v>
      </c>
      <c r="D3206" s="34">
        <v>44682</v>
      </c>
      <c r="E3206">
        <v>402.24</v>
      </c>
      <c r="F3206" s="24">
        <v>69.27</v>
      </c>
      <c r="G3206" s="24">
        <f t="shared" si="50"/>
        <v>471.51</v>
      </c>
    </row>
    <row r="3207" spans="1:7" x14ac:dyDescent="0.25">
      <c r="A3207" t="s">
        <v>311</v>
      </c>
      <c r="B3207" t="s">
        <v>314</v>
      </c>
      <c r="C3207" t="s">
        <v>447</v>
      </c>
      <c r="D3207" s="34">
        <v>44682</v>
      </c>
      <c r="E3207">
        <v>402.24</v>
      </c>
      <c r="F3207" s="24">
        <v>69.27</v>
      </c>
      <c r="G3207" s="24">
        <f t="shared" si="50"/>
        <v>471.51</v>
      </c>
    </row>
    <row r="3208" spans="1:7" x14ac:dyDescent="0.25">
      <c r="A3208" t="s">
        <v>311</v>
      </c>
      <c r="B3208" t="s">
        <v>314</v>
      </c>
      <c r="C3208" t="s">
        <v>448</v>
      </c>
      <c r="D3208" s="34">
        <v>44682</v>
      </c>
      <c r="E3208">
        <v>402.24</v>
      </c>
      <c r="F3208" s="24">
        <v>69.27</v>
      </c>
      <c r="G3208" s="24">
        <f t="shared" si="50"/>
        <v>471.51</v>
      </c>
    </row>
    <row r="3209" spans="1:7" x14ac:dyDescent="0.25">
      <c r="A3209" t="s">
        <v>311</v>
      </c>
      <c r="B3209" t="s">
        <v>314</v>
      </c>
      <c r="C3209" t="s">
        <v>449</v>
      </c>
      <c r="D3209" s="34">
        <v>44682</v>
      </c>
      <c r="E3209">
        <v>402.24</v>
      </c>
      <c r="F3209" s="24">
        <v>69.27</v>
      </c>
      <c r="G3209" s="24">
        <f t="shared" si="50"/>
        <v>471.51</v>
      </c>
    </row>
    <row r="3210" spans="1:7" x14ac:dyDescent="0.25">
      <c r="A3210" t="s">
        <v>311</v>
      </c>
      <c r="B3210" t="s">
        <v>314</v>
      </c>
      <c r="C3210" t="s">
        <v>450</v>
      </c>
      <c r="D3210" s="34">
        <v>44682</v>
      </c>
      <c r="E3210">
        <v>402.24</v>
      </c>
      <c r="F3210" s="24">
        <v>69.27</v>
      </c>
      <c r="G3210" s="24">
        <f t="shared" si="50"/>
        <v>471.51</v>
      </c>
    </row>
    <row r="3211" spans="1:7" x14ac:dyDescent="0.25">
      <c r="A3211" t="s">
        <v>311</v>
      </c>
      <c r="B3211" t="s">
        <v>314</v>
      </c>
      <c r="C3211" t="s">
        <v>451</v>
      </c>
      <c r="D3211" s="34">
        <v>44682</v>
      </c>
      <c r="E3211">
        <v>402.24</v>
      </c>
      <c r="F3211" s="24">
        <v>69.27</v>
      </c>
      <c r="G3211" s="24">
        <f t="shared" si="50"/>
        <v>471.51</v>
      </c>
    </row>
    <row r="3212" spans="1:7" x14ac:dyDescent="0.25">
      <c r="A3212" t="s">
        <v>311</v>
      </c>
      <c r="B3212" t="s">
        <v>314</v>
      </c>
      <c r="C3212" t="s">
        <v>452</v>
      </c>
      <c r="D3212" s="34">
        <v>44682</v>
      </c>
      <c r="E3212">
        <v>402.24</v>
      </c>
      <c r="F3212" s="24">
        <v>69.27</v>
      </c>
      <c r="G3212" s="24">
        <f t="shared" si="50"/>
        <v>471.51</v>
      </c>
    </row>
    <row r="3213" spans="1:7" x14ac:dyDescent="0.25">
      <c r="A3213" t="s">
        <v>311</v>
      </c>
      <c r="B3213" t="s">
        <v>314</v>
      </c>
      <c r="C3213" t="s">
        <v>453</v>
      </c>
      <c r="D3213" s="34">
        <v>44682</v>
      </c>
      <c r="E3213">
        <v>402.24</v>
      </c>
      <c r="F3213" s="24">
        <v>69.27</v>
      </c>
      <c r="G3213" s="24">
        <f t="shared" si="50"/>
        <v>471.51</v>
      </c>
    </row>
    <row r="3214" spans="1:7" x14ac:dyDescent="0.25">
      <c r="A3214" t="s">
        <v>311</v>
      </c>
      <c r="B3214" t="s">
        <v>314</v>
      </c>
      <c r="C3214" t="s">
        <v>454</v>
      </c>
      <c r="D3214" s="34">
        <v>44682</v>
      </c>
      <c r="E3214">
        <v>402.24</v>
      </c>
      <c r="F3214" s="24">
        <v>69.27</v>
      </c>
      <c r="G3214" s="24">
        <f t="shared" si="50"/>
        <v>471.51</v>
      </c>
    </row>
    <row r="3215" spans="1:7" x14ac:dyDescent="0.25">
      <c r="A3215" t="s">
        <v>311</v>
      </c>
      <c r="B3215" t="s">
        <v>314</v>
      </c>
      <c r="C3215" t="s">
        <v>455</v>
      </c>
      <c r="D3215" s="34">
        <v>44682</v>
      </c>
      <c r="E3215">
        <v>402.24</v>
      </c>
      <c r="F3215" s="24">
        <v>69.27</v>
      </c>
      <c r="G3215" s="24">
        <f t="shared" si="50"/>
        <v>471.51</v>
      </c>
    </row>
    <row r="3216" spans="1:7" x14ac:dyDescent="0.25">
      <c r="A3216" t="s">
        <v>311</v>
      </c>
      <c r="B3216" t="s">
        <v>314</v>
      </c>
      <c r="C3216" t="s">
        <v>456</v>
      </c>
      <c r="D3216" s="34">
        <v>44682</v>
      </c>
      <c r="E3216">
        <v>402.24</v>
      </c>
      <c r="F3216" s="24">
        <v>69.27</v>
      </c>
      <c r="G3216" s="24">
        <f t="shared" si="50"/>
        <v>471.51</v>
      </c>
    </row>
    <row r="3217" spans="1:7" x14ac:dyDescent="0.25">
      <c r="A3217" t="s">
        <v>311</v>
      </c>
      <c r="B3217" t="s">
        <v>314</v>
      </c>
      <c r="C3217" t="s">
        <v>457</v>
      </c>
      <c r="D3217" s="34">
        <v>44682</v>
      </c>
      <c r="E3217">
        <v>402.24</v>
      </c>
      <c r="F3217" s="24">
        <v>69.27</v>
      </c>
      <c r="G3217" s="24">
        <f t="shared" si="50"/>
        <v>471.51</v>
      </c>
    </row>
    <row r="3218" spans="1:7" x14ac:dyDescent="0.25">
      <c r="A3218" t="s">
        <v>311</v>
      </c>
      <c r="B3218" t="s">
        <v>314</v>
      </c>
      <c r="C3218" t="s">
        <v>458</v>
      </c>
      <c r="D3218" s="34">
        <v>44682</v>
      </c>
      <c r="E3218">
        <v>402.24</v>
      </c>
      <c r="F3218" s="24">
        <v>69.27</v>
      </c>
      <c r="G3218" s="24">
        <f t="shared" si="50"/>
        <v>471.51</v>
      </c>
    </row>
    <row r="3219" spans="1:7" x14ac:dyDescent="0.25">
      <c r="A3219" t="s">
        <v>311</v>
      </c>
      <c r="B3219" t="s">
        <v>314</v>
      </c>
      <c r="C3219" t="s">
        <v>459</v>
      </c>
      <c r="D3219" s="34">
        <v>44682</v>
      </c>
      <c r="E3219">
        <v>402.24</v>
      </c>
      <c r="F3219" s="24">
        <v>69.27</v>
      </c>
      <c r="G3219" s="24">
        <f t="shared" si="50"/>
        <v>471.51</v>
      </c>
    </row>
    <row r="3220" spans="1:7" x14ac:dyDescent="0.25">
      <c r="A3220" t="s">
        <v>311</v>
      </c>
      <c r="B3220" t="s">
        <v>314</v>
      </c>
      <c r="C3220" t="s">
        <v>460</v>
      </c>
      <c r="D3220" s="34">
        <v>44682</v>
      </c>
      <c r="E3220">
        <v>402.24</v>
      </c>
      <c r="F3220" s="24">
        <v>69.27</v>
      </c>
      <c r="G3220" s="24">
        <f t="shared" si="50"/>
        <v>471.51</v>
      </c>
    </row>
    <row r="3221" spans="1:7" x14ac:dyDescent="0.25">
      <c r="A3221" t="s">
        <v>311</v>
      </c>
      <c r="B3221" t="s">
        <v>314</v>
      </c>
      <c r="C3221" t="s">
        <v>461</v>
      </c>
      <c r="D3221" s="34">
        <v>44682</v>
      </c>
      <c r="E3221">
        <v>402.24</v>
      </c>
      <c r="F3221" s="24">
        <v>69.27</v>
      </c>
      <c r="G3221" s="24">
        <f t="shared" si="50"/>
        <v>471.51</v>
      </c>
    </row>
    <row r="3222" spans="1:7" x14ac:dyDescent="0.25">
      <c r="A3222" t="s">
        <v>311</v>
      </c>
      <c r="B3222" t="s">
        <v>314</v>
      </c>
      <c r="C3222" t="s">
        <v>462</v>
      </c>
      <c r="D3222" s="34">
        <v>44682</v>
      </c>
      <c r="E3222">
        <v>402.24</v>
      </c>
      <c r="F3222" s="24">
        <v>69.27</v>
      </c>
      <c r="G3222" s="24">
        <f t="shared" si="50"/>
        <v>471.51</v>
      </c>
    </row>
    <row r="3223" spans="1:7" x14ac:dyDescent="0.25">
      <c r="A3223" t="s">
        <v>311</v>
      </c>
      <c r="B3223" t="s">
        <v>314</v>
      </c>
      <c r="C3223" t="s">
        <v>463</v>
      </c>
      <c r="D3223" s="34">
        <v>44682</v>
      </c>
      <c r="E3223">
        <v>402.24</v>
      </c>
      <c r="F3223" s="24">
        <v>69.27</v>
      </c>
      <c r="G3223" s="24">
        <f t="shared" si="50"/>
        <v>471.51</v>
      </c>
    </row>
    <row r="3224" spans="1:7" x14ac:dyDescent="0.25">
      <c r="A3224" t="s">
        <v>311</v>
      </c>
      <c r="B3224" t="s">
        <v>314</v>
      </c>
      <c r="C3224" t="s">
        <v>464</v>
      </c>
      <c r="D3224" s="34">
        <v>44682</v>
      </c>
      <c r="E3224">
        <v>402.24</v>
      </c>
      <c r="F3224" s="24">
        <v>69.27</v>
      </c>
      <c r="G3224" s="24">
        <f t="shared" si="50"/>
        <v>471.51</v>
      </c>
    </row>
    <row r="3225" spans="1:7" x14ac:dyDescent="0.25">
      <c r="A3225" t="s">
        <v>311</v>
      </c>
      <c r="B3225" t="s">
        <v>314</v>
      </c>
      <c r="C3225" t="s">
        <v>465</v>
      </c>
      <c r="D3225" s="34">
        <v>44682</v>
      </c>
      <c r="E3225">
        <v>402.24</v>
      </c>
      <c r="F3225" s="24">
        <v>69.27</v>
      </c>
      <c r="G3225" s="24">
        <f t="shared" si="50"/>
        <v>471.51</v>
      </c>
    </row>
    <row r="3226" spans="1:7" x14ac:dyDescent="0.25">
      <c r="A3226" t="s">
        <v>311</v>
      </c>
      <c r="B3226" t="s">
        <v>314</v>
      </c>
      <c r="C3226" t="s">
        <v>466</v>
      </c>
      <c r="D3226" s="34">
        <v>44682</v>
      </c>
      <c r="E3226">
        <v>402.24</v>
      </c>
      <c r="F3226" s="24">
        <v>69.27</v>
      </c>
      <c r="G3226" s="24">
        <f t="shared" si="50"/>
        <v>471.51</v>
      </c>
    </row>
    <row r="3227" spans="1:7" x14ac:dyDescent="0.25">
      <c r="A3227" t="s">
        <v>311</v>
      </c>
      <c r="B3227" t="s">
        <v>314</v>
      </c>
      <c r="C3227" t="s">
        <v>467</v>
      </c>
      <c r="D3227" s="34">
        <v>44682</v>
      </c>
      <c r="E3227">
        <v>402.24</v>
      </c>
      <c r="F3227" s="24">
        <v>69.27</v>
      </c>
      <c r="G3227" s="24">
        <f t="shared" si="50"/>
        <v>471.51</v>
      </c>
    </row>
    <row r="3228" spans="1:7" x14ac:dyDescent="0.25">
      <c r="A3228" t="s">
        <v>311</v>
      </c>
      <c r="B3228" t="s">
        <v>314</v>
      </c>
      <c r="C3228" t="s">
        <v>468</v>
      </c>
      <c r="D3228" s="34">
        <v>44682</v>
      </c>
      <c r="E3228">
        <v>402.24</v>
      </c>
      <c r="F3228" s="24">
        <v>69.27</v>
      </c>
      <c r="G3228" s="24">
        <f t="shared" si="50"/>
        <v>471.51</v>
      </c>
    </row>
    <row r="3229" spans="1:7" x14ac:dyDescent="0.25">
      <c r="A3229" t="s">
        <v>311</v>
      </c>
      <c r="B3229" t="s">
        <v>314</v>
      </c>
      <c r="C3229" t="s">
        <v>469</v>
      </c>
      <c r="D3229" s="34">
        <v>44682</v>
      </c>
      <c r="E3229">
        <v>402.24</v>
      </c>
      <c r="F3229" s="24">
        <v>69.27</v>
      </c>
      <c r="G3229" s="24">
        <f t="shared" si="50"/>
        <v>471.51</v>
      </c>
    </row>
    <row r="3230" spans="1:7" x14ac:dyDescent="0.25">
      <c r="A3230" t="s">
        <v>311</v>
      </c>
      <c r="B3230" t="s">
        <v>314</v>
      </c>
      <c r="C3230" t="s">
        <v>470</v>
      </c>
      <c r="D3230" s="34">
        <v>44682</v>
      </c>
      <c r="E3230">
        <v>402.24</v>
      </c>
      <c r="F3230" s="24">
        <v>69.27</v>
      </c>
      <c r="G3230" s="24">
        <f t="shared" si="50"/>
        <v>471.51</v>
      </c>
    </row>
    <row r="3231" spans="1:7" x14ac:dyDescent="0.25">
      <c r="A3231" t="s">
        <v>311</v>
      </c>
      <c r="B3231" t="s">
        <v>314</v>
      </c>
      <c r="C3231" t="s">
        <v>471</v>
      </c>
      <c r="D3231" s="34">
        <v>44682</v>
      </c>
      <c r="E3231">
        <v>402.24</v>
      </c>
      <c r="F3231" s="24">
        <v>69.27</v>
      </c>
      <c r="G3231" s="24">
        <f t="shared" si="50"/>
        <v>471.51</v>
      </c>
    </row>
    <row r="3232" spans="1:7" x14ac:dyDescent="0.25">
      <c r="A3232" t="s">
        <v>311</v>
      </c>
      <c r="B3232" t="s">
        <v>314</v>
      </c>
      <c r="C3232" t="s">
        <v>472</v>
      </c>
      <c r="D3232" s="34">
        <v>44682</v>
      </c>
      <c r="E3232">
        <v>402.24</v>
      </c>
      <c r="F3232" s="24">
        <v>69.27</v>
      </c>
      <c r="G3232" s="24">
        <f t="shared" si="50"/>
        <v>471.51</v>
      </c>
    </row>
    <row r="3233" spans="1:7" x14ac:dyDescent="0.25">
      <c r="A3233" t="s">
        <v>311</v>
      </c>
      <c r="B3233" t="s">
        <v>314</v>
      </c>
      <c r="C3233" t="s">
        <v>473</v>
      </c>
      <c r="D3233" s="34">
        <v>44682</v>
      </c>
      <c r="E3233">
        <v>402.24</v>
      </c>
      <c r="F3233" s="24">
        <v>69.27</v>
      </c>
      <c r="G3233" s="24">
        <f t="shared" si="50"/>
        <v>471.51</v>
      </c>
    </row>
    <row r="3234" spans="1:7" x14ac:dyDescent="0.25">
      <c r="A3234" t="s">
        <v>311</v>
      </c>
      <c r="B3234" t="s">
        <v>314</v>
      </c>
      <c r="C3234" t="s">
        <v>474</v>
      </c>
      <c r="D3234" s="34">
        <v>44682</v>
      </c>
      <c r="E3234">
        <v>402.24</v>
      </c>
      <c r="F3234" s="24">
        <v>69.27</v>
      </c>
      <c r="G3234" s="24">
        <f t="shared" si="50"/>
        <v>471.51</v>
      </c>
    </row>
    <row r="3235" spans="1:7" x14ac:dyDescent="0.25">
      <c r="A3235" t="s">
        <v>311</v>
      </c>
      <c r="B3235" t="s">
        <v>314</v>
      </c>
      <c r="C3235" t="s">
        <v>475</v>
      </c>
      <c r="D3235" s="34">
        <v>44682</v>
      </c>
      <c r="E3235">
        <v>402.24</v>
      </c>
      <c r="F3235" s="24">
        <v>69.27</v>
      </c>
      <c r="G3235" s="24">
        <f t="shared" si="50"/>
        <v>471.51</v>
      </c>
    </row>
    <row r="3236" spans="1:7" x14ac:dyDescent="0.25">
      <c r="A3236" t="s">
        <v>311</v>
      </c>
      <c r="B3236" t="s">
        <v>314</v>
      </c>
      <c r="C3236" t="s">
        <v>476</v>
      </c>
      <c r="D3236" s="34">
        <v>44682</v>
      </c>
      <c r="E3236">
        <v>400.94</v>
      </c>
      <c r="F3236" s="24">
        <v>69.040000000000006</v>
      </c>
      <c r="G3236" s="24">
        <f t="shared" si="50"/>
        <v>469.98</v>
      </c>
    </row>
    <row r="3237" spans="1:7" x14ac:dyDescent="0.25">
      <c r="A3237" t="s">
        <v>311</v>
      </c>
      <c r="B3237" t="s">
        <v>314</v>
      </c>
      <c r="C3237" t="s">
        <v>477</v>
      </c>
      <c r="D3237" s="34">
        <v>44682</v>
      </c>
      <c r="E3237">
        <v>402.24</v>
      </c>
      <c r="F3237" s="24">
        <v>69.27</v>
      </c>
      <c r="G3237" s="24">
        <f t="shared" si="50"/>
        <v>471.51</v>
      </c>
    </row>
    <row r="3238" spans="1:7" x14ac:dyDescent="0.25">
      <c r="A3238" t="s">
        <v>311</v>
      </c>
      <c r="B3238" t="s">
        <v>314</v>
      </c>
      <c r="C3238" t="s">
        <v>478</v>
      </c>
      <c r="D3238" s="34">
        <v>44682</v>
      </c>
      <c r="E3238">
        <v>402.24</v>
      </c>
      <c r="F3238" s="24">
        <v>69.27</v>
      </c>
      <c r="G3238" s="24">
        <f t="shared" si="50"/>
        <v>471.51</v>
      </c>
    </row>
    <row r="3239" spans="1:7" x14ac:dyDescent="0.25">
      <c r="A3239" t="s">
        <v>311</v>
      </c>
      <c r="B3239" t="s">
        <v>314</v>
      </c>
      <c r="C3239" t="s">
        <v>479</v>
      </c>
      <c r="D3239" s="34">
        <v>44682</v>
      </c>
      <c r="E3239">
        <v>402.24</v>
      </c>
      <c r="F3239" s="24">
        <v>69.27</v>
      </c>
      <c r="G3239" s="24">
        <f t="shared" si="50"/>
        <v>471.51</v>
      </c>
    </row>
    <row r="3240" spans="1:7" x14ac:dyDescent="0.25">
      <c r="A3240" t="s">
        <v>311</v>
      </c>
      <c r="B3240" t="s">
        <v>314</v>
      </c>
      <c r="C3240" t="s">
        <v>480</v>
      </c>
      <c r="D3240" s="34">
        <v>44682</v>
      </c>
      <c r="E3240">
        <v>402.24</v>
      </c>
      <c r="F3240" s="24">
        <v>69.27</v>
      </c>
      <c r="G3240" s="24">
        <f t="shared" si="50"/>
        <v>471.51</v>
      </c>
    </row>
    <row r="3241" spans="1:7" x14ac:dyDescent="0.25">
      <c r="A3241" t="s">
        <v>311</v>
      </c>
      <c r="B3241" t="s">
        <v>314</v>
      </c>
      <c r="C3241" t="s">
        <v>481</v>
      </c>
      <c r="D3241" s="34">
        <v>44682</v>
      </c>
      <c r="E3241">
        <v>400.94</v>
      </c>
      <c r="F3241" s="24">
        <v>69.040000000000006</v>
      </c>
      <c r="G3241" s="24">
        <f t="shared" si="50"/>
        <v>469.98</v>
      </c>
    </row>
    <row r="3242" spans="1:7" x14ac:dyDescent="0.25">
      <c r="A3242" t="s">
        <v>311</v>
      </c>
      <c r="B3242" t="s">
        <v>314</v>
      </c>
      <c r="C3242" t="s">
        <v>482</v>
      </c>
      <c r="D3242" s="34">
        <v>44682</v>
      </c>
      <c r="E3242">
        <v>400.94</v>
      </c>
      <c r="F3242" s="24">
        <v>69.040000000000006</v>
      </c>
      <c r="G3242" s="24">
        <f t="shared" si="50"/>
        <v>469.98</v>
      </c>
    </row>
    <row r="3243" spans="1:7" x14ac:dyDescent="0.25">
      <c r="A3243" t="s">
        <v>311</v>
      </c>
      <c r="B3243" t="s">
        <v>314</v>
      </c>
      <c r="C3243" t="s">
        <v>483</v>
      </c>
      <c r="D3243" s="34">
        <v>44682</v>
      </c>
      <c r="E3243">
        <v>400.94</v>
      </c>
      <c r="F3243" s="24">
        <v>69.040000000000006</v>
      </c>
      <c r="G3243" s="24">
        <f t="shared" si="50"/>
        <v>469.98</v>
      </c>
    </row>
    <row r="3244" spans="1:7" x14ac:dyDescent="0.25">
      <c r="A3244" t="s">
        <v>311</v>
      </c>
      <c r="B3244" t="s">
        <v>314</v>
      </c>
      <c r="C3244" t="s">
        <v>484</v>
      </c>
      <c r="D3244" s="34">
        <v>44682</v>
      </c>
      <c r="E3244">
        <v>400.94</v>
      </c>
      <c r="F3244" s="24">
        <v>69.040000000000006</v>
      </c>
      <c r="G3244" s="24">
        <f t="shared" si="50"/>
        <v>469.98</v>
      </c>
    </row>
    <row r="3245" spans="1:7" x14ac:dyDescent="0.25">
      <c r="A3245" t="s">
        <v>311</v>
      </c>
      <c r="B3245" t="s">
        <v>314</v>
      </c>
      <c r="C3245" t="s">
        <v>485</v>
      </c>
      <c r="D3245" s="34">
        <v>44682</v>
      </c>
      <c r="E3245">
        <v>400.94</v>
      </c>
      <c r="F3245" s="24">
        <v>69.040000000000006</v>
      </c>
      <c r="G3245" s="24">
        <f t="shared" si="50"/>
        <v>469.98</v>
      </c>
    </row>
    <row r="3246" spans="1:7" x14ac:dyDescent="0.25">
      <c r="A3246" t="s">
        <v>311</v>
      </c>
      <c r="B3246" t="s">
        <v>314</v>
      </c>
      <c r="C3246" t="s">
        <v>486</v>
      </c>
      <c r="D3246" s="34">
        <v>44682</v>
      </c>
      <c r="E3246">
        <v>400.94</v>
      </c>
      <c r="F3246" s="24">
        <v>69.040000000000006</v>
      </c>
      <c r="G3246" s="24">
        <f t="shared" si="50"/>
        <v>469.98</v>
      </c>
    </row>
    <row r="3247" spans="1:7" x14ac:dyDescent="0.25">
      <c r="A3247" t="s">
        <v>311</v>
      </c>
      <c r="B3247" t="s">
        <v>314</v>
      </c>
      <c r="C3247" t="s">
        <v>487</v>
      </c>
      <c r="D3247" s="34">
        <v>44682</v>
      </c>
      <c r="E3247">
        <v>400.94</v>
      </c>
      <c r="F3247" s="24">
        <v>69.040000000000006</v>
      </c>
      <c r="G3247" s="24">
        <f t="shared" si="50"/>
        <v>469.98</v>
      </c>
    </row>
    <row r="3248" spans="1:7" x14ac:dyDescent="0.25">
      <c r="A3248" t="s">
        <v>311</v>
      </c>
      <c r="B3248" t="s">
        <v>314</v>
      </c>
      <c r="C3248" t="s">
        <v>488</v>
      </c>
      <c r="D3248" s="34">
        <v>44682</v>
      </c>
      <c r="E3248">
        <v>400.94</v>
      </c>
      <c r="F3248" s="24">
        <v>69.040000000000006</v>
      </c>
      <c r="G3248" s="24">
        <f t="shared" si="50"/>
        <v>469.98</v>
      </c>
    </row>
    <row r="3249" spans="1:7" x14ac:dyDescent="0.25">
      <c r="A3249" t="s">
        <v>311</v>
      </c>
      <c r="B3249" t="s">
        <v>314</v>
      </c>
      <c r="C3249" t="s">
        <v>489</v>
      </c>
      <c r="D3249" s="34">
        <v>44682</v>
      </c>
      <c r="E3249">
        <v>400.94</v>
      </c>
      <c r="F3249" s="24">
        <v>69.040000000000006</v>
      </c>
      <c r="G3249" s="24">
        <f t="shared" si="50"/>
        <v>469.98</v>
      </c>
    </row>
    <row r="3250" spans="1:7" x14ac:dyDescent="0.25">
      <c r="A3250" t="s">
        <v>311</v>
      </c>
      <c r="B3250" t="s">
        <v>314</v>
      </c>
      <c r="C3250" t="s">
        <v>490</v>
      </c>
      <c r="D3250" s="34">
        <v>44682</v>
      </c>
      <c r="E3250">
        <v>400.94</v>
      </c>
      <c r="F3250" s="24">
        <v>69.040000000000006</v>
      </c>
      <c r="G3250" s="24">
        <f t="shared" si="50"/>
        <v>469.98</v>
      </c>
    </row>
    <row r="3251" spans="1:7" x14ac:dyDescent="0.25">
      <c r="A3251" t="s">
        <v>311</v>
      </c>
      <c r="B3251" t="s">
        <v>314</v>
      </c>
      <c r="C3251" t="s">
        <v>491</v>
      </c>
      <c r="D3251" s="34">
        <v>44682</v>
      </c>
      <c r="E3251">
        <v>400.94</v>
      </c>
      <c r="F3251" s="24">
        <v>69.040000000000006</v>
      </c>
      <c r="G3251" s="24">
        <f t="shared" si="50"/>
        <v>469.98</v>
      </c>
    </row>
    <row r="3252" spans="1:7" x14ac:dyDescent="0.25">
      <c r="A3252" t="s">
        <v>311</v>
      </c>
      <c r="B3252" t="s">
        <v>314</v>
      </c>
      <c r="C3252" t="s">
        <v>492</v>
      </c>
      <c r="D3252" s="34">
        <v>44682</v>
      </c>
      <c r="E3252">
        <v>400.94</v>
      </c>
      <c r="F3252" s="24">
        <v>69.040000000000006</v>
      </c>
      <c r="G3252" s="24">
        <f t="shared" si="50"/>
        <v>469.98</v>
      </c>
    </row>
    <row r="3253" spans="1:7" x14ac:dyDescent="0.25">
      <c r="A3253" t="s">
        <v>311</v>
      </c>
      <c r="B3253" t="s">
        <v>314</v>
      </c>
      <c r="C3253" t="s">
        <v>493</v>
      </c>
      <c r="D3253" s="34">
        <v>44682</v>
      </c>
      <c r="E3253">
        <v>400.94</v>
      </c>
      <c r="F3253" s="24">
        <v>69.040000000000006</v>
      </c>
      <c r="G3253" s="24">
        <f t="shared" si="50"/>
        <v>469.98</v>
      </c>
    </row>
    <row r="3254" spans="1:7" x14ac:dyDescent="0.25">
      <c r="A3254" t="s">
        <v>311</v>
      </c>
      <c r="B3254" t="s">
        <v>314</v>
      </c>
      <c r="C3254" t="s">
        <v>494</v>
      </c>
      <c r="D3254" s="34">
        <v>44682</v>
      </c>
      <c r="E3254">
        <v>400.94</v>
      </c>
      <c r="F3254" s="24">
        <v>69.040000000000006</v>
      </c>
      <c r="G3254" s="24">
        <f t="shared" si="50"/>
        <v>469.98</v>
      </c>
    </row>
    <row r="3255" spans="1:7" x14ac:dyDescent="0.25">
      <c r="A3255" t="s">
        <v>311</v>
      </c>
      <c r="B3255" t="s">
        <v>314</v>
      </c>
      <c r="C3255" t="s">
        <v>495</v>
      </c>
      <c r="D3255" s="34">
        <v>44682</v>
      </c>
      <c r="E3255">
        <v>400.94</v>
      </c>
      <c r="F3255" s="24">
        <v>69.040000000000006</v>
      </c>
      <c r="G3255" s="24">
        <f t="shared" si="50"/>
        <v>469.98</v>
      </c>
    </row>
    <row r="3256" spans="1:7" x14ac:dyDescent="0.25">
      <c r="A3256" t="s">
        <v>311</v>
      </c>
      <c r="B3256" t="s">
        <v>314</v>
      </c>
      <c r="C3256" t="s">
        <v>496</v>
      </c>
      <c r="D3256" s="34">
        <v>44682</v>
      </c>
      <c r="E3256">
        <v>400.94</v>
      </c>
      <c r="F3256" s="24">
        <v>69.040000000000006</v>
      </c>
      <c r="G3256" s="24">
        <f t="shared" si="50"/>
        <v>469.98</v>
      </c>
    </row>
    <row r="3257" spans="1:7" x14ac:dyDescent="0.25">
      <c r="A3257" t="s">
        <v>311</v>
      </c>
      <c r="B3257" t="s">
        <v>314</v>
      </c>
      <c r="C3257" t="s">
        <v>497</v>
      </c>
      <c r="D3257" s="34">
        <v>44682</v>
      </c>
      <c r="E3257">
        <v>400.94</v>
      </c>
      <c r="F3257" s="24">
        <v>69.040000000000006</v>
      </c>
      <c r="G3257" s="24">
        <f t="shared" si="50"/>
        <v>469.98</v>
      </c>
    </row>
    <row r="3258" spans="1:7" x14ac:dyDescent="0.25">
      <c r="A3258" t="s">
        <v>311</v>
      </c>
      <c r="B3258" t="s">
        <v>314</v>
      </c>
      <c r="C3258" t="s">
        <v>498</v>
      </c>
      <c r="D3258" s="34">
        <v>44682</v>
      </c>
      <c r="E3258">
        <v>400.94</v>
      </c>
      <c r="F3258" s="24">
        <v>69.040000000000006</v>
      </c>
      <c r="G3258" s="24">
        <f t="shared" si="50"/>
        <v>469.98</v>
      </c>
    </row>
    <row r="3259" spans="1:7" x14ac:dyDescent="0.25">
      <c r="A3259" t="s">
        <v>311</v>
      </c>
      <c r="B3259" t="s">
        <v>314</v>
      </c>
      <c r="C3259" t="s">
        <v>499</v>
      </c>
      <c r="D3259" s="34">
        <v>44682</v>
      </c>
      <c r="E3259">
        <v>400.94</v>
      </c>
      <c r="F3259" s="24">
        <v>69.040000000000006</v>
      </c>
      <c r="G3259" s="24">
        <f t="shared" si="50"/>
        <v>469.98</v>
      </c>
    </row>
    <row r="3260" spans="1:7" x14ac:dyDescent="0.25">
      <c r="A3260" t="s">
        <v>311</v>
      </c>
      <c r="B3260" t="s">
        <v>314</v>
      </c>
      <c r="C3260" t="s">
        <v>500</v>
      </c>
      <c r="D3260" s="34">
        <v>44682</v>
      </c>
      <c r="E3260">
        <v>400.94</v>
      </c>
      <c r="F3260" s="24">
        <v>69.040000000000006</v>
      </c>
      <c r="G3260" s="24">
        <f t="shared" si="50"/>
        <v>469.98</v>
      </c>
    </row>
    <row r="3261" spans="1:7" x14ac:dyDescent="0.25">
      <c r="A3261" t="s">
        <v>311</v>
      </c>
      <c r="B3261" t="s">
        <v>314</v>
      </c>
      <c r="C3261" t="s">
        <v>501</v>
      </c>
      <c r="D3261" s="34">
        <v>44682</v>
      </c>
      <c r="E3261">
        <v>400.94</v>
      </c>
      <c r="F3261" s="24">
        <v>69.040000000000006</v>
      </c>
      <c r="G3261" s="24">
        <f t="shared" si="50"/>
        <v>469.98</v>
      </c>
    </row>
    <row r="3262" spans="1:7" x14ac:dyDescent="0.25">
      <c r="A3262" t="s">
        <v>311</v>
      </c>
      <c r="B3262" t="s">
        <v>314</v>
      </c>
      <c r="C3262" t="s">
        <v>502</v>
      </c>
      <c r="D3262" s="34">
        <v>44682</v>
      </c>
      <c r="E3262">
        <v>400.94</v>
      </c>
      <c r="F3262" s="24">
        <v>69.040000000000006</v>
      </c>
      <c r="G3262" s="24">
        <f t="shared" si="50"/>
        <v>469.98</v>
      </c>
    </row>
    <row r="3263" spans="1:7" x14ac:dyDescent="0.25">
      <c r="A3263" t="s">
        <v>311</v>
      </c>
      <c r="B3263" t="s">
        <v>314</v>
      </c>
      <c r="C3263" t="s">
        <v>503</v>
      </c>
      <c r="D3263" s="34">
        <v>44682</v>
      </c>
      <c r="E3263">
        <v>400.94</v>
      </c>
      <c r="F3263" s="24">
        <v>69.040000000000006</v>
      </c>
      <c r="G3263" s="24">
        <f t="shared" si="50"/>
        <v>469.98</v>
      </c>
    </row>
    <row r="3264" spans="1:7" x14ac:dyDescent="0.25">
      <c r="A3264" t="s">
        <v>311</v>
      </c>
      <c r="B3264" t="s">
        <v>314</v>
      </c>
      <c r="C3264" t="s">
        <v>504</v>
      </c>
      <c r="D3264" s="34">
        <v>44682</v>
      </c>
      <c r="E3264">
        <v>400.94</v>
      </c>
      <c r="F3264" s="24">
        <v>69.040000000000006</v>
      </c>
      <c r="G3264" s="24">
        <f t="shared" si="50"/>
        <v>469.98</v>
      </c>
    </row>
    <row r="3265" spans="1:7" x14ac:dyDescent="0.25">
      <c r="A3265" t="s">
        <v>311</v>
      </c>
      <c r="B3265" t="s">
        <v>314</v>
      </c>
      <c r="C3265" t="s">
        <v>505</v>
      </c>
      <c r="D3265" s="34">
        <v>44682</v>
      </c>
      <c r="E3265">
        <v>400.94</v>
      </c>
      <c r="F3265" s="24">
        <v>69.040000000000006</v>
      </c>
      <c r="G3265" s="24">
        <f t="shared" si="50"/>
        <v>469.98</v>
      </c>
    </row>
    <row r="3266" spans="1:7" x14ac:dyDescent="0.25">
      <c r="A3266" t="s">
        <v>311</v>
      </c>
      <c r="B3266" t="s">
        <v>312</v>
      </c>
      <c r="C3266" t="s">
        <v>313</v>
      </c>
      <c r="D3266" s="34">
        <v>44713</v>
      </c>
      <c r="E3266">
        <v>876728.45</v>
      </c>
      <c r="F3266" s="24">
        <v>321763.65000000002</v>
      </c>
      <c r="G3266" s="24">
        <f t="shared" si="50"/>
        <v>1198492.1000000001</v>
      </c>
    </row>
    <row r="3267" spans="1:7" x14ac:dyDescent="0.25">
      <c r="A3267" t="s">
        <v>311</v>
      </c>
      <c r="B3267" t="s">
        <v>314</v>
      </c>
      <c r="C3267" t="s">
        <v>315</v>
      </c>
      <c r="D3267" s="34">
        <v>44713</v>
      </c>
      <c r="E3267">
        <v>402.16</v>
      </c>
      <c r="F3267" s="24">
        <v>67.819999999999993</v>
      </c>
      <c r="G3267" s="24">
        <f t="shared" ref="G3267:G3330" si="51">SUM(E3267:F3267)</f>
        <v>469.98</v>
      </c>
    </row>
    <row r="3268" spans="1:7" x14ac:dyDescent="0.25">
      <c r="A3268" t="s">
        <v>311</v>
      </c>
      <c r="B3268" t="s">
        <v>314</v>
      </c>
      <c r="C3268" t="s">
        <v>316</v>
      </c>
      <c r="D3268" s="34">
        <v>44713</v>
      </c>
      <c r="E3268">
        <v>403.48</v>
      </c>
      <c r="F3268" s="24">
        <v>68.03</v>
      </c>
      <c r="G3268" s="24">
        <f t="shared" si="51"/>
        <v>471.51</v>
      </c>
    </row>
    <row r="3269" spans="1:7" x14ac:dyDescent="0.25">
      <c r="A3269" t="s">
        <v>311</v>
      </c>
      <c r="B3269" t="s">
        <v>314</v>
      </c>
      <c r="C3269" t="s">
        <v>317</v>
      </c>
      <c r="D3269" s="34">
        <v>44713</v>
      </c>
      <c r="E3269">
        <v>402.16</v>
      </c>
      <c r="F3269" s="24">
        <v>67.819999999999993</v>
      </c>
      <c r="G3269" s="24">
        <f t="shared" si="51"/>
        <v>469.98</v>
      </c>
    </row>
    <row r="3270" spans="1:7" x14ac:dyDescent="0.25">
      <c r="A3270" t="s">
        <v>311</v>
      </c>
      <c r="B3270" t="s">
        <v>314</v>
      </c>
      <c r="C3270" t="s">
        <v>318</v>
      </c>
      <c r="D3270" s="34">
        <v>44713</v>
      </c>
      <c r="E3270">
        <v>403.48</v>
      </c>
      <c r="F3270" s="24">
        <v>68.03</v>
      </c>
      <c r="G3270" s="24">
        <f t="shared" si="51"/>
        <v>471.51</v>
      </c>
    </row>
    <row r="3271" spans="1:7" x14ac:dyDescent="0.25">
      <c r="A3271" t="s">
        <v>311</v>
      </c>
      <c r="B3271" t="s">
        <v>314</v>
      </c>
      <c r="C3271" t="s">
        <v>319</v>
      </c>
      <c r="D3271" s="34">
        <v>44713</v>
      </c>
      <c r="E3271">
        <v>403.48</v>
      </c>
      <c r="F3271" s="24">
        <v>68.03</v>
      </c>
      <c r="G3271" s="24">
        <f t="shared" si="51"/>
        <v>471.51</v>
      </c>
    </row>
    <row r="3272" spans="1:7" x14ac:dyDescent="0.25">
      <c r="A3272" t="s">
        <v>311</v>
      </c>
      <c r="B3272" t="s">
        <v>314</v>
      </c>
      <c r="C3272" t="s">
        <v>320</v>
      </c>
      <c r="D3272" s="34">
        <v>44713</v>
      </c>
      <c r="E3272">
        <v>403.48</v>
      </c>
      <c r="F3272" s="24">
        <v>68.03</v>
      </c>
      <c r="G3272" s="24">
        <f t="shared" si="51"/>
        <v>471.51</v>
      </c>
    </row>
    <row r="3273" spans="1:7" x14ac:dyDescent="0.25">
      <c r="A3273" t="s">
        <v>311</v>
      </c>
      <c r="B3273" t="s">
        <v>314</v>
      </c>
      <c r="C3273" t="s">
        <v>321</v>
      </c>
      <c r="D3273" s="34">
        <v>44713</v>
      </c>
      <c r="E3273">
        <v>402.16</v>
      </c>
      <c r="F3273" s="24">
        <v>67.819999999999993</v>
      </c>
      <c r="G3273" s="24">
        <f t="shared" si="51"/>
        <v>469.98</v>
      </c>
    </row>
    <row r="3274" spans="1:7" x14ac:dyDescent="0.25">
      <c r="A3274" t="s">
        <v>311</v>
      </c>
      <c r="B3274" t="s">
        <v>314</v>
      </c>
      <c r="C3274" t="s">
        <v>322</v>
      </c>
      <c r="D3274" s="34">
        <v>44713</v>
      </c>
      <c r="E3274">
        <v>403.48</v>
      </c>
      <c r="F3274" s="24">
        <v>68.03</v>
      </c>
      <c r="G3274" s="24">
        <f t="shared" si="51"/>
        <v>471.51</v>
      </c>
    </row>
    <row r="3275" spans="1:7" x14ac:dyDescent="0.25">
      <c r="A3275" t="s">
        <v>311</v>
      </c>
      <c r="B3275" t="s">
        <v>314</v>
      </c>
      <c r="C3275" t="s">
        <v>323</v>
      </c>
      <c r="D3275" s="34">
        <v>44713</v>
      </c>
      <c r="E3275">
        <v>402.16</v>
      </c>
      <c r="F3275" s="24">
        <v>67.819999999999993</v>
      </c>
      <c r="G3275" s="24">
        <f t="shared" si="51"/>
        <v>469.98</v>
      </c>
    </row>
    <row r="3276" spans="1:7" x14ac:dyDescent="0.25">
      <c r="A3276" t="s">
        <v>311</v>
      </c>
      <c r="B3276" t="s">
        <v>314</v>
      </c>
      <c r="C3276" t="s">
        <v>324</v>
      </c>
      <c r="D3276" s="34">
        <v>44713</v>
      </c>
      <c r="E3276">
        <v>403.48</v>
      </c>
      <c r="F3276" s="24">
        <v>68.03</v>
      </c>
      <c r="G3276" s="24">
        <f t="shared" si="51"/>
        <v>471.51</v>
      </c>
    </row>
    <row r="3277" spans="1:7" x14ac:dyDescent="0.25">
      <c r="A3277" t="s">
        <v>311</v>
      </c>
      <c r="B3277" t="s">
        <v>314</v>
      </c>
      <c r="C3277" t="s">
        <v>325</v>
      </c>
      <c r="D3277" s="34">
        <v>44713</v>
      </c>
      <c r="E3277">
        <v>402.16</v>
      </c>
      <c r="F3277" s="24">
        <v>67.819999999999993</v>
      </c>
      <c r="G3277" s="24">
        <f t="shared" si="51"/>
        <v>469.98</v>
      </c>
    </row>
    <row r="3278" spans="1:7" x14ac:dyDescent="0.25">
      <c r="A3278" t="s">
        <v>311</v>
      </c>
      <c r="B3278" t="s">
        <v>314</v>
      </c>
      <c r="C3278" t="s">
        <v>326</v>
      </c>
      <c r="D3278" s="34">
        <v>44713</v>
      </c>
      <c r="E3278">
        <v>403.48</v>
      </c>
      <c r="F3278" s="24">
        <v>68.03</v>
      </c>
      <c r="G3278" s="24">
        <f t="shared" si="51"/>
        <v>471.51</v>
      </c>
    </row>
    <row r="3279" spans="1:7" x14ac:dyDescent="0.25">
      <c r="A3279" t="s">
        <v>311</v>
      </c>
      <c r="B3279" t="s">
        <v>314</v>
      </c>
      <c r="C3279" t="s">
        <v>327</v>
      </c>
      <c r="D3279" s="34">
        <v>44713</v>
      </c>
      <c r="E3279">
        <v>403.48</v>
      </c>
      <c r="F3279" s="24">
        <v>68.03</v>
      </c>
      <c r="G3279" s="24">
        <f t="shared" si="51"/>
        <v>471.51</v>
      </c>
    </row>
    <row r="3280" spans="1:7" x14ac:dyDescent="0.25">
      <c r="A3280" t="s">
        <v>311</v>
      </c>
      <c r="B3280" t="s">
        <v>314</v>
      </c>
      <c r="C3280" t="s">
        <v>328</v>
      </c>
      <c r="D3280" s="34">
        <v>44713</v>
      </c>
      <c r="E3280">
        <v>403.48</v>
      </c>
      <c r="F3280" s="24">
        <v>68.03</v>
      </c>
      <c r="G3280" s="24">
        <f t="shared" si="51"/>
        <v>471.51</v>
      </c>
    </row>
    <row r="3281" spans="1:7" x14ac:dyDescent="0.25">
      <c r="A3281" t="s">
        <v>311</v>
      </c>
      <c r="B3281" t="s">
        <v>314</v>
      </c>
      <c r="C3281" t="s">
        <v>329</v>
      </c>
      <c r="D3281" s="34">
        <v>44713</v>
      </c>
      <c r="E3281">
        <v>403.48</v>
      </c>
      <c r="F3281" s="24">
        <v>68.03</v>
      </c>
      <c r="G3281" s="24">
        <f t="shared" si="51"/>
        <v>471.51</v>
      </c>
    </row>
    <row r="3282" spans="1:7" x14ac:dyDescent="0.25">
      <c r="A3282" t="s">
        <v>311</v>
      </c>
      <c r="B3282" t="s">
        <v>314</v>
      </c>
      <c r="C3282" t="s">
        <v>330</v>
      </c>
      <c r="D3282" s="34">
        <v>44713</v>
      </c>
      <c r="E3282">
        <v>402.16</v>
      </c>
      <c r="F3282" s="24">
        <v>67.819999999999993</v>
      </c>
      <c r="G3282" s="24">
        <f t="shared" si="51"/>
        <v>469.98</v>
      </c>
    </row>
    <row r="3283" spans="1:7" x14ac:dyDescent="0.25">
      <c r="A3283" t="s">
        <v>311</v>
      </c>
      <c r="B3283" t="s">
        <v>314</v>
      </c>
      <c r="C3283" t="s">
        <v>331</v>
      </c>
      <c r="D3283" s="34">
        <v>44713</v>
      </c>
      <c r="E3283">
        <v>403.48</v>
      </c>
      <c r="F3283" s="24">
        <v>68.03</v>
      </c>
      <c r="G3283" s="24">
        <f t="shared" si="51"/>
        <v>471.51</v>
      </c>
    </row>
    <row r="3284" spans="1:7" x14ac:dyDescent="0.25">
      <c r="A3284" t="s">
        <v>311</v>
      </c>
      <c r="B3284" t="s">
        <v>314</v>
      </c>
      <c r="C3284" t="s">
        <v>332</v>
      </c>
      <c r="D3284" s="34">
        <v>44713</v>
      </c>
      <c r="E3284">
        <v>403.48</v>
      </c>
      <c r="F3284" s="24">
        <v>68.03</v>
      </c>
      <c r="G3284" s="24">
        <f t="shared" si="51"/>
        <v>471.51</v>
      </c>
    </row>
    <row r="3285" spans="1:7" x14ac:dyDescent="0.25">
      <c r="A3285" t="s">
        <v>311</v>
      </c>
      <c r="B3285" t="s">
        <v>314</v>
      </c>
      <c r="C3285" t="s">
        <v>333</v>
      </c>
      <c r="D3285" s="34">
        <v>44713</v>
      </c>
      <c r="E3285">
        <v>403.48</v>
      </c>
      <c r="F3285" s="24">
        <v>68.03</v>
      </c>
      <c r="G3285" s="24">
        <f t="shared" si="51"/>
        <v>471.51</v>
      </c>
    </row>
    <row r="3286" spans="1:7" x14ac:dyDescent="0.25">
      <c r="A3286" t="s">
        <v>311</v>
      </c>
      <c r="B3286" t="s">
        <v>314</v>
      </c>
      <c r="C3286" t="s">
        <v>334</v>
      </c>
      <c r="D3286" s="34">
        <v>44713</v>
      </c>
      <c r="E3286">
        <v>402.16</v>
      </c>
      <c r="F3286" s="24">
        <v>67.819999999999993</v>
      </c>
      <c r="G3286" s="24">
        <f t="shared" si="51"/>
        <v>469.98</v>
      </c>
    </row>
    <row r="3287" spans="1:7" x14ac:dyDescent="0.25">
      <c r="A3287" t="s">
        <v>311</v>
      </c>
      <c r="B3287" t="s">
        <v>314</v>
      </c>
      <c r="C3287" t="s">
        <v>335</v>
      </c>
      <c r="D3287" s="34">
        <v>44713</v>
      </c>
      <c r="E3287">
        <v>403.48</v>
      </c>
      <c r="F3287" s="24">
        <v>68.03</v>
      </c>
      <c r="G3287" s="24">
        <f t="shared" si="51"/>
        <v>471.51</v>
      </c>
    </row>
    <row r="3288" spans="1:7" x14ac:dyDescent="0.25">
      <c r="A3288" t="s">
        <v>311</v>
      </c>
      <c r="B3288" t="s">
        <v>314</v>
      </c>
      <c r="C3288" t="s">
        <v>336</v>
      </c>
      <c r="D3288" s="34">
        <v>44713</v>
      </c>
      <c r="E3288">
        <v>403.48</v>
      </c>
      <c r="F3288" s="24">
        <v>68.03</v>
      </c>
      <c r="G3288" s="24">
        <f t="shared" si="51"/>
        <v>471.51</v>
      </c>
    </row>
    <row r="3289" spans="1:7" x14ac:dyDescent="0.25">
      <c r="A3289" t="s">
        <v>311</v>
      </c>
      <c r="B3289" t="s">
        <v>314</v>
      </c>
      <c r="C3289" t="s">
        <v>337</v>
      </c>
      <c r="D3289" s="34">
        <v>44713</v>
      </c>
      <c r="E3289">
        <v>402.16</v>
      </c>
      <c r="F3289" s="24">
        <v>67.819999999999993</v>
      </c>
      <c r="G3289" s="24">
        <f t="shared" si="51"/>
        <v>469.98</v>
      </c>
    </row>
    <row r="3290" spans="1:7" x14ac:dyDescent="0.25">
      <c r="A3290" t="s">
        <v>311</v>
      </c>
      <c r="B3290" t="s">
        <v>314</v>
      </c>
      <c r="C3290" t="s">
        <v>338</v>
      </c>
      <c r="D3290" s="34">
        <v>44713</v>
      </c>
      <c r="E3290">
        <v>402.16</v>
      </c>
      <c r="F3290" s="24">
        <v>67.819999999999993</v>
      </c>
      <c r="G3290" s="24">
        <f t="shared" si="51"/>
        <v>469.98</v>
      </c>
    </row>
    <row r="3291" spans="1:7" x14ac:dyDescent="0.25">
      <c r="A3291" t="s">
        <v>311</v>
      </c>
      <c r="B3291" t="s">
        <v>314</v>
      </c>
      <c r="C3291" t="s">
        <v>339</v>
      </c>
      <c r="D3291" s="34">
        <v>44713</v>
      </c>
      <c r="E3291">
        <v>402.16</v>
      </c>
      <c r="F3291" s="24">
        <v>67.819999999999993</v>
      </c>
      <c r="G3291" s="24">
        <f t="shared" si="51"/>
        <v>469.98</v>
      </c>
    </row>
    <row r="3292" spans="1:7" x14ac:dyDescent="0.25">
      <c r="A3292" t="s">
        <v>311</v>
      </c>
      <c r="B3292" t="s">
        <v>314</v>
      </c>
      <c r="C3292" t="s">
        <v>340</v>
      </c>
      <c r="D3292" s="34">
        <v>44713</v>
      </c>
      <c r="E3292">
        <v>402.16</v>
      </c>
      <c r="F3292" s="24">
        <v>67.819999999999993</v>
      </c>
      <c r="G3292" s="24">
        <f t="shared" si="51"/>
        <v>469.98</v>
      </c>
    </row>
    <row r="3293" spans="1:7" x14ac:dyDescent="0.25">
      <c r="A3293" t="s">
        <v>311</v>
      </c>
      <c r="B3293" t="s">
        <v>314</v>
      </c>
      <c r="C3293" t="s">
        <v>341</v>
      </c>
      <c r="D3293" s="34">
        <v>44713</v>
      </c>
      <c r="E3293">
        <v>402.16</v>
      </c>
      <c r="F3293" s="24">
        <v>67.819999999999993</v>
      </c>
      <c r="G3293" s="24">
        <f t="shared" si="51"/>
        <v>469.98</v>
      </c>
    </row>
    <row r="3294" spans="1:7" x14ac:dyDescent="0.25">
      <c r="A3294" t="s">
        <v>311</v>
      </c>
      <c r="B3294" t="s">
        <v>314</v>
      </c>
      <c r="C3294" t="s">
        <v>342</v>
      </c>
      <c r="D3294" s="34">
        <v>44713</v>
      </c>
      <c r="E3294">
        <v>402.16</v>
      </c>
      <c r="F3294" s="24">
        <v>67.819999999999993</v>
      </c>
      <c r="G3294" s="24">
        <f t="shared" si="51"/>
        <v>469.98</v>
      </c>
    </row>
    <row r="3295" spans="1:7" x14ac:dyDescent="0.25">
      <c r="A3295" t="s">
        <v>311</v>
      </c>
      <c r="B3295" t="s">
        <v>314</v>
      </c>
      <c r="C3295" t="s">
        <v>343</v>
      </c>
      <c r="D3295" s="34">
        <v>44713</v>
      </c>
      <c r="E3295">
        <v>402.16</v>
      </c>
      <c r="F3295" s="24">
        <v>67.819999999999993</v>
      </c>
      <c r="G3295" s="24">
        <f t="shared" si="51"/>
        <v>469.98</v>
      </c>
    </row>
    <row r="3296" spans="1:7" x14ac:dyDescent="0.25">
      <c r="A3296" t="s">
        <v>311</v>
      </c>
      <c r="B3296" t="s">
        <v>314</v>
      </c>
      <c r="C3296" t="s">
        <v>344</v>
      </c>
      <c r="D3296" s="34">
        <v>44713</v>
      </c>
      <c r="E3296">
        <v>402.16</v>
      </c>
      <c r="F3296" s="24">
        <v>67.819999999999993</v>
      </c>
      <c r="G3296" s="24">
        <f t="shared" si="51"/>
        <v>469.98</v>
      </c>
    </row>
    <row r="3297" spans="1:7" x14ac:dyDescent="0.25">
      <c r="A3297" t="s">
        <v>311</v>
      </c>
      <c r="B3297" t="s">
        <v>314</v>
      </c>
      <c r="C3297" t="s">
        <v>345</v>
      </c>
      <c r="D3297" s="34">
        <v>44713</v>
      </c>
      <c r="E3297">
        <v>402.16</v>
      </c>
      <c r="F3297" s="24">
        <v>67.819999999999993</v>
      </c>
      <c r="G3297" s="24">
        <f t="shared" si="51"/>
        <v>469.98</v>
      </c>
    </row>
    <row r="3298" spans="1:7" x14ac:dyDescent="0.25">
      <c r="A3298" t="s">
        <v>311</v>
      </c>
      <c r="B3298" t="s">
        <v>314</v>
      </c>
      <c r="C3298" t="s">
        <v>346</v>
      </c>
      <c r="D3298" s="34">
        <v>44713</v>
      </c>
      <c r="E3298">
        <v>402.16</v>
      </c>
      <c r="F3298" s="24">
        <v>67.819999999999993</v>
      </c>
      <c r="G3298" s="24">
        <f t="shared" si="51"/>
        <v>469.98</v>
      </c>
    </row>
    <row r="3299" spans="1:7" x14ac:dyDescent="0.25">
      <c r="A3299" t="s">
        <v>311</v>
      </c>
      <c r="B3299" t="s">
        <v>314</v>
      </c>
      <c r="C3299" t="s">
        <v>347</v>
      </c>
      <c r="D3299" s="34">
        <v>44713</v>
      </c>
      <c r="E3299">
        <v>402.16</v>
      </c>
      <c r="F3299" s="24">
        <v>67.819999999999993</v>
      </c>
      <c r="G3299" s="24">
        <f t="shared" si="51"/>
        <v>469.98</v>
      </c>
    </row>
    <row r="3300" spans="1:7" x14ac:dyDescent="0.25">
      <c r="A3300" t="s">
        <v>311</v>
      </c>
      <c r="B3300" t="s">
        <v>314</v>
      </c>
      <c r="C3300" t="s">
        <v>348</v>
      </c>
      <c r="D3300" s="34">
        <v>44713</v>
      </c>
      <c r="E3300">
        <v>402.16</v>
      </c>
      <c r="F3300" s="24">
        <v>67.819999999999993</v>
      </c>
      <c r="G3300" s="24">
        <f t="shared" si="51"/>
        <v>469.98</v>
      </c>
    </row>
    <row r="3301" spans="1:7" x14ac:dyDescent="0.25">
      <c r="A3301" t="s">
        <v>311</v>
      </c>
      <c r="B3301" t="s">
        <v>314</v>
      </c>
      <c r="C3301" t="s">
        <v>349</v>
      </c>
      <c r="D3301" s="34">
        <v>44713</v>
      </c>
      <c r="E3301">
        <v>403.48</v>
      </c>
      <c r="F3301" s="24">
        <v>68.03</v>
      </c>
      <c r="G3301" s="24">
        <f t="shared" si="51"/>
        <v>471.51</v>
      </c>
    </row>
    <row r="3302" spans="1:7" x14ac:dyDescent="0.25">
      <c r="A3302" t="s">
        <v>311</v>
      </c>
      <c r="B3302" t="s">
        <v>314</v>
      </c>
      <c r="C3302" t="s">
        <v>350</v>
      </c>
      <c r="D3302" s="34">
        <v>44713</v>
      </c>
      <c r="E3302">
        <v>402.16</v>
      </c>
      <c r="F3302" s="24">
        <v>67.819999999999993</v>
      </c>
      <c r="G3302" s="24">
        <f t="shared" si="51"/>
        <v>469.98</v>
      </c>
    </row>
    <row r="3303" spans="1:7" x14ac:dyDescent="0.25">
      <c r="A3303" t="s">
        <v>311</v>
      </c>
      <c r="B3303" t="s">
        <v>314</v>
      </c>
      <c r="C3303" t="s">
        <v>351</v>
      </c>
      <c r="D3303" s="34">
        <v>44713</v>
      </c>
      <c r="E3303">
        <v>403.48</v>
      </c>
      <c r="F3303" s="24">
        <v>68.03</v>
      </c>
      <c r="G3303" s="24">
        <f t="shared" si="51"/>
        <v>471.51</v>
      </c>
    </row>
    <row r="3304" spans="1:7" x14ac:dyDescent="0.25">
      <c r="A3304" t="s">
        <v>311</v>
      </c>
      <c r="B3304" t="s">
        <v>314</v>
      </c>
      <c r="C3304" t="s">
        <v>352</v>
      </c>
      <c r="D3304" s="34">
        <v>44713</v>
      </c>
      <c r="E3304">
        <v>403.48</v>
      </c>
      <c r="F3304" s="24">
        <v>68.03</v>
      </c>
      <c r="G3304" s="24">
        <f t="shared" si="51"/>
        <v>471.51</v>
      </c>
    </row>
    <row r="3305" spans="1:7" x14ac:dyDescent="0.25">
      <c r="A3305" t="s">
        <v>311</v>
      </c>
      <c r="B3305" t="s">
        <v>314</v>
      </c>
      <c r="C3305" t="s">
        <v>353</v>
      </c>
      <c r="D3305" s="34">
        <v>44713</v>
      </c>
      <c r="E3305">
        <v>402.16</v>
      </c>
      <c r="F3305" s="24">
        <v>67.819999999999993</v>
      </c>
      <c r="G3305" s="24">
        <f t="shared" si="51"/>
        <v>469.98</v>
      </c>
    </row>
    <row r="3306" spans="1:7" x14ac:dyDescent="0.25">
      <c r="A3306" t="s">
        <v>311</v>
      </c>
      <c r="B3306" t="s">
        <v>314</v>
      </c>
      <c r="C3306" t="s">
        <v>354</v>
      </c>
      <c r="D3306" s="34">
        <v>44713</v>
      </c>
      <c r="E3306">
        <v>403.48</v>
      </c>
      <c r="F3306" s="24">
        <v>68.03</v>
      </c>
      <c r="G3306" s="24">
        <f t="shared" si="51"/>
        <v>471.51</v>
      </c>
    </row>
    <row r="3307" spans="1:7" x14ac:dyDescent="0.25">
      <c r="A3307" t="s">
        <v>311</v>
      </c>
      <c r="B3307" t="s">
        <v>314</v>
      </c>
      <c r="C3307" t="s">
        <v>355</v>
      </c>
      <c r="D3307" s="34">
        <v>44713</v>
      </c>
      <c r="E3307">
        <v>403.48</v>
      </c>
      <c r="F3307" s="24">
        <v>68.03</v>
      </c>
      <c r="G3307" s="24">
        <f t="shared" si="51"/>
        <v>471.51</v>
      </c>
    </row>
    <row r="3308" spans="1:7" x14ac:dyDescent="0.25">
      <c r="A3308" t="s">
        <v>311</v>
      </c>
      <c r="B3308" t="s">
        <v>314</v>
      </c>
      <c r="C3308" t="s">
        <v>356</v>
      </c>
      <c r="D3308" s="34">
        <v>44713</v>
      </c>
      <c r="E3308">
        <v>403.48</v>
      </c>
      <c r="F3308" s="24">
        <v>68.03</v>
      </c>
      <c r="G3308" s="24">
        <f t="shared" si="51"/>
        <v>471.51</v>
      </c>
    </row>
    <row r="3309" spans="1:7" x14ac:dyDescent="0.25">
      <c r="A3309" t="s">
        <v>311</v>
      </c>
      <c r="B3309" t="s">
        <v>314</v>
      </c>
      <c r="C3309" t="s">
        <v>357</v>
      </c>
      <c r="D3309" s="34">
        <v>44713</v>
      </c>
      <c r="E3309">
        <v>403.48</v>
      </c>
      <c r="F3309" s="24">
        <v>68.03</v>
      </c>
      <c r="G3309" s="24">
        <f t="shared" si="51"/>
        <v>471.51</v>
      </c>
    </row>
    <row r="3310" spans="1:7" x14ac:dyDescent="0.25">
      <c r="A3310" t="s">
        <v>311</v>
      </c>
      <c r="B3310" t="s">
        <v>314</v>
      </c>
      <c r="C3310" t="s">
        <v>358</v>
      </c>
      <c r="D3310" s="34">
        <v>44713</v>
      </c>
      <c r="E3310">
        <v>403.48</v>
      </c>
      <c r="F3310" s="24">
        <v>68.03</v>
      </c>
      <c r="G3310" s="24">
        <f t="shared" si="51"/>
        <v>471.51</v>
      </c>
    </row>
    <row r="3311" spans="1:7" x14ac:dyDescent="0.25">
      <c r="A3311" t="s">
        <v>311</v>
      </c>
      <c r="B3311" t="s">
        <v>314</v>
      </c>
      <c r="C3311" t="s">
        <v>359</v>
      </c>
      <c r="D3311" s="34">
        <v>44713</v>
      </c>
      <c r="E3311">
        <v>403.48</v>
      </c>
      <c r="F3311" s="24">
        <v>68.03</v>
      </c>
      <c r="G3311" s="24">
        <f t="shared" si="51"/>
        <v>471.51</v>
      </c>
    </row>
    <row r="3312" spans="1:7" x14ac:dyDescent="0.25">
      <c r="A3312" t="s">
        <v>311</v>
      </c>
      <c r="B3312" t="s">
        <v>314</v>
      </c>
      <c r="C3312" t="s">
        <v>360</v>
      </c>
      <c r="D3312" s="34">
        <v>44713</v>
      </c>
      <c r="E3312">
        <v>403.48</v>
      </c>
      <c r="F3312" s="24">
        <v>68.03</v>
      </c>
      <c r="G3312" s="24">
        <f t="shared" si="51"/>
        <v>471.51</v>
      </c>
    </row>
    <row r="3313" spans="1:7" x14ac:dyDescent="0.25">
      <c r="A3313" t="s">
        <v>311</v>
      </c>
      <c r="B3313" t="s">
        <v>314</v>
      </c>
      <c r="C3313" t="s">
        <v>361</v>
      </c>
      <c r="D3313" s="34">
        <v>44713</v>
      </c>
      <c r="E3313">
        <v>403.48</v>
      </c>
      <c r="F3313" s="24">
        <v>68.03</v>
      </c>
      <c r="G3313" s="24">
        <f t="shared" si="51"/>
        <v>471.51</v>
      </c>
    </row>
    <row r="3314" spans="1:7" x14ac:dyDescent="0.25">
      <c r="A3314" t="s">
        <v>311</v>
      </c>
      <c r="B3314" t="s">
        <v>314</v>
      </c>
      <c r="C3314" t="s">
        <v>362</v>
      </c>
      <c r="D3314" s="34">
        <v>44713</v>
      </c>
      <c r="E3314">
        <v>403.48</v>
      </c>
      <c r="F3314" s="24">
        <v>68.03</v>
      </c>
      <c r="G3314" s="24">
        <f t="shared" si="51"/>
        <v>471.51</v>
      </c>
    </row>
    <row r="3315" spans="1:7" x14ac:dyDescent="0.25">
      <c r="A3315" t="s">
        <v>311</v>
      </c>
      <c r="B3315" t="s">
        <v>314</v>
      </c>
      <c r="C3315" t="s">
        <v>363</v>
      </c>
      <c r="D3315" s="34">
        <v>44713</v>
      </c>
      <c r="E3315">
        <v>403.48</v>
      </c>
      <c r="F3315" s="24">
        <v>68.03</v>
      </c>
      <c r="G3315" s="24">
        <f t="shared" si="51"/>
        <v>471.51</v>
      </c>
    </row>
    <row r="3316" spans="1:7" x14ac:dyDescent="0.25">
      <c r="A3316" t="s">
        <v>311</v>
      </c>
      <c r="B3316" t="s">
        <v>314</v>
      </c>
      <c r="C3316" t="s">
        <v>364</v>
      </c>
      <c r="D3316" s="34">
        <v>44713</v>
      </c>
      <c r="E3316">
        <v>403.48</v>
      </c>
      <c r="F3316" s="24">
        <v>68.03</v>
      </c>
      <c r="G3316" s="24">
        <f t="shared" si="51"/>
        <v>471.51</v>
      </c>
    </row>
    <row r="3317" spans="1:7" x14ac:dyDescent="0.25">
      <c r="A3317" t="s">
        <v>311</v>
      </c>
      <c r="B3317" t="s">
        <v>314</v>
      </c>
      <c r="C3317" t="s">
        <v>365</v>
      </c>
      <c r="D3317" s="34">
        <v>44713</v>
      </c>
      <c r="E3317">
        <v>403.48</v>
      </c>
      <c r="F3317" s="24">
        <v>68.03</v>
      </c>
      <c r="G3317" s="24">
        <f t="shared" si="51"/>
        <v>471.51</v>
      </c>
    </row>
    <row r="3318" spans="1:7" x14ac:dyDescent="0.25">
      <c r="A3318" t="s">
        <v>311</v>
      </c>
      <c r="B3318" t="s">
        <v>314</v>
      </c>
      <c r="C3318" t="s">
        <v>366</v>
      </c>
      <c r="D3318" s="34">
        <v>44713</v>
      </c>
      <c r="E3318">
        <v>403.48</v>
      </c>
      <c r="F3318" s="24">
        <v>68.03</v>
      </c>
      <c r="G3318" s="24">
        <f t="shared" si="51"/>
        <v>471.51</v>
      </c>
    </row>
    <row r="3319" spans="1:7" x14ac:dyDescent="0.25">
      <c r="A3319" t="s">
        <v>311</v>
      </c>
      <c r="B3319" t="s">
        <v>314</v>
      </c>
      <c r="C3319" t="s">
        <v>367</v>
      </c>
      <c r="D3319" s="34">
        <v>44713</v>
      </c>
      <c r="E3319">
        <v>402.16</v>
      </c>
      <c r="F3319" s="24">
        <v>67.819999999999993</v>
      </c>
      <c r="G3319" s="24">
        <f t="shared" si="51"/>
        <v>469.98</v>
      </c>
    </row>
    <row r="3320" spans="1:7" x14ac:dyDescent="0.25">
      <c r="A3320" t="s">
        <v>311</v>
      </c>
      <c r="B3320" t="s">
        <v>314</v>
      </c>
      <c r="C3320" t="s">
        <v>368</v>
      </c>
      <c r="D3320" s="34">
        <v>44713</v>
      </c>
      <c r="E3320">
        <v>403.48</v>
      </c>
      <c r="F3320" s="24">
        <v>68.03</v>
      </c>
      <c r="G3320" s="24">
        <f t="shared" si="51"/>
        <v>471.51</v>
      </c>
    </row>
    <row r="3321" spans="1:7" x14ac:dyDescent="0.25">
      <c r="A3321" t="s">
        <v>311</v>
      </c>
      <c r="B3321" t="s">
        <v>314</v>
      </c>
      <c r="C3321" t="s">
        <v>369</v>
      </c>
      <c r="D3321" s="34">
        <v>44713</v>
      </c>
      <c r="E3321">
        <v>403.48</v>
      </c>
      <c r="F3321" s="24">
        <v>68.03</v>
      </c>
      <c r="G3321" s="24">
        <f t="shared" si="51"/>
        <v>471.51</v>
      </c>
    </row>
    <row r="3322" spans="1:7" x14ac:dyDescent="0.25">
      <c r="A3322" t="s">
        <v>311</v>
      </c>
      <c r="B3322" t="s">
        <v>314</v>
      </c>
      <c r="C3322" t="s">
        <v>370</v>
      </c>
      <c r="D3322" s="34">
        <v>44713</v>
      </c>
      <c r="E3322">
        <v>403.48</v>
      </c>
      <c r="F3322" s="24">
        <v>68.03</v>
      </c>
      <c r="G3322" s="24">
        <f t="shared" si="51"/>
        <v>471.51</v>
      </c>
    </row>
    <row r="3323" spans="1:7" x14ac:dyDescent="0.25">
      <c r="A3323" t="s">
        <v>311</v>
      </c>
      <c r="B3323" t="s">
        <v>314</v>
      </c>
      <c r="C3323" t="s">
        <v>371</v>
      </c>
      <c r="D3323" s="34">
        <v>44713</v>
      </c>
      <c r="E3323">
        <v>403.48</v>
      </c>
      <c r="F3323" s="24">
        <v>68.03</v>
      </c>
      <c r="G3323" s="24">
        <f t="shared" si="51"/>
        <v>471.51</v>
      </c>
    </row>
    <row r="3324" spans="1:7" x14ac:dyDescent="0.25">
      <c r="A3324" t="s">
        <v>311</v>
      </c>
      <c r="B3324" t="s">
        <v>314</v>
      </c>
      <c r="C3324" t="s">
        <v>372</v>
      </c>
      <c r="D3324" s="34">
        <v>44713</v>
      </c>
      <c r="E3324">
        <v>403.48</v>
      </c>
      <c r="F3324" s="24">
        <v>68.03</v>
      </c>
      <c r="G3324" s="24">
        <f t="shared" si="51"/>
        <v>471.51</v>
      </c>
    </row>
    <row r="3325" spans="1:7" x14ac:dyDescent="0.25">
      <c r="A3325" t="s">
        <v>311</v>
      </c>
      <c r="B3325" t="s">
        <v>314</v>
      </c>
      <c r="C3325" t="s">
        <v>373</v>
      </c>
      <c r="D3325" s="34">
        <v>44713</v>
      </c>
      <c r="E3325">
        <v>403.48</v>
      </c>
      <c r="F3325" s="24">
        <v>68.03</v>
      </c>
      <c r="G3325" s="24">
        <f t="shared" si="51"/>
        <v>471.51</v>
      </c>
    </row>
    <row r="3326" spans="1:7" x14ac:dyDescent="0.25">
      <c r="A3326" t="s">
        <v>311</v>
      </c>
      <c r="B3326" t="s">
        <v>314</v>
      </c>
      <c r="C3326" t="s">
        <v>374</v>
      </c>
      <c r="D3326" s="34">
        <v>44713</v>
      </c>
      <c r="E3326">
        <v>402.16</v>
      </c>
      <c r="F3326" s="24">
        <v>67.819999999999993</v>
      </c>
      <c r="G3326" s="24">
        <f t="shared" si="51"/>
        <v>469.98</v>
      </c>
    </row>
    <row r="3327" spans="1:7" x14ac:dyDescent="0.25">
      <c r="A3327" t="s">
        <v>311</v>
      </c>
      <c r="B3327" t="s">
        <v>314</v>
      </c>
      <c r="C3327" t="s">
        <v>375</v>
      </c>
      <c r="D3327" s="34">
        <v>44713</v>
      </c>
      <c r="E3327">
        <v>403.48</v>
      </c>
      <c r="F3327" s="24">
        <v>68.03</v>
      </c>
      <c r="G3327" s="24">
        <f t="shared" si="51"/>
        <v>471.51</v>
      </c>
    </row>
    <row r="3328" spans="1:7" x14ac:dyDescent="0.25">
      <c r="A3328" t="s">
        <v>311</v>
      </c>
      <c r="B3328" t="s">
        <v>314</v>
      </c>
      <c r="C3328" t="s">
        <v>376</v>
      </c>
      <c r="D3328" s="34">
        <v>44713</v>
      </c>
      <c r="E3328">
        <v>403.48</v>
      </c>
      <c r="F3328" s="24">
        <v>68.03</v>
      </c>
      <c r="G3328" s="24">
        <f t="shared" si="51"/>
        <v>471.51</v>
      </c>
    </row>
    <row r="3329" spans="1:7" x14ac:dyDescent="0.25">
      <c r="A3329" t="s">
        <v>311</v>
      </c>
      <c r="B3329" t="s">
        <v>314</v>
      </c>
      <c r="C3329" t="s">
        <v>377</v>
      </c>
      <c r="D3329" s="34">
        <v>44713</v>
      </c>
      <c r="E3329">
        <v>403.48</v>
      </c>
      <c r="F3329" s="24">
        <v>68.03</v>
      </c>
      <c r="G3329" s="24">
        <f t="shared" si="51"/>
        <v>471.51</v>
      </c>
    </row>
    <row r="3330" spans="1:7" x14ac:dyDescent="0.25">
      <c r="A3330" t="s">
        <v>311</v>
      </c>
      <c r="B3330" t="s">
        <v>314</v>
      </c>
      <c r="C3330" t="s">
        <v>378</v>
      </c>
      <c r="D3330" s="34">
        <v>44713</v>
      </c>
      <c r="E3330">
        <v>403.48</v>
      </c>
      <c r="F3330" s="24">
        <v>68.03</v>
      </c>
      <c r="G3330" s="24">
        <f t="shared" si="51"/>
        <v>471.51</v>
      </c>
    </row>
    <row r="3331" spans="1:7" x14ac:dyDescent="0.25">
      <c r="A3331" t="s">
        <v>311</v>
      </c>
      <c r="B3331" t="s">
        <v>314</v>
      </c>
      <c r="C3331" t="s">
        <v>379</v>
      </c>
      <c r="D3331" s="34">
        <v>44713</v>
      </c>
      <c r="E3331">
        <v>402.16</v>
      </c>
      <c r="F3331" s="24">
        <v>67.819999999999993</v>
      </c>
      <c r="G3331" s="24">
        <f t="shared" ref="G3331:G3394" si="52">SUM(E3331:F3331)</f>
        <v>469.98</v>
      </c>
    </row>
    <row r="3332" spans="1:7" x14ac:dyDescent="0.25">
      <c r="A3332" t="s">
        <v>311</v>
      </c>
      <c r="B3332" t="s">
        <v>314</v>
      </c>
      <c r="C3332" t="s">
        <v>380</v>
      </c>
      <c r="D3332" s="34">
        <v>44713</v>
      </c>
      <c r="E3332">
        <v>402.16</v>
      </c>
      <c r="F3332" s="24">
        <v>67.819999999999993</v>
      </c>
      <c r="G3332" s="24">
        <f t="shared" si="52"/>
        <v>469.98</v>
      </c>
    </row>
    <row r="3333" spans="1:7" x14ac:dyDescent="0.25">
      <c r="A3333" t="s">
        <v>311</v>
      </c>
      <c r="B3333" t="s">
        <v>314</v>
      </c>
      <c r="C3333" t="s">
        <v>381</v>
      </c>
      <c r="D3333" s="34">
        <v>44713</v>
      </c>
      <c r="E3333">
        <v>402.16</v>
      </c>
      <c r="F3333" s="24">
        <v>67.819999999999993</v>
      </c>
      <c r="G3333" s="24">
        <f t="shared" si="52"/>
        <v>469.98</v>
      </c>
    </row>
    <row r="3334" spans="1:7" x14ac:dyDescent="0.25">
      <c r="A3334" t="s">
        <v>311</v>
      </c>
      <c r="B3334" t="s">
        <v>314</v>
      </c>
      <c r="C3334" t="s">
        <v>382</v>
      </c>
      <c r="D3334" s="34">
        <v>44713</v>
      </c>
      <c r="E3334">
        <v>402.16</v>
      </c>
      <c r="F3334" s="24">
        <v>67.819999999999993</v>
      </c>
      <c r="G3334" s="24">
        <f t="shared" si="52"/>
        <v>469.98</v>
      </c>
    </row>
    <row r="3335" spans="1:7" x14ac:dyDescent="0.25">
      <c r="A3335" t="s">
        <v>311</v>
      </c>
      <c r="B3335" t="s">
        <v>314</v>
      </c>
      <c r="C3335" t="s">
        <v>383</v>
      </c>
      <c r="D3335" s="34">
        <v>44713</v>
      </c>
      <c r="E3335">
        <v>402.16</v>
      </c>
      <c r="F3335" s="24">
        <v>67.819999999999993</v>
      </c>
      <c r="G3335" s="24">
        <f t="shared" si="52"/>
        <v>469.98</v>
      </c>
    </row>
    <row r="3336" spans="1:7" x14ac:dyDescent="0.25">
      <c r="A3336" t="s">
        <v>311</v>
      </c>
      <c r="B3336" t="s">
        <v>314</v>
      </c>
      <c r="C3336" t="s">
        <v>384</v>
      </c>
      <c r="D3336" s="34">
        <v>44713</v>
      </c>
      <c r="E3336">
        <v>402.16</v>
      </c>
      <c r="F3336" s="24">
        <v>67.819999999999993</v>
      </c>
      <c r="G3336" s="24">
        <f t="shared" si="52"/>
        <v>469.98</v>
      </c>
    </row>
    <row r="3337" spans="1:7" x14ac:dyDescent="0.25">
      <c r="A3337" t="s">
        <v>311</v>
      </c>
      <c r="B3337" t="s">
        <v>314</v>
      </c>
      <c r="C3337" t="s">
        <v>385</v>
      </c>
      <c r="D3337" s="34">
        <v>44713</v>
      </c>
      <c r="E3337">
        <v>402.16</v>
      </c>
      <c r="F3337" s="24">
        <v>67.819999999999993</v>
      </c>
      <c r="G3337" s="24">
        <f t="shared" si="52"/>
        <v>469.98</v>
      </c>
    </row>
    <row r="3338" spans="1:7" x14ac:dyDescent="0.25">
      <c r="A3338" t="s">
        <v>311</v>
      </c>
      <c r="B3338" t="s">
        <v>314</v>
      </c>
      <c r="C3338" t="s">
        <v>386</v>
      </c>
      <c r="D3338" s="34">
        <v>44713</v>
      </c>
      <c r="E3338">
        <v>402.16</v>
      </c>
      <c r="F3338" s="24">
        <v>67.819999999999993</v>
      </c>
      <c r="G3338" s="24">
        <f t="shared" si="52"/>
        <v>469.98</v>
      </c>
    </row>
    <row r="3339" spans="1:7" x14ac:dyDescent="0.25">
      <c r="A3339" t="s">
        <v>311</v>
      </c>
      <c r="B3339" t="s">
        <v>314</v>
      </c>
      <c r="C3339" t="s">
        <v>387</v>
      </c>
      <c r="D3339" s="34">
        <v>44713</v>
      </c>
      <c r="E3339">
        <v>402.16</v>
      </c>
      <c r="F3339" s="24">
        <v>67.819999999999993</v>
      </c>
      <c r="G3339" s="24">
        <f t="shared" si="52"/>
        <v>469.98</v>
      </c>
    </row>
    <row r="3340" spans="1:7" x14ac:dyDescent="0.25">
      <c r="A3340" t="s">
        <v>311</v>
      </c>
      <c r="B3340" t="s">
        <v>314</v>
      </c>
      <c r="C3340" t="s">
        <v>388</v>
      </c>
      <c r="D3340" s="34">
        <v>44713</v>
      </c>
      <c r="E3340">
        <v>402.16</v>
      </c>
      <c r="F3340" s="24">
        <v>67.819999999999993</v>
      </c>
      <c r="G3340" s="24">
        <f t="shared" si="52"/>
        <v>469.98</v>
      </c>
    </row>
    <row r="3341" spans="1:7" x14ac:dyDescent="0.25">
      <c r="A3341" t="s">
        <v>311</v>
      </c>
      <c r="B3341" t="s">
        <v>314</v>
      </c>
      <c r="C3341" t="s">
        <v>389</v>
      </c>
      <c r="D3341" s="34">
        <v>44713</v>
      </c>
      <c r="E3341">
        <v>402.16</v>
      </c>
      <c r="F3341" s="24">
        <v>67.819999999999993</v>
      </c>
      <c r="G3341" s="24">
        <f t="shared" si="52"/>
        <v>469.98</v>
      </c>
    </row>
    <row r="3342" spans="1:7" x14ac:dyDescent="0.25">
      <c r="A3342" t="s">
        <v>311</v>
      </c>
      <c r="B3342" t="s">
        <v>314</v>
      </c>
      <c r="C3342" t="s">
        <v>390</v>
      </c>
      <c r="D3342" s="34">
        <v>44713</v>
      </c>
      <c r="E3342">
        <v>402.16</v>
      </c>
      <c r="F3342" s="24">
        <v>67.819999999999993</v>
      </c>
      <c r="G3342" s="24">
        <f t="shared" si="52"/>
        <v>469.98</v>
      </c>
    </row>
    <row r="3343" spans="1:7" x14ac:dyDescent="0.25">
      <c r="A3343" t="s">
        <v>311</v>
      </c>
      <c r="B3343" t="s">
        <v>314</v>
      </c>
      <c r="C3343" t="s">
        <v>391</v>
      </c>
      <c r="D3343" s="34">
        <v>44713</v>
      </c>
      <c r="E3343">
        <v>402.16</v>
      </c>
      <c r="F3343" s="24">
        <v>67.819999999999993</v>
      </c>
      <c r="G3343" s="24">
        <f t="shared" si="52"/>
        <v>469.98</v>
      </c>
    </row>
    <row r="3344" spans="1:7" x14ac:dyDescent="0.25">
      <c r="A3344" t="s">
        <v>311</v>
      </c>
      <c r="B3344" t="s">
        <v>314</v>
      </c>
      <c r="C3344" t="s">
        <v>392</v>
      </c>
      <c r="D3344" s="34">
        <v>44713</v>
      </c>
      <c r="E3344">
        <v>402.16</v>
      </c>
      <c r="F3344" s="24">
        <v>67.819999999999993</v>
      </c>
      <c r="G3344" s="24">
        <f t="shared" si="52"/>
        <v>469.98</v>
      </c>
    </row>
    <row r="3345" spans="1:7" x14ac:dyDescent="0.25">
      <c r="A3345" t="s">
        <v>311</v>
      </c>
      <c r="B3345" t="s">
        <v>314</v>
      </c>
      <c r="C3345" t="s">
        <v>393</v>
      </c>
      <c r="D3345" s="34">
        <v>44713</v>
      </c>
      <c r="E3345">
        <v>402.16</v>
      </c>
      <c r="F3345" s="24">
        <v>67.819999999999993</v>
      </c>
      <c r="G3345" s="24">
        <f t="shared" si="52"/>
        <v>469.98</v>
      </c>
    </row>
    <row r="3346" spans="1:7" x14ac:dyDescent="0.25">
      <c r="A3346" t="s">
        <v>311</v>
      </c>
      <c r="B3346" t="s">
        <v>314</v>
      </c>
      <c r="C3346" t="s">
        <v>394</v>
      </c>
      <c r="D3346" s="34">
        <v>44713</v>
      </c>
      <c r="E3346">
        <v>402.16</v>
      </c>
      <c r="F3346" s="24">
        <v>67.819999999999993</v>
      </c>
      <c r="G3346" s="24">
        <f t="shared" si="52"/>
        <v>469.98</v>
      </c>
    </row>
    <row r="3347" spans="1:7" x14ac:dyDescent="0.25">
      <c r="A3347" t="s">
        <v>311</v>
      </c>
      <c r="B3347" t="s">
        <v>314</v>
      </c>
      <c r="C3347" t="s">
        <v>395</v>
      </c>
      <c r="D3347" s="34">
        <v>44713</v>
      </c>
      <c r="E3347">
        <v>402.16</v>
      </c>
      <c r="F3347" s="24">
        <v>67.819999999999993</v>
      </c>
      <c r="G3347" s="24">
        <f t="shared" si="52"/>
        <v>469.98</v>
      </c>
    </row>
    <row r="3348" spans="1:7" x14ac:dyDescent="0.25">
      <c r="A3348" t="s">
        <v>311</v>
      </c>
      <c r="B3348" t="s">
        <v>314</v>
      </c>
      <c r="C3348" t="s">
        <v>396</v>
      </c>
      <c r="D3348" s="34">
        <v>44713</v>
      </c>
      <c r="E3348">
        <v>402.16</v>
      </c>
      <c r="F3348" s="24">
        <v>67.819999999999993</v>
      </c>
      <c r="G3348" s="24">
        <f t="shared" si="52"/>
        <v>469.98</v>
      </c>
    </row>
    <row r="3349" spans="1:7" x14ac:dyDescent="0.25">
      <c r="A3349" t="s">
        <v>311</v>
      </c>
      <c r="B3349" t="s">
        <v>314</v>
      </c>
      <c r="C3349" t="s">
        <v>397</v>
      </c>
      <c r="D3349" s="34">
        <v>44713</v>
      </c>
      <c r="E3349">
        <v>402.16</v>
      </c>
      <c r="F3349" s="24">
        <v>67.819999999999993</v>
      </c>
      <c r="G3349" s="24">
        <f t="shared" si="52"/>
        <v>469.98</v>
      </c>
    </row>
    <row r="3350" spans="1:7" x14ac:dyDescent="0.25">
      <c r="A3350" t="s">
        <v>311</v>
      </c>
      <c r="B3350" t="s">
        <v>314</v>
      </c>
      <c r="C3350" t="s">
        <v>398</v>
      </c>
      <c r="D3350" s="34">
        <v>44713</v>
      </c>
      <c r="E3350">
        <v>402.16</v>
      </c>
      <c r="F3350" s="24">
        <v>67.819999999999993</v>
      </c>
      <c r="G3350" s="24">
        <f t="shared" si="52"/>
        <v>469.98</v>
      </c>
    </row>
    <row r="3351" spans="1:7" x14ac:dyDescent="0.25">
      <c r="A3351" t="s">
        <v>311</v>
      </c>
      <c r="B3351" t="s">
        <v>314</v>
      </c>
      <c r="C3351" t="s">
        <v>399</v>
      </c>
      <c r="D3351" s="34">
        <v>44713</v>
      </c>
      <c r="E3351">
        <v>402.16</v>
      </c>
      <c r="F3351" s="24">
        <v>67.819999999999993</v>
      </c>
      <c r="G3351" s="24">
        <f t="shared" si="52"/>
        <v>469.98</v>
      </c>
    </row>
    <row r="3352" spans="1:7" x14ac:dyDescent="0.25">
      <c r="A3352" t="s">
        <v>311</v>
      </c>
      <c r="B3352" t="s">
        <v>314</v>
      </c>
      <c r="C3352" t="s">
        <v>400</v>
      </c>
      <c r="D3352" s="34">
        <v>44713</v>
      </c>
      <c r="E3352">
        <v>402.16</v>
      </c>
      <c r="F3352" s="24">
        <v>67.819999999999993</v>
      </c>
      <c r="G3352" s="24">
        <f t="shared" si="52"/>
        <v>469.98</v>
      </c>
    </row>
    <row r="3353" spans="1:7" x14ac:dyDescent="0.25">
      <c r="A3353" t="s">
        <v>311</v>
      </c>
      <c r="B3353" t="s">
        <v>314</v>
      </c>
      <c r="C3353" t="s">
        <v>401</v>
      </c>
      <c r="D3353" s="34">
        <v>44713</v>
      </c>
      <c r="E3353">
        <v>402.16</v>
      </c>
      <c r="F3353" s="24">
        <v>67.819999999999993</v>
      </c>
      <c r="G3353" s="24">
        <f t="shared" si="52"/>
        <v>469.98</v>
      </c>
    </row>
    <row r="3354" spans="1:7" x14ac:dyDescent="0.25">
      <c r="A3354" t="s">
        <v>311</v>
      </c>
      <c r="B3354" t="s">
        <v>314</v>
      </c>
      <c r="C3354" t="s">
        <v>402</v>
      </c>
      <c r="D3354" s="34">
        <v>44713</v>
      </c>
      <c r="E3354">
        <v>402.16</v>
      </c>
      <c r="F3354" s="24">
        <v>67.819999999999993</v>
      </c>
      <c r="G3354" s="24">
        <f t="shared" si="52"/>
        <v>469.98</v>
      </c>
    </row>
    <row r="3355" spans="1:7" x14ac:dyDescent="0.25">
      <c r="A3355" t="s">
        <v>311</v>
      </c>
      <c r="B3355" t="s">
        <v>314</v>
      </c>
      <c r="C3355" t="s">
        <v>403</v>
      </c>
      <c r="D3355" s="34">
        <v>44713</v>
      </c>
      <c r="E3355">
        <v>402.16</v>
      </c>
      <c r="F3355" s="24">
        <v>67.819999999999993</v>
      </c>
      <c r="G3355" s="24">
        <f t="shared" si="52"/>
        <v>469.98</v>
      </c>
    </row>
    <row r="3356" spans="1:7" x14ac:dyDescent="0.25">
      <c r="A3356" t="s">
        <v>311</v>
      </c>
      <c r="B3356" t="s">
        <v>314</v>
      </c>
      <c r="C3356" t="s">
        <v>404</v>
      </c>
      <c r="D3356" s="34">
        <v>44713</v>
      </c>
      <c r="E3356">
        <v>402.16</v>
      </c>
      <c r="F3356" s="24">
        <v>67.819999999999993</v>
      </c>
      <c r="G3356" s="24">
        <f t="shared" si="52"/>
        <v>469.98</v>
      </c>
    </row>
    <row r="3357" spans="1:7" x14ac:dyDescent="0.25">
      <c r="A3357" t="s">
        <v>311</v>
      </c>
      <c r="B3357" t="s">
        <v>314</v>
      </c>
      <c r="C3357" t="s">
        <v>405</v>
      </c>
      <c r="D3357" s="34">
        <v>44713</v>
      </c>
      <c r="E3357">
        <v>402.16</v>
      </c>
      <c r="F3357" s="24">
        <v>67.819999999999993</v>
      </c>
      <c r="G3357" s="24">
        <f t="shared" si="52"/>
        <v>469.98</v>
      </c>
    </row>
    <row r="3358" spans="1:7" x14ac:dyDescent="0.25">
      <c r="A3358" t="s">
        <v>311</v>
      </c>
      <c r="B3358" t="s">
        <v>314</v>
      </c>
      <c r="C3358" t="s">
        <v>406</v>
      </c>
      <c r="D3358" s="34">
        <v>44713</v>
      </c>
      <c r="E3358">
        <v>402.16</v>
      </c>
      <c r="F3358" s="24">
        <v>67.819999999999993</v>
      </c>
      <c r="G3358" s="24">
        <f t="shared" si="52"/>
        <v>469.98</v>
      </c>
    </row>
    <row r="3359" spans="1:7" x14ac:dyDescent="0.25">
      <c r="A3359" t="s">
        <v>311</v>
      </c>
      <c r="B3359" t="s">
        <v>314</v>
      </c>
      <c r="C3359" t="s">
        <v>407</v>
      </c>
      <c r="D3359" s="34">
        <v>44713</v>
      </c>
      <c r="E3359">
        <v>402.16</v>
      </c>
      <c r="F3359" s="24">
        <v>67.819999999999993</v>
      </c>
      <c r="G3359" s="24">
        <f t="shared" si="52"/>
        <v>469.98</v>
      </c>
    </row>
    <row r="3360" spans="1:7" x14ac:dyDescent="0.25">
      <c r="A3360" t="s">
        <v>311</v>
      </c>
      <c r="B3360" t="s">
        <v>314</v>
      </c>
      <c r="C3360" t="s">
        <v>408</v>
      </c>
      <c r="D3360" s="34">
        <v>44713</v>
      </c>
      <c r="E3360">
        <v>402.16</v>
      </c>
      <c r="F3360" s="24">
        <v>67.819999999999993</v>
      </c>
      <c r="G3360" s="24">
        <f t="shared" si="52"/>
        <v>469.98</v>
      </c>
    </row>
    <row r="3361" spans="1:7" x14ac:dyDescent="0.25">
      <c r="A3361" t="s">
        <v>311</v>
      </c>
      <c r="B3361" t="s">
        <v>314</v>
      </c>
      <c r="C3361" t="s">
        <v>409</v>
      </c>
      <c r="D3361" s="34">
        <v>44713</v>
      </c>
      <c r="E3361">
        <v>402.16</v>
      </c>
      <c r="F3361" s="24">
        <v>67.819999999999993</v>
      </c>
      <c r="G3361" s="24">
        <f t="shared" si="52"/>
        <v>469.98</v>
      </c>
    </row>
    <row r="3362" spans="1:7" x14ac:dyDescent="0.25">
      <c r="A3362" t="s">
        <v>311</v>
      </c>
      <c r="B3362" t="s">
        <v>314</v>
      </c>
      <c r="C3362" t="s">
        <v>410</v>
      </c>
      <c r="D3362" s="34">
        <v>44713</v>
      </c>
      <c r="E3362">
        <v>402.16</v>
      </c>
      <c r="F3362" s="24">
        <v>67.819999999999993</v>
      </c>
      <c r="G3362" s="24">
        <f t="shared" si="52"/>
        <v>469.98</v>
      </c>
    </row>
    <row r="3363" spans="1:7" x14ac:dyDescent="0.25">
      <c r="A3363" t="s">
        <v>311</v>
      </c>
      <c r="B3363" t="s">
        <v>314</v>
      </c>
      <c r="C3363" t="s">
        <v>411</v>
      </c>
      <c r="D3363" s="34">
        <v>44713</v>
      </c>
      <c r="E3363">
        <v>402.16</v>
      </c>
      <c r="F3363" s="24">
        <v>67.819999999999993</v>
      </c>
      <c r="G3363" s="24">
        <f t="shared" si="52"/>
        <v>469.98</v>
      </c>
    </row>
    <row r="3364" spans="1:7" x14ac:dyDescent="0.25">
      <c r="A3364" t="s">
        <v>311</v>
      </c>
      <c r="B3364" t="s">
        <v>314</v>
      </c>
      <c r="C3364" t="s">
        <v>412</v>
      </c>
      <c r="D3364" s="34">
        <v>44713</v>
      </c>
      <c r="E3364">
        <v>402.16</v>
      </c>
      <c r="F3364" s="24">
        <v>67.819999999999993</v>
      </c>
      <c r="G3364" s="24">
        <f t="shared" si="52"/>
        <v>469.98</v>
      </c>
    </row>
    <row r="3365" spans="1:7" x14ac:dyDescent="0.25">
      <c r="A3365" t="s">
        <v>311</v>
      </c>
      <c r="B3365" t="s">
        <v>314</v>
      </c>
      <c r="C3365" t="s">
        <v>413</v>
      </c>
      <c r="D3365" s="34">
        <v>44713</v>
      </c>
      <c r="E3365">
        <v>402.16</v>
      </c>
      <c r="F3365" s="24">
        <v>67.819999999999993</v>
      </c>
      <c r="G3365" s="24">
        <f t="shared" si="52"/>
        <v>469.98</v>
      </c>
    </row>
    <row r="3366" spans="1:7" x14ac:dyDescent="0.25">
      <c r="A3366" t="s">
        <v>311</v>
      </c>
      <c r="B3366" t="s">
        <v>314</v>
      </c>
      <c r="C3366" t="s">
        <v>414</v>
      </c>
      <c r="D3366" s="34">
        <v>44713</v>
      </c>
      <c r="E3366">
        <v>402.16</v>
      </c>
      <c r="F3366" s="24">
        <v>67.819999999999993</v>
      </c>
      <c r="G3366" s="24">
        <f t="shared" si="52"/>
        <v>469.98</v>
      </c>
    </row>
    <row r="3367" spans="1:7" x14ac:dyDescent="0.25">
      <c r="A3367" t="s">
        <v>311</v>
      </c>
      <c r="B3367" t="s">
        <v>314</v>
      </c>
      <c r="C3367" t="s">
        <v>415</v>
      </c>
      <c r="D3367" s="34">
        <v>44713</v>
      </c>
      <c r="E3367">
        <v>402.16</v>
      </c>
      <c r="F3367" s="24">
        <v>67.819999999999993</v>
      </c>
      <c r="G3367" s="24">
        <f t="shared" si="52"/>
        <v>469.98</v>
      </c>
    </row>
    <row r="3368" spans="1:7" x14ac:dyDescent="0.25">
      <c r="A3368" t="s">
        <v>311</v>
      </c>
      <c r="B3368" t="s">
        <v>314</v>
      </c>
      <c r="C3368" t="s">
        <v>416</v>
      </c>
      <c r="D3368" s="34">
        <v>44713</v>
      </c>
      <c r="E3368">
        <v>402.16</v>
      </c>
      <c r="F3368" s="24">
        <v>67.819999999999993</v>
      </c>
      <c r="G3368" s="24">
        <f t="shared" si="52"/>
        <v>469.98</v>
      </c>
    </row>
    <row r="3369" spans="1:7" x14ac:dyDescent="0.25">
      <c r="A3369" t="s">
        <v>311</v>
      </c>
      <c r="B3369" t="s">
        <v>314</v>
      </c>
      <c r="C3369" t="s">
        <v>417</v>
      </c>
      <c r="D3369" s="34">
        <v>44713</v>
      </c>
      <c r="E3369">
        <v>402.16</v>
      </c>
      <c r="F3369" s="24">
        <v>67.819999999999993</v>
      </c>
      <c r="G3369" s="24">
        <f t="shared" si="52"/>
        <v>469.98</v>
      </c>
    </row>
    <row r="3370" spans="1:7" x14ac:dyDescent="0.25">
      <c r="A3370" t="s">
        <v>311</v>
      </c>
      <c r="B3370" t="s">
        <v>314</v>
      </c>
      <c r="C3370" t="s">
        <v>418</v>
      </c>
      <c r="D3370" s="34">
        <v>44713</v>
      </c>
      <c r="E3370">
        <v>402.16</v>
      </c>
      <c r="F3370" s="24">
        <v>67.819999999999993</v>
      </c>
      <c r="G3370" s="24">
        <f t="shared" si="52"/>
        <v>469.98</v>
      </c>
    </row>
    <row r="3371" spans="1:7" x14ac:dyDescent="0.25">
      <c r="A3371" t="s">
        <v>311</v>
      </c>
      <c r="B3371" t="s">
        <v>314</v>
      </c>
      <c r="C3371" t="s">
        <v>419</v>
      </c>
      <c r="D3371" s="34">
        <v>44713</v>
      </c>
      <c r="E3371">
        <v>402.16</v>
      </c>
      <c r="F3371" s="24">
        <v>67.819999999999993</v>
      </c>
      <c r="G3371" s="24">
        <f t="shared" si="52"/>
        <v>469.98</v>
      </c>
    </row>
    <row r="3372" spans="1:7" x14ac:dyDescent="0.25">
      <c r="A3372" t="s">
        <v>311</v>
      </c>
      <c r="B3372" t="s">
        <v>314</v>
      </c>
      <c r="C3372" t="s">
        <v>420</v>
      </c>
      <c r="D3372" s="34">
        <v>44713</v>
      </c>
      <c r="E3372">
        <v>402.16</v>
      </c>
      <c r="F3372" s="24">
        <v>67.819999999999993</v>
      </c>
      <c r="G3372" s="24">
        <f t="shared" si="52"/>
        <v>469.98</v>
      </c>
    </row>
    <row r="3373" spans="1:7" x14ac:dyDescent="0.25">
      <c r="A3373" t="s">
        <v>311</v>
      </c>
      <c r="B3373" t="s">
        <v>314</v>
      </c>
      <c r="C3373" t="s">
        <v>421</v>
      </c>
      <c r="D3373" s="34">
        <v>44713</v>
      </c>
      <c r="E3373">
        <v>402.16</v>
      </c>
      <c r="F3373" s="24">
        <v>67.819999999999993</v>
      </c>
      <c r="G3373" s="24">
        <f t="shared" si="52"/>
        <v>469.98</v>
      </c>
    </row>
    <row r="3374" spans="1:7" x14ac:dyDescent="0.25">
      <c r="A3374" t="s">
        <v>311</v>
      </c>
      <c r="B3374" t="s">
        <v>314</v>
      </c>
      <c r="C3374" t="s">
        <v>422</v>
      </c>
      <c r="D3374" s="34">
        <v>44713</v>
      </c>
      <c r="E3374">
        <v>402.16</v>
      </c>
      <c r="F3374" s="24">
        <v>67.819999999999993</v>
      </c>
      <c r="G3374" s="24">
        <f t="shared" si="52"/>
        <v>469.98</v>
      </c>
    </row>
    <row r="3375" spans="1:7" x14ac:dyDescent="0.25">
      <c r="A3375" t="s">
        <v>311</v>
      </c>
      <c r="B3375" t="s">
        <v>314</v>
      </c>
      <c r="C3375" t="s">
        <v>423</v>
      </c>
      <c r="D3375" s="34">
        <v>44713</v>
      </c>
      <c r="E3375">
        <v>402.16</v>
      </c>
      <c r="F3375" s="24">
        <v>67.819999999999993</v>
      </c>
      <c r="G3375" s="24">
        <f t="shared" si="52"/>
        <v>469.98</v>
      </c>
    </row>
    <row r="3376" spans="1:7" x14ac:dyDescent="0.25">
      <c r="A3376" t="s">
        <v>311</v>
      </c>
      <c r="B3376" t="s">
        <v>314</v>
      </c>
      <c r="C3376" t="s">
        <v>424</v>
      </c>
      <c r="D3376" s="34">
        <v>44713</v>
      </c>
      <c r="E3376">
        <v>402.16</v>
      </c>
      <c r="F3376" s="24">
        <v>67.819999999999993</v>
      </c>
      <c r="G3376" s="24">
        <f t="shared" si="52"/>
        <v>469.98</v>
      </c>
    </row>
    <row r="3377" spans="1:7" x14ac:dyDescent="0.25">
      <c r="A3377" t="s">
        <v>311</v>
      </c>
      <c r="B3377" t="s">
        <v>314</v>
      </c>
      <c r="C3377" t="s">
        <v>425</v>
      </c>
      <c r="D3377" s="34">
        <v>44713</v>
      </c>
      <c r="E3377">
        <v>402.16</v>
      </c>
      <c r="F3377" s="24">
        <v>67.819999999999993</v>
      </c>
      <c r="G3377" s="24">
        <f t="shared" si="52"/>
        <v>469.98</v>
      </c>
    </row>
    <row r="3378" spans="1:7" x14ac:dyDescent="0.25">
      <c r="A3378" t="s">
        <v>311</v>
      </c>
      <c r="B3378" t="s">
        <v>314</v>
      </c>
      <c r="C3378" t="s">
        <v>426</v>
      </c>
      <c r="D3378" s="34">
        <v>44713</v>
      </c>
      <c r="E3378">
        <v>403.48</v>
      </c>
      <c r="F3378" s="24">
        <v>68.03</v>
      </c>
      <c r="G3378" s="24">
        <f t="shared" si="52"/>
        <v>471.51</v>
      </c>
    </row>
    <row r="3379" spans="1:7" x14ac:dyDescent="0.25">
      <c r="A3379" t="s">
        <v>311</v>
      </c>
      <c r="B3379" t="s">
        <v>314</v>
      </c>
      <c r="C3379" t="s">
        <v>427</v>
      </c>
      <c r="D3379" s="34">
        <v>44713</v>
      </c>
      <c r="E3379">
        <v>402.16</v>
      </c>
      <c r="F3379" s="24">
        <v>67.819999999999993</v>
      </c>
      <c r="G3379" s="24">
        <f t="shared" si="52"/>
        <v>469.98</v>
      </c>
    </row>
    <row r="3380" spans="1:7" x14ac:dyDescent="0.25">
      <c r="A3380" t="s">
        <v>311</v>
      </c>
      <c r="B3380" t="s">
        <v>314</v>
      </c>
      <c r="C3380" t="s">
        <v>428</v>
      </c>
      <c r="D3380" s="34">
        <v>44713</v>
      </c>
      <c r="E3380">
        <v>402.16</v>
      </c>
      <c r="F3380" s="24">
        <v>67.819999999999993</v>
      </c>
      <c r="G3380" s="24">
        <f t="shared" si="52"/>
        <v>469.98</v>
      </c>
    </row>
    <row r="3381" spans="1:7" x14ac:dyDescent="0.25">
      <c r="A3381" t="s">
        <v>311</v>
      </c>
      <c r="B3381" t="s">
        <v>314</v>
      </c>
      <c r="C3381" t="s">
        <v>429</v>
      </c>
      <c r="D3381" s="34">
        <v>44713</v>
      </c>
      <c r="E3381">
        <v>402.16</v>
      </c>
      <c r="F3381" s="24">
        <v>67.819999999999993</v>
      </c>
      <c r="G3381" s="24">
        <f t="shared" si="52"/>
        <v>469.98</v>
      </c>
    </row>
    <row r="3382" spans="1:7" x14ac:dyDescent="0.25">
      <c r="A3382" t="s">
        <v>311</v>
      </c>
      <c r="B3382" t="s">
        <v>314</v>
      </c>
      <c r="C3382" t="s">
        <v>430</v>
      </c>
      <c r="D3382" s="34">
        <v>44713</v>
      </c>
      <c r="E3382">
        <v>403.48</v>
      </c>
      <c r="F3382" s="24">
        <v>68.03</v>
      </c>
      <c r="G3382" s="24">
        <f t="shared" si="52"/>
        <v>471.51</v>
      </c>
    </row>
    <row r="3383" spans="1:7" x14ac:dyDescent="0.25">
      <c r="A3383" t="s">
        <v>311</v>
      </c>
      <c r="B3383" t="s">
        <v>314</v>
      </c>
      <c r="C3383" t="s">
        <v>431</v>
      </c>
      <c r="D3383" s="34">
        <v>44713</v>
      </c>
      <c r="E3383">
        <v>403.48</v>
      </c>
      <c r="F3383" s="24">
        <v>68.03</v>
      </c>
      <c r="G3383" s="24">
        <f t="shared" si="52"/>
        <v>471.51</v>
      </c>
    </row>
    <row r="3384" spans="1:7" x14ac:dyDescent="0.25">
      <c r="A3384" t="s">
        <v>311</v>
      </c>
      <c r="B3384" t="s">
        <v>314</v>
      </c>
      <c r="C3384" t="s">
        <v>432</v>
      </c>
      <c r="D3384" s="34">
        <v>44713</v>
      </c>
      <c r="E3384">
        <v>403.48</v>
      </c>
      <c r="F3384" s="24">
        <v>68.03</v>
      </c>
      <c r="G3384" s="24">
        <f t="shared" si="52"/>
        <v>471.51</v>
      </c>
    </row>
    <row r="3385" spans="1:7" x14ac:dyDescent="0.25">
      <c r="A3385" t="s">
        <v>311</v>
      </c>
      <c r="B3385" t="s">
        <v>314</v>
      </c>
      <c r="C3385" t="s">
        <v>433</v>
      </c>
      <c r="D3385" s="34">
        <v>44713</v>
      </c>
      <c r="E3385">
        <v>403.48</v>
      </c>
      <c r="F3385" s="24">
        <v>68.03</v>
      </c>
      <c r="G3385" s="24">
        <f t="shared" si="52"/>
        <v>471.51</v>
      </c>
    </row>
    <row r="3386" spans="1:7" x14ac:dyDescent="0.25">
      <c r="A3386" t="s">
        <v>311</v>
      </c>
      <c r="B3386" t="s">
        <v>314</v>
      </c>
      <c r="C3386" t="s">
        <v>434</v>
      </c>
      <c r="D3386" s="34">
        <v>44713</v>
      </c>
      <c r="E3386">
        <v>403.48</v>
      </c>
      <c r="F3386" s="24">
        <v>68.03</v>
      </c>
      <c r="G3386" s="24">
        <f t="shared" si="52"/>
        <v>471.51</v>
      </c>
    </row>
    <row r="3387" spans="1:7" x14ac:dyDescent="0.25">
      <c r="A3387" t="s">
        <v>311</v>
      </c>
      <c r="B3387" t="s">
        <v>314</v>
      </c>
      <c r="C3387" t="s">
        <v>435</v>
      </c>
      <c r="D3387" s="34">
        <v>44713</v>
      </c>
      <c r="E3387">
        <v>403.48</v>
      </c>
      <c r="F3387" s="24">
        <v>68.03</v>
      </c>
      <c r="G3387" s="24">
        <f t="shared" si="52"/>
        <v>471.51</v>
      </c>
    </row>
    <row r="3388" spans="1:7" x14ac:dyDescent="0.25">
      <c r="A3388" t="s">
        <v>311</v>
      </c>
      <c r="B3388" t="s">
        <v>314</v>
      </c>
      <c r="C3388" t="s">
        <v>436</v>
      </c>
      <c r="D3388" s="34">
        <v>44713</v>
      </c>
      <c r="E3388">
        <v>403.48</v>
      </c>
      <c r="F3388" s="24">
        <v>68.03</v>
      </c>
      <c r="G3388" s="24">
        <f t="shared" si="52"/>
        <v>471.51</v>
      </c>
    </row>
    <row r="3389" spans="1:7" x14ac:dyDescent="0.25">
      <c r="A3389" t="s">
        <v>311</v>
      </c>
      <c r="B3389" t="s">
        <v>314</v>
      </c>
      <c r="C3389" t="s">
        <v>437</v>
      </c>
      <c r="D3389" s="34">
        <v>44713</v>
      </c>
      <c r="E3389">
        <v>403.48</v>
      </c>
      <c r="F3389" s="24">
        <v>68.03</v>
      </c>
      <c r="G3389" s="24">
        <f t="shared" si="52"/>
        <v>471.51</v>
      </c>
    </row>
    <row r="3390" spans="1:7" x14ac:dyDescent="0.25">
      <c r="A3390" t="s">
        <v>311</v>
      </c>
      <c r="B3390" t="s">
        <v>314</v>
      </c>
      <c r="C3390" t="s">
        <v>438</v>
      </c>
      <c r="D3390" s="34">
        <v>44713</v>
      </c>
      <c r="E3390">
        <v>403.48</v>
      </c>
      <c r="F3390" s="24">
        <v>68.03</v>
      </c>
      <c r="G3390" s="24">
        <f t="shared" si="52"/>
        <v>471.51</v>
      </c>
    </row>
    <row r="3391" spans="1:7" x14ac:dyDescent="0.25">
      <c r="A3391" t="s">
        <v>311</v>
      </c>
      <c r="B3391" t="s">
        <v>314</v>
      </c>
      <c r="C3391" t="s">
        <v>439</v>
      </c>
      <c r="D3391" s="34">
        <v>44713</v>
      </c>
      <c r="E3391">
        <v>403.48</v>
      </c>
      <c r="F3391" s="24">
        <v>68.03</v>
      </c>
      <c r="G3391" s="24">
        <f t="shared" si="52"/>
        <v>471.51</v>
      </c>
    </row>
    <row r="3392" spans="1:7" x14ac:dyDescent="0.25">
      <c r="A3392" t="s">
        <v>311</v>
      </c>
      <c r="B3392" t="s">
        <v>314</v>
      </c>
      <c r="C3392" t="s">
        <v>440</v>
      </c>
      <c r="D3392" s="34">
        <v>44713</v>
      </c>
      <c r="E3392">
        <v>403.48</v>
      </c>
      <c r="F3392" s="24">
        <v>68.03</v>
      </c>
      <c r="G3392" s="24">
        <f t="shared" si="52"/>
        <v>471.51</v>
      </c>
    </row>
    <row r="3393" spans="1:7" x14ac:dyDescent="0.25">
      <c r="A3393" t="s">
        <v>311</v>
      </c>
      <c r="B3393" t="s">
        <v>314</v>
      </c>
      <c r="C3393" t="s">
        <v>441</v>
      </c>
      <c r="D3393" s="34">
        <v>44713</v>
      </c>
      <c r="E3393">
        <v>403.48</v>
      </c>
      <c r="F3393" s="24">
        <v>68.03</v>
      </c>
      <c r="G3393" s="24">
        <f t="shared" si="52"/>
        <v>471.51</v>
      </c>
    </row>
    <row r="3394" spans="1:7" x14ac:dyDescent="0.25">
      <c r="A3394" t="s">
        <v>311</v>
      </c>
      <c r="B3394" t="s">
        <v>314</v>
      </c>
      <c r="C3394" t="s">
        <v>442</v>
      </c>
      <c r="D3394" s="34">
        <v>44713</v>
      </c>
      <c r="E3394">
        <v>403.48</v>
      </c>
      <c r="F3394" s="24">
        <v>68.03</v>
      </c>
      <c r="G3394" s="24">
        <f t="shared" si="52"/>
        <v>471.51</v>
      </c>
    </row>
    <row r="3395" spans="1:7" x14ac:dyDescent="0.25">
      <c r="A3395" t="s">
        <v>311</v>
      </c>
      <c r="B3395" t="s">
        <v>314</v>
      </c>
      <c r="C3395" t="s">
        <v>443</v>
      </c>
      <c r="D3395" s="34">
        <v>44713</v>
      </c>
      <c r="E3395">
        <v>403.48</v>
      </c>
      <c r="F3395" s="24">
        <v>68.03</v>
      </c>
      <c r="G3395" s="24">
        <f t="shared" ref="G3395:G3458" si="53">SUM(E3395:F3395)</f>
        <v>471.51</v>
      </c>
    </row>
    <row r="3396" spans="1:7" x14ac:dyDescent="0.25">
      <c r="A3396" t="s">
        <v>311</v>
      </c>
      <c r="B3396" t="s">
        <v>314</v>
      </c>
      <c r="C3396" t="s">
        <v>444</v>
      </c>
      <c r="D3396" s="34">
        <v>44713</v>
      </c>
      <c r="E3396">
        <v>403.48</v>
      </c>
      <c r="F3396" s="24">
        <v>68.03</v>
      </c>
      <c r="G3396" s="24">
        <f t="shared" si="53"/>
        <v>471.51</v>
      </c>
    </row>
    <row r="3397" spans="1:7" x14ac:dyDescent="0.25">
      <c r="A3397" t="s">
        <v>311</v>
      </c>
      <c r="B3397" t="s">
        <v>314</v>
      </c>
      <c r="C3397" t="s">
        <v>445</v>
      </c>
      <c r="D3397" s="34">
        <v>44713</v>
      </c>
      <c r="E3397">
        <v>403.48</v>
      </c>
      <c r="F3397" s="24">
        <v>68.03</v>
      </c>
      <c r="G3397" s="24">
        <f t="shared" si="53"/>
        <v>471.51</v>
      </c>
    </row>
    <row r="3398" spans="1:7" x14ac:dyDescent="0.25">
      <c r="A3398" t="s">
        <v>311</v>
      </c>
      <c r="B3398" t="s">
        <v>314</v>
      </c>
      <c r="C3398" t="s">
        <v>446</v>
      </c>
      <c r="D3398" s="34">
        <v>44713</v>
      </c>
      <c r="E3398">
        <v>403.48</v>
      </c>
      <c r="F3398" s="24">
        <v>68.03</v>
      </c>
      <c r="G3398" s="24">
        <f t="shared" si="53"/>
        <v>471.51</v>
      </c>
    </row>
    <row r="3399" spans="1:7" x14ac:dyDescent="0.25">
      <c r="A3399" t="s">
        <v>311</v>
      </c>
      <c r="B3399" t="s">
        <v>314</v>
      </c>
      <c r="C3399" t="s">
        <v>447</v>
      </c>
      <c r="D3399" s="34">
        <v>44713</v>
      </c>
      <c r="E3399">
        <v>403.48</v>
      </c>
      <c r="F3399" s="24">
        <v>68.03</v>
      </c>
      <c r="G3399" s="24">
        <f t="shared" si="53"/>
        <v>471.51</v>
      </c>
    </row>
    <row r="3400" spans="1:7" x14ac:dyDescent="0.25">
      <c r="A3400" t="s">
        <v>311</v>
      </c>
      <c r="B3400" t="s">
        <v>314</v>
      </c>
      <c r="C3400" t="s">
        <v>448</v>
      </c>
      <c r="D3400" s="34">
        <v>44713</v>
      </c>
      <c r="E3400">
        <v>403.48</v>
      </c>
      <c r="F3400" s="24">
        <v>68.03</v>
      </c>
      <c r="G3400" s="24">
        <f t="shared" si="53"/>
        <v>471.51</v>
      </c>
    </row>
    <row r="3401" spans="1:7" x14ac:dyDescent="0.25">
      <c r="A3401" t="s">
        <v>311</v>
      </c>
      <c r="B3401" t="s">
        <v>314</v>
      </c>
      <c r="C3401" t="s">
        <v>449</v>
      </c>
      <c r="D3401" s="34">
        <v>44713</v>
      </c>
      <c r="E3401">
        <v>403.48</v>
      </c>
      <c r="F3401" s="24">
        <v>68.03</v>
      </c>
      <c r="G3401" s="24">
        <f t="shared" si="53"/>
        <v>471.51</v>
      </c>
    </row>
    <row r="3402" spans="1:7" x14ac:dyDescent="0.25">
      <c r="A3402" t="s">
        <v>311</v>
      </c>
      <c r="B3402" t="s">
        <v>314</v>
      </c>
      <c r="C3402" t="s">
        <v>450</v>
      </c>
      <c r="D3402" s="34">
        <v>44713</v>
      </c>
      <c r="E3402">
        <v>403.48</v>
      </c>
      <c r="F3402" s="24">
        <v>68.03</v>
      </c>
      <c r="G3402" s="24">
        <f t="shared" si="53"/>
        <v>471.51</v>
      </c>
    </row>
    <row r="3403" spans="1:7" x14ac:dyDescent="0.25">
      <c r="A3403" t="s">
        <v>311</v>
      </c>
      <c r="B3403" t="s">
        <v>314</v>
      </c>
      <c r="C3403" t="s">
        <v>451</v>
      </c>
      <c r="D3403" s="34">
        <v>44713</v>
      </c>
      <c r="E3403">
        <v>403.48</v>
      </c>
      <c r="F3403" s="24">
        <v>68.03</v>
      </c>
      <c r="G3403" s="24">
        <f t="shared" si="53"/>
        <v>471.51</v>
      </c>
    </row>
    <row r="3404" spans="1:7" x14ac:dyDescent="0.25">
      <c r="A3404" t="s">
        <v>311</v>
      </c>
      <c r="B3404" t="s">
        <v>314</v>
      </c>
      <c r="C3404" t="s">
        <v>452</v>
      </c>
      <c r="D3404" s="34">
        <v>44713</v>
      </c>
      <c r="E3404">
        <v>403.48</v>
      </c>
      <c r="F3404" s="24">
        <v>68.03</v>
      </c>
      <c r="G3404" s="24">
        <f t="shared" si="53"/>
        <v>471.51</v>
      </c>
    </row>
    <row r="3405" spans="1:7" x14ac:dyDescent="0.25">
      <c r="A3405" t="s">
        <v>311</v>
      </c>
      <c r="B3405" t="s">
        <v>314</v>
      </c>
      <c r="C3405" t="s">
        <v>453</v>
      </c>
      <c r="D3405" s="34">
        <v>44713</v>
      </c>
      <c r="E3405">
        <v>403.48</v>
      </c>
      <c r="F3405" s="24">
        <v>68.03</v>
      </c>
      <c r="G3405" s="24">
        <f t="shared" si="53"/>
        <v>471.51</v>
      </c>
    </row>
    <row r="3406" spans="1:7" x14ac:dyDescent="0.25">
      <c r="A3406" t="s">
        <v>311</v>
      </c>
      <c r="B3406" t="s">
        <v>314</v>
      </c>
      <c r="C3406" t="s">
        <v>454</v>
      </c>
      <c r="D3406" s="34">
        <v>44713</v>
      </c>
      <c r="E3406">
        <v>403.48</v>
      </c>
      <c r="F3406" s="24">
        <v>68.03</v>
      </c>
      <c r="G3406" s="24">
        <f t="shared" si="53"/>
        <v>471.51</v>
      </c>
    </row>
    <row r="3407" spans="1:7" x14ac:dyDescent="0.25">
      <c r="A3407" t="s">
        <v>311</v>
      </c>
      <c r="B3407" t="s">
        <v>314</v>
      </c>
      <c r="C3407" t="s">
        <v>455</v>
      </c>
      <c r="D3407" s="34">
        <v>44713</v>
      </c>
      <c r="E3407">
        <v>403.48</v>
      </c>
      <c r="F3407" s="24">
        <v>68.03</v>
      </c>
      <c r="G3407" s="24">
        <f t="shared" si="53"/>
        <v>471.51</v>
      </c>
    </row>
    <row r="3408" spans="1:7" x14ac:dyDescent="0.25">
      <c r="A3408" t="s">
        <v>311</v>
      </c>
      <c r="B3408" t="s">
        <v>314</v>
      </c>
      <c r="C3408" t="s">
        <v>456</v>
      </c>
      <c r="D3408" s="34">
        <v>44713</v>
      </c>
      <c r="E3408">
        <v>403.48</v>
      </c>
      <c r="F3408" s="24">
        <v>68.03</v>
      </c>
      <c r="G3408" s="24">
        <f t="shared" si="53"/>
        <v>471.51</v>
      </c>
    </row>
    <row r="3409" spans="1:7" x14ac:dyDescent="0.25">
      <c r="A3409" t="s">
        <v>311</v>
      </c>
      <c r="B3409" t="s">
        <v>314</v>
      </c>
      <c r="C3409" t="s">
        <v>457</v>
      </c>
      <c r="D3409" s="34">
        <v>44713</v>
      </c>
      <c r="E3409">
        <v>403.48</v>
      </c>
      <c r="F3409" s="24">
        <v>68.03</v>
      </c>
      <c r="G3409" s="24">
        <f t="shared" si="53"/>
        <v>471.51</v>
      </c>
    </row>
    <row r="3410" spans="1:7" x14ac:dyDescent="0.25">
      <c r="A3410" t="s">
        <v>311</v>
      </c>
      <c r="B3410" t="s">
        <v>314</v>
      </c>
      <c r="C3410" t="s">
        <v>458</v>
      </c>
      <c r="D3410" s="34">
        <v>44713</v>
      </c>
      <c r="E3410">
        <v>403.48</v>
      </c>
      <c r="F3410" s="24">
        <v>68.03</v>
      </c>
      <c r="G3410" s="24">
        <f t="shared" si="53"/>
        <v>471.51</v>
      </c>
    </row>
    <row r="3411" spans="1:7" x14ac:dyDescent="0.25">
      <c r="A3411" t="s">
        <v>311</v>
      </c>
      <c r="B3411" t="s">
        <v>314</v>
      </c>
      <c r="C3411" t="s">
        <v>459</v>
      </c>
      <c r="D3411" s="34">
        <v>44713</v>
      </c>
      <c r="E3411">
        <v>403.48</v>
      </c>
      <c r="F3411" s="24">
        <v>68.03</v>
      </c>
      <c r="G3411" s="24">
        <f t="shared" si="53"/>
        <v>471.51</v>
      </c>
    </row>
    <row r="3412" spans="1:7" x14ac:dyDescent="0.25">
      <c r="A3412" t="s">
        <v>311</v>
      </c>
      <c r="B3412" t="s">
        <v>314</v>
      </c>
      <c r="C3412" t="s">
        <v>460</v>
      </c>
      <c r="D3412" s="34">
        <v>44713</v>
      </c>
      <c r="E3412">
        <v>403.48</v>
      </c>
      <c r="F3412" s="24">
        <v>68.03</v>
      </c>
      <c r="G3412" s="24">
        <f t="shared" si="53"/>
        <v>471.51</v>
      </c>
    </row>
    <row r="3413" spans="1:7" x14ac:dyDescent="0.25">
      <c r="A3413" t="s">
        <v>311</v>
      </c>
      <c r="B3413" t="s">
        <v>314</v>
      </c>
      <c r="C3413" t="s">
        <v>461</v>
      </c>
      <c r="D3413" s="34">
        <v>44713</v>
      </c>
      <c r="E3413">
        <v>403.48</v>
      </c>
      <c r="F3413" s="24">
        <v>68.03</v>
      </c>
      <c r="G3413" s="24">
        <f t="shared" si="53"/>
        <v>471.51</v>
      </c>
    </row>
    <row r="3414" spans="1:7" x14ac:dyDescent="0.25">
      <c r="A3414" t="s">
        <v>311</v>
      </c>
      <c r="B3414" t="s">
        <v>314</v>
      </c>
      <c r="C3414" t="s">
        <v>462</v>
      </c>
      <c r="D3414" s="34">
        <v>44713</v>
      </c>
      <c r="E3414">
        <v>403.48</v>
      </c>
      <c r="F3414" s="24">
        <v>68.03</v>
      </c>
      <c r="G3414" s="24">
        <f t="shared" si="53"/>
        <v>471.51</v>
      </c>
    </row>
    <row r="3415" spans="1:7" x14ac:dyDescent="0.25">
      <c r="A3415" t="s">
        <v>311</v>
      </c>
      <c r="B3415" t="s">
        <v>314</v>
      </c>
      <c r="C3415" t="s">
        <v>463</v>
      </c>
      <c r="D3415" s="34">
        <v>44713</v>
      </c>
      <c r="E3415">
        <v>403.48</v>
      </c>
      <c r="F3415" s="24">
        <v>68.03</v>
      </c>
      <c r="G3415" s="24">
        <f t="shared" si="53"/>
        <v>471.51</v>
      </c>
    </row>
    <row r="3416" spans="1:7" x14ac:dyDescent="0.25">
      <c r="A3416" t="s">
        <v>311</v>
      </c>
      <c r="B3416" t="s">
        <v>314</v>
      </c>
      <c r="C3416" t="s">
        <v>464</v>
      </c>
      <c r="D3416" s="34">
        <v>44713</v>
      </c>
      <c r="E3416">
        <v>403.48</v>
      </c>
      <c r="F3416" s="24">
        <v>68.03</v>
      </c>
      <c r="G3416" s="24">
        <f t="shared" si="53"/>
        <v>471.51</v>
      </c>
    </row>
    <row r="3417" spans="1:7" x14ac:dyDescent="0.25">
      <c r="A3417" t="s">
        <v>311</v>
      </c>
      <c r="B3417" t="s">
        <v>314</v>
      </c>
      <c r="C3417" t="s">
        <v>465</v>
      </c>
      <c r="D3417" s="34">
        <v>44713</v>
      </c>
      <c r="E3417">
        <v>403.48</v>
      </c>
      <c r="F3417" s="24">
        <v>68.03</v>
      </c>
      <c r="G3417" s="24">
        <f t="shared" si="53"/>
        <v>471.51</v>
      </c>
    </row>
    <row r="3418" spans="1:7" x14ac:dyDescent="0.25">
      <c r="A3418" t="s">
        <v>311</v>
      </c>
      <c r="B3418" t="s">
        <v>314</v>
      </c>
      <c r="C3418" t="s">
        <v>466</v>
      </c>
      <c r="D3418" s="34">
        <v>44713</v>
      </c>
      <c r="E3418">
        <v>403.48</v>
      </c>
      <c r="F3418" s="24">
        <v>68.03</v>
      </c>
      <c r="G3418" s="24">
        <f t="shared" si="53"/>
        <v>471.51</v>
      </c>
    </row>
    <row r="3419" spans="1:7" x14ac:dyDescent="0.25">
      <c r="A3419" t="s">
        <v>311</v>
      </c>
      <c r="B3419" t="s">
        <v>314</v>
      </c>
      <c r="C3419" t="s">
        <v>467</v>
      </c>
      <c r="D3419" s="34">
        <v>44713</v>
      </c>
      <c r="E3419">
        <v>403.48</v>
      </c>
      <c r="F3419" s="24">
        <v>68.03</v>
      </c>
      <c r="G3419" s="24">
        <f t="shared" si="53"/>
        <v>471.51</v>
      </c>
    </row>
    <row r="3420" spans="1:7" x14ac:dyDescent="0.25">
      <c r="A3420" t="s">
        <v>311</v>
      </c>
      <c r="B3420" t="s">
        <v>314</v>
      </c>
      <c r="C3420" t="s">
        <v>468</v>
      </c>
      <c r="D3420" s="34">
        <v>44713</v>
      </c>
      <c r="E3420">
        <v>403.48</v>
      </c>
      <c r="F3420" s="24">
        <v>68.03</v>
      </c>
      <c r="G3420" s="24">
        <f t="shared" si="53"/>
        <v>471.51</v>
      </c>
    </row>
    <row r="3421" spans="1:7" x14ac:dyDescent="0.25">
      <c r="A3421" t="s">
        <v>311</v>
      </c>
      <c r="B3421" t="s">
        <v>314</v>
      </c>
      <c r="C3421" t="s">
        <v>469</v>
      </c>
      <c r="D3421" s="34">
        <v>44713</v>
      </c>
      <c r="E3421">
        <v>403.48</v>
      </c>
      <c r="F3421" s="24">
        <v>68.03</v>
      </c>
      <c r="G3421" s="24">
        <f t="shared" si="53"/>
        <v>471.51</v>
      </c>
    </row>
    <row r="3422" spans="1:7" x14ac:dyDescent="0.25">
      <c r="A3422" t="s">
        <v>311</v>
      </c>
      <c r="B3422" t="s">
        <v>314</v>
      </c>
      <c r="C3422" t="s">
        <v>470</v>
      </c>
      <c r="D3422" s="34">
        <v>44713</v>
      </c>
      <c r="E3422">
        <v>403.48</v>
      </c>
      <c r="F3422" s="24">
        <v>68.03</v>
      </c>
      <c r="G3422" s="24">
        <f t="shared" si="53"/>
        <v>471.51</v>
      </c>
    </row>
    <row r="3423" spans="1:7" x14ac:dyDescent="0.25">
      <c r="A3423" t="s">
        <v>311</v>
      </c>
      <c r="B3423" t="s">
        <v>314</v>
      </c>
      <c r="C3423" t="s">
        <v>471</v>
      </c>
      <c r="D3423" s="34">
        <v>44713</v>
      </c>
      <c r="E3423">
        <v>403.48</v>
      </c>
      <c r="F3423" s="24">
        <v>68.03</v>
      </c>
      <c r="G3423" s="24">
        <f t="shared" si="53"/>
        <v>471.51</v>
      </c>
    </row>
    <row r="3424" spans="1:7" x14ac:dyDescent="0.25">
      <c r="A3424" t="s">
        <v>311</v>
      </c>
      <c r="B3424" t="s">
        <v>314</v>
      </c>
      <c r="C3424" t="s">
        <v>472</v>
      </c>
      <c r="D3424" s="34">
        <v>44713</v>
      </c>
      <c r="E3424">
        <v>403.48</v>
      </c>
      <c r="F3424" s="24">
        <v>68.03</v>
      </c>
      <c r="G3424" s="24">
        <f t="shared" si="53"/>
        <v>471.51</v>
      </c>
    </row>
    <row r="3425" spans="1:7" x14ac:dyDescent="0.25">
      <c r="A3425" t="s">
        <v>311</v>
      </c>
      <c r="B3425" t="s">
        <v>314</v>
      </c>
      <c r="C3425" t="s">
        <v>473</v>
      </c>
      <c r="D3425" s="34">
        <v>44713</v>
      </c>
      <c r="E3425">
        <v>403.48</v>
      </c>
      <c r="F3425" s="24">
        <v>68.03</v>
      </c>
      <c r="G3425" s="24">
        <f t="shared" si="53"/>
        <v>471.51</v>
      </c>
    </row>
    <row r="3426" spans="1:7" x14ac:dyDescent="0.25">
      <c r="A3426" t="s">
        <v>311</v>
      </c>
      <c r="B3426" t="s">
        <v>314</v>
      </c>
      <c r="C3426" t="s">
        <v>474</v>
      </c>
      <c r="D3426" s="34">
        <v>44713</v>
      </c>
      <c r="E3426">
        <v>403.48</v>
      </c>
      <c r="F3426" s="24">
        <v>68.03</v>
      </c>
      <c r="G3426" s="24">
        <f t="shared" si="53"/>
        <v>471.51</v>
      </c>
    </row>
    <row r="3427" spans="1:7" x14ac:dyDescent="0.25">
      <c r="A3427" t="s">
        <v>311</v>
      </c>
      <c r="B3427" t="s">
        <v>314</v>
      </c>
      <c r="C3427" t="s">
        <v>475</v>
      </c>
      <c r="D3427" s="34">
        <v>44713</v>
      </c>
      <c r="E3427">
        <v>403.48</v>
      </c>
      <c r="F3427" s="24">
        <v>68.03</v>
      </c>
      <c r="G3427" s="24">
        <f t="shared" si="53"/>
        <v>471.51</v>
      </c>
    </row>
    <row r="3428" spans="1:7" x14ac:dyDescent="0.25">
      <c r="A3428" t="s">
        <v>311</v>
      </c>
      <c r="B3428" t="s">
        <v>314</v>
      </c>
      <c r="C3428" t="s">
        <v>476</v>
      </c>
      <c r="D3428" s="34">
        <v>44713</v>
      </c>
      <c r="E3428">
        <v>402.16</v>
      </c>
      <c r="F3428" s="24">
        <v>67.819999999999993</v>
      </c>
      <c r="G3428" s="24">
        <f t="shared" si="53"/>
        <v>469.98</v>
      </c>
    </row>
    <row r="3429" spans="1:7" x14ac:dyDescent="0.25">
      <c r="A3429" t="s">
        <v>311</v>
      </c>
      <c r="B3429" t="s">
        <v>314</v>
      </c>
      <c r="C3429" t="s">
        <v>477</v>
      </c>
      <c r="D3429" s="34">
        <v>44713</v>
      </c>
      <c r="E3429">
        <v>403.48</v>
      </c>
      <c r="F3429" s="24">
        <v>68.03</v>
      </c>
      <c r="G3429" s="24">
        <f t="shared" si="53"/>
        <v>471.51</v>
      </c>
    </row>
    <row r="3430" spans="1:7" x14ac:dyDescent="0.25">
      <c r="A3430" t="s">
        <v>311</v>
      </c>
      <c r="B3430" t="s">
        <v>314</v>
      </c>
      <c r="C3430" t="s">
        <v>478</v>
      </c>
      <c r="D3430" s="34">
        <v>44713</v>
      </c>
      <c r="E3430">
        <v>403.48</v>
      </c>
      <c r="F3430" s="24">
        <v>68.03</v>
      </c>
      <c r="G3430" s="24">
        <f t="shared" si="53"/>
        <v>471.51</v>
      </c>
    </row>
    <row r="3431" spans="1:7" x14ac:dyDescent="0.25">
      <c r="A3431" t="s">
        <v>311</v>
      </c>
      <c r="B3431" t="s">
        <v>314</v>
      </c>
      <c r="C3431" t="s">
        <v>479</v>
      </c>
      <c r="D3431" s="34">
        <v>44713</v>
      </c>
      <c r="E3431">
        <v>403.48</v>
      </c>
      <c r="F3431" s="24">
        <v>68.03</v>
      </c>
      <c r="G3431" s="24">
        <f t="shared" si="53"/>
        <v>471.51</v>
      </c>
    </row>
    <row r="3432" spans="1:7" x14ac:dyDescent="0.25">
      <c r="A3432" t="s">
        <v>311</v>
      </c>
      <c r="B3432" t="s">
        <v>314</v>
      </c>
      <c r="C3432" t="s">
        <v>480</v>
      </c>
      <c r="D3432" s="34">
        <v>44713</v>
      </c>
      <c r="E3432">
        <v>403.48</v>
      </c>
      <c r="F3432" s="24">
        <v>68.03</v>
      </c>
      <c r="G3432" s="24">
        <f t="shared" si="53"/>
        <v>471.51</v>
      </c>
    </row>
    <row r="3433" spans="1:7" x14ac:dyDescent="0.25">
      <c r="A3433" t="s">
        <v>311</v>
      </c>
      <c r="B3433" t="s">
        <v>314</v>
      </c>
      <c r="C3433" t="s">
        <v>481</v>
      </c>
      <c r="D3433" s="34">
        <v>44713</v>
      </c>
      <c r="E3433">
        <v>402.16</v>
      </c>
      <c r="F3433" s="24">
        <v>67.819999999999993</v>
      </c>
      <c r="G3433" s="24">
        <f t="shared" si="53"/>
        <v>469.98</v>
      </c>
    </row>
    <row r="3434" spans="1:7" x14ac:dyDescent="0.25">
      <c r="A3434" t="s">
        <v>311</v>
      </c>
      <c r="B3434" t="s">
        <v>314</v>
      </c>
      <c r="C3434" t="s">
        <v>482</v>
      </c>
      <c r="D3434" s="34">
        <v>44713</v>
      </c>
      <c r="E3434">
        <v>402.16</v>
      </c>
      <c r="F3434" s="24">
        <v>67.819999999999993</v>
      </c>
      <c r="G3434" s="24">
        <f t="shared" si="53"/>
        <v>469.98</v>
      </c>
    </row>
    <row r="3435" spans="1:7" x14ac:dyDescent="0.25">
      <c r="A3435" t="s">
        <v>311</v>
      </c>
      <c r="B3435" t="s">
        <v>314</v>
      </c>
      <c r="C3435" t="s">
        <v>483</v>
      </c>
      <c r="D3435" s="34">
        <v>44713</v>
      </c>
      <c r="E3435">
        <v>402.16</v>
      </c>
      <c r="F3435" s="24">
        <v>67.819999999999993</v>
      </c>
      <c r="G3435" s="24">
        <f t="shared" si="53"/>
        <v>469.98</v>
      </c>
    </row>
    <row r="3436" spans="1:7" x14ac:dyDescent="0.25">
      <c r="A3436" t="s">
        <v>311</v>
      </c>
      <c r="B3436" t="s">
        <v>314</v>
      </c>
      <c r="C3436" t="s">
        <v>484</v>
      </c>
      <c r="D3436" s="34">
        <v>44713</v>
      </c>
      <c r="E3436">
        <v>402.16</v>
      </c>
      <c r="F3436" s="24">
        <v>67.819999999999993</v>
      </c>
      <c r="G3436" s="24">
        <f t="shared" si="53"/>
        <v>469.98</v>
      </c>
    </row>
    <row r="3437" spans="1:7" x14ac:dyDescent="0.25">
      <c r="A3437" t="s">
        <v>311</v>
      </c>
      <c r="B3437" t="s">
        <v>314</v>
      </c>
      <c r="C3437" t="s">
        <v>485</v>
      </c>
      <c r="D3437" s="34">
        <v>44713</v>
      </c>
      <c r="E3437">
        <v>402.16</v>
      </c>
      <c r="F3437" s="24">
        <v>67.819999999999993</v>
      </c>
      <c r="G3437" s="24">
        <f t="shared" si="53"/>
        <v>469.98</v>
      </c>
    </row>
    <row r="3438" spans="1:7" x14ac:dyDescent="0.25">
      <c r="A3438" t="s">
        <v>311</v>
      </c>
      <c r="B3438" t="s">
        <v>314</v>
      </c>
      <c r="C3438" t="s">
        <v>486</v>
      </c>
      <c r="D3438" s="34">
        <v>44713</v>
      </c>
      <c r="E3438">
        <v>402.16</v>
      </c>
      <c r="F3438" s="24">
        <v>67.819999999999993</v>
      </c>
      <c r="G3438" s="24">
        <f t="shared" si="53"/>
        <v>469.98</v>
      </c>
    </row>
    <row r="3439" spans="1:7" x14ac:dyDescent="0.25">
      <c r="A3439" t="s">
        <v>311</v>
      </c>
      <c r="B3439" t="s">
        <v>314</v>
      </c>
      <c r="C3439" t="s">
        <v>487</v>
      </c>
      <c r="D3439" s="34">
        <v>44713</v>
      </c>
      <c r="E3439">
        <v>402.16</v>
      </c>
      <c r="F3439" s="24">
        <v>67.819999999999993</v>
      </c>
      <c r="G3439" s="24">
        <f t="shared" si="53"/>
        <v>469.98</v>
      </c>
    </row>
    <row r="3440" spans="1:7" x14ac:dyDescent="0.25">
      <c r="A3440" t="s">
        <v>311</v>
      </c>
      <c r="B3440" t="s">
        <v>314</v>
      </c>
      <c r="C3440" t="s">
        <v>488</v>
      </c>
      <c r="D3440" s="34">
        <v>44713</v>
      </c>
      <c r="E3440">
        <v>402.16</v>
      </c>
      <c r="F3440" s="24">
        <v>67.819999999999993</v>
      </c>
      <c r="G3440" s="24">
        <f t="shared" si="53"/>
        <v>469.98</v>
      </c>
    </row>
    <row r="3441" spans="1:7" x14ac:dyDescent="0.25">
      <c r="A3441" t="s">
        <v>311</v>
      </c>
      <c r="B3441" t="s">
        <v>314</v>
      </c>
      <c r="C3441" t="s">
        <v>489</v>
      </c>
      <c r="D3441" s="34">
        <v>44713</v>
      </c>
      <c r="E3441">
        <v>402.16</v>
      </c>
      <c r="F3441" s="24">
        <v>67.819999999999993</v>
      </c>
      <c r="G3441" s="24">
        <f t="shared" si="53"/>
        <v>469.98</v>
      </c>
    </row>
    <row r="3442" spans="1:7" x14ac:dyDescent="0.25">
      <c r="A3442" t="s">
        <v>311</v>
      </c>
      <c r="B3442" t="s">
        <v>314</v>
      </c>
      <c r="C3442" t="s">
        <v>490</v>
      </c>
      <c r="D3442" s="34">
        <v>44713</v>
      </c>
      <c r="E3442">
        <v>402.16</v>
      </c>
      <c r="F3442" s="24">
        <v>67.819999999999993</v>
      </c>
      <c r="G3442" s="24">
        <f t="shared" si="53"/>
        <v>469.98</v>
      </c>
    </row>
    <row r="3443" spans="1:7" x14ac:dyDescent="0.25">
      <c r="A3443" t="s">
        <v>311</v>
      </c>
      <c r="B3443" t="s">
        <v>314</v>
      </c>
      <c r="C3443" t="s">
        <v>491</v>
      </c>
      <c r="D3443" s="34">
        <v>44713</v>
      </c>
      <c r="E3443">
        <v>402.16</v>
      </c>
      <c r="F3443" s="24">
        <v>67.819999999999993</v>
      </c>
      <c r="G3443" s="24">
        <f t="shared" si="53"/>
        <v>469.98</v>
      </c>
    </row>
    <row r="3444" spans="1:7" x14ac:dyDescent="0.25">
      <c r="A3444" t="s">
        <v>311</v>
      </c>
      <c r="B3444" t="s">
        <v>314</v>
      </c>
      <c r="C3444" t="s">
        <v>492</v>
      </c>
      <c r="D3444" s="34">
        <v>44713</v>
      </c>
      <c r="E3444">
        <v>402.16</v>
      </c>
      <c r="F3444" s="24">
        <v>67.819999999999993</v>
      </c>
      <c r="G3444" s="24">
        <f t="shared" si="53"/>
        <v>469.98</v>
      </c>
    </row>
    <row r="3445" spans="1:7" x14ac:dyDescent="0.25">
      <c r="A3445" t="s">
        <v>311</v>
      </c>
      <c r="B3445" t="s">
        <v>314</v>
      </c>
      <c r="C3445" t="s">
        <v>493</v>
      </c>
      <c r="D3445" s="34">
        <v>44713</v>
      </c>
      <c r="E3445">
        <v>402.16</v>
      </c>
      <c r="F3445" s="24">
        <v>67.819999999999993</v>
      </c>
      <c r="G3445" s="24">
        <f t="shared" si="53"/>
        <v>469.98</v>
      </c>
    </row>
    <row r="3446" spans="1:7" x14ac:dyDescent="0.25">
      <c r="A3446" t="s">
        <v>311</v>
      </c>
      <c r="B3446" t="s">
        <v>314</v>
      </c>
      <c r="C3446" t="s">
        <v>494</v>
      </c>
      <c r="D3446" s="34">
        <v>44713</v>
      </c>
      <c r="E3446">
        <v>402.16</v>
      </c>
      <c r="F3446" s="24">
        <v>67.819999999999993</v>
      </c>
      <c r="G3446" s="24">
        <f t="shared" si="53"/>
        <v>469.98</v>
      </c>
    </row>
    <row r="3447" spans="1:7" x14ac:dyDescent="0.25">
      <c r="A3447" t="s">
        <v>311</v>
      </c>
      <c r="B3447" t="s">
        <v>314</v>
      </c>
      <c r="C3447" t="s">
        <v>495</v>
      </c>
      <c r="D3447" s="34">
        <v>44713</v>
      </c>
      <c r="E3447">
        <v>402.16</v>
      </c>
      <c r="F3447" s="24">
        <v>67.819999999999993</v>
      </c>
      <c r="G3447" s="24">
        <f t="shared" si="53"/>
        <v>469.98</v>
      </c>
    </row>
    <row r="3448" spans="1:7" x14ac:dyDescent="0.25">
      <c r="A3448" t="s">
        <v>311</v>
      </c>
      <c r="B3448" t="s">
        <v>314</v>
      </c>
      <c r="C3448" t="s">
        <v>496</v>
      </c>
      <c r="D3448" s="34">
        <v>44713</v>
      </c>
      <c r="E3448">
        <v>402.16</v>
      </c>
      <c r="F3448" s="24">
        <v>67.819999999999993</v>
      </c>
      <c r="G3448" s="24">
        <f t="shared" si="53"/>
        <v>469.98</v>
      </c>
    </row>
    <row r="3449" spans="1:7" x14ac:dyDescent="0.25">
      <c r="A3449" t="s">
        <v>311</v>
      </c>
      <c r="B3449" t="s">
        <v>314</v>
      </c>
      <c r="C3449" t="s">
        <v>497</v>
      </c>
      <c r="D3449" s="34">
        <v>44713</v>
      </c>
      <c r="E3449">
        <v>402.16</v>
      </c>
      <c r="F3449" s="24">
        <v>67.819999999999993</v>
      </c>
      <c r="G3449" s="24">
        <f t="shared" si="53"/>
        <v>469.98</v>
      </c>
    </row>
    <row r="3450" spans="1:7" x14ac:dyDescent="0.25">
      <c r="A3450" t="s">
        <v>311</v>
      </c>
      <c r="B3450" t="s">
        <v>314</v>
      </c>
      <c r="C3450" t="s">
        <v>498</v>
      </c>
      <c r="D3450" s="34">
        <v>44713</v>
      </c>
      <c r="E3450">
        <v>402.16</v>
      </c>
      <c r="F3450" s="24">
        <v>67.819999999999993</v>
      </c>
      <c r="G3450" s="24">
        <f t="shared" si="53"/>
        <v>469.98</v>
      </c>
    </row>
    <row r="3451" spans="1:7" x14ac:dyDescent="0.25">
      <c r="A3451" t="s">
        <v>311</v>
      </c>
      <c r="B3451" t="s">
        <v>314</v>
      </c>
      <c r="C3451" t="s">
        <v>499</v>
      </c>
      <c r="D3451" s="34">
        <v>44713</v>
      </c>
      <c r="E3451">
        <v>402.16</v>
      </c>
      <c r="F3451" s="24">
        <v>67.819999999999993</v>
      </c>
      <c r="G3451" s="24">
        <f t="shared" si="53"/>
        <v>469.98</v>
      </c>
    </row>
    <row r="3452" spans="1:7" x14ac:dyDescent="0.25">
      <c r="A3452" t="s">
        <v>311</v>
      </c>
      <c r="B3452" t="s">
        <v>314</v>
      </c>
      <c r="C3452" t="s">
        <v>500</v>
      </c>
      <c r="D3452" s="34">
        <v>44713</v>
      </c>
      <c r="E3452">
        <v>402.16</v>
      </c>
      <c r="F3452" s="24">
        <v>67.819999999999993</v>
      </c>
      <c r="G3452" s="24">
        <f t="shared" si="53"/>
        <v>469.98</v>
      </c>
    </row>
    <row r="3453" spans="1:7" x14ac:dyDescent="0.25">
      <c r="A3453" t="s">
        <v>311</v>
      </c>
      <c r="B3453" t="s">
        <v>314</v>
      </c>
      <c r="C3453" t="s">
        <v>501</v>
      </c>
      <c r="D3453" s="34">
        <v>44713</v>
      </c>
      <c r="E3453">
        <v>402.16</v>
      </c>
      <c r="F3453" s="24">
        <v>67.819999999999993</v>
      </c>
      <c r="G3453" s="24">
        <f t="shared" si="53"/>
        <v>469.98</v>
      </c>
    </row>
    <row r="3454" spans="1:7" x14ac:dyDescent="0.25">
      <c r="A3454" t="s">
        <v>311</v>
      </c>
      <c r="B3454" t="s">
        <v>314</v>
      </c>
      <c r="C3454" t="s">
        <v>502</v>
      </c>
      <c r="D3454" s="34">
        <v>44713</v>
      </c>
      <c r="E3454">
        <v>402.16</v>
      </c>
      <c r="F3454" s="24">
        <v>67.819999999999993</v>
      </c>
      <c r="G3454" s="24">
        <f t="shared" si="53"/>
        <v>469.98</v>
      </c>
    </row>
    <row r="3455" spans="1:7" x14ac:dyDescent="0.25">
      <c r="A3455" t="s">
        <v>311</v>
      </c>
      <c r="B3455" t="s">
        <v>314</v>
      </c>
      <c r="C3455" t="s">
        <v>503</v>
      </c>
      <c r="D3455" s="34">
        <v>44713</v>
      </c>
      <c r="E3455">
        <v>402.16</v>
      </c>
      <c r="F3455" s="24">
        <v>67.819999999999993</v>
      </c>
      <c r="G3455" s="24">
        <f t="shared" si="53"/>
        <v>469.98</v>
      </c>
    </row>
    <row r="3456" spans="1:7" x14ac:dyDescent="0.25">
      <c r="A3456" t="s">
        <v>311</v>
      </c>
      <c r="B3456" t="s">
        <v>314</v>
      </c>
      <c r="C3456" t="s">
        <v>504</v>
      </c>
      <c r="D3456" s="34">
        <v>44713</v>
      </c>
      <c r="E3456">
        <v>402.16</v>
      </c>
      <c r="F3456" s="24">
        <v>67.819999999999993</v>
      </c>
      <c r="G3456" s="24">
        <f t="shared" si="53"/>
        <v>469.98</v>
      </c>
    </row>
    <row r="3457" spans="1:7" x14ac:dyDescent="0.25">
      <c r="A3457" t="s">
        <v>311</v>
      </c>
      <c r="B3457" t="s">
        <v>314</v>
      </c>
      <c r="C3457" t="s">
        <v>505</v>
      </c>
      <c r="D3457" s="34">
        <v>44713</v>
      </c>
      <c r="E3457">
        <v>402.16</v>
      </c>
      <c r="F3457" s="24">
        <v>67.819999999999993</v>
      </c>
      <c r="G3457" s="24">
        <f t="shared" si="53"/>
        <v>469.98</v>
      </c>
    </row>
    <row r="3458" spans="1:7" x14ac:dyDescent="0.25">
      <c r="A3458" t="s">
        <v>311</v>
      </c>
      <c r="B3458" t="s">
        <v>312</v>
      </c>
      <c r="C3458" t="s">
        <v>313</v>
      </c>
      <c r="D3458" s="34">
        <v>44743</v>
      </c>
      <c r="E3458">
        <v>879558.61</v>
      </c>
      <c r="F3458" s="24">
        <v>318933.49</v>
      </c>
      <c r="G3458" s="24">
        <f t="shared" si="53"/>
        <v>1198492.1000000001</v>
      </c>
    </row>
    <row r="3459" spans="1:7" x14ac:dyDescent="0.25">
      <c r="A3459" t="s">
        <v>311</v>
      </c>
      <c r="B3459" t="s">
        <v>314</v>
      </c>
      <c r="C3459" t="s">
        <v>315</v>
      </c>
      <c r="D3459" s="34">
        <v>44743</v>
      </c>
      <c r="E3459">
        <v>403.4</v>
      </c>
      <c r="F3459" s="24">
        <v>66.58</v>
      </c>
      <c r="G3459" s="24">
        <f t="shared" ref="G3459:G3522" si="54">SUM(E3459:F3459)</f>
        <v>469.97999999999996</v>
      </c>
    </row>
    <row r="3460" spans="1:7" x14ac:dyDescent="0.25">
      <c r="A3460" t="s">
        <v>311</v>
      </c>
      <c r="B3460" t="s">
        <v>314</v>
      </c>
      <c r="C3460" t="s">
        <v>316</v>
      </c>
      <c r="D3460" s="34">
        <v>44743</v>
      </c>
      <c r="E3460">
        <v>404.71</v>
      </c>
      <c r="F3460" s="24">
        <v>66.8</v>
      </c>
      <c r="G3460" s="24">
        <f t="shared" si="54"/>
        <v>471.51</v>
      </c>
    </row>
    <row r="3461" spans="1:7" x14ac:dyDescent="0.25">
      <c r="A3461" t="s">
        <v>311</v>
      </c>
      <c r="B3461" t="s">
        <v>314</v>
      </c>
      <c r="C3461" t="s">
        <v>317</v>
      </c>
      <c r="D3461" s="34">
        <v>44743</v>
      </c>
      <c r="E3461">
        <v>403.4</v>
      </c>
      <c r="F3461" s="24">
        <v>66.58</v>
      </c>
      <c r="G3461" s="24">
        <f t="shared" si="54"/>
        <v>469.97999999999996</v>
      </c>
    </row>
    <row r="3462" spans="1:7" x14ac:dyDescent="0.25">
      <c r="A3462" t="s">
        <v>311</v>
      </c>
      <c r="B3462" t="s">
        <v>314</v>
      </c>
      <c r="C3462" t="s">
        <v>318</v>
      </c>
      <c r="D3462" s="34">
        <v>44743</v>
      </c>
      <c r="E3462">
        <v>404.71</v>
      </c>
      <c r="F3462" s="24">
        <v>66.8</v>
      </c>
      <c r="G3462" s="24">
        <f t="shared" si="54"/>
        <v>471.51</v>
      </c>
    </row>
    <row r="3463" spans="1:7" x14ac:dyDescent="0.25">
      <c r="A3463" t="s">
        <v>311</v>
      </c>
      <c r="B3463" t="s">
        <v>314</v>
      </c>
      <c r="C3463" t="s">
        <v>319</v>
      </c>
      <c r="D3463" s="34">
        <v>44743</v>
      </c>
      <c r="E3463">
        <v>404.71</v>
      </c>
      <c r="F3463" s="24">
        <v>66.8</v>
      </c>
      <c r="G3463" s="24">
        <f t="shared" si="54"/>
        <v>471.51</v>
      </c>
    </row>
    <row r="3464" spans="1:7" x14ac:dyDescent="0.25">
      <c r="A3464" t="s">
        <v>311</v>
      </c>
      <c r="B3464" t="s">
        <v>314</v>
      </c>
      <c r="C3464" t="s">
        <v>320</v>
      </c>
      <c r="D3464" s="34">
        <v>44743</v>
      </c>
      <c r="E3464">
        <v>404.71</v>
      </c>
      <c r="F3464" s="24">
        <v>66.8</v>
      </c>
      <c r="G3464" s="24">
        <f t="shared" si="54"/>
        <v>471.51</v>
      </c>
    </row>
    <row r="3465" spans="1:7" x14ac:dyDescent="0.25">
      <c r="A3465" t="s">
        <v>311</v>
      </c>
      <c r="B3465" t="s">
        <v>314</v>
      </c>
      <c r="C3465" t="s">
        <v>321</v>
      </c>
      <c r="D3465" s="34">
        <v>44743</v>
      </c>
      <c r="E3465">
        <v>403.4</v>
      </c>
      <c r="F3465" s="24">
        <v>66.58</v>
      </c>
      <c r="G3465" s="24">
        <f t="shared" si="54"/>
        <v>469.97999999999996</v>
      </c>
    </row>
    <row r="3466" spans="1:7" x14ac:dyDescent="0.25">
      <c r="A3466" t="s">
        <v>311</v>
      </c>
      <c r="B3466" t="s">
        <v>314</v>
      </c>
      <c r="C3466" t="s">
        <v>322</v>
      </c>
      <c r="D3466" s="34">
        <v>44743</v>
      </c>
      <c r="E3466">
        <v>404.71</v>
      </c>
      <c r="F3466" s="24">
        <v>66.8</v>
      </c>
      <c r="G3466" s="24">
        <f t="shared" si="54"/>
        <v>471.51</v>
      </c>
    </row>
    <row r="3467" spans="1:7" x14ac:dyDescent="0.25">
      <c r="A3467" t="s">
        <v>311</v>
      </c>
      <c r="B3467" t="s">
        <v>314</v>
      </c>
      <c r="C3467" t="s">
        <v>323</v>
      </c>
      <c r="D3467" s="34">
        <v>44743</v>
      </c>
      <c r="E3467">
        <v>403.4</v>
      </c>
      <c r="F3467" s="24">
        <v>66.58</v>
      </c>
      <c r="G3467" s="24">
        <f t="shared" si="54"/>
        <v>469.97999999999996</v>
      </c>
    </row>
    <row r="3468" spans="1:7" x14ac:dyDescent="0.25">
      <c r="A3468" t="s">
        <v>311</v>
      </c>
      <c r="B3468" t="s">
        <v>314</v>
      </c>
      <c r="C3468" t="s">
        <v>324</v>
      </c>
      <c r="D3468" s="34">
        <v>44743</v>
      </c>
      <c r="E3468">
        <v>404.71</v>
      </c>
      <c r="F3468" s="24">
        <v>66.8</v>
      </c>
      <c r="G3468" s="24">
        <f t="shared" si="54"/>
        <v>471.51</v>
      </c>
    </row>
    <row r="3469" spans="1:7" x14ac:dyDescent="0.25">
      <c r="A3469" t="s">
        <v>311</v>
      </c>
      <c r="B3469" t="s">
        <v>314</v>
      </c>
      <c r="C3469" t="s">
        <v>325</v>
      </c>
      <c r="D3469" s="34">
        <v>44743</v>
      </c>
      <c r="E3469">
        <v>403.4</v>
      </c>
      <c r="F3469" s="24">
        <v>66.58</v>
      </c>
      <c r="G3469" s="24">
        <f t="shared" si="54"/>
        <v>469.97999999999996</v>
      </c>
    </row>
    <row r="3470" spans="1:7" x14ac:dyDescent="0.25">
      <c r="A3470" t="s">
        <v>311</v>
      </c>
      <c r="B3470" t="s">
        <v>314</v>
      </c>
      <c r="C3470" t="s">
        <v>326</v>
      </c>
      <c r="D3470" s="34">
        <v>44743</v>
      </c>
      <c r="E3470">
        <v>404.71</v>
      </c>
      <c r="F3470" s="24">
        <v>66.8</v>
      </c>
      <c r="G3470" s="24">
        <f t="shared" si="54"/>
        <v>471.51</v>
      </c>
    </row>
    <row r="3471" spans="1:7" x14ac:dyDescent="0.25">
      <c r="A3471" t="s">
        <v>311</v>
      </c>
      <c r="B3471" t="s">
        <v>314</v>
      </c>
      <c r="C3471" t="s">
        <v>327</v>
      </c>
      <c r="D3471" s="34">
        <v>44743</v>
      </c>
      <c r="E3471">
        <v>404.71</v>
      </c>
      <c r="F3471" s="24">
        <v>66.8</v>
      </c>
      <c r="G3471" s="24">
        <f t="shared" si="54"/>
        <v>471.51</v>
      </c>
    </row>
    <row r="3472" spans="1:7" x14ac:dyDescent="0.25">
      <c r="A3472" t="s">
        <v>311</v>
      </c>
      <c r="B3472" t="s">
        <v>314</v>
      </c>
      <c r="C3472" t="s">
        <v>328</v>
      </c>
      <c r="D3472" s="34">
        <v>44743</v>
      </c>
      <c r="E3472">
        <v>404.71</v>
      </c>
      <c r="F3472" s="24">
        <v>66.8</v>
      </c>
      <c r="G3472" s="24">
        <f t="shared" si="54"/>
        <v>471.51</v>
      </c>
    </row>
    <row r="3473" spans="1:7" x14ac:dyDescent="0.25">
      <c r="A3473" t="s">
        <v>311</v>
      </c>
      <c r="B3473" t="s">
        <v>314</v>
      </c>
      <c r="C3473" t="s">
        <v>329</v>
      </c>
      <c r="D3473" s="34">
        <v>44743</v>
      </c>
      <c r="E3473">
        <v>404.71</v>
      </c>
      <c r="F3473" s="24">
        <v>66.8</v>
      </c>
      <c r="G3473" s="24">
        <f t="shared" si="54"/>
        <v>471.51</v>
      </c>
    </row>
    <row r="3474" spans="1:7" x14ac:dyDescent="0.25">
      <c r="A3474" t="s">
        <v>311</v>
      </c>
      <c r="B3474" t="s">
        <v>314</v>
      </c>
      <c r="C3474" t="s">
        <v>330</v>
      </c>
      <c r="D3474" s="34">
        <v>44743</v>
      </c>
      <c r="E3474">
        <v>403.4</v>
      </c>
      <c r="F3474" s="24">
        <v>66.58</v>
      </c>
      <c r="G3474" s="24">
        <f t="shared" si="54"/>
        <v>469.97999999999996</v>
      </c>
    </row>
    <row r="3475" spans="1:7" x14ac:dyDescent="0.25">
      <c r="A3475" t="s">
        <v>311</v>
      </c>
      <c r="B3475" t="s">
        <v>314</v>
      </c>
      <c r="C3475" t="s">
        <v>331</v>
      </c>
      <c r="D3475" s="34">
        <v>44743</v>
      </c>
      <c r="E3475">
        <v>404.71</v>
      </c>
      <c r="F3475" s="24">
        <v>66.8</v>
      </c>
      <c r="G3475" s="24">
        <f t="shared" si="54"/>
        <v>471.51</v>
      </c>
    </row>
    <row r="3476" spans="1:7" x14ac:dyDescent="0.25">
      <c r="A3476" t="s">
        <v>311</v>
      </c>
      <c r="B3476" t="s">
        <v>314</v>
      </c>
      <c r="C3476" t="s">
        <v>332</v>
      </c>
      <c r="D3476" s="34">
        <v>44743</v>
      </c>
      <c r="E3476">
        <v>404.71</v>
      </c>
      <c r="F3476" s="24">
        <v>66.8</v>
      </c>
      <c r="G3476" s="24">
        <f t="shared" si="54"/>
        <v>471.51</v>
      </c>
    </row>
    <row r="3477" spans="1:7" x14ac:dyDescent="0.25">
      <c r="A3477" t="s">
        <v>311</v>
      </c>
      <c r="B3477" t="s">
        <v>314</v>
      </c>
      <c r="C3477" t="s">
        <v>333</v>
      </c>
      <c r="D3477" s="34">
        <v>44743</v>
      </c>
      <c r="E3477">
        <v>404.71</v>
      </c>
      <c r="F3477" s="24">
        <v>66.8</v>
      </c>
      <c r="G3477" s="24">
        <f t="shared" si="54"/>
        <v>471.51</v>
      </c>
    </row>
    <row r="3478" spans="1:7" x14ac:dyDescent="0.25">
      <c r="A3478" t="s">
        <v>311</v>
      </c>
      <c r="B3478" t="s">
        <v>314</v>
      </c>
      <c r="C3478" t="s">
        <v>334</v>
      </c>
      <c r="D3478" s="34">
        <v>44743</v>
      </c>
      <c r="E3478">
        <v>403.4</v>
      </c>
      <c r="F3478" s="24">
        <v>66.58</v>
      </c>
      <c r="G3478" s="24">
        <f t="shared" si="54"/>
        <v>469.97999999999996</v>
      </c>
    </row>
    <row r="3479" spans="1:7" x14ac:dyDescent="0.25">
      <c r="A3479" t="s">
        <v>311</v>
      </c>
      <c r="B3479" t="s">
        <v>314</v>
      </c>
      <c r="C3479" t="s">
        <v>335</v>
      </c>
      <c r="D3479" s="34">
        <v>44743</v>
      </c>
      <c r="E3479">
        <v>404.71</v>
      </c>
      <c r="F3479" s="24">
        <v>66.8</v>
      </c>
      <c r="G3479" s="24">
        <f t="shared" si="54"/>
        <v>471.51</v>
      </c>
    </row>
    <row r="3480" spans="1:7" x14ac:dyDescent="0.25">
      <c r="A3480" t="s">
        <v>311</v>
      </c>
      <c r="B3480" t="s">
        <v>314</v>
      </c>
      <c r="C3480" t="s">
        <v>336</v>
      </c>
      <c r="D3480" s="34">
        <v>44743</v>
      </c>
      <c r="E3480">
        <v>404.71</v>
      </c>
      <c r="F3480" s="24">
        <v>66.8</v>
      </c>
      <c r="G3480" s="24">
        <f t="shared" si="54"/>
        <v>471.51</v>
      </c>
    </row>
    <row r="3481" spans="1:7" x14ac:dyDescent="0.25">
      <c r="A3481" t="s">
        <v>311</v>
      </c>
      <c r="B3481" t="s">
        <v>314</v>
      </c>
      <c r="C3481" t="s">
        <v>337</v>
      </c>
      <c r="D3481" s="34">
        <v>44743</v>
      </c>
      <c r="E3481">
        <v>403.4</v>
      </c>
      <c r="F3481" s="24">
        <v>66.58</v>
      </c>
      <c r="G3481" s="24">
        <f t="shared" si="54"/>
        <v>469.97999999999996</v>
      </c>
    </row>
    <row r="3482" spans="1:7" x14ac:dyDescent="0.25">
      <c r="A3482" t="s">
        <v>311</v>
      </c>
      <c r="B3482" t="s">
        <v>314</v>
      </c>
      <c r="C3482" t="s">
        <v>338</v>
      </c>
      <c r="D3482" s="34">
        <v>44743</v>
      </c>
      <c r="E3482">
        <v>403.4</v>
      </c>
      <c r="F3482" s="24">
        <v>66.58</v>
      </c>
      <c r="G3482" s="24">
        <f t="shared" si="54"/>
        <v>469.97999999999996</v>
      </c>
    </row>
    <row r="3483" spans="1:7" x14ac:dyDescent="0.25">
      <c r="A3483" t="s">
        <v>311</v>
      </c>
      <c r="B3483" t="s">
        <v>314</v>
      </c>
      <c r="C3483" t="s">
        <v>339</v>
      </c>
      <c r="D3483" s="34">
        <v>44743</v>
      </c>
      <c r="E3483">
        <v>403.4</v>
      </c>
      <c r="F3483" s="24">
        <v>66.58</v>
      </c>
      <c r="G3483" s="24">
        <f t="shared" si="54"/>
        <v>469.97999999999996</v>
      </c>
    </row>
    <row r="3484" spans="1:7" x14ac:dyDescent="0.25">
      <c r="A3484" t="s">
        <v>311</v>
      </c>
      <c r="B3484" t="s">
        <v>314</v>
      </c>
      <c r="C3484" t="s">
        <v>340</v>
      </c>
      <c r="D3484" s="34">
        <v>44743</v>
      </c>
      <c r="E3484">
        <v>403.4</v>
      </c>
      <c r="F3484" s="24">
        <v>66.58</v>
      </c>
      <c r="G3484" s="24">
        <f t="shared" si="54"/>
        <v>469.97999999999996</v>
      </c>
    </row>
    <row r="3485" spans="1:7" x14ac:dyDescent="0.25">
      <c r="A3485" t="s">
        <v>311</v>
      </c>
      <c r="B3485" t="s">
        <v>314</v>
      </c>
      <c r="C3485" t="s">
        <v>341</v>
      </c>
      <c r="D3485" s="34">
        <v>44743</v>
      </c>
      <c r="E3485">
        <v>403.4</v>
      </c>
      <c r="F3485" s="24">
        <v>66.58</v>
      </c>
      <c r="G3485" s="24">
        <f t="shared" si="54"/>
        <v>469.97999999999996</v>
      </c>
    </row>
    <row r="3486" spans="1:7" x14ac:dyDescent="0.25">
      <c r="A3486" t="s">
        <v>311</v>
      </c>
      <c r="B3486" t="s">
        <v>314</v>
      </c>
      <c r="C3486" t="s">
        <v>342</v>
      </c>
      <c r="D3486" s="34">
        <v>44743</v>
      </c>
      <c r="E3486">
        <v>403.4</v>
      </c>
      <c r="F3486" s="24">
        <v>66.58</v>
      </c>
      <c r="G3486" s="24">
        <f t="shared" si="54"/>
        <v>469.97999999999996</v>
      </c>
    </row>
    <row r="3487" spans="1:7" x14ac:dyDescent="0.25">
      <c r="A3487" t="s">
        <v>311</v>
      </c>
      <c r="B3487" t="s">
        <v>314</v>
      </c>
      <c r="C3487" t="s">
        <v>343</v>
      </c>
      <c r="D3487" s="34">
        <v>44743</v>
      </c>
      <c r="E3487">
        <v>403.4</v>
      </c>
      <c r="F3487" s="24">
        <v>66.58</v>
      </c>
      <c r="G3487" s="24">
        <f t="shared" si="54"/>
        <v>469.97999999999996</v>
      </c>
    </row>
    <row r="3488" spans="1:7" x14ac:dyDescent="0.25">
      <c r="A3488" t="s">
        <v>311</v>
      </c>
      <c r="B3488" t="s">
        <v>314</v>
      </c>
      <c r="C3488" t="s">
        <v>344</v>
      </c>
      <c r="D3488" s="34">
        <v>44743</v>
      </c>
      <c r="E3488">
        <v>403.4</v>
      </c>
      <c r="F3488" s="24">
        <v>66.58</v>
      </c>
      <c r="G3488" s="24">
        <f t="shared" si="54"/>
        <v>469.97999999999996</v>
      </c>
    </row>
    <row r="3489" spans="1:7" x14ac:dyDescent="0.25">
      <c r="A3489" t="s">
        <v>311</v>
      </c>
      <c r="B3489" t="s">
        <v>314</v>
      </c>
      <c r="C3489" t="s">
        <v>345</v>
      </c>
      <c r="D3489" s="34">
        <v>44743</v>
      </c>
      <c r="E3489">
        <v>403.4</v>
      </c>
      <c r="F3489" s="24">
        <v>66.58</v>
      </c>
      <c r="G3489" s="24">
        <f t="shared" si="54"/>
        <v>469.97999999999996</v>
      </c>
    </row>
    <row r="3490" spans="1:7" x14ac:dyDescent="0.25">
      <c r="A3490" t="s">
        <v>311</v>
      </c>
      <c r="B3490" t="s">
        <v>314</v>
      </c>
      <c r="C3490" t="s">
        <v>346</v>
      </c>
      <c r="D3490" s="34">
        <v>44743</v>
      </c>
      <c r="E3490">
        <v>403.4</v>
      </c>
      <c r="F3490" s="24">
        <v>66.58</v>
      </c>
      <c r="G3490" s="24">
        <f t="shared" si="54"/>
        <v>469.97999999999996</v>
      </c>
    </row>
    <row r="3491" spans="1:7" x14ac:dyDescent="0.25">
      <c r="A3491" t="s">
        <v>311</v>
      </c>
      <c r="B3491" t="s">
        <v>314</v>
      </c>
      <c r="C3491" t="s">
        <v>347</v>
      </c>
      <c r="D3491" s="34">
        <v>44743</v>
      </c>
      <c r="E3491">
        <v>403.4</v>
      </c>
      <c r="F3491" s="24">
        <v>66.58</v>
      </c>
      <c r="G3491" s="24">
        <f t="shared" si="54"/>
        <v>469.97999999999996</v>
      </c>
    </row>
    <row r="3492" spans="1:7" x14ac:dyDescent="0.25">
      <c r="A3492" t="s">
        <v>311</v>
      </c>
      <c r="B3492" t="s">
        <v>314</v>
      </c>
      <c r="C3492" t="s">
        <v>348</v>
      </c>
      <c r="D3492" s="34">
        <v>44743</v>
      </c>
      <c r="E3492">
        <v>403.4</v>
      </c>
      <c r="F3492" s="24">
        <v>66.58</v>
      </c>
      <c r="G3492" s="24">
        <f t="shared" si="54"/>
        <v>469.97999999999996</v>
      </c>
    </row>
    <row r="3493" spans="1:7" x14ac:dyDescent="0.25">
      <c r="A3493" t="s">
        <v>311</v>
      </c>
      <c r="B3493" t="s">
        <v>314</v>
      </c>
      <c r="C3493" t="s">
        <v>349</v>
      </c>
      <c r="D3493" s="34">
        <v>44743</v>
      </c>
      <c r="E3493">
        <v>404.71</v>
      </c>
      <c r="F3493" s="24">
        <v>66.8</v>
      </c>
      <c r="G3493" s="24">
        <f t="shared" si="54"/>
        <v>471.51</v>
      </c>
    </row>
    <row r="3494" spans="1:7" x14ac:dyDescent="0.25">
      <c r="A3494" t="s">
        <v>311</v>
      </c>
      <c r="B3494" t="s">
        <v>314</v>
      </c>
      <c r="C3494" t="s">
        <v>350</v>
      </c>
      <c r="D3494" s="34">
        <v>44743</v>
      </c>
      <c r="E3494">
        <v>403.4</v>
      </c>
      <c r="F3494" s="24">
        <v>66.58</v>
      </c>
      <c r="G3494" s="24">
        <f t="shared" si="54"/>
        <v>469.97999999999996</v>
      </c>
    </row>
    <row r="3495" spans="1:7" x14ac:dyDescent="0.25">
      <c r="A3495" t="s">
        <v>311</v>
      </c>
      <c r="B3495" t="s">
        <v>314</v>
      </c>
      <c r="C3495" t="s">
        <v>351</v>
      </c>
      <c r="D3495" s="34">
        <v>44743</v>
      </c>
      <c r="E3495">
        <v>404.71</v>
      </c>
      <c r="F3495" s="24">
        <v>66.8</v>
      </c>
      <c r="G3495" s="24">
        <f t="shared" si="54"/>
        <v>471.51</v>
      </c>
    </row>
    <row r="3496" spans="1:7" x14ac:dyDescent="0.25">
      <c r="A3496" t="s">
        <v>311</v>
      </c>
      <c r="B3496" t="s">
        <v>314</v>
      </c>
      <c r="C3496" t="s">
        <v>352</v>
      </c>
      <c r="D3496" s="34">
        <v>44743</v>
      </c>
      <c r="E3496">
        <v>404.71</v>
      </c>
      <c r="F3496" s="24">
        <v>66.8</v>
      </c>
      <c r="G3496" s="24">
        <f t="shared" si="54"/>
        <v>471.51</v>
      </c>
    </row>
    <row r="3497" spans="1:7" x14ac:dyDescent="0.25">
      <c r="A3497" t="s">
        <v>311</v>
      </c>
      <c r="B3497" t="s">
        <v>314</v>
      </c>
      <c r="C3497" t="s">
        <v>353</v>
      </c>
      <c r="D3497" s="34">
        <v>44743</v>
      </c>
      <c r="E3497">
        <v>403.4</v>
      </c>
      <c r="F3497" s="24">
        <v>66.58</v>
      </c>
      <c r="G3497" s="24">
        <f t="shared" si="54"/>
        <v>469.97999999999996</v>
      </c>
    </row>
    <row r="3498" spans="1:7" x14ac:dyDescent="0.25">
      <c r="A3498" t="s">
        <v>311</v>
      </c>
      <c r="B3498" t="s">
        <v>314</v>
      </c>
      <c r="C3498" t="s">
        <v>354</v>
      </c>
      <c r="D3498" s="34">
        <v>44743</v>
      </c>
      <c r="E3498">
        <v>404.71</v>
      </c>
      <c r="F3498" s="24">
        <v>66.8</v>
      </c>
      <c r="G3498" s="24">
        <f t="shared" si="54"/>
        <v>471.51</v>
      </c>
    </row>
    <row r="3499" spans="1:7" x14ac:dyDescent="0.25">
      <c r="A3499" t="s">
        <v>311</v>
      </c>
      <c r="B3499" t="s">
        <v>314</v>
      </c>
      <c r="C3499" t="s">
        <v>355</v>
      </c>
      <c r="D3499" s="34">
        <v>44743</v>
      </c>
      <c r="E3499">
        <v>404.71</v>
      </c>
      <c r="F3499" s="24">
        <v>66.8</v>
      </c>
      <c r="G3499" s="24">
        <f t="shared" si="54"/>
        <v>471.51</v>
      </c>
    </row>
    <row r="3500" spans="1:7" x14ac:dyDescent="0.25">
      <c r="A3500" t="s">
        <v>311</v>
      </c>
      <c r="B3500" t="s">
        <v>314</v>
      </c>
      <c r="C3500" t="s">
        <v>356</v>
      </c>
      <c r="D3500" s="34">
        <v>44743</v>
      </c>
      <c r="E3500">
        <v>404.71</v>
      </c>
      <c r="F3500" s="24">
        <v>66.8</v>
      </c>
      <c r="G3500" s="24">
        <f t="shared" si="54"/>
        <v>471.51</v>
      </c>
    </row>
    <row r="3501" spans="1:7" x14ac:dyDescent="0.25">
      <c r="A3501" t="s">
        <v>311</v>
      </c>
      <c r="B3501" t="s">
        <v>314</v>
      </c>
      <c r="C3501" t="s">
        <v>357</v>
      </c>
      <c r="D3501" s="34">
        <v>44743</v>
      </c>
      <c r="E3501">
        <v>404.71</v>
      </c>
      <c r="F3501" s="24">
        <v>66.8</v>
      </c>
      <c r="G3501" s="24">
        <f t="shared" si="54"/>
        <v>471.51</v>
      </c>
    </row>
    <row r="3502" spans="1:7" x14ac:dyDescent="0.25">
      <c r="A3502" t="s">
        <v>311</v>
      </c>
      <c r="B3502" t="s">
        <v>314</v>
      </c>
      <c r="C3502" t="s">
        <v>358</v>
      </c>
      <c r="D3502" s="34">
        <v>44743</v>
      </c>
      <c r="E3502">
        <v>404.71</v>
      </c>
      <c r="F3502" s="24">
        <v>66.8</v>
      </c>
      <c r="G3502" s="24">
        <f t="shared" si="54"/>
        <v>471.51</v>
      </c>
    </row>
    <row r="3503" spans="1:7" x14ac:dyDescent="0.25">
      <c r="A3503" t="s">
        <v>311</v>
      </c>
      <c r="B3503" t="s">
        <v>314</v>
      </c>
      <c r="C3503" t="s">
        <v>359</v>
      </c>
      <c r="D3503" s="34">
        <v>44743</v>
      </c>
      <c r="E3503">
        <v>404.71</v>
      </c>
      <c r="F3503" s="24">
        <v>66.8</v>
      </c>
      <c r="G3503" s="24">
        <f t="shared" si="54"/>
        <v>471.51</v>
      </c>
    </row>
    <row r="3504" spans="1:7" x14ac:dyDescent="0.25">
      <c r="A3504" t="s">
        <v>311</v>
      </c>
      <c r="B3504" t="s">
        <v>314</v>
      </c>
      <c r="C3504" t="s">
        <v>360</v>
      </c>
      <c r="D3504" s="34">
        <v>44743</v>
      </c>
      <c r="E3504">
        <v>404.71</v>
      </c>
      <c r="F3504" s="24">
        <v>66.8</v>
      </c>
      <c r="G3504" s="24">
        <f t="shared" si="54"/>
        <v>471.51</v>
      </c>
    </row>
    <row r="3505" spans="1:7" x14ac:dyDescent="0.25">
      <c r="A3505" t="s">
        <v>311</v>
      </c>
      <c r="B3505" t="s">
        <v>314</v>
      </c>
      <c r="C3505" t="s">
        <v>361</v>
      </c>
      <c r="D3505" s="34">
        <v>44743</v>
      </c>
      <c r="E3505">
        <v>404.71</v>
      </c>
      <c r="F3505" s="24">
        <v>66.8</v>
      </c>
      <c r="G3505" s="24">
        <f t="shared" si="54"/>
        <v>471.51</v>
      </c>
    </row>
    <row r="3506" spans="1:7" x14ac:dyDescent="0.25">
      <c r="A3506" t="s">
        <v>311</v>
      </c>
      <c r="B3506" t="s">
        <v>314</v>
      </c>
      <c r="C3506" t="s">
        <v>362</v>
      </c>
      <c r="D3506" s="34">
        <v>44743</v>
      </c>
      <c r="E3506">
        <v>404.71</v>
      </c>
      <c r="F3506" s="24">
        <v>66.8</v>
      </c>
      <c r="G3506" s="24">
        <f t="shared" si="54"/>
        <v>471.51</v>
      </c>
    </row>
    <row r="3507" spans="1:7" x14ac:dyDescent="0.25">
      <c r="A3507" t="s">
        <v>311</v>
      </c>
      <c r="B3507" t="s">
        <v>314</v>
      </c>
      <c r="C3507" t="s">
        <v>363</v>
      </c>
      <c r="D3507" s="34">
        <v>44743</v>
      </c>
      <c r="E3507">
        <v>404.71</v>
      </c>
      <c r="F3507" s="24">
        <v>66.8</v>
      </c>
      <c r="G3507" s="24">
        <f t="shared" si="54"/>
        <v>471.51</v>
      </c>
    </row>
    <row r="3508" spans="1:7" x14ac:dyDescent="0.25">
      <c r="A3508" t="s">
        <v>311</v>
      </c>
      <c r="B3508" t="s">
        <v>314</v>
      </c>
      <c r="C3508" t="s">
        <v>364</v>
      </c>
      <c r="D3508" s="34">
        <v>44743</v>
      </c>
      <c r="E3508">
        <v>404.71</v>
      </c>
      <c r="F3508" s="24">
        <v>66.8</v>
      </c>
      <c r="G3508" s="24">
        <f t="shared" si="54"/>
        <v>471.51</v>
      </c>
    </row>
    <row r="3509" spans="1:7" x14ac:dyDescent="0.25">
      <c r="A3509" t="s">
        <v>311</v>
      </c>
      <c r="B3509" t="s">
        <v>314</v>
      </c>
      <c r="C3509" t="s">
        <v>365</v>
      </c>
      <c r="D3509" s="34">
        <v>44743</v>
      </c>
      <c r="E3509">
        <v>404.71</v>
      </c>
      <c r="F3509" s="24">
        <v>66.8</v>
      </c>
      <c r="G3509" s="24">
        <f t="shared" si="54"/>
        <v>471.51</v>
      </c>
    </row>
    <row r="3510" spans="1:7" x14ac:dyDescent="0.25">
      <c r="A3510" t="s">
        <v>311</v>
      </c>
      <c r="B3510" t="s">
        <v>314</v>
      </c>
      <c r="C3510" t="s">
        <v>366</v>
      </c>
      <c r="D3510" s="34">
        <v>44743</v>
      </c>
      <c r="E3510">
        <v>404.71</v>
      </c>
      <c r="F3510" s="24">
        <v>66.8</v>
      </c>
      <c r="G3510" s="24">
        <f t="shared" si="54"/>
        <v>471.51</v>
      </c>
    </row>
    <row r="3511" spans="1:7" x14ac:dyDescent="0.25">
      <c r="A3511" t="s">
        <v>311</v>
      </c>
      <c r="B3511" t="s">
        <v>314</v>
      </c>
      <c r="C3511" t="s">
        <v>367</v>
      </c>
      <c r="D3511" s="34">
        <v>44743</v>
      </c>
      <c r="E3511">
        <v>403.4</v>
      </c>
      <c r="F3511" s="24">
        <v>66.58</v>
      </c>
      <c r="G3511" s="24">
        <f t="shared" si="54"/>
        <v>469.97999999999996</v>
      </c>
    </row>
    <row r="3512" spans="1:7" x14ac:dyDescent="0.25">
      <c r="A3512" t="s">
        <v>311</v>
      </c>
      <c r="B3512" t="s">
        <v>314</v>
      </c>
      <c r="C3512" t="s">
        <v>368</v>
      </c>
      <c r="D3512" s="34">
        <v>44743</v>
      </c>
      <c r="E3512">
        <v>404.71</v>
      </c>
      <c r="F3512" s="24">
        <v>66.8</v>
      </c>
      <c r="G3512" s="24">
        <f t="shared" si="54"/>
        <v>471.51</v>
      </c>
    </row>
    <row r="3513" spans="1:7" x14ac:dyDescent="0.25">
      <c r="A3513" t="s">
        <v>311</v>
      </c>
      <c r="B3513" t="s">
        <v>314</v>
      </c>
      <c r="C3513" t="s">
        <v>369</v>
      </c>
      <c r="D3513" s="34">
        <v>44743</v>
      </c>
      <c r="E3513">
        <v>404.71</v>
      </c>
      <c r="F3513" s="24">
        <v>66.8</v>
      </c>
      <c r="G3513" s="24">
        <f t="shared" si="54"/>
        <v>471.51</v>
      </c>
    </row>
    <row r="3514" spans="1:7" x14ac:dyDescent="0.25">
      <c r="A3514" t="s">
        <v>311</v>
      </c>
      <c r="B3514" t="s">
        <v>314</v>
      </c>
      <c r="C3514" t="s">
        <v>370</v>
      </c>
      <c r="D3514" s="34">
        <v>44743</v>
      </c>
      <c r="E3514">
        <v>404.71</v>
      </c>
      <c r="F3514" s="24">
        <v>66.8</v>
      </c>
      <c r="G3514" s="24">
        <f t="shared" si="54"/>
        <v>471.51</v>
      </c>
    </row>
    <row r="3515" spans="1:7" x14ac:dyDescent="0.25">
      <c r="A3515" t="s">
        <v>311</v>
      </c>
      <c r="B3515" t="s">
        <v>314</v>
      </c>
      <c r="C3515" t="s">
        <v>371</v>
      </c>
      <c r="D3515" s="34">
        <v>44743</v>
      </c>
      <c r="E3515">
        <v>404.71</v>
      </c>
      <c r="F3515" s="24">
        <v>66.8</v>
      </c>
      <c r="G3515" s="24">
        <f t="shared" si="54"/>
        <v>471.51</v>
      </c>
    </row>
    <row r="3516" spans="1:7" x14ac:dyDescent="0.25">
      <c r="A3516" t="s">
        <v>311</v>
      </c>
      <c r="B3516" t="s">
        <v>314</v>
      </c>
      <c r="C3516" t="s">
        <v>372</v>
      </c>
      <c r="D3516" s="34">
        <v>44743</v>
      </c>
      <c r="E3516">
        <v>404.71</v>
      </c>
      <c r="F3516" s="24">
        <v>66.8</v>
      </c>
      <c r="G3516" s="24">
        <f t="shared" si="54"/>
        <v>471.51</v>
      </c>
    </row>
    <row r="3517" spans="1:7" x14ac:dyDescent="0.25">
      <c r="A3517" t="s">
        <v>311</v>
      </c>
      <c r="B3517" t="s">
        <v>314</v>
      </c>
      <c r="C3517" t="s">
        <v>373</v>
      </c>
      <c r="D3517" s="34">
        <v>44743</v>
      </c>
      <c r="E3517">
        <v>404.71</v>
      </c>
      <c r="F3517" s="24">
        <v>66.8</v>
      </c>
      <c r="G3517" s="24">
        <f t="shared" si="54"/>
        <v>471.51</v>
      </c>
    </row>
    <row r="3518" spans="1:7" x14ac:dyDescent="0.25">
      <c r="A3518" t="s">
        <v>311</v>
      </c>
      <c r="B3518" t="s">
        <v>314</v>
      </c>
      <c r="C3518" t="s">
        <v>374</v>
      </c>
      <c r="D3518" s="34">
        <v>44743</v>
      </c>
      <c r="E3518">
        <v>403.4</v>
      </c>
      <c r="F3518" s="24">
        <v>66.58</v>
      </c>
      <c r="G3518" s="24">
        <f t="shared" si="54"/>
        <v>469.97999999999996</v>
      </c>
    </row>
    <row r="3519" spans="1:7" x14ac:dyDescent="0.25">
      <c r="A3519" t="s">
        <v>311</v>
      </c>
      <c r="B3519" t="s">
        <v>314</v>
      </c>
      <c r="C3519" t="s">
        <v>375</v>
      </c>
      <c r="D3519" s="34">
        <v>44743</v>
      </c>
      <c r="E3519">
        <v>404.71</v>
      </c>
      <c r="F3519" s="24">
        <v>66.8</v>
      </c>
      <c r="G3519" s="24">
        <f t="shared" si="54"/>
        <v>471.51</v>
      </c>
    </row>
    <row r="3520" spans="1:7" x14ac:dyDescent="0.25">
      <c r="A3520" t="s">
        <v>311</v>
      </c>
      <c r="B3520" t="s">
        <v>314</v>
      </c>
      <c r="C3520" t="s">
        <v>376</v>
      </c>
      <c r="D3520" s="34">
        <v>44743</v>
      </c>
      <c r="E3520">
        <v>404.71</v>
      </c>
      <c r="F3520" s="24">
        <v>66.8</v>
      </c>
      <c r="G3520" s="24">
        <f t="shared" si="54"/>
        <v>471.51</v>
      </c>
    </row>
    <row r="3521" spans="1:7" x14ac:dyDescent="0.25">
      <c r="A3521" t="s">
        <v>311</v>
      </c>
      <c r="B3521" t="s">
        <v>314</v>
      </c>
      <c r="C3521" t="s">
        <v>377</v>
      </c>
      <c r="D3521" s="34">
        <v>44743</v>
      </c>
      <c r="E3521">
        <v>404.71</v>
      </c>
      <c r="F3521" s="24">
        <v>66.8</v>
      </c>
      <c r="G3521" s="24">
        <f t="shared" si="54"/>
        <v>471.51</v>
      </c>
    </row>
    <row r="3522" spans="1:7" x14ac:dyDescent="0.25">
      <c r="A3522" t="s">
        <v>311</v>
      </c>
      <c r="B3522" t="s">
        <v>314</v>
      </c>
      <c r="C3522" t="s">
        <v>378</v>
      </c>
      <c r="D3522" s="34">
        <v>44743</v>
      </c>
      <c r="E3522">
        <v>404.71</v>
      </c>
      <c r="F3522" s="24">
        <v>66.8</v>
      </c>
      <c r="G3522" s="24">
        <f t="shared" si="54"/>
        <v>471.51</v>
      </c>
    </row>
    <row r="3523" spans="1:7" x14ac:dyDescent="0.25">
      <c r="A3523" t="s">
        <v>311</v>
      </c>
      <c r="B3523" t="s">
        <v>314</v>
      </c>
      <c r="C3523" t="s">
        <v>379</v>
      </c>
      <c r="D3523" s="34">
        <v>44743</v>
      </c>
      <c r="E3523">
        <v>403.4</v>
      </c>
      <c r="F3523" s="24">
        <v>66.58</v>
      </c>
      <c r="G3523" s="24">
        <f t="shared" ref="G3523:G3586" si="55">SUM(E3523:F3523)</f>
        <v>469.97999999999996</v>
      </c>
    </row>
    <row r="3524" spans="1:7" x14ac:dyDescent="0.25">
      <c r="A3524" t="s">
        <v>311</v>
      </c>
      <c r="B3524" t="s">
        <v>314</v>
      </c>
      <c r="C3524" t="s">
        <v>380</v>
      </c>
      <c r="D3524" s="34">
        <v>44743</v>
      </c>
      <c r="E3524">
        <v>403.4</v>
      </c>
      <c r="F3524" s="24">
        <v>66.58</v>
      </c>
      <c r="G3524" s="24">
        <f t="shared" si="55"/>
        <v>469.97999999999996</v>
      </c>
    </row>
    <row r="3525" spans="1:7" x14ac:dyDescent="0.25">
      <c r="A3525" t="s">
        <v>311</v>
      </c>
      <c r="B3525" t="s">
        <v>314</v>
      </c>
      <c r="C3525" t="s">
        <v>381</v>
      </c>
      <c r="D3525" s="34">
        <v>44743</v>
      </c>
      <c r="E3525">
        <v>403.4</v>
      </c>
      <c r="F3525" s="24">
        <v>66.58</v>
      </c>
      <c r="G3525" s="24">
        <f t="shared" si="55"/>
        <v>469.97999999999996</v>
      </c>
    </row>
    <row r="3526" spans="1:7" x14ac:dyDescent="0.25">
      <c r="A3526" t="s">
        <v>311</v>
      </c>
      <c r="B3526" t="s">
        <v>314</v>
      </c>
      <c r="C3526" t="s">
        <v>382</v>
      </c>
      <c r="D3526" s="34">
        <v>44743</v>
      </c>
      <c r="E3526">
        <v>403.4</v>
      </c>
      <c r="F3526" s="24">
        <v>66.58</v>
      </c>
      <c r="G3526" s="24">
        <f t="shared" si="55"/>
        <v>469.97999999999996</v>
      </c>
    </row>
    <row r="3527" spans="1:7" x14ac:dyDescent="0.25">
      <c r="A3527" t="s">
        <v>311</v>
      </c>
      <c r="B3527" t="s">
        <v>314</v>
      </c>
      <c r="C3527" t="s">
        <v>383</v>
      </c>
      <c r="D3527" s="34">
        <v>44743</v>
      </c>
      <c r="E3527">
        <v>403.4</v>
      </c>
      <c r="F3527" s="24">
        <v>66.58</v>
      </c>
      <c r="G3527" s="24">
        <f t="shared" si="55"/>
        <v>469.97999999999996</v>
      </c>
    </row>
    <row r="3528" spans="1:7" x14ac:dyDescent="0.25">
      <c r="A3528" t="s">
        <v>311</v>
      </c>
      <c r="B3528" t="s">
        <v>314</v>
      </c>
      <c r="C3528" t="s">
        <v>384</v>
      </c>
      <c r="D3528" s="34">
        <v>44743</v>
      </c>
      <c r="E3528">
        <v>403.4</v>
      </c>
      <c r="F3528" s="24">
        <v>66.58</v>
      </c>
      <c r="G3528" s="24">
        <f t="shared" si="55"/>
        <v>469.97999999999996</v>
      </c>
    </row>
    <row r="3529" spans="1:7" x14ac:dyDescent="0.25">
      <c r="A3529" t="s">
        <v>311</v>
      </c>
      <c r="B3529" t="s">
        <v>314</v>
      </c>
      <c r="C3529" t="s">
        <v>385</v>
      </c>
      <c r="D3529" s="34">
        <v>44743</v>
      </c>
      <c r="E3529">
        <v>403.4</v>
      </c>
      <c r="F3529" s="24">
        <v>66.58</v>
      </c>
      <c r="G3529" s="24">
        <f t="shared" si="55"/>
        <v>469.97999999999996</v>
      </c>
    </row>
    <row r="3530" spans="1:7" x14ac:dyDescent="0.25">
      <c r="A3530" t="s">
        <v>311</v>
      </c>
      <c r="B3530" t="s">
        <v>314</v>
      </c>
      <c r="C3530" t="s">
        <v>386</v>
      </c>
      <c r="D3530" s="34">
        <v>44743</v>
      </c>
      <c r="E3530">
        <v>403.4</v>
      </c>
      <c r="F3530" s="24">
        <v>66.58</v>
      </c>
      <c r="G3530" s="24">
        <f t="shared" si="55"/>
        <v>469.97999999999996</v>
      </c>
    </row>
    <row r="3531" spans="1:7" x14ac:dyDescent="0.25">
      <c r="A3531" t="s">
        <v>311</v>
      </c>
      <c r="B3531" t="s">
        <v>314</v>
      </c>
      <c r="C3531" t="s">
        <v>387</v>
      </c>
      <c r="D3531" s="34">
        <v>44743</v>
      </c>
      <c r="E3531">
        <v>403.4</v>
      </c>
      <c r="F3531" s="24">
        <v>66.58</v>
      </c>
      <c r="G3531" s="24">
        <f t="shared" si="55"/>
        <v>469.97999999999996</v>
      </c>
    </row>
    <row r="3532" spans="1:7" x14ac:dyDescent="0.25">
      <c r="A3532" t="s">
        <v>311</v>
      </c>
      <c r="B3532" t="s">
        <v>314</v>
      </c>
      <c r="C3532" t="s">
        <v>388</v>
      </c>
      <c r="D3532" s="34">
        <v>44743</v>
      </c>
      <c r="E3532">
        <v>403.4</v>
      </c>
      <c r="F3532" s="24">
        <v>66.58</v>
      </c>
      <c r="G3532" s="24">
        <f t="shared" si="55"/>
        <v>469.97999999999996</v>
      </c>
    </row>
    <row r="3533" spans="1:7" x14ac:dyDescent="0.25">
      <c r="A3533" t="s">
        <v>311</v>
      </c>
      <c r="B3533" t="s">
        <v>314</v>
      </c>
      <c r="C3533" t="s">
        <v>389</v>
      </c>
      <c r="D3533" s="34">
        <v>44743</v>
      </c>
      <c r="E3533">
        <v>403.4</v>
      </c>
      <c r="F3533" s="24">
        <v>66.58</v>
      </c>
      <c r="G3533" s="24">
        <f t="shared" si="55"/>
        <v>469.97999999999996</v>
      </c>
    </row>
    <row r="3534" spans="1:7" x14ac:dyDescent="0.25">
      <c r="A3534" t="s">
        <v>311</v>
      </c>
      <c r="B3534" t="s">
        <v>314</v>
      </c>
      <c r="C3534" t="s">
        <v>390</v>
      </c>
      <c r="D3534" s="34">
        <v>44743</v>
      </c>
      <c r="E3534">
        <v>403.4</v>
      </c>
      <c r="F3534" s="24">
        <v>66.58</v>
      </c>
      <c r="G3534" s="24">
        <f t="shared" si="55"/>
        <v>469.97999999999996</v>
      </c>
    </row>
    <row r="3535" spans="1:7" x14ac:dyDescent="0.25">
      <c r="A3535" t="s">
        <v>311</v>
      </c>
      <c r="B3535" t="s">
        <v>314</v>
      </c>
      <c r="C3535" t="s">
        <v>391</v>
      </c>
      <c r="D3535" s="34">
        <v>44743</v>
      </c>
      <c r="E3535">
        <v>403.4</v>
      </c>
      <c r="F3535" s="24">
        <v>66.58</v>
      </c>
      <c r="G3535" s="24">
        <f t="shared" si="55"/>
        <v>469.97999999999996</v>
      </c>
    </row>
    <row r="3536" spans="1:7" x14ac:dyDescent="0.25">
      <c r="A3536" t="s">
        <v>311</v>
      </c>
      <c r="B3536" t="s">
        <v>314</v>
      </c>
      <c r="C3536" t="s">
        <v>392</v>
      </c>
      <c r="D3536" s="34">
        <v>44743</v>
      </c>
      <c r="E3536">
        <v>403.4</v>
      </c>
      <c r="F3536" s="24">
        <v>66.58</v>
      </c>
      <c r="G3536" s="24">
        <f t="shared" si="55"/>
        <v>469.97999999999996</v>
      </c>
    </row>
    <row r="3537" spans="1:7" x14ac:dyDescent="0.25">
      <c r="A3537" t="s">
        <v>311</v>
      </c>
      <c r="B3537" t="s">
        <v>314</v>
      </c>
      <c r="C3537" t="s">
        <v>393</v>
      </c>
      <c r="D3537" s="34">
        <v>44743</v>
      </c>
      <c r="E3537">
        <v>403.4</v>
      </c>
      <c r="F3537" s="24">
        <v>66.58</v>
      </c>
      <c r="G3537" s="24">
        <f t="shared" si="55"/>
        <v>469.97999999999996</v>
      </c>
    </row>
    <row r="3538" spans="1:7" x14ac:dyDescent="0.25">
      <c r="A3538" t="s">
        <v>311</v>
      </c>
      <c r="B3538" t="s">
        <v>314</v>
      </c>
      <c r="C3538" t="s">
        <v>394</v>
      </c>
      <c r="D3538" s="34">
        <v>44743</v>
      </c>
      <c r="E3538">
        <v>403.4</v>
      </c>
      <c r="F3538" s="24">
        <v>66.58</v>
      </c>
      <c r="G3538" s="24">
        <f t="shared" si="55"/>
        <v>469.97999999999996</v>
      </c>
    </row>
    <row r="3539" spans="1:7" x14ac:dyDescent="0.25">
      <c r="A3539" t="s">
        <v>311</v>
      </c>
      <c r="B3539" t="s">
        <v>314</v>
      </c>
      <c r="C3539" t="s">
        <v>395</v>
      </c>
      <c r="D3539" s="34">
        <v>44743</v>
      </c>
      <c r="E3539">
        <v>403.4</v>
      </c>
      <c r="F3539" s="24">
        <v>66.58</v>
      </c>
      <c r="G3539" s="24">
        <f t="shared" si="55"/>
        <v>469.97999999999996</v>
      </c>
    </row>
    <row r="3540" spans="1:7" x14ac:dyDescent="0.25">
      <c r="A3540" t="s">
        <v>311</v>
      </c>
      <c r="B3540" t="s">
        <v>314</v>
      </c>
      <c r="C3540" t="s">
        <v>396</v>
      </c>
      <c r="D3540" s="34">
        <v>44743</v>
      </c>
      <c r="E3540">
        <v>403.4</v>
      </c>
      <c r="F3540" s="24">
        <v>66.58</v>
      </c>
      <c r="G3540" s="24">
        <f t="shared" si="55"/>
        <v>469.97999999999996</v>
      </c>
    </row>
    <row r="3541" spans="1:7" x14ac:dyDescent="0.25">
      <c r="A3541" t="s">
        <v>311</v>
      </c>
      <c r="B3541" t="s">
        <v>314</v>
      </c>
      <c r="C3541" t="s">
        <v>397</v>
      </c>
      <c r="D3541" s="34">
        <v>44743</v>
      </c>
      <c r="E3541">
        <v>403.4</v>
      </c>
      <c r="F3541" s="24">
        <v>66.58</v>
      </c>
      <c r="G3541" s="24">
        <f t="shared" si="55"/>
        <v>469.97999999999996</v>
      </c>
    </row>
    <row r="3542" spans="1:7" x14ac:dyDescent="0.25">
      <c r="A3542" t="s">
        <v>311</v>
      </c>
      <c r="B3542" t="s">
        <v>314</v>
      </c>
      <c r="C3542" t="s">
        <v>398</v>
      </c>
      <c r="D3542" s="34">
        <v>44743</v>
      </c>
      <c r="E3542">
        <v>403.4</v>
      </c>
      <c r="F3542" s="24">
        <v>66.58</v>
      </c>
      <c r="G3542" s="24">
        <f t="shared" si="55"/>
        <v>469.97999999999996</v>
      </c>
    </row>
    <row r="3543" spans="1:7" x14ac:dyDescent="0.25">
      <c r="A3543" t="s">
        <v>311</v>
      </c>
      <c r="B3543" t="s">
        <v>314</v>
      </c>
      <c r="C3543" t="s">
        <v>399</v>
      </c>
      <c r="D3543" s="34">
        <v>44743</v>
      </c>
      <c r="E3543">
        <v>403.4</v>
      </c>
      <c r="F3543" s="24">
        <v>66.58</v>
      </c>
      <c r="G3543" s="24">
        <f t="shared" si="55"/>
        <v>469.97999999999996</v>
      </c>
    </row>
    <row r="3544" spans="1:7" x14ac:dyDescent="0.25">
      <c r="A3544" t="s">
        <v>311</v>
      </c>
      <c r="B3544" t="s">
        <v>314</v>
      </c>
      <c r="C3544" t="s">
        <v>400</v>
      </c>
      <c r="D3544" s="34">
        <v>44743</v>
      </c>
      <c r="E3544">
        <v>403.4</v>
      </c>
      <c r="F3544" s="24">
        <v>66.58</v>
      </c>
      <c r="G3544" s="24">
        <f t="shared" si="55"/>
        <v>469.97999999999996</v>
      </c>
    </row>
    <row r="3545" spans="1:7" x14ac:dyDescent="0.25">
      <c r="A3545" t="s">
        <v>311</v>
      </c>
      <c r="B3545" t="s">
        <v>314</v>
      </c>
      <c r="C3545" t="s">
        <v>401</v>
      </c>
      <c r="D3545" s="34">
        <v>44743</v>
      </c>
      <c r="E3545">
        <v>403.4</v>
      </c>
      <c r="F3545" s="24">
        <v>66.58</v>
      </c>
      <c r="G3545" s="24">
        <f t="shared" si="55"/>
        <v>469.97999999999996</v>
      </c>
    </row>
    <row r="3546" spans="1:7" x14ac:dyDescent="0.25">
      <c r="A3546" t="s">
        <v>311</v>
      </c>
      <c r="B3546" t="s">
        <v>314</v>
      </c>
      <c r="C3546" t="s">
        <v>402</v>
      </c>
      <c r="D3546" s="34">
        <v>44743</v>
      </c>
      <c r="E3546">
        <v>403.4</v>
      </c>
      <c r="F3546" s="24">
        <v>66.58</v>
      </c>
      <c r="G3546" s="24">
        <f t="shared" si="55"/>
        <v>469.97999999999996</v>
      </c>
    </row>
    <row r="3547" spans="1:7" x14ac:dyDescent="0.25">
      <c r="A3547" t="s">
        <v>311</v>
      </c>
      <c r="B3547" t="s">
        <v>314</v>
      </c>
      <c r="C3547" t="s">
        <v>403</v>
      </c>
      <c r="D3547" s="34">
        <v>44743</v>
      </c>
      <c r="E3547">
        <v>403.4</v>
      </c>
      <c r="F3547" s="24">
        <v>66.58</v>
      </c>
      <c r="G3547" s="24">
        <f t="shared" si="55"/>
        <v>469.97999999999996</v>
      </c>
    </row>
    <row r="3548" spans="1:7" x14ac:dyDescent="0.25">
      <c r="A3548" t="s">
        <v>311</v>
      </c>
      <c r="B3548" t="s">
        <v>314</v>
      </c>
      <c r="C3548" t="s">
        <v>404</v>
      </c>
      <c r="D3548" s="34">
        <v>44743</v>
      </c>
      <c r="E3548">
        <v>403.4</v>
      </c>
      <c r="F3548" s="24">
        <v>66.58</v>
      </c>
      <c r="G3548" s="24">
        <f t="shared" si="55"/>
        <v>469.97999999999996</v>
      </c>
    </row>
    <row r="3549" spans="1:7" x14ac:dyDescent="0.25">
      <c r="A3549" t="s">
        <v>311</v>
      </c>
      <c r="B3549" t="s">
        <v>314</v>
      </c>
      <c r="C3549" t="s">
        <v>405</v>
      </c>
      <c r="D3549" s="34">
        <v>44743</v>
      </c>
      <c r="E3549">
        <v>403.4</v>
      </c>
      <c r="F3549" s="24">
        <v>66.58</v>
      </c>
      <c r="G3549" s="24">
        <f t="shared" si="55"/>
        <v>469.97999999999996</v>
      </c>
    </row>
    <row r="3550" spans="1:7" x14ac:dyDescent="0.25">
      <c r="A3550" t="s">
        <v>311</v>
      </c>
      <c r="B3550" t="s">
        <v>314</v>
      </c>
      <c r="C3550" t="s">
        <v>406</v>
      </c>
      <c r="D3550" s="34">
        <v>44743</v>
      </c>
      <c r="E3550">
        <v>403.4</v>
      </c>
      <c r="F3550" s="24">
        <v>66.58</v>
      </c>
      <c r="G3550" s="24">
        <f t="shared" si="55"/>
        <v>469.97999999999996</v>
      </c>
    </row>
    <row r="3551" spans="1:7" x14ac:dyDescent="0.25">
      <c r="A3551" t="s">
        <v>311</v>
      </c>
      <c r="B3551" t="s">
        <v>314</v>
      </c>
      <c r="C3551" t="s">
        <v>407</v>
      </c>
      <c r="D3551" s="34">
        <v>44743</v>
      </c>
      <c r="E3551">
        <v>403.4</v>
      </c>
      <c r="F3551" s="24">
        <v>66.58</v>
      </c>
      <c r="G3551" s="24">
        <f t="shared" si="55"/>
        <v>469.97999999999996</v>
      </c>
    </row>
    <row r="3552" spans="1:7" x14ac:dyDescent="0.25">
      <c r="A3552" t="s">
        <v>311</v>
      </c>
      <c r="B3552" t="s">
        <v>314</v>
      </c>
      <c r="C3552" t="s">
        <v>408</v>
      </c>
      <c r="D3552" s="34">
        <v>44743</v>
      </c>
      <c r="E3552">
        <v>403.4</v>
      </c>
      <c r="F3552" s="24">
        <v>66.58</v>
      </c>
      <c r="G3552" s="24">
        <f t="shared" si="55"/>
        <v>469.97999999999996</v>
      </c>
    </row>
    <row r="3553" spans="1:7" x14ac:dyDescent="0.25">
      <c r="A3553" t="s">
        <v>311</v>
      </c>
      <c r="B3553" t="s">
        <v>314</v>
      </c>
      <c r="C3553" t="s">
        <v>409</v>
      </c>
      <c r="D3553" s="34">
        <v>44743</v>
      </c>
      <c r="E3553">
        <v>403.4</v>
      </c>
      <c r="F3553" s="24">
        <v>66.58</v>
      </c>
      <c r="G3553" s="24">
        <f t="shared" si="55"/>
        <v>469.97999999999996</v>
      </c>
    </row>
    <row r="3554" spans="1:7" x14ac:dyDescent="0.25">
      <c r="A3554" t="s">
        <v>311</v>
      </c>
      <c r="B3554" t="s">
        <v>314</v>
      </c>
      <c r="C3554" t="s">
        <v>410</v>
      </c>
      <c r="D3554" s="34">
        <v>44743</v>
      </c>
      <c r="E3554">
        <v>403.4</v>
      </c>
      <c r="F3554" s="24">
        <v>66.58</v>
      </c>
      <c r="G3554" s="24">
        <f t="shared" si="55"/>
        <v>469.97999999999996</v>
      </c>
    </row>
    <row r="3555" spans="1:7" x14ac:dyDescent="0.25">
      <c r="A3555" t="s">
        <v>311</v>
      </c>
      <c r="B3555" t="s">
        <v>314</v>
      </c>
      <c r="C3555" t="s">
        <v>411</v>
      </c>
      <c r="D3555" s="34">
        <v>44743</v>
      </c>
      <c r="E3555">
        <v>403.4</v>
      </c>
      <c r="F3555" s="24">
        <v>66.58</v>
      </c>
      <c r="G3555" s="24">
        <f t="shared" si="55"/>
        <v>469.97999999999996</v>
      </c>
    </row>
    <row r="3556" spans="1:7" x14ac:dyDescent="0.25">
      <c r="A3556" t="s">
        <v>311</v>
      </c>
      <c r="B3556" t="s">
        <v>314</v>
      </c>
      <c r="C3556" t="s">
        <v>412</v>
      </c>
      <c r="D3556" s="34">
        <v>44743</v>
      </c>
      <c r="E3556">
        <v>403.4</v>
      </c>
      <c r="F3556" s="24">
        <v>66.58</v>
      </c>
      <c r="G3556" s="24">
        <f t="shared" si="55"/>
        <v>469.97999999999996</v>
      </c>
    </row>
    <row r="3557" spans="1:7" x14ac:dyDescent="0.25">
      <c r="A3557" t="s">
        <v>311</v>
      </c>
      <c r="B3557" t="s">
        <v>314</v>
      </c>
      <c r="C3557" t="s">
        <v>413</v>
      </c>
      <c r="D3557" s="34">
        <v>44743</v>
      </c>
      <c r="E3557">
        <v>403.4</v>
      </c>
      <c r="F3557" s="24">
        <v>66.58</v>
      </c>
      <c r="G3557" s="24">
        <f t="shared" si="55"/>
        <v>469.97999999999996</v>
      </c>
    </row>
    <row r="3558" spans="1:7" x14ac:dyDescent="0.25">
      <c r="A3558" t="s">
        <v>311</v>
      </c>
      <c r="B3558" t="s">
        <v>314</v>
      </c>
      <c r="C3558" t="s">
        <v>414</v>
      </c>
      <c r="D3558" s="34">
        <v>44743</v>
      </c>
      <c r="E3558">
        <v>403.4</v>
      </c>
      <c r="F3558" s="24">
        <v>66.58</v>
      </c>
      <c r="G3558" s="24">
        <f t="shared" si="55"/>
        <v>469.97999999999996</v>
      </c>
    </row>
    <row r="3559" spans="1:7" x14ac:dyDescent="0.25">
      <c r="A3559" t="s">
        <v>311</v>
      </c>
      <c r="B3559" t="s">
        <v>314</v>
      </c>
      <c r="C3559" t="s">
        <v>415</v>
      </c>
      <c r="D3559" s="34">
        <v>44743</v>
      </c>
      <c r="E3559">
        <v>403.4</v>
      </c>
      <c r="F3559" s="24">
        <v>66.58</v>
      </c>
      <c r="G3559" s="24">
        <f t="shared" si="55"/>
        <v>469.97999999999996</v>
      </c>
    </row>
    <row r="3560" spans="1:7" x14ac:dyDescent="0.25">
      <c r="A3560" t="s">
        <v>311</v>
      </c>
      <c r="B3560" t="s">
        <v>314</v>
      </c>
      <c r="C3560" t="s">
        <v>416</v>
      </c>
      <c r="D3560" s="34">
        <v>44743</v>
      </c>
      <c r="E3560">
        <v>403.4</v>
      </c>
      <c r="F3560" s="24">
        <v>66.58</v>
      </c>
      <c r="G3560" s="24">
        <f t="shared" si="55"/>
        <v>469.97999999999996</v>
      </c>
    </row>
    <row r="3561" spans="1:7" x14ac:dyDescent="0.25">
      <c r="A3561" t="s">
        <v>311</v>
      </c>
      <c r="B3561" t="s">
        <v>314</v>
      </c>
      <c r="C3561" t="s">
        <v>417</v>
      </c>
      <c r="D3561" s="34">
        <v>44743</v>
      </c>
      <c r="E3561">
        <v>403.4</v>
      </c>
      <c r="F3561" s="24">
        <v>66.58</v>
      </c>
      <c r="G3561" s="24">
        <f t="shared" si="55"/>
        <v>469.97999999999996</v>
      </c>
    </row>
    <row r="3562" spans="1:7" x14ac:dyDescent="0.25">
      <c r="A3562" t="s">
        <v>311</v>
      </c>
      <c r="B3562" t="s">
        <v>314</v>
      </c>
      <c r="C3562" t="s">
        <v>418</v>
      </c>
      <c r="D3562" s="34">
        <v>44743</v>
      </c>
      <c r="E3562">
        <v>403.4</v>
      </c>
      <c r="F3562" s="24">
        <v>66.58</v>
      </c>
      <c r="G3562" s="24">
        <f t="shared" si="55"/>
        <v>469.97999999999996</v>
      </c>
    </row>
    <row r="3563" spans="1:7" x14ac:dyDescent="0.25">
      <c r="A3563" t="s">
        <v>311</v>
      </c>
      <c r="B3563" t="s">
        <v>314</v>
      </c>
      <c r="C3563" t="s">
        <v>419</v>
      </c>
      <c r="D3563" s="34">
        <v>44743</v>
      </c>
      <c r="E3563">
        <v>403.4</v>
      </c>
      <c r="F3563" s="24">
        <v>66.58</v>
      </c>
      <c r="G3563" s="24">
        <f t="shared" si="55"/>
        <v>469.97999999999996</v>
      </c>
    </row>
    <row r="3564" spans="1:7" x14ac:dyDescent="0.25">
      <c r="A3564" t="s">
        <v>311</v>
      </c>
      <c r="B3564" t="s">
        <v>314</v>
      </c>
      <c r="C3564" t="s">
        <v>420</v>
      </c>
      <c r="D3564" s="34">
        <v>44743</v>
      </c>
      <c r="E3564">
        <v>403.4</v>
      </c>
      <c r="F3564" s="24">
        <v>66.58</v>
      </c>
      <c r="G3564" s="24">
        <f t="shared" si="55"/>
        <v>469.97999999999996</v>
      </c>
    </row>
    <row r="3565" spans="1:7" x14ac:dyDescent="0.25">
      <c r="A3565" t="s">
        <v>311</v>
      </c>
      <c r="B3565" t="s">
        <v>314</v>
      </c>
      <c r="C3565" t="s">
        <v>421</v>
      </c>
      <c r="D3565" s="34">
        <v>44743</v>
      </c>
      <c r="E3565">
        <v>403.4</v>
      </c>
      <c r="F3565" s="24">
        <v>66.58</v>
      </c>
      <c r="G3565" s="24">
        <f t="shared" si="55"/>
        <v>469.97999999999996</v>
      </c>
    </row>
    <row r="3566" spans="1:7" x14ac:dyDescent="0.25">
      <c r="A3566" t="s">
        <v>311</v>
      </c>
      <c r="B3566" t="s">
        <v>314</v>
      </c>
      <c r="C3566" t="s">
        <v>422</v>
      </c>
      <c r="D3566" s="34">
        <v>44743</v>
      </c>
      <c r="E3566">
        <v>403.4</v>
      </c>
      <c r="F3566" s="24">
        <v>66.58</v>
      </c>
      <c r="G3566" s="24">
        <f t="shared" si="55"/>
        <v>469.97999999999996</v>
      </c>
    </row>
    <row r="3567" spans="1:7" x14ac:dyDescent="0.25">
      <c r="A3567" t="s">
        <v>311</v>
      </c>
      <c r="B3567" t="s">
        <v>314</v>
      </c>
      <c r="C3567" t="s">
        <v>423</v>
      </c>
      <c r="D3567" s="34">
        <v>44743</v>
      </c>
      <c r="E3567">
        <v>403.4</v>
      </c>
      <c r="F3567" s="24">
        <v>66.58</v>
      </c>
      <c r="G3567" s="24">
        <f t="shared" si="55"/>
        <v>469.97999999999996</v>
      </c>
    </row>
    <row r="3568" spans="1:7" x14ac:dyDescent="0.25">
      <c r="A3568" t="s">
        <v>311</v>
      </c>
      <c r="B3568" t="s">
        <v>314</v>
      </c>
      <c r="C3568" t="s">
        <v>424</v>
      </c>
      <c r="D3568" s="34">
        <v>44743</v>
      </c>
      <c r="E3568">
        <v>403.4</v>
      </c>
      <c r="F3568" s="24">
        <v>66.58</v>
      </c>
      <c r="G3568" s="24">
        <f t="shared" si="55"/>
        <v>469.97999999999996</v>
      </c>
    </row>
    <row r="3569" spans="1:7" x14ac:dyDescent="0.25">
      <c r="A3569" t="s">
        <v>311</v>
      </c>
      <c r="B3569" t="s">
        <v>314</v>
      </c>
      <c r="C3569" t="s">
        <v>425</v>
      </c>
      <c r="D3569" s="34">
        <v>44743</v>
      </c>
      <c r="E3569">
        <v>403.4</v>
      </c>
      <c r="F3569" s="24">
        <v>66.58</v>
      </c>
      <c r="G3569" s="24">
        <f t="shared" si="55"/>
        <v>469.97999999999996</v>
      </c>
    </row>
    <row r="3570" spans="1:7" x14ac:dyDescent="0.25">
      <c r="A3570" t="s">
        <v>311</v>
      </c>
      <c r="B3570" t="s">
        <v>314</v>
      </c>
      <c r="C3570" t="s">
        <v>426</v>
      </c>
      <c r="D3570" s="34">
        <v>44743</v>
      </c>
      <c r="E3570">
        <v>404.71</v>
      </c>
      <c r="F3570" s="24">
        <v>66.8</v>
      </c>
      <c r="G3570" s="24">
        <f t="shared" si="55"/>
        <v>471.51</v>
      </c>
    </row>
    <row r="3571" spans="1:7" x14ac:dyDescent="0.25">
      <c r="A3571" t="s">
        <v>311</v>
      </c>
      <c r="B3571" t="s">
        <v>314</v>
      </c>
      <c r="C3571" t="s">
        <v>427</v>
      </c>
      <c r="D3571" s="34">
        <v>44743</v>
      </c>
      <c r="E3571">
        <v>403.4</v>
      </c>
      <c r="F3571" s="24">
        <v>66.58</v>
      </c>
      <c r="G3571" s="24">
        <f t="shared" si="55"/>
        <v>469.97999999999996</v>
      </c>
    </row>
    <row r="3572" spans="1:7" x14ac:dyDescent="0.25">
      <c r="A3572" t="s">
        <v>311</v>
      </c>
      <c r="B3572" t="s">
        <v>314</v>
      </c>
      <c r="C3572" t="s">
        <v>428</v>
      </c>
      <c r="D3572" s="34">
        <v>44743</v>
      </c>
      <c r="E3572">
        <v>403.4</v>
      </c>
      <c r="F3572" s="24">
        <v>66.58</v>
      </c>
      <c r="G3572" s="24">
        <f t="shared" si="55"/>
        <v>469.97999999999996</v>
      </c>
    </row>
    <row r="3573" spans="1:7" x14ac:dyDescent="0.25">
      <c r="A3573" t="s">
        <v>311</v>
      </c>
      <c r="B3573" t="s">
        <v>314</v>
      </c>
      <c r="C3573" t="s">
        <v>429</v>
      </c>
      <c r="D3573" s="34">
        <v>44743</v>
      </c>
      <c r="E3573">
        <v>403.4</v>
      </c>
      <c r="F3573" s="24">
        <v>66.58</v>
      </c>
      <c r="G3573" s="24">
        <f t="shared" si="55"/>
        <v>469.97999999999996</v>
      </c>
    </row>
    <row r="3574" spans="1:7" x14ac:dyDescent="0.25">
      <c r="A3574" t="s">
        <v>311</v>
      </c>
      <c r="B3574" t="s">
        <v>314</v>
      </c>
      <c r="C3574" t="s">
        <v>430</v>
      </c>
      <c r="D3574" s="34">
        <v>44743</v>
      </c>
      <c r="E3574">
        <v>404.71</v>
      </c>
      <c r="F3574" s="24">
        <v>66.8</v>
      </c>
      <c r="G3574" s="24">
        <f t="shared" si="55"/>
        <v>471.51</v>
      </c>
    </row>
    <row r="3575" spans="1:7" x14ac:dyDescent="0.25">
      <c r="A3575" t="s">
        <v>311</v>
      </c>
      <c r="B3575" t="s">
        <v>314</v>
      </c>
      <c r="C3575" t="s">
        <v>431</v>
      </c>
      <c r="D3575" s="34">
        <v>44743</v>
      </c>
      <c r="E3575">
        <v>404.71</v>
      </c>
      <c r="F3575" s="24">
        <v>66.8</v>
      </c>
      <c r="G3575" s="24">
        <f t="shared" si="55"/>
        <v>471.51</v>
      </c>
    </row>
    <row r="3576" spans="1:7" x14ac:dyDescent="0.25">
      <c r="A3576" t="s">
        <v>311</v>
      </c>
      <c r="B3576" t="s">
        <v>314</v>
      </c>
      <c r="C3576" t="s">
        <v>432</v>
      </c>
      <c r="D3576" s="34">
        <v>44743</v>
      </c>
      <c r="E3576">
        <v>404.71</v>
      </c>
      <c r="F3576" s="24">
        <v>66.8</v>
      </c>
      <c r="G3576" s="24">
        <f t="shared" si="55"/>
        <v>471.51</v>
      </c>
    </row>
    <row r="3577" spans="1:7" x14ac:dyDescent="0.25">
      <c r="A3577" t="s">
        <v>311</v>
      </c>
      <c r="B3577" t="s">
        <v>314</v>
      </c>
      <c r="C3577" t="s">
        <v>433</v>
      </c>
      <c r="D3577" s="34">
        <v>44743</v>
      </c>
      <c r="E3577">
        <v>404.71</v>
      </c>
      <c r="F3577" s="24">
        <v>66.8</v>
      </c>
      <c r="G3577" s="24">
        <f t="shared" si="55"/>
        <v>471.51</v>
      </c>
    </row>
    <row r="3578" spans="1:7" x14ac:dyDescent="0.25">
      <c r="A3578" t="s">
        <v>311</v>
      </c>
      <c r="B3578" t="s">
        <v>314</v>
      </c>
      <c r="C3578" t="s">
        <v>434</v>
      </c>
      <c r="D3578" s="34">
        <v>44743</v>
      </c>
      <c r="E3578">
        <v>404.71</v>
      </c>
      <c r="F3578" s="24">
        <v>66.8</v>
      </c>
      <c r="G3578" s="24">
        <f t="shared" si="55"/>
        <v>471.51</v>
      </c>
    </row>
    <row r="3579" spans="1:7" x14ac:dyDescent="0.25">
      <c r="A3579" t="s">
        <v>311</v>
      </c>
      <c r="B3579" t="s">
        <v>314</v>
      </c>
      <c r="C3579" t="s">
        <v>435</v>
      </c>
      <c r="D3579" s="34">
        <v>44743</v>
      </c>
      <c r="E3579">
        <v>404.71</v>
      </c>
      <c r="F3579" s="24">
        <v>66.8</v>
      </c>
      <c r="G3579" s="24">
        <f t="shared" si="55"/>
        <v>471.51</v>
      </c>
    </row>
    <row r="3580" spans="1:7" x14ac:dyDescent="0.25">
      <c r="A3580" t="s">
        <v>311</v>
      </c>
      <c r="B3580" t="s">
        <v>314</v>
      </c>
      <c r="C3580" t="s">
        <v>436</v>
      </c>
      <c r="D3580" s="34">
        <v>44743</v>
      </c>
      <c r="E3580">
        <v>404.71</v>
      </c>
      <c r="F3580" s="24">
        <v>66.8</v>
      </c>
      <c r="G3580" s="24">
        <f t="shared" si="55"/>
        <v>471.51</v>
      </c>
    </row>
    <row r="3581" spans="1:7" x14ac:dyDescent="0.25">
      <c r="A3581" t="s">
        <v>311</v>
      </c>
      <c r="B3581" t="s">
        <v>314</v>
      </c>
      <c r="C3581" t="s">
        <v>437</v>
      </c>
      <c r="D3581" s="34">
        <v>44743</v>
      </c>
      <c r="E3581">
        <v>404.71</v>
      </c>
      <c r="F3581" s="24">
        <v>66.8</v>
      </c>
      <c r="G3581" s="24">
        <f t="shared" si="55"/>
        <v>471.51</v>
      </c>
    </row>
    <row r="3582" spans="1:7" x14ac:dyDescent="0.25">
      <c r="A3582" t="s">
        <v>311</v>
      </c>
      <c r="B3582" t="s">
        <v>314</v>
      </c>
      <c r="C3582" t="s">
        <v>438</v>
      </c>
      <c r="D3582" s="34">
        <v>44743</v>
      </c>
      <c r="E3582">
        <v>404.71</v>
      </c>
      <c r="F3582" s="24">
        <v>66.8</v>
      </c>
      <c r="G3582" s="24">
        <f t="shared" si="55"/>
        <v>471.51</v>
      </c>
    </row>
    <row r="3583" spans="1:7" x14ac:dyDescent="0.25">
      <c r="A3583" t="s">
        <v>311</v>
      </c>
      <c r="B3583" t="s">
        <v>314</v>
      </c>
      <c r="C3583" t="s">
        <v>439</v>
      </c>
      <c r="D3583" s="34">
        <v>44743</v>
      </c>
      <c r="E3583">
        <v>404.71</v>
      </c>
      <c r="F3583" s="24">
        <v>66.8</v>
      </c>
      <c r="G3583" s="24">
        <f t="shared" si="55"/>
        <v>471.51</v>
      </c>
    </row>
    <row r="3584" spans="1:7" x14ac:dyDescent="0.25">
      <c r="A3584" t="s">
        <v>311</v>
      </c>
      <c r="B3584" t="s">
        <v>314</v>
      </c>
      <c r="C3584" t="s">
        <v>440</v>
      </c>
      <c r="D3584" s="34">
        <v>44743</v>
      </c>
      <c r="E3584">
        <v>404.71</v>
      </c>
      <c r="F3584" s="24">
        <v>66.8</v>
      </c>
      <c r="G3584" s="24">
        <f t="shared" si="55"/>
        <v>471.51</v>
      </c>
    </row>
    <row r="3585" spans="1:7" x14ac:dyDescent="0.25">
      <c r="A3585" t="s">
        <v>311</v>
      </c>
      <c r="B3585" t="s">
        <v>314</v>
      </c>
      <c r="C3585" t="s">
        <v>441</v>
      </c>
      <c r="D3585" s="34">
        <v>44743</v>
      </c>
      <c r="E3585">
        <v>404.71</v>
      </c>
      <c r="F3585" s="24">
        <v>66.8</v>
      </c>
      <c r="G3585" s="24">
        <f t="shared" si="55"/>
        <v>471.51</v>
      </c>
    </row>
    <row r="3586" spans="1:7" x14ac:dyDescent="0.25">
      <c r="A3586" t="s">
        <v>311</v>
      </c>
      <c r="B3586" t="s">
        <v>314</v>
      </c>
      <c r="C3586" t="s">
        <v>442</v>
      </c>
      <c r="D3586" s="34">
        <v>44743</v>
      </c>
      <c r="E3586">
        <v>404.71</v>
      </c>
      <c r="F3586" s="24">
        <v>66.8</v>
      </c>
      <c r="G3586" s="24">
        <f t="shared" si="55"/>
        <v>471.51</v>
      </c>
    </row>
    <row r="3587" spans="1:7" x14ac:dyDescent="0.25">
      <c r="A3587" t="s">
        <v>311</v>
      </c>
      <c r="B3587" t="s">
        <v>314</v>
      </c>
      <c r="C3587" t="s">
        <v>443</v>
      </c>
      <c r="D3587" s="34">
        <v>44743</v>
      </c>
      <c r="E3587">
        <v>404.71</v>
      </c>
      <c r="F3587" s="24">
        <v>66.8</v>
      </c>
      <c r="G3587" s="24">
        <f t="shared" ref="G3587:G3650" si="56">SUM(E3587:F3587)</f>
        <v>471.51</v>
      </c>
    </row>
    <row r="3588" spans="1:7" x14ac:dyDescent="0.25">
      <c r="A3588" t="s">
        <v>311</v>
      </c>
      <c r="B3588" t="s">
        <v>314</v>
      </c>
      <c r="C3588" t="s">
        <v>444</v>
      </c>
      <c r="D3588" s="34">
        <v>44743</v>
      </c>
      <c r="E3588">
        <v>404.71</v>
      </c>
      <c r="F3588" s="24">
        <v>66.8</v>
      </c>
      <c r="G3588" s="24">
        <f t="shared" si="56"/>
        <v>471.51</v>
      </c>
    </row>
    <row r="3589" spans="1:7" x14ac:dyDescent="0.25">
      <c r="A3589" t="s">
        <v>311</v>
      </c>
      <c r="B3589" t="s">
        <v>314</v>
      </c>
      <c r="C3589" t="s">
        <v>445</v>
      </c>
      <c r="D3589" s="34">
        <v>44743</v>
      </c>
      <c r="E3589">
        <v>404.71</v>
      </c>
      <c r="F3589" s="24">
        <v>66.8</v>
      </c>
      <c r="G3589" s="24">
        <f t="shared" si="56"/>
        <v>471.51</v>
      </c>
    </row>
    <row r="3590" spans="1:7" x14ac:dyDescent="0.25">
      <c r="A3590" t="s">
        <v>311</v>
      </c>
      <c r="B3590" t="s">
        <v>314</v>
      </c>
      <c r="C3590" t="s">
        <v>446</v>
      </c>
      <c r="D3590" s="34">
        <v>44743</v>
      </c>
      <c r="E3590">
        <v>404.71</v>
      </c>
      <c r="F3590" s="24">
        <v>66.8</v>
      </c>
      <c r="G3590" s="24">
        <f t="shared" si="56"/>
        <v>471.51</v>
      </c>
    </row>
    <row r="3591" spans="1:7" x14ac:dyDescent="0.25">
      <c r="A3591" t="s">
        <v>311</v>
      </c>
      <c r="B3591" t="s">
        <v>314</v>
      </c>
      <c r="C3591" t="s">
        <v>447</v>
      </c>
      <c r="D3591" s="34">
        <v>44743</v>
      </c>
      <c r="E3591">
        <v>404.71</v>
      </c>
      <c r="F3591" s="24">
        <v>66.8</v>
      </c>
      <c r="G3591" s="24">
        <f t="shared" si="56"/>
        <v>471.51</v>
      </c>
    </row>
    <row r="3592" spans="1:7" x14ac:dyDescent="0.25">
      <c r="A3592" t="s">
        <v>311</v>
      </c>
      <c r="B3592" t="s">
        <v>314</v>
      </c>
      <c r="C3592" t="s">
        <v>448</v>
      </c>
      <c r="D3592" s="34">
        <v>44743</v>
      </c>
      <c r="E3592">
        <v>404.71</v>
      </c>
      <c r="F3592" s="24">
        <v>66.8</v>
      </c>
      <c r="G3592" s="24">
        <f t="shared" si="56"/>
        <v>471.51</v>
      </c>
    </row>
    <row r="3593" spans="1:7" x14ac:dyDescent="0.25">
      <c r="A3593" t="s">
        <v>311</v>
      </c>
      <c r="B3593" t="s">
        <v>314</v>
      </c>
      <c r="C3593" t="s">
        <v>449</v>
      </c>
      <c r="D3593" s="34">
        <v>44743</v>
      </c>
      <c r="E3593">
        <v>404.71</v>
      </c>
      <c r="F3593" s="24">
        <v>66.8</v>
      </c>
      <c r="G3593" s="24">
        <f t="shared" si="56"/>
        <v>471.51</v>
      </c>
    </row>
    <row r="3594" spans="1:7" x14ac:dyDescent="0.25">
      <c r="A3594" t="s">
        <v>311</v>
      </c>
      <c r="B3594" t="s">
        <v>314</v>
      </c>
      <c r="C3594" t="s">
        <v>450</v>
      </c>
      <c r="D3594" s="34">
        <v>44743</v>
      </c>
      <c r="E3594">
        <v>404.71</v>
      </c>
      <c r="F3594" s="24">
        <v>66.8</v>
      </c>
      <c r="G3594" s="24">
        <f t="shared" si="56"/>
        <v>471.51</v>
      </c>
    </row>
    <row r="3595" spans="1:7" x14ac:dyDescent="0.25">
      <c r="A3595" t="s">
        <v>311</v>
      </c>
      <c r="B3595" t="s">
        <v>314</v>
      </c>
      <c r="C3595" t="s">
        <v>451</v>
      </c>
      <c r="D3595" s="34">
        <v>44743</v>
      </c>
      <c r="E3595">
        <v>404.71</v>
      </c>
      <c r="F3595" s="24">
        <v>66.8</v>
      </c>
      <c r="G3595" s="24">
        <f t="shared" si="56"/>
        <v>471.51</v>
      </c>
    </row>
    <row r="3596" spans="1:7" x14ac:dyDescent="0.25">
      <c r="A3596" t="s">
        <v>311</v>
      </c>
      <c r="B3596" t="s">
        <v>314</v>
      </c>
      <c r="C3596" t="s">
        <v>452</v>
      </c>
      <c r="D3596" s="34">
        <v>44743</v>
      </c>
      <c r="E3596">
        <v>404.71</v>
      </c>
      <c r="F3596" s="24">
        <v>66.8</v>
      </c>
      <c r="G3596" s="24">
        <f t="shared" si="56"/>
        <v>471.51</v>
      </c>
    </row>
    <row r="3597" spans="1:7" x14ac:dyDescent="0.25">
      <c r="A3597" t="s">
        <v>311</v>
      </c>
      <c r="B3597" t="s">
        <v>314</v>
      </c>
      <c r="C3597" t="s">
        <v>453</v>
      </c>
      <c r="D3597" s="34">
        <v>44743</v>
      </c>
      <c r="E3597">
        <v>404.71</v>
      </c>
      <c r="F3597" s="24">
        <v>66.8</v>
      </c>
      <c r="G3597" s="24">
        <f t="shared" si="56"/>
        <v>471.51</v>
      </c>
    </row>
    <row r="3598" spans="1:7" x14ac:dyDescent="0.25">
      <c r="A3598" t="s">
        <v>311</v>
      </c>
      <c r="B3598" t="s">
        <v>314</v>
      </c>
      <c r="C3598" t="s">
        <v>454</v>
      </c>
      <c r="D3598" s="34">
        <v>44743</v>
      </c>
      <c r="E3598">
        <v>404.71</v>
      </c>
      <c r="F3598" s="24">
        <v>66.8</v>
      </c>
      <c r="G3598" s="24">
        <f t="shared" si="56"/>
        <v>471.51</v>
      </c>
    </row>
    <row r="3599" spans="1:7" x14ac:dyDescent="0.25">
      <c r="A3599" t="s">
        <v>311</v>
      </c>
      <c r="B3599" t="s">
        <v>314</v>
      </c>
      <c r="C3599" t="s">
        <v>455</v>
      </c>
      <c r="D3599" s="34">
        <v>44743</v>
      </c>
      <c r="E3599">
        <v>404.71</v>
      </c>
      <c r="F3599" s="24">
        <v>66.8</v>
      </c>
      <c r="G3599" s="24">
        <f t="shared" si="56"/>
        <v>471.51</v>
      </c>
    </row>
    <row r="3600" spans="1:7" x14ac:dyDescent="0.25">
      <c r="A3600" t="s">
        <v>311</v>
      </c>
      <c r="B3600" t="s">
        <v>314</v>
      </c>
      <c r="C3600" t="s">
        <v>456</v>
      </c>
      <c r="D3600" s="34">
        <v>44743</v>
      </c>
      <c r="E3600">
        <v>404.71</v>
      </c>
      <c r="F3600" s="24">
        <v>66.8</v>
      </c>
      <c r="G3600" s="24">
        <f t="shared" si="56"/>
        <v>471.51</v>
      </c>
    </row>
    <row r="3601" spans="1:7" x14ac:dyDescent="0.25">
      <c r="A3601" t="s">
        <v>311</v>
      </c>
      <c r="B3601" t="s">
        <v>314</v>
      </c>
      <c r="C3601" t="s">
        <v>457</v>
      </c>
      <c r="D3601" s="34">
        <v>44743</v>
      </c>
      <c r="E3601">
        <v>404.71</v>
      </c>
      <c r="F3601" s="24">
        <v>66.8</v>
      </c>
      <c r="G3601" s="24">
        <f t="shared" si="56"/>
        <v>471.51</v>
      </c>
    </row>
    <row r="3602" spans="1:7" x14ac:dyDescent="0.25">
      <c r="A3602" t="s">
        <v>311</v>
      </c>
      <c r="B3602" t="s">
        <v>314</v>
      </c>
      <c r="C3602" t="s">
        <v>458</v>
      </c>
      <c r="D3602" s="34">
        <v>44743</v>
      </c>
      <c r="E3602">
        <v>404.71</v>
      </c>
      <c r="F3602" s="24">
        <v>66.8</v>
      </c>
      <c r="G3602" s="24">
        <f t="shared" si="56"/>
        <v>471.51</v>
      </c>
    </row>
    <row r="3603" spans="1:7" x14ac:dyDescent="0.25">
      <c r="A3603" t="s">
        <v>311</v>
      </c>
      <c r="B3603" t="s">
        <v>314</v>
      </c>
      <c r="C3603" t="s">
        <v>459</v>
      </c>
      <c r="D3603" s="34">
        <v>44743</v>
      </c>
      <c r="E3603">
        <v>404.71</v>
      </c>
      <c r="F3603" s="24">
        <v>66.8</v>
      </c>
      <c r="G3603" s="24">
        <f t="shared" si="56"/>
        <v>471.51</v>
      </c>
    </row>
    <row r="3604" spans="1:7" x14ac:dyDescent="0.25">
      <c r="A3604" t="s">
        <v>311</v>
      </c>
      <c r="B3604" t="s">
        <v>314</v>
      </c>
      <c r="C3604" t="s">
        <v>460</v>
      </c>
      <c r="D3604" s="34">
        <v>44743</v>
      </c>
      <c r="E3604">
        <v>404.71</v>
      </c>
      <c r="F3604" s="24">
        <v>66.8</v>
      </c>
      <c r="G3604" s="24">
        <f t="shared" si="56"/>
        <v>471.51</v>
      </c>
    </row>
    <row r="3605" spans="1:7" x14ac:dyDescent="0.25">
      <c r="A3605" t="s">
        <v>311</v>
      </c>
      <c r="B3605" t="s">
        <v>314</v>
      </c>
      <c r="C3605" t="s">
        <v>461</v>
      </c>
      <c r="D3605" s="34">
        <v>44743</v>
      </c>
      <c r="E3605">
        <v>404.71</v>
      </c>
      <c r="F3605" s="24">
        <v>66.8</v>
      </c>
      <c r="G3605" s="24">
        <f t="shared" si="56"/>
        <v>471.51</v>
      </c>
    </row>
    <row r="3606" spans="1:7" x14ac:dyDescent="0.25">
      <c r="A3606" t="s">
        <v>311</v>
      </c>
      <c r="B3606" t="s">
        <v>314</v>
      </c>
      <c r="C3606" t="s">
        <v>462</v>
      </c>
      <c r="D3606" s="34">
        <v>44743</v>
      </c>
      <c r="E3606">
        <v>404.71</v>
      </c>
      <c r="F3606" s="24">
        <v>66.8</v>
      </c>
      <c r="G3606" s="24">
        <f t="shared" si="56"/>
        <v>471.51</v>
      </c>
    </row>
    <row r="3607" spans="1:7" x14ac:dyDescent="0.25">
      <c r="A3607" t="s">
        <v>311</v>
      </c>
      <c r="B3607" t="s">
        <v>314</v>
      </c>
      <c r="C3607" t="s">
        <v>463</v>
      </c>
      <c r="D3607" s="34">
        <v>44743</v>
      </c>
      <c r="E3607">
        <v>404.71</v>
      </c>
      <c r="F3607" s="24">
        <v>66.8</v>
      </c>
      <c r="G3607" s="24">
        <f t="shared" si="56"/>
        <v>471.51</v>
      </c>
    </row>
    <row r="3608" spans="1:7" x14ac:dyDescent="0.25">
      <c r="A3608" t="s">
        <v>311</v>
      </c>
      <c r="B3608" t="s">
        <v>314</v>
      </c>
      <c r="C3608" t="s">
        <v>464</v>
      </c>
      <c r="D3608" s="34">
        <v>44743</v>
      </c>
      <c r="E3608">
        <v>404.71</v>
      </c>
      <c r="F3608" s="24">
        <v>66.8</v>
      </c>
      <c r="G3608" s="24">
        <f t="shared" si="56"/>
        <v>471.51</v>
      </c>
    </row>
    <row r="3609" spans="1:7" x14ac:dyDescent="0.25">
      <c r="A3609" t="s">
        <v>311</v>
      </c>
      <c r="B3609" t="s">
        <v>314</v>
      </c>
      <c r="C3609" t="s">
        <v>465</v>
      </c>
      <c r="D3609" s="34">
        <v>44743</v>
      </c>
      <c r="E3609">
        <v>404.71</v>
      </c>
      <c r="F3609" s="24">
        <v>66.8</v>
      </c>
      <c r="G3609" s="24">
        <f t="shared" si="56"/>
        <v>471.51</v>
      </c>
    </row>
    <row r="3610" spans="1:7" x14ac:dyDescent="0.25">
      <c r="A3610" t="s">
        <v>311</v>
      </c>
      <c r="B3610" t="s">
        <v>314</v>
      </c>
      <c r="C3610" t="s">
        <v>466</v>
      </c>
      <c r="D3610" s="34">
        <v>44743</v>
      </c>
      <c r="E3610">
        <v>404.71</v>
      </c>
      <c r="F3610" s="24">
        <v>66.8</v>
      </c>
      <c r="G3610" s="24">
        <f t="shared" si="56"/>
        <v>471.51</v>
      </c>
    </row>
    <row r="3611" spans="1:7" x14ac:dyDescent="0.25">
      <c r="A3611" t="s">
        <v>311</v>
      </c>
      <c r="B3611" t="s">
        <v>314</v>
      </c>
      <c r="C3611" t="s">
        <v>467</v>
      </c>
      <c r="D3611" s="34">
        <v>44743</v>
      </c>
      <c r="E3611">
        <v>404.71</v>
      </c>
      <c r="F3611" s="24">
        <v>66.8</v>
      </c>
      <c r="G3611" s="24">
        <f t="shared" si="56"/>
        <v>471.51</v>
      </c>
    </row>
    <row r="3612" spans="1:7" x14ac:dyDescent="0.25">
      <c r="A3612" t="s">
        <v>311</v>
      </c>
      <c r="B3612" t="s">
        <v>314</v>
      </c>
      <c r="C3612" t="s">
        <v>468</v>
      </c>
      <c r="D3612" s="34">
        <v>44743</v>
      </c>
      <c r="E3612">
        <v>404.71</v>
      </c>
      <c r="F3612" s="24">
        <v>66.8</v>
      </c>
      <c r="G3612" s="24">
        <f t="shared" si="56"/>
        <v>471.51</v>
      </c>
    </row>
    <row r="3613" spans="1:7" x14ac:dyDescent="0.25">
      <c r="A3613" t="s">
        <v>311</v>
      </c>
      <c r="B3613" t="s">
        <v>314</v>
      </c>
      <c r="C3613" t="s">
        <v>469</v>
      </c>
      <c r="D3613" s="34">
        <v>44743</v>
      </c>
      <c r="E3613">
        <v>404.71</v>
      </c>
      <c r="F3613" s="24">
        <v>66.8</v>
      </c>
      <c r="G3613" s="24">
        <f t="shared" si="56"/>
        <v>471.51</v>
      </c>
    </row>
    <row r="3614" spans="1:7" x14ac:dyDescent="0.25">
      <c r="A3614" t="s">
        <v>311</v>
      </c>
      <c r="B3614" t="s">
        <v>314</v>
      </c>
      <c r="C3614" t="s">
        <v>470</v>
      </c>
      <c r="D3614" s="34">
        <v>44743</v>
      </c>
      <c r="E3614">
        <v>404.71</v>
      </c>
      <c r="F3614" s="24">
        <v>66.8</v>
      </c>
      <c r="G3614" s="24">
        <f t="shared" si="56"/>
        <v>471.51</v>
      </c>
    </row>
    <row r="3615" spans="1:7" x14ac:dyDescent="0.25">
      <c r="A3615" t="s">
        <v>311</v>
      </c>
      <c r="B3615" t="s">
        <v>314</v>
      </c>
      <c r="C3615" t="s">
        <v>471</v>
      </c>
      <c r="D3615" s="34">
        <v>44743</v>
      </c>
      <c r="E3615">
        <v>404.71</v>
      </c>
      <c r="F3615" s="24">
        <v>66.8</v>
      </c>
      <c r="G3615" s="24">
        <f t="shared" si="56"/>
        <v>471.51</v>
      </c>
    </row>
    <row r="3616" spans="1:7" x14ac:dyDescent="0.25">
      <c r="A3616" t="s">
        <v>311</v>
      </c>
      <c r="B3616" t="s">
        <v>314</v>
      </c>
      <c r="C3616" t="s">
        <v>472</v>
      </c>
      <c r="D3616" s="34">
        <v>44743</v>
      </c>
      <c r="E3616">
        <v>404.71</v>
      </c>
      <c r="F3616" s="24">
        <v>66.8</v>
      </c>
      <c r="G3616" s="24">
        <f t="shared" si="56"/>
        <v>471.51</v>
      </c>
    </row>
    <row r="3617" spans="1:7" x14ac:dyDescent="0.25">
      <c r="A3617" t="s">
        <v>311</v>
      </c>
      <c r="B3617" t="s">
        <v>314</v>
      </c>
      <c r="C3617" t="s">
        <v>473</v>
      </c>
      <c r="D3617" s="34">
        <v>44743</v>
      </c>
      <c r="E3617">
        <v>404.71</v>
      </c>
      <c r="F3617" s="24">
        <v>66.8</v>
      </c>
      <c r="G3617" s="24">
        <f t="shared" si="56"/>
        <v>471.51</v>
      </c>
    </row>
    <row r="3618" spans="1:7" x14ac:dyDescent="0.25">
      <c r="A3618" t="s">
        <v>311</v>
      </c>
      <c r="B3618" t="s">
        <v>314</v>
      </c>
      <c r="C3618" t="s">
        <v>474</v>
      </c>
      <c r="D3618" s="34">
        <v>44743</v>
      </c>
      <c r="E3618">
        <v>404.71</v>
      </c>
      <c r="F3618" s="24">
        <v>66.8</v>
      </c>
      <c r="G3618" s="24">
        <f t="shared" si="56"/>
        <v>471.51</v>
      </c>
    </row>
    <row r="3619" spans="1:7" x14ac:dyDescent="0.25">
      <c r="A3619" t="s">
        <v>311</v>
      </c>
      <c r="B3619" t="s">
        <v>314</v>
      </c>
      <c r="C3619" t="s">
        <v>475</v>
      </c>
      <c r="D3619" s="34">
        <v>44743</v>
      </c>
      <c r="E3619">
        <v>404.71</v>
      </c>
      <c r="F3619" s="24">
        <v>66.8</v>
      </c>
      <c r="G3619" s="24">
        <f t="shared" si="56"/>
        <v>471.51</v>
      </c>
    </row>
    <row r="3620" spans="1:7" x14ac:dyDescent="0.25">
      <c r="A3620" t="s">
        <v>311</v>
      </c>
      <c r="B3620" t="s">
        <v>314</v>
      </c>
      <c r="C3620" t="s">
        <v>476</v>
      </c>
      <c r="D3620" s="34">
        <v>44743</v>
      </c>
      <c r="E3620">
        <v>403.4</v>
      </c>
      <c r="F3620" s="24">
        <v>66.58</v>
      </c>
      <c r="G3620" s="24">
        <f t="shared" si="56"/>
        <v>469.97999999999996</v>
      </c>
    </row>
    <row r="3621" spans="1:7" x14ac:dyDescent="0.25">
      <c r="A3621" t="s">
        <v>311</v>
      </c>
      <c r="B3621" t="s">
        <v>314</v>
      </c>
      <c r="C3621" t="s">
        <v>477</v>
      </c>
      <c r="D3621" s="34">
        <v>44743</v>
      </c>
      <c r="E3621">
        <v>404.71</v>
      </c>
      <c r="F3621" s="24">
        <v>66.8</v>
      </c>
      <c r="G3621" s="24">
        <f t="shared" si="56"/>
        <v>471.51</v>
      </c>
    </row>
    <row r="3622" spans="1:7" x14ac:dyDescent="0.25">
      <c r="A3622" t="s">
        <v>311</v>
      </c>
      <c r="B3622" t="s">
        <v>314</v>
      </c>
      <c r="C3622" t="s">
        <v>478</v>
      </c>
      <c r="D3622" s="34">
        <v>44743</v>
      </c>
      <c r="E3622">
        <v>404.71</v>
      </c>
      <c r="F3622" s="24">
        <v>66.8</v>
      </c>
      <c r="G3622" s="24">
        <f t="shared" si="56"/>
        <v>471.51</v>
      </c>
    </row>
    <row r="3623" spans="1:7" x14ac:dyDescent="0.25">
      <c r="A3623" t="s">
        <v>311</v>
      </c>
      <c r="B3623" t="s">
        <v>314</v>
      </c>
      <c r="C3623" t="s">
        <v>479</v>
      </c>
      <c r="D3623" s="34">
        <v>44743</v>
      </c>
      <c r="E3623">
        <v>404.71</v>
      </c>
      <c r="F3623" s="24">
        <v>66.8</v>
      </c>
      <c r="G3623" s="24">
        <f t="shared" si="56"/>
        <v>471.51</v>
      </c>
    </row>
    <row r="3624" spans="1:7" x14ac:dyDescent="0.25">
      <c r="A3624" t="s">
        <v>311</v>
      </c>
      <c r="B3624" t="s">
        <v>314</v>
      </c>
      <c r="C3624" t="s">
        <v>480</v>
      </c>
      <c r="D3624" s="34">
        <v>44743</v>
      </c>
      <c r="E3624">
        <v>404.71</v>
      </c>
      <c r="F3624" s="24">
        <v>66.8</v>
      </c>
      <c r="G3624" s="24">
        <f t="shared" si="56"/>
        <v>471.51</v>
      </c>
    </row>
    <row r="3625" spans="1:7" x14ac:dyDescent="0.25">
      <c r="A3625" t="s">
        <v>311</v>
      </c>
      <c r="B3625" t="s">
        <v>314</v>
      </c>
      <c r="C3625" t="s">
        <v>481</v>
      </c>
      <c r="D3625" s="34">
        <v>44743</v>
      </c>
      <c r="E3625">
        <v>403.4</v>
      </c>
      <c r="F3625" s="24">
        <v>66.58</v>
      </c>
      <c r="G3625" s="24">
        <f t="shared" si="56"/>
        <v>469.97999999999996</v>
      </c>
    </row>
    <row r="3626" spans="1:7" x14ac:dyDescent="0.25">
      <c r="A3626" t="s">
        <v>311</v>
      </c>
      <c r="B3626" t="s">
        <v>314</v>
      </c>
      <c r="C3626" t="s">
        <v>482</v>
      </c>
      <c r="D3626" s="34">
        <v>44743</v>
      </c>
      <c r="E3626">
        <v>403.4</v>
      </c>
      <c r="F3626" s="24">
        <v>66.58</v>
      </c>
      <c r="G3626" s="24">
        <f t="shared" si="56"/>
        <v>469.97999999999996</v>
      </c>
    </row>
    <row r="3627" spans="1:7" x14ac:dyDescent="0.25">
      <c r="A3627" t="s">
        <v>311</v>
      </c>
      <c r="B3627" t="s">
        <v>314</v>
      </c>
      <c r="C3627" t="s">
        <v>483</v>
      </c>
      <c r="D3627" s="34">
        <v>44743</v>
      </c>
      <c r="E3627">
        <v>403.4</v>
      </c>
      <c r="F3627" s="24">
        <v>66.58</v>
      </c>
      <c r="G3627" s="24">
        <f t="shared" si="56"/>
        <v>469.97999999999996</v>
      </c>
    </row>
    <row r="3628" spans="1:7" x14ac:dyDescent="0.25">
      <c r="A3628" t="s">
        <v>311</v>
      </c>
      <c r="B3628" t="s">
        <v>314</v>
      </c>
      <c r="C3628" t="s">
        <v>484</v>
      </c>
      <c r="D3628" s="34">
        <v>44743</v>
      </c>
      <c r="E3628">
        <v>403.4</v>
      </c>
      <c r="F3628" s="24">
        <v>66.58</v>
      </c>
      <c r="G3628" s="24">
        <f t="shared" si="56"/>
        <v>469.97999999999996</v>
      </c>
    </row>
    <row r="3629" spans="1:7" x14ac:dyDescent="0.25">
      <c r="A3629" t="s">
        <v>311</v>
      </c>
      <c r="B3629" t="s">
        <v>314</v>
      </c>
      <c r="C3629" t="s">
        <v>485</v>
      </c>
      <c r="D3629" s="34">
        <v>44743</v>
      </c>
      <c r="E3629">
        <v>403.4</v>
      </c>
      <c r="F3629" s="24">
        <v>66.58</v>
      </c>
      <c r="G3629" s="24">
        <f t="shared" si="56"/>
        <v>469.97999999999996</v>
      </c>
    </row>
    <row r="3630" spans="1:7" x14ac:dyDescent="0.25">
      <c r="A3630" t="s">
        <v>311</v>
      </c>
      <c r="B3630" t="s">
        <v>314</v>
      </c>
      <c r="C3630" t="s">
        <v>486</v>
      </c>
      <c r="D3630" s="34">
        <v>44743</v>
      </c>
      <c r="E3630">
        <v>403.4</v>
      </c>
      <c r="F3630" s="24">
        <v>66.58</v>
      </c>
      <c r="G3630" s="24">
        <f t="shared" si="56"/>
        <v>469.97999999999996</v>
      </c>
    </row>
    <row r="3631" spans="1:7" x14ac:dyDescent="0.25">
      <c r="A3631" t="s">
        <v>311</v>
      </c>
      <c r="B3631" t="s">
        <v>314</v>
      </c>
      <c r="C3631" t="s">
        <v>487</v>
      </c>
      <c r="D3631" s="34">
        <v>44743</v>
      </c>
      <c r="E3631">
        <v>403.4</v>
      </c>
      <c r="F3631" s="24">
        <v>66.58</v>
      </c>
      <c r="G3631" s="24">
        <f t="shared" si="56"/>
        <v>469.97999999999996</v>
      </c>
    </row>
    <row r="3632" spans="1:7" x14ac:dyDescent="0.25">
      <c r="A3632" t="s">
        <v>311</v>
      </c>
      <c r="B3632" t="s">
        <v>314</v>
      </c>
      <c r="C3632" t="s">
        <v>488</v>
      </c>
      <c r="D3632" s="34">
        <v>44743</v>
      </c>
      <c r="E3632">
        <v>403.4</v>
      </c>
      <c r="F3632" s="24">
        <v>66.58</v>
      </c>
      <c r="G3632" s="24">
        <f t="shared" si="56"/>
        <v>469.97999999999996</v>
      </c>
    </row>
    <row r="3633" spans="1:7" x14ac:dyDescent="0.25">
      <c r="A3633" t="s">
        <v>311</v>
      </c>
      <c r="B3633" t="s">
        <v>314</v>
      </c>
      <c r="C3633" t="s">
        <v>489</v>
      </c>
      <c r="D3633" s="34">
        <v>44743</v>
      </c>
      <c r="E3633">
        <v>403.4</v>
      </c>
      <c r="F3633" s="24">
        <v>66.58</v>
      </c>
      <c r="G3633" s="24">
        <f t="shared" si="56"/>
        <v>469.97999999999996</v>
      </c>
    </row>
    <row r="3634" spans="1:7" x14ac:dyDescent="0.25">
      <c r="A3634" t="s">
        <v>311</v>
      </c>
      <c r="B3634" t="s">
        <v>314</v>
      </c>
      <c r="C3634" t="s">
        <v>490</v>
      </c>
      <c r="D3634" s="34">
        <v>44743</v>
      </c>
      <c r="E3634">
        <v>403.4</v>
      </c>
      <c r="F3634" s="24">
        <v>66.58</v>
      </c>
      <c r="G3634" s="24">
        <f t="shared" si="56"/>
        <v>469.97999999999996</v>
      </c>
    </row>
    <row r="3635" spans="1:7" x14ac:dyDescent="0.25">
      <c r="A3635" t="s">
        <v>311</v>
      </c>
      <c r="B3635" t="s">
        <v>314</v>
      </c>
      <c r="C3635" t="s">
        <v>491</v>
      </c>
      <c r="D3635" s="34">
        <v>44743</v>
      </c>
      <c r="E3635">
        <v>403.4</v>
      </c>
      <c r="F3635" s="24">
        <v>66.58</v>
      </c>
      <c r="G3635" s="24">
        <f t="shared" si="56"/>
        <v>469.97999999999996</v>
      </c>
    </row>
    <row r="3636" spans="1:7" x14ac:dyDescent="0.25">
      <c r="A3636" t="s">
        <v>311</v>
      </c>
      <c r="B3636" t="s">
        <v>314</v>
      </c>
      <c r="C3636" t="s">
        <v>492</v>
      </c>
      <c r="D3636" s="34">
        <v>44743</v>
      </c>
      <c r="E3636">
        <v>403.4</v>
      </c>
      <c r="F3636" s="24">
        <v>66.58</v>
      </c>
      <c r="G3636" s="24">
        <f t="shared" si="56"/>
        <v>469.97999999999996</v>
      </c>
    </row>
    <row r="3637" spans="1:7" x14ac:dyDescent="0.25">
      <c r="A3637" t="s">
        <v>311</v>
      </c>
      <c r="B3637" t="s">
        <v>314</v>
      </c>
      <c r="C3637" t="s">
        <v>493</v>
      </c>
      <c r="D3637" s="34">
        <v>44743</v>
      </c>
      <c r="E3637">
        <v>403.4</v>
      </c>
      <c r="F3637" s="24">
        <v>66.58</v>
      </c>
      <c r="G3637" s="24">
        <f t="shared" si="56"/>
        <v>469.97999999999996</v>
      </c>
    </row>
    <row r="3638" spans="1:7" x14ac:dyDescent="0.25">
      <c r="A3638" t="s">
        <v>311</v>
      </c>
      <c r="B3638" t="s">
        <v>314</v>
      </c>
      <c r="C3638" t="s">
        <v>494</v>
      </c>
      <c r="D3638" s="34">
        <v>44743</v>
      </c>
      <c r="E3638">
        <v>403.4</v>
      </c>
      <c r="F3638" s="24">
        <v>66.58</v>
      </c>
      <c r="G3638" s="24">
        <f t="shared" si="56"/>
        <v>469.97999999999996</v>
      </c>
    </row>
    <row r="3639" spans="1:7" x14ac:dyDescent="0.25">
      <c r="A3639" t="s">
        <v>311</v>
      </c>
      <c r="B3639" t="s">
        <v>314</v>
      </c>
      <c r="C3639" t="s">
        <v>495</v>
      </c>
      <c r="D3639" s="34">
        <v>44743</v>
      </c>
      <c r="E3639">
        <v>403.4</v>
      </c>
      <c r="F3639" s="24">
        <v>66.58</v>
      </c>
      <c r="G3639" s="24">
        <f t="shared" si="56"/>
        <v>469.97999999999996</v>
      </c>
    </row>
    <row r="3640" spans="1:7" x14ac:dyDescent="0.25">
      <c r="A3640" t="s">
        <v>311</v>
      </c>
      <c r="B3640" t="s">
        <v>314</v>
      </c>
      <c r="C3640" t="s">
        <v>496</v>
      </c>
      <c r="D3640" s="34">
        <v>44743</v>
      </c>
      <c r="E3640">
        <v>403.4</v>
      </c>
      <c r="F3640" s="24">
        <v>66.58</v>
      </c>
      <c r="G3640" s="24">
        <f t="shared" si="56"/>
        <v>469.97999999999996</v>
      </c>
    </row>
    <row r="3641" spans="1:7" x14ac:dyDescent="0.25">
      <c r="A3641" t="s">
        <v>311</v>
      </c>
      <c r="B3641" t="s">
        <v>314</v>
      </c>
      <c r="C3641" t="s">
        <v>497</v>
      </c>
      <c r="D3641" s="34">
        <v>44743</v>
      </c>
      <c r="E3641">
        <v>403.4</v>
      </c>
      <c r="F3641" s="24">
        <v>66.58</v>
      </c>
      <c r="G3641" s="24">
        <f t="shared" si="56"/>
        <v>469.97999999999996</v>
      </c>
    </row>
    <row r="3642" spans="1:7" x14ac:dyDescent="0.25">
      <c r="A3642" t="s">
        <v>311</v>
      </c>
      <c r="B3642" t="s">
        <v>314</v>
      </c>
      <c r="C3642" t="s">
        <v>498</v>
      </c>
      <c r="D3642" s="34">
        <v>44743</v>
      </c>
      <c r="E3642">
        <v>403.4</v>
      </c>
      <c r="F3642" s="24">
        <v>66.58</v>
      </c>
      <c r="G3642" s="24">
        <f t="shared" si="56"/>
        <v>469.97999999999996</v>
      </c>
    </row>
    <row r="3643" spans="1:7" x14ac:dyDescent="0.25">
      <c r="A3643" t="s">
        <v>311</v>
      </c>
      <c r="B3643" t="s">
        <v>314</v>
      </c>
      <c r="C3643" t="s">
        <v>499</v>
      </c>
      <c r="D3643" s="34">
        <v>44743</v>
      </c>
      <c r="E3643">
        <v>403.4</v>
      </c>
      <c r="F3643" s="24">
        <v>66.58</v>
      </c>
      <c r="G3643" s="24">
        <f t="shared" si="56"/>
        <v>469.97999999999996</v>
      </c>
    </row>
    <row r="3644" spans="1:7" x14ac:dyDescent="0.25">
      <c r="A3644" t="s">
        <v>311</v>
      </c>
      <c r="B3644" t="s">
        <v>314</v>
      </c>
      <c r="C3644" t="s">
        <v>500</v>
      </c>
      <c r="D3644" s="34">
        <v>44743</v>
      </c>
      <c r="E3644">
        <v>403.4</v>
      </c>
      <c r="F3644" s="24">
        <v>66.58</v>
      </c>
      <c r="G3644" s="24">
        <f t="shared" si="56"/>
        <v>469.97999999999996</v>
      </c>
    </row>
    <row r="3645" spans="1:7" x14ac:dyDescent="0.25">
      <c r="A3645" t="s">
        <v>311</v>
      </c>
      <c r="B3645" t="s">
        <v>314</v>
      </c>
      <c r="C3645" t="s">
        <v>501</v>
      </c>
      <c r="D3645" s="34">
        <v>44743</v>
      </c>
      <c r="E3645">
        <v>403.4</v>
      </c>
      <c r="F3645" s="24">
        <v>66.58</v>
      </c>
      <c r="G3645" s="24">
        <f t="shared" si="56"/>
        <v>469.97999999999996</v>
      </c>
    </row>
    <row r="3646" spans="1:7" x14ac:dyDescent="0.25">
      <c r="A3646" t="s">
        <v>311</v>
      </c>
      <c r="B3646" t="s">
        <v>314</v>
      </c>
      <c r="C3646" t="s">
        <v>502</v>
      </c>
      <c r="D3646" s="34">
        <v>44743</v>
      </c>
      <c r="E3646">
        <v>403.4</v>
      </c>
      <c r="F3646" s="24">
        <v>66.58</v>
      </c>
      <c r="G3646" s="24">
        <f t="shared" si="56"/>
        <v>469.97999999999996</v>
      </c>
    </row>
    <row r="3647" spans="1:7" x14ac:dyDescent="0.25">
      <c r="A3647" t="s">
        <v>311</v>
      </c>
      <c r="B3647" t="s">
        <v>314</v>
      </c>
      <c r="C3647" t="s">
        <v>503</v>
      </c>
      <c r="D3647" s="34">
        <v>44743</v>
      </c>
      <c r="E3647">
        <v>403.4</v>
      </c>
      <c r="F3647" s="24">
        <v>66.58</v>
      </c>
      <c r="G3647" s="24">
        <f t="shared" si="56"/>
        <v>469.97999999999996</v>
      </c>
    </row>
    <row r="3648" spans="1:7" x14ac:dyDescent="0.25">
      <c r="A3648" t="s">
        <v>311</v>
      </c>
      <c r="B3648" t="s">
        <v>314</v>
      </c>
      <c r="C3648" t="s">
        <v>504</v>
      </c>
      <c r="D3648" s="34">
        <v>44743</v>
      </c>
      <c r="E3648">
        <v>403.4</v>
      </c>
      <c r="F3648" s="24">
        <v>66.58</v>
      </c>
      <c r="G3648" s="24">
        <f t="shared" si="56"/>
        <v>469.97999999999996</v>
      </c>
    </row>
    <row r="3649" spans="1:7" x14ac:dyDescent="0.25">
      <c r="A3649" t="s">
        <v>311</v>
      </c>
      <c r="B3649" t="s">
        <v>314</v>
      </c>
      <c r="C3649" t="s">
        <v>505</v>
      </c>
      <c r="D3649" s="34">
        <v>44743</v>
      </c>
      <c r="E3649">
        <v>403.4</v>
      </c>
      <c r="F3649" s="24">
        <v>66.58</v>
      </c>
      <c r="G3649" s="24">
        <f t="shared" si="56"/>
        <v>469.97999999999996</v>
      </c>
    </row>
    <row r="3650" spans="1:7" x14ac:dyDescent="0.25">
      <c r="A3650" t="s">
        <v>311</v>
      </c>
      <c r="B3650" t="s">
        <v>312</v>
      </c>
      <c r="C3650" t="s">
        <v>313</v>
      </c>
      <c r="D3650" s="34">
        <v>44774</v>
      </c>
      <c r="E3650">
        <v>882397.93</v>
      </c>
      <c r="F3650" s="24">
        <v>316094.17</v>
      </c>
      <c r="G3650" s="24">
        <f t="shared" si="56"/>
        <v>1198492.1000000001</v>
      </c>
    </row>
    <row r="3651" spans="1:7" x14ac:dyDescent="0.25">
      <c r="A3651" t="s">
        <v>311</v>
      </c>
      <c r="B3651" t="s">
        <v>314</v>
      </c>
      <c r="C3651" t="s">
        <v>315</v>
      </c>
      <c r="D3651" s="34">
        <v>44774</v>
      </c>
      <c r="E3651">
        <v>404.63</v>
      </c>
      <c r="F3651" s="24">
        <v>65.349999999999994</v>
      </c>
      <c r="G3651" s="24">
        <f t="shared" ref="G3651:G3714" si="57">SUM(E3651:F3651)</f>
        <v>469.98</v>
      </c>
    </row>
    <row r="3652" spans="1:7" x14ac:dyDescent="0.25">
      <c r="A3652" t="s">
        <v>311</v>
      </c>
      <c r="B3652" t="s">
        <v>314</v>
      </c>
      <c r="C3652" t="s">
        <v>316</v>
      </c>
      <c r="D3652" s="34">
        <v>44774</v>
      </c>
      <c r="E3652">
        <v>405.95</v>
      </c>
      <c r="F3652" s="24">
        <v>65.56</v>
      </c>
      <c r="G3652" s="24">
        <f t="shared" si="57"/>
        <v>471.51</v>
      </c>
    </row>
    <row r="3653" spans="1:7" x14ac:dyDescent="0.25">
      <c r="A3653" t="s">
        <v>311</v>
      </c>
      <c r="B3653" t="s">
        <v>314</v>
      </c>
      <c r="C3653" t="s">
        <v>317</v>
      </c>
      <c r="D3653" s="34">
        <v>44774</v>
      </c>
      <c r="E3653">
        <v>404.63</v>
      </c>
      <c r="F3653" s="24">
        <v>65.349999999999994</v>
      </c>
      <c r="G3653" s="24">
        <f t="shared" si="57"/>
        <v>469.98</v>
      </c>
    </row>
    <row r="3654" spans="1:7" x14ac:dyDescent="0.25">
      <c r="A3654" t="s">
        <v>311</v>
      </c>
      <c r="B3654" t="s">
        <v>314</v>
      </c>
      <c r="C3654" t="s">
        <v>318</v>
      </c>
      <c r="D3654" s="34">
        <v>44774</v>
      </c>
      <c r="E3654">
        <v>405.95</v>
      </c>
      <c r="F3654" s="24">
        <v>65.56</v>
      </c>
      <c r="G3654" s="24">
        <f t="shared" si="57"/>
        <v>471.51</v>
      </c>
    </row>
    <row r="3655" spans="1:7" x14ac:dyDescent="0.25">
      <c r="A3655" t="s">
        <v>311</v>
      </c>
      <c r="B3655" t="s">
        <v>314</v>
      </c>
      <c r="C3655" t="s">
        <v>319</v>
      </c>
      <c r="D3655" s="34">
        <v>44774</v>
      </c>
      <c r="E3655">
        <v>405.95</v>
      </c>
      <c r="F3655" s="24">
        <v>65.56</v>
      </c>
      <c r="G3655" s="24">
        <f t="shared" si="57"/>
        <v>471.51</v>
      </c>
    </row>
    <row r="3656" spans="1:7" x14ac:dyDescent="0.25">
      <c r="A3656" t="s">
        <v>311</v>
      </c>
      <c r="B3656" t="s">
        <v>314</v>
      </c>
      <c r="C3656" t="s">
        <v>320</v>
      </c>
      <c r="D3656" s="34">
        <v>44774</v>
      </c>
      <c r="E3656">
        <v>405.95</v>
      </c>
      <c r="F3656" s="24">
        <v>65.56</v>
      </c>
      <c r="G3656" s="24">
        <f t="shared" si="57"/>
        <v>471.51</v>
      </c>
    </row>
    <row r="3657" spans="1:7" x14ac:dyDescent="0.25">
      <c r="A3657" t="s">
        <v>311</v>
      </c>
      <c r="B3657" t="s">
        <v>314</v>
      </c>
      <c r="C3657" t="s">
        <v>321</v>
      </c>
      <c r="D3657" s="34">
        <v>44774</v>
      </c>
      <c r="E3657">
        <v>404.63</v>
      </c>
      <c r="F3657" s="24">
        <v>65.349999999999994</v>
      </c>
      <c r="G3657" s="24">
        <f t="shared" si="57"/>
        <v>469.98</v>
      </c>
    </row>
    <row r="3658" spans="1:7" x14ac:dyDescent="0.25">
      <c r="A3658" t="s">
        <v>311</v>
      </c>
      <c r="B3658" t="s">
        <v>314</v>
      </c>
      <c r="C3658" t="s">
        <v>322</v>
      </c>
      <c r="D3658" s="34">
        <v>44774</v>
      </c>
      <c r="E3658">
        <v>405.95</v>
      </c>
      <c r="F3658" s="24">
        <v>65.56</v>
      </c>
      <c r="G3658" s="24">
        <f t="shared" si="57"/>
        <v>471.51</v>
      </c>
    </row>
    <row r="3659" spans="1:7" x14ac:dyDescent="0.25">
      <c r="A3659" t="s">
        <v>311</v>
      </c>
      <c r="B3659" t="s">
        <v>314</v>
      </c>
      <c r="C3659" t="s">
        <v>323</v>
      </c>
      <c r="D3659" s="34">
        <v>44774</v>
      </c>
      <c r="E3659">
        <v>404.63</v>
      </c>
      <c r="F3659" s="24">
        <v>65.349999999999994</v>
      </c>
      <c r="G3659" s="24">
        <f t="shared" si="57"/>
        <v>469.98</v>
      </c>
    </row>
    <row r="3660" spans="1:7" x14ac:dyDescent="0.25">
      <c r="A3660" t="s">
        <v>311</v>
      </c>
      <c r="B3660" t="s">
        <v>314</v>
      </c>
      <c r="C3660" t="s">
        <v>324</v>
      </c>
      <c r="D3660" s="34">
        <v>44774</v>
      </c>
      <c r="E3660">
        <v>405.95</v>
      </c>
      <c r="F3660" s="24">
        <v>65.56</v>
      </c>
      <c r="G3660" s="24">
        <f t="shared" si="57"/>
        <v>471.51</v>
      </c>
    </row>
    <row r="3661" spans="1:7" x14ac:dyDescent="0.25">
      <c r="A3661" t="s">
        <v>311</v>
      </c>
      <c r="B3661" t="s">
        <v>314</v>
      </c>
      <c r="C3661" t="s">
        <v>325</v>
      </c>
      <c r="D3661" s="34">
        <v>44774</v>
      </c>
      <c r="E3661">
        <v>404.63</v>
      </c>
      <c r="F3661" s="24">
        <v>65.349999999999994</v>
      </c>
      <c r="G3661" s="24">
        <f t="shared" si="57"/>
        <v>469.98</v>
      </c>
    </row>
    <row r="3662" spans="1:7" x14ac:dyDescent="0.25">
      <c r="A3662" t="s">
        <v>311</v>
      </c>
      <c r="B3662" t="s">
        <v>314</v>
      </c>
      <c r="C3662" t="s">
        <v>326</v>
      </c>
      <c r="D3662" s="34">
        <v>44774</v>
      </c>
      <c r="E3662">
        <v>405.95</v>
      </c>
      <c r="F3662" s="24">
        <v>65.56</v>
      </c>
      <c r="G3662" s="24">
        <f t="shared" si="57"/>
        <v>471.51</v>
      </c>
    </row>
    <row r="3663" spans="1:7" x14ac:dyDescent="0.25">
      <c r="A3663" t="s">
        <v>311</v>
      </c>
      <c r="B3663" t="s">
        <v>314</v>
      </c>
      <c r="C3663" t="s">
        <v>327</v>
      </c>
      <c r="D3663" s="34">
        <v>44774</v>
      </c>
      <c r="E3663">
        <v>405.95</v>
      </c>
      <c r="F3663" s="24">
        <v>65.56</v>
      </c>
      <c r="G3663" s="24">
        <f t="shared" si="57"/>
        <v>471.51</v>
      </c>
    </row>
    <row r="3664" spans="1:7" x14ac:dyDescent="0.25">
      <c r="A3664" t="s">
        <v>311</v>
      </c>
      <c r="B3664" t="s">
        <v>314</v>
      </c>
      <c r="C3664" t="s">
        <v>328</v>
      </c>
      <c r="D3664" s="34">
        <v>44774</v>
      </c>
      <c r="E3664">
        <v>405.95</v>
      </c>
      <c r="F3664" s="24">
        <v>65.56</v>
      </c>
      <c r="G3664" s="24">
        <f t="shared" si="57"/>
        <v>471.51</v>
      </c>
    </row>
    <row r="3665" spans="1:7" x14ac:dyDescent="0.25">
      <c r="A3665" t="s">
        <v>311</v>
      </c>
      <c r="B3665" t="s">
        <v>314</v>
      </c>
      <c r="C3665" t="s">
        <v>329</v>
      </c>
      <c r="D3665" s="34">
        <v>44774</v>
      </c>
      <c r="E3665">
        <v>405.95</v>
      </c>
      <c r="F3665" s="24">
        <v>65.56</v>
      </c>
      <c r="G3665" s="24">
        <f t="shared" si="57"/>
        <v>471.51</v>
      </c>
    </row>
    <row r="3666" spans="1:7" x14ac:dyDescent="0.25">
      <c r="A3666" t="s">
        <v>311</v>
      </c>
      <c r="B3666" t="s">
        <v>314</v>
      </c>
      <c r="C3666" t="s">
        <v>330</v>
      </c>
      <c r="D3666" s="34">
        <v>44774</v>
      </c>
      <c r="E3666">
        <v>404.63</v>
      </c>
      <c r="F3666" s="24">
        <v>65.349999999999994</v>
      </c>
      <c r="G3666" s="24">
        <f t="shared" si="57"/>
        <v>469.98</v>
      </c>
    </row>
    <row r="3667" spans="1:7" x14ac:dyDescent="0.25">
      <c r="A3667" t="s">
        <v>311</v>
      </c>
      <c r="B3667" t="s">
        <v>314</v>
      </c>
      <c r="C3667" t="s">
        <v>331</v>
      </c>
      <c r="D3667" s="34">
        <v>44774</v>
      </c>
      <c r="E3667">
        <v>405.95</v>
      </c>
      <c r="F3667" s="24">
        <v>65.56</v>
      </c>
      <c r="G3667" s="24">
        <f t="shared" si="57"/>
        <v>471.51</v>
      </c>
    </row>
    <row r="3668" spans="1:7" x14ac:dyDescent="0.25">
      <c r="A3668" t="s">
        <v>311</v>
      </c>
      <c r="B3668" t="s">
        <v>314</v>
      </c>
      <c r="C3668" t="s">
        <v>332</v>
      </c>
      <c r="D3668" s="34">
        <v>44774</v>
      </c>
      <c r="E3668">
        <v>405.95</v>
      </c>
      <c r="F3668" s="24">
        <v>65.56</v>
      </c>
      <c r="G3668" s="24">
        <f t="shared" si="57"/>
        <v>471.51</v>
      </c>
    </row>
    <row r="3669" spans="1:7" x14ac:dyDescent="0.25">
      <c r="A3669" t="s">
        <v>311</v>
      </c>
      <c r="B3669" t="s">
        <v>314</v>
      </c>
      <c r="C3669" t="s">
        <v>333</v>
      </c>
      <c r="D3669" s="34">
        <v>44774</v>
      </c>
      <c r="E3669">
        <v>405.95</v>
      </c>
      <c r="F3669" s="24">
        <v>65.56</v>
      </c>
      <c r="G3669" s="24">
        <f t="shared" si="57"/>
        <v>471.51</v>
      </c>
    </row>
    <row r="3670" spans="1:7" x14ac:dyDescent="0.25">
      <c r="A3670" t="s">
        <v>311</v>
      </c>
      <c r="B3670" t="s">
        <v>314</v>
      </c>
      <c r="C3670" t="s">
        <v>334</v>
      </c>
      <c r="D3670" s="34">
        <v>44774</v>
      </c>
      <c r="E3670">
        <v>404.63</v>
      </c>
      <c r="F3670" s="24">
        <v>65.349999999999994</v>
      </c>
      <c r="G3670" s="24">
        <f t="shared" si="57"/>
        <v>469.98</v>
      </c>
    </row>
    <row r="3671" spans="1:7" x14ac:dyDescent="0.25">
      <c r="A3671" t="s">
        <v>311</v>
      </c>
      <c r="B3671" t="s">
        <v>314</v>
      </c>
      <c r="C3671" t="s">
        <v>335</v>
      </c>
      <c r="D3671" s="34">
        <v>44774</v>
      </c>
      <c r="E3671">
        <v>405.95</v>
      </c>
      <c r="F3671" s="24">
        <v>65.56</v>
      </c>
      <c r="G3671" s="24">
        <f t="shared" si="57"/>
        <v>471.51</v>
      </c>
    </row>
    <row r="3672" spans="1:7" x14ac:dyDescent="0.25">
      <c r="A3672" t="s">
        <v>311</v>
      </c>
      <c r="B3672" t="s">
        <v>314</v>
      </c>
      <c r="C3672" t="s">
        <v>336</v>
      </c>
      <c r="D3672" s="34">
        <v>44774</v>
      </c>
      <c r="E3672">
        <v>405.95</v>
      </c>
      <c r="F3672" s="24">
        <v>65.56</v>
      </c>
      <c r="G3672" s="24">
        <f t="shared" si="57"/>
        <v>471.51</v>
      </c>
    </row>
    <row r="3673" spans="1:7" x14ac:dyDescent="0.25">
      <c r="A3673" t="s">
        <v>311</v>
      </c>
      <c r="B3673" t="s">
        <v>314</v>
      </c>
      <c r="C3673" t="s">
        <v>337</v>
      </c>
      <c r="D3673" s="34">
        <v>44774</v>
      </c>
      <c r="E3673">
        <v>404.63</v>
      </c>
      <c r="F3673" s="24">
        <v>65.349999999999994</v>
      </c>
      <c r="G3673" s="24">
        <f t="shared" si="57"/>
        <v>469.98</v>
      </c>
    </row>
    <row r="3674" spans="1:7" x14ac:dyDescent="0.25">
      <c r="A3674" t="s">
        <v>311</v>
      </c>
      <c r="B3674" t="s">
        <v>314</v>
      </c>
      <c r="C3674" t="s">
        <v>338</v>
      </c>
      <c r="D3674" s="34">
        <v>44774</v>
      </c>
      <c r="E3674">
        <v>404.63</v>
      </c>
      <c r="F3674" s="24">
        <v>65.349999999999994</v>
      </c>
      <c r="G3674" s="24">
        <f t="shared" si="57"/>
        <v>469.98</v>
      </c>
    </row>
    <row r="3675" spans="1:7" x14ac:dyDescent="0.25">
      <c r="A3675" t="s">
        <v>311</v>
      </c>
      <c r="B3675" t="s">
        <v>314</v>
      </c>
      <c r="C3675" t="s">
        <v>339</v>
      </c>
      <c r="D3675" s="34">
        <v>44774</v>
      </c>
      <c r="E3675">
        <v>404.63</v>
      </c>
      <c r="F3675" s="24">
        <v>65.349999999999994</v>
      </c>
      <c r="G3675" s="24">
        <f t="shared" si="57"/>
        <v>469.98</v>
      </c>
    </row>
    <row r="3676" spans="1:7" x14ac:dyDescent="0.25">
      <c r="A3676" t="s">
        <v>311</v>
      </c>
      <c r="B3676" t="s">
        <v>314</v>
      </c>
      <c r="C3676" t="s">
        <v>340</v>
      </c>
      <c r="D3676" s="34">
        <v>44774</v>
      </c>
      <c r="E3676">
        <v>404.63</v>
      </c>
      <c r="F3676" s="24">
        <v>65.349999999999994</v>
      </c>
      <c r="G3676" s="24">
        <f t="shared" si="57"/>
        <v>469.98</v>
      </c>
    </row>
    <row r="3677" spans="1:7" x14ac:dyDescent="0.25">
      <c r="A3677" t="s">
        <v>311</v>
      </c>
      <c r="B3677" t="s">
        <v>314</v>
      </c>
      <c r="C3677" t="s">
        <v>341</v>
      </c>
      <c r="D3677" s="34">
        <v>44774</v>
      </c>
      <c r="E3677">
        <v>404.63</v>
      </c>
      <c r="F3677" s="24">
        <v>65.349999999999994</v>
      </c>
      <c r="G3677" s="24">
        <f t="shared" si="57"/>
        <v>469.98</v>
      </c>
    </row>
    <row r="3678" spans="1:7" x14ac:dyDescent="0.25">
      <c r="A3678" t="s">
        <v>311</v>
      </c>
      <c r="B3678" t="s">
        <v>314</v>
      </c>
      <c r="C3678" t="s">
        <v>342</v>
      </c>
      <c r="D3678" s="34">
        <v>44774</v>
      </c>
      <c r="E3678">
        <v>404.63</v>
      </c>
      <c r="F3678" s="24">
        <v>65.349999999999994</v>
      </c>
      <c r="G3678" s="24">
        <f t="shared" si="57"/>
        <v>469.98</v>
      </c>
    </row>
    <row r="3679" spans="1:7" x14ac:dyDescent="0.25">
      <c r="A3679" t="s">
        <v>311</v>
      </c>
      <c r="B3679" t="s">
        <v>314</v>
      </c>
      <c r="C3679" t="s">
        <v>343</v>
      </c>
      <c r="D3679" s="34">
        <v>44774</v>
      </c>
      <c r="E3679">
        <v>404.63</v>
      </c>
      <c r="F3679" s="24">
        <v>65.349999999999994</v>
      </c>
      <c r="G3679" s="24">
        <f t="shared" si="57"/>
        <v>469.98</v>
      </c>
    </row>
    <row r="3680" spans="1:7" x14ac:dyDescent="0.25">
      <c r="A3680" t="s">
        <v>311</v>
      </c>
      <c r="B3680" t="s">
        <v>314</v>
      </c>
      <c r="C3680" t="s">
        <v>344</v>
      </c>
      <c r="D3680" s="34">
        <v>44774</v>
      </c>
      <c r="E3680">
        <v>404.63</v>
      </c>
      <c r="F3680" s="24">
        <v>65.349999999999994</v>
      </c>
      <c r="G3680" s="24">
        <f t="shared" si="57"/>
        <v>469.98</v>
      </c>
    </row>
    <row r="3681" spans="1:7" x14ac:dyDescent="0.25">
      <c r="A3681" t="s">
        <v>311</v>
      </c>
      <c r="B3681" t="s">
        <v>314</v>
      </c>
      <c r="C3681" t="s">
        <v>345</v>
      </c>
      <c r="D3681" s="34">
        <v>44774</v>
      </c>
      <c r="E3681">
        <v>404.63</v>
      </c>
      <c r="F3681" s="24">
        <v>65.349999999999994</v>
      </c>
      <c r="G3681" s="24">
        <f t="shared" si="57"/>
        <v>469.98</v>
      </c>
    </row>
    <row r="3682" spans="1:7" x14ac:dyDescent="0.25">
      <c r="A3682" t="s">
        <v>311</v>
      </c>
      <c r="B3682" t="s">
        <v>314</v>
      </c>
      <c r="C3682" t="s">
        <v>346</v>
      </c>
      <c r="D3682" s="34">
        <v>44774</v>
      </c>
      <c r="E3682">
        <v>404.63</v>
      </c>
      <c r="F3682" s="24">
        <v>65.349999999999994</v>
      </c>
      <c r="G3682" s="24">
        <f t="shared" si="57"/>
        <v>469.98</v>
      </c>
    </row>
    <row r="3683" spans="1:7" x14ac:dyDescent="0.25">
      <c r="A3683" t="s">
        <v>311</v>
      </c>
      <c r="B3683" t="s">
        <v>314</v>
      </c>
      <c r="C3683" t="s">
        <v>347</v>
      </c>
      <c r="D3683" s="34">
        <v>44774</v>
      </c>
      <c r="E3683">
        <v>404.63</v>
      </c>
      <c r="F3683" s="24">
        <v>65.349999999999994</v>
      </c>
      <c r="G3683" s="24">
        <f t="shared" si="57"/>
        <v>469.98</v>
      </c>
    </row>
    <row r="3684" spans="1:7" x14ac:dyDescent="0.25">
      <c r="A3684" t="s">
        <v>311</v>
      </c>
      <c r="B3684" t="s">
        <v>314</v>
      </c>
      <c r="C3684" t="s">
        <v>348</v>
      </c>
      <c r="D3684" s="34">
        <v>44774</v>
      </c>
      <c r="E3684">
        <v>404.63</v>
      </c>
      <c r="F3684" s="24">
        <v>65.349999999999994</v>
      </c>
      <c r="G3684" s="24">
        <f t="shared" si="57"/>
        <v>469.98</v>
      </c>
    </row>
    <row r="3685" spans="1:7" x14ac:dyDescent="0.25">
      <c r="A3685" t="s">
        <v>311</v>
      </c>
      <c r="B3685" t="s">
        <v>314</v>
      </c>
      <c r="C3685" t="s">
        <v>349</v>
      </c>
      <c r="D3685" s="34">
        <v>44774</v>
      </c>
      <c r="E3685">
        <v>405.95</v>
      </c>
      <c r="F3685" s="24">
        <v>65.56</v>
      </c>
      <c r="G3685" s="24">
        <f t="shared" si="57"/>
        <v>471.51</v>
      </c>
    </row>
    <row r="3686" spans="1:7" x14ac:dyDescent="0.25">
      <c r="A3686" t="s">
        <v>311</v>
      </c>
      <c r="B3686" t="s">
        <v>314</v>
      </c>
      <c r="C3686" t="s">
        <v>350</v>
      </c>
      <c r="D3686" s="34">
        <v>44774</v>
      </c>
      <c r="E3686">
        <v>404.63</v>
      </c>
      <c r="F3686" s="24">
        <v>65.349999999999994</v>
      </c>
      <c r="G3686" s="24">
        <f t="shared" si="57"/>
        <v>469.98</v>
      </c>
    </row>
    <row r="3687" spans="1:7" x14ac:dyDescent="0.25">
      <c r="A3687" t="s">
        <v>311</v>
      </c>
      <c r="B3687" t="s">
        <v>314</v>
      </c>
      <c r="C3687" t="s">
        <v>351</v>
      </c>
      <c r="D3687" s="34">
        <v>44774</v>
      </c>
      <c r="E3687">
        <v>405.95</v>
      </c>
      <c r="F3687" s="24">
        <v>65.56</v>
      </c>
      <c r="G3687" s="24">
        <f t="shared" si="57"/>
        <v>471.51</v>
      </c>
    </row>
    <row r="3688" spans="1:7" x14ac:dyDescent="0.25">
      <c r="A3688" t="s">
        <v>311</v>
      </c>
      <c r="B3688" t="s">
        <v>314</v>
      </c>
      <c r="C3688" t="s">
        <v>352</v>
      </c>
      <c r="D3688" s="34">
        <v>44774</v>
      </c>
      <c r="E3688">
        <v>405.95</v>
      </c>
      <c r="F3688" s="24">
        <v>65.56</v>
      </c>
      <c r="G3688" s="24">
        <f t="shared" si="57"/>
        <v>471.51</v>
      </c>
    </row>
    <row r="3689" spans="1:7" x14ac:dyDescent="0.25">
      <c r="A3689" t="s">
        <v>311</v>
      </c>
      <c r="B3689" t="s">
        <v>314</v>
      </c>
      <c r="C3689" t="s">
        <v>353</v>
      </c>
      <c r="D3689" s="34">
        <v>44774</v>
      </c>
      <c r="E3689">
        <v>404.63</v>
      </c>
      <c r="F3689" s="24">
        <v>65.349999999999994</v>
      </c>
      <c r="G3689" s="24">
        <f t="shared" si="57"/>
        <v>469.98</v>
      </c>
    </row>
    <row r="3690" spans="1:7" x14ac:dyDescent="0.25">
      <c r="A3690" t="s">
        <v>311</v>
      </c>
      <c r="B3690" t="s">
        <v>314</v>
      </c>
      <c r="C3690" t="s">
        <v>354</v>
      </c>
      <c r="D3690" s="34">
        <v>44774</v>
      </c>
      <c r="E3690">
        <v>405.95</v>
      </c>
      <c r="F3690" s="24">
        <v>65.56</v>
      </c>
      <c r="G3690" s="24">
        <f t="shared" si="57"/>
        <v>471.51</v>
      </c>
    </row>
    <row r="3691" spans="1:7" x14ac:dyDescent="0.25">
      <c r="A3691" t="s">
        <v>311</v>
      </c>
      <c r="B3691" t="s">
        <v>314</v>
      </c>
      <c r="C3691" t="s">
        <v>355</v>
      </c>
      <c r="D3691" s="34">
        <v>44774</v>
      </c>
      <c r="E3691">
        <v>405.95</v>
      </c>
      <c r="F3691" s="24">
        <v>65.56</v>
      </c>
      <c r="G3691" s="24">
        <f t="shared" si="57"/>
        <v>471.51</v>
      </c>
    </row>
    <row r="3692" spans="1:7" x14ac:dyDescent="0.25">
      <c r="A3692" t="s">
        <v>311</v>
      </c>
      <c r="B3692" t="s">
        <v>314</v>
      </c>
      <c r="C3692" t="s">
        <v>356</v>
      </c>
      <c r="D3692" s="34">
        <v>44774</v>
      </c>
      <c r="E3692">
        <v>405.95</v>
      </c>
      <c r="F3692" s="24">
        <v>65.56</v>
      </c>
      <c r="G3692" s="24">
        <f t="shared" si="57"/>
        <v>471.51</v>
      </c>
    </row>
    <row r="3693" spans="1:7" x14ac:dyDescent="0.25">
      <c r="A3693" t="s">
        <v>311</v>
      </c>
      <c r="B3693" t="s">
        <v>314</v>
      </c>
      <c r="C3693" t="s">
        <v>357</v>
      </c>
      <c r="D3693" s="34">
        <v>44774</v>
      </c>
      <c r="E3693">
        <v>405.95</v>
      </c>
      <c r="F3693" s="24">
        <v>65.56</v>
      </c>
      <c r="G3693" s="24">
        <f t="shared" si="57"/>
        <v>471.51</v>
      </c>
    </row>
    <row r="3694" spans="1:7" x14ac:dyDescent="0.25">
      <c r="A3694" t="s">
        <v>311</v>
      </c>
      <c r="B3694" t="s">
        <v>314</v>
      </c>
      <c r="C3694" t="s">
        <v>358</v>
      </c>
      <c r="D3694" s="34">
        <v>44774</v>
      </c>
      <c r="E3694">
        <v>405.95</v>
      </c>
      <c r="F3694" s="24">
        <v>65.56</v>
      </c>
      <c r="G3694" s="24">
        <f t="shared" si="57"/>
        <v>471.51</v>
      </c>
    </row>
    <row r="3695" spans="1:7" x14ac:dyDescent="0.25">
      <c r="A3695" t="s">
        <v>311</v>
      </c>
      <c r="B3695" t="s">
        <v>314</v>
      </c>
      <c r="C3695" t="s">
        <v>359</v>
      </c>
      <c r="D3695" s="34">
        <v>44774</v>
      </c>
      <c r="E3695">
        <v>405.95</v>
      </c>
      <c r="F3695" s="24">
        <v>65.56</v>
      </c>
      <c r="G3695" s="24">
        <f t="shared" si="57"/>
        <v>471.51</v>
      </c>
    </row>
    <row r="3696" spans="1:7" x14ac:dyDescent="0.25">
      <c r="A3696" t="s">
        <v>311</v>
      </c>
      <c r="B3696" t="s">
        <v>314</v>
      </c>
      <c r="C3696" t="s">
        <v>360</v>
      </c>
      <c r="D3696" s="34">
        <v>44774</v>
      </c>
      <c r="E3696">
        <v>405.95</v>
      </c>
      <c r="F3696" s="24">
        <v>65.56</v>
      </c>
      <c r="G3696" s="24">
        <f t="shared" si="57"/>
        <v>471.51</v>
      </c>
    </row>
    <row r="3697" spans="1:7" x14ac:dyDescent="0.25">
      <c r="A3697" t="s">
        <v>311</v>
      </c>
      <c r="B3697" t="s">
        <v>314</v>
      </c>
      <c r="C3697" t="s">
        <v>361</v>
      </c>
      <c r="D3697" s="34">
        <v>44774</v>
      </c>
      <c r="E3697">
        <v>405.95</v>
      </c>
      <c r="F3697" s="24">
        <v>65.56</v>
      </c>
      <c r="G3697" s="24">
        <f t="shared" si="57"/>
        <v>471.51</v>
      </c>
    </row>
    <row r="3698" spans="1:7" x14ac:dyDescent="0.25">
      <c r="A3698" t="s">
        <v>311</v>
      </c>
      <c r="B3698" t="s">
        <v>314</v>
      </c>
      <c r="C3698" t="s">
        <v>362</v>
      </c>
      <c r="D3698" s="34">
        <v>44774</v>
      </c>
      <c r="E3698">
        <v>405.95</v>
      </c>
      <c r="F3698" s="24">
        <v>65.56</v>
      </c>
      <c r="G3698" s="24">
        <f t="shared" si="57"/>
        <v>471.51</v>
      </c>
    </row>
    <row r="3699" spans="1:7" x14ac:dyDescent="0.25">
      <c r="A3699" t="s">
        <v>311</v>
      </c>
      <c r="B3699" t="s">
        <v>314</v>
      </c>
      <c r="C3699" t="s">
        <v>363</v>
      </c>
      <c r="D3699" s="34">
        <v>44774</v>
      </c>
      <c r="E3699">
        <v>405.95</v>
      </c>
      <c r="F3699" s="24">
        <v>65.56</v>
      </c>
      <c r="G3699" s="24">
        <f t="shared" si="57"/>
        <v>471.51</v>
      </c>
    </row>
    <row r="3700" spans="1:7" x14ac:dyDescent="0.25">
      <c r="A3700" t="s">
        <v>311</v>
      </c>
      <c r="B3700" t="s">
        <v>314</v>
      </c>
      <c r="C3700" t="s">
        <v>364</v>
      </c>
      <c r="D3700" s="34">
        <v>44774</v>
      </c>
      <c r="E3700">
        <v>405.95</v>
      </c>
      <c r="F3700" s="24">
        <v>65.56</v>
      </c>
      <c r="G3700" s="24">
        <f t="shared" si="57"/>
        <v>471.51</v>
      </c>
    </row>
    <row r="3701" spans="1:7" x14ac:dyDescent="0.25">
      <c r="A3701" t="s">
        <v>311</v>
      </c>
      <c r="B3701" t="s">
        <v>314</v>
      </c>
      <c r="C3701" t="s">
        <v>365</v>
      </c>
      <c r="D3701" s="34">
        <v>44774</v>
      </c>
      <c r="E3701">
        <v>405.95</v>
      </c>
      <c r="F3701" s="24">
        <v>65.56</v>
      </c>
      <c r="G3701" s="24">
        <f t="shared" si="57"/>
        <v>471.51</v>
      </c>
    </row>
    <row r="3702" spans="1:7" x14ac:dyDescent="0.25">
      <c r="A3702" t="s">
        <v>311</v>
      </c>
      <c r="B3702" t="s">
        <v>314</v>
      </c>
      <c r="C3702" t="s">
        <v>366</v>
      </c>
      <c r="D3702" s="34">
        <v>44774</v>
      </c>
      <c r="E3702">
        <v>405.95</v>
      </c>
      <c r="F3702" s="24">
        <v>65.56</v>
      </c>
      <c r="G3702" s="24">
        <f t="shared" si="57"/>
        <v>471.51</v>
      </c>
    </row>
    <row r="3703" spans="1:7" x14ac:dyDescent="0.25">
      <c r="A3703" t="s">
        <v>311</v>
      </c>
      <c r="B3703" t="s">
        <v>314</v>
      </c>
      <c r="C3703" t="s">
        <v>367</v>
      </c>
      <c r="D3703" s="34">
        <v>44774</v>
      </c>
      <c r="E3703">
        <v>404.63</v>
      </c>
      <c r="F3703" s="24">
        <v>65.349999999999994</v>
      </c>
      <c r="G3703" s="24">
        <f t="shared" si="57"/>
        <v>469.98</v>
      </c>
    </row>
    <row r="3704" spans="1:7" x14ac:dyDescent="0.25">
      <c r="A3704" t="s">
        <v>311</v>
      </c>
      <c r="B3704" t="s">
        <v>314</v>
      </c>
      <c r="C3704" t="s">
        <v>368</v>
      </c>
      <c r="D3704" s="34">
        <v>44774</v>
      </c>
      <c r="E3704">
        <v>405.95</v>
      </c>
      <c r="F3704" s="24">
        <v>65.56</v>
      </c>
      <c r="G3704" s="24">
        <f t="shared" si="57"/>
        <v>471.51</v>
      </c>
    </row>
    <row r="3705" spans="1:7" x14ac:dyDescent="0.25">
      <c r="A3705" t="s">
        <v>311</v>
      </c>
      <c r="B3705" t="s">
        <v>314</v>
      </c>
      <c r="C3705" t="s">
        <v>369</v>
      </c>
      <c r="D3705" s="34">
        <v>44774</v>
      </c>
      <c r="E3705">
        <v>405.95</v>
      </c>
      <c r="F3705" s="24">
        <v>65.56</v>
      </c>
      <c r="G3705" s="24">
        <f t="shared" si="57"/>
        <v>471.51</v>
      </c>
    </row>
    <row r="3706" spans="1:7" x14ac:dyDescent="0.25">
      <c r="A3706" t="s">
        <v>311</v>
      </c>
      <c r="B3706" t="s">
        <v>314</v>
      </c>
      <c r="C3706" t="s">
        <v>370</v>
      </c>
      <c r="D3706" s="34">
        <v>44774</v>
      </c>
      <c r="E3706">
        <v>405.95</v>
      </c>
      <c r="F3706" s="24">
        <v>65.56</v>
      </c>
      <c r="G3706" s="24">
        <f t="shared" si="57"/>
        <v>471.51</v>
      </c>
    </row>
    <row r="3707" spans="1:7" x14ac:dyDescent="0.25">
      <c r="A3707" t="s">
        <v>311</v>
      </c>
      <c r="B3707" t="s">
        <v>314</v>
      </c>
      <c r="C3707" t="s">
        <v>371</v>
      </c>
      <c r="D3707" s="34">
        <v>44774</v>
      </c>
      <c r="E3707">
        <v>405.95</v>
      </c>
      <c r="F3707" s="24">
        <v>65.56</v>
      </c>
      <c r="G3707" s="24">
        <f t="shared" si="57"/>
        <v>471.51</v>
      </c>
    </row>
    <row r="3708" spans="1:7" x14ac:dyDescent="0.25">
      <c r="A3708" t="s">
        <v>311</v>
      </c>
      <c r="B3708" t="s">
        <v>314</v>
      </c>
      <c r="C3708" t="s">
        <v>372</v>
      </c>
      <c r="D3708" s="34">
        <v>44774</v>
      </c>
      <c r="E3708">
        <v>405.95</v>
      </c>
      <c r="F3708" s="24">
        <v>65.56</v>
      </c>
      <c r="G3708" s="24">
        <f t="shared" si="57"/>
        <v>471.51</v>
      </c>
    </row>
    <row r="3709" spans="1:7" x14ac:dyDescent="0.25">
      <c r="A3709" t="s">
        <v>311</v>
      </c>
      <c r="B3709" t="s">
        <v>314</v>
      </c>
      <c r="C3709" t="s">
        <v>373</v>
      </c>
      <c r="D3709" s="34">
        <v>44774</v>
      </c>
      <c r="E3709">
        <v>405.95</v>
      </c>
      <c r="F3709" s="24">
        <v>65.56</v>
      </c>
      <c r="G3709" s="24">
        <f t="shared" si="57"/>
        <v>471.51</v>
      </c>
    </row>
    <row r="3710" spans="1:7" x14ac:dyDescent="0.25">
      <c r="A3710" t="s">
        <v>311</v>
      </c>
      <c r="B3710" t="s">
        <v>314</v>
      </c>
      <c r="C3710" t="s">
        <v>374</v>
      </c>
      <c r="D3710" s="34">
        <v>44774</v>
      </c>
      <c r="E3710">
        <v>404.63</v>
      </c>
      <c r="F3710" s="24">
        <v>65.349999999999994</v>
      </c>
      <c r="G3710" s="24">
        <f t="shared" si="57"/>
        <v>469.98</v>
      </c>
    </row>
    <row r="3711" spans="1:7" x14ac:dyDescent="0.25">
      <c r="A3711" t="s">
        <v>311</v>
      </c>
      <c r="B3711" t="s">
        <v>314</v>
      </c>
      <c r="C3711" t="s">
        <v>375</v>
      </c>
      <c r="D3711" s="34">
        <v>44774</v>
      </c>
      <c r="E3711">
        <v>405.95</v>
      </c>
      <c r="F3711" s="24">
        <v>65.56</v>
      </c>
      <c r="G3711" s="24">
        <f t="shared" si="57"/>
        <v>471.51</v>
      </c>
    </row>
    <row r="3712" spans="1:7" x14ac:dyDescent="0.25">
      <c r="A3712" t="s">
        <v>311</v>
      </c>
      <c r="B3712" t="s">
        <v>314</v>
      </c>
      <c r="C3712" t="s">
        <v>376</v>
      </c>
      <c r="D3712" s="34">
        <v>44774</v>
      </c>
      <c r="E3712">
        <v>405.95</v>
      </c>
      <c r="F3712" s="24">
        <v>65.56</v>
      </c>
      <c r="G3712" s="24">
        <f t="shared" si="57"/>
        <v>471.51</v>
      </c>
    </row>
    <row r="3713" spans="1:7" x14ac:dyDescent="0.25">
      <c r="A3713" t="s">
        <v>311</v>
      </c>
      <c r="B3713" t="s">
        <v>314</v>
      </c>
      <c r="C3713" t="s">
        <v>377</v>
      </c>
      <c r="D3713" s="34">
        <v>44774</v>
      </c>
      <c r="E3713">
        <v>405.95</v>
      </c>
      <c r="F3713" s="24">
        <v>65.56</v>
      </c>
      <c r="G3713" s="24">
        <f t="shared" si="57"/>
        <v>471.51</v>
      </c>
    </row>
    <row r="3714" spans="1:7" x14ac:dyDescent="0.25">
      <c r="A3714" t="s">
        <v>311</v>
      </c>
      <c r="B3714" t="s">
        <v>314</v>
      </c>
      <c r="C3714" t="s">
        <v>378</v>
      </c>
      <c r="D3714" s="34">
        <v>44774</v>
      </c>
      <c r="E3714">
        <v>405.95</v>
      </c>
      <c r="F3714" s="24">
        <v>65.56</v>
      </c>
      <c r="G3714" s="24">
        <f t="shared" si="57"/>
        <v>471.51</v>
      </c>
    </row>
    <row r="3715" spans="1:7" x14ac:dyDescent="0.25">
      <c r="A3715" t="s">
        <v>311</v>
      </c>
      <c r="B3715" t="s">
        <v>314</v>
      </c>
      <c r="C3715" t="s">
        <v>379</v>
      </c>
      <c r="D3715" s="34">
        <v>44774</v>
      </c>
      <c r="E3715">
        <v>404.63</v>
      </c>
      <c r="F3715" s="24">
        <v>65.349999999999994</v>
      </c>
      <c r="G3715" s="24">
        <f t="shared" ref="G3715:G3778" si="58">SUM(E3715:F3715)</f>
        <v>469.98</v>
      </c>
    </row>
    <row r="3716" spans="1:7" x14ac:dyDescent="0.25">
      <c r="A3716" t="s">
        <v>311</v>
      </c>
      <c r="B3716" t="s">
        <v>314</v>
      </c>
      <c r="C3716" t="s">
        <v>380</v>
      </c>
      <c r="D3716" s="34">
        <v>44774</v>
      </c>
      <c r="E3716">
        <v>404.63</v>
      </c>
      <c r="F3716" s="24">
        <v>65.349999999999994</v>
      </c>
      <c r="G3716" s="24">
        <f t="shared" si="58"/>
        <v>469.98</v>
      </c>
    </row>
    <row r="3717" spans="1:7" x14ac:dyDescent="0.25">
      <c r="A3717" t="s">
        <v>311</v>
      </c>
      <c r="B3717" t="s">
        <v>314</v>
      </c>
      <c r="C3717" t="s">
        <v>381</v>
      </c>
      <c r="D3717" s="34">
        <v>44774</v>
      </c>
      <c r="E3717">
        <v>404.63</v>
      </c>
      <c r="F3717" s="24">
        <v>65.349999999999994</v>
      </c>
      <c r="G3717" s="24">
        <f t="shared" si="58"/>
        <v>469.98</v>
      </c>
    </row>
    <row r="3718" spans="1:7" x14ac:dyDescent="0.25">
      <c r="A3718" t="s">
        <v>311</v>
      </c>
      <c r="B3718" t="s">
        <v>314</v>
      </c>
      <c r="C3718" t="s">
        <v>382</v>
      </c>
      <c r="D3718" s="34">
        <v>44774</v>
      </c>
      <c r="E3718">
        <v>404.63</v>
      </c>
      <c r="F3718" s="24">
        <v>65.349999999999994</v>
      </c>
      <c r="G3718" s="24">
        <f t="shared" si="58"/>
        <v>469.98</v>
      </c>
    </row>
    <row r="3719" spans="1:7" x14ac:dyDescent="0.25">
      <c r="A3719" t="s">
        <v>311</v>
      </c>
      <c r="B3719" t="s">
        <v>314</v>
      </c>
      <c r="C3719" t="s">
        <v>383</v>
      </c>
      <c r="D3719" s="34">
        <v>44774</v>
      </c>
      <c r="E3719">
        <v>404.63</v>
      </c>
      <c r="F3719" s="24">
        <v>65.349999999999994</v>
      </c>
      <c r="G3719" s="24">
        <f t="shared" si="58"/>
        <v>469.98</v>
      </c>
    </row>
    <row r="3720" spans="1:7" x14ac:dyDescent="0.25">
      <c r="A3720" t="s">
        <v>311</v>
      </c>
      <c r="B3720" t="s">
        <v>314</v>
      </c>
      <c r="C3720" t="s">
        <v>384</v>
      </c>
      <c r="D3720" s="34">
        <v>44774</v>
      </c>
      <c r="E3720">
        <v>404.63</v>
      </c>
      <c r="F3720" s="24">
        <v>65.349999999999994</v>
      </c>
      <c r="G3720" s="24">
        <f t="shared" si="58"/>
        <v>469.98</v>
      </c>
    </row>
    <row r="3721" spans="1:7" x14ac:dyDescent="0.25">
      <c r="A3721" t="s">
        <v>311</v>
      </c>
      <c r="B3721" t="s">
        <v>314</v>
      </c>
      <c r="C3721" t="s">
        <v>385</v>
      </c>
      <c r="D3721" s="34">
        <v>44774</v>
      </c>
      <c r="E3721">
        <v>404.63</v>
      </c>
      <c r="F3721" s="24">
        <v>65.349999999999994</v>
      </c>
      <c r="G3721" s="24">
        <f t="shared" si="58"/>
        <v>469.98</v>
      </c>
    </row>
    <row r="3722" spans="1:7" x14ac:dyDescent="0.25">
      <c r="A3722" t="s">
        <v>311</v>
      </c>
      <c r="B3722" t="s">
        <v>314</v>
      </c>
      <c r="C3722" t="s">
        <v>386</v>
      </c>
      <c r="D3722" s="34">
        <v>44774</v>
      </c>
      <c r="E3722">
        <v>404.63</v>
      </c>
      <c r="F3722" s="24">
        <v>65.349999999999994</v>
      </c>
      <c r="G3722" s="24">
        <f t="shared" si="58"/>
        <v>469.98</v>
      </c>
    </row>
    <row r="3723" spans="1:7" x14ac:dyDescent="0.25">
      <c r="A3723" t="s">
        <v>311</v>
      </c>
      <c r="B3723" t="s">
        <v>314</v>
      </c>
      <c r="C3723" t="s">
        <v>387</v>
      </c>
      <c r="D3723" s="34">
        <v>44774</v>
      </c>
      <c r="E3723">
        <v>404.63</v>
      </c>
      <c r="F3723" s="24">
        <v>65.349999999999994</v>
      </c>
      <c r="G3723" s="24">
        <f t="shared" si="58"/>
        <v>469.98</v>
      </c>
    </row>
    <row r="3724" spans="1:7" x14ac:dyDescent="0.25">
      <c r="A3724" t="s">
        <v>311</v>
      </c>
      <c r="B3724" t="s">
        <v>314</v>
      </c>
      <c r="C3724" t="s">
        <v>388</v>
      </c>
      <c r="D3724" s="34">
        <v>44774</v>
      </c>
      <c r="E3724">
        <v>404.63</v>
      </c>
      <c r="F3724" s="24">
        <v>65.349999999999994</v>
      </c>
      <c r="G3724" s="24">
        <f t="shared" si="58"/>
        <v>469.98</v>
      </c>
    </row>
    <row r="3725" spans="1:7" x14ac:dyDescent="0.25">
      <c r="A3725" t="s">
        <v>311</v>
      </c>
      <c r="B3725" t="s">
        <v>314</v>
      </c>
      <c r="C3725" t="s">
        <v>389</v>
      </c>
      <c r="D3725" s="34">
        <v>44774</v>
      </c>
      <c r="E3725">
        <v>404.63</v>
      </c>
      <c r="F3725" s="24">
        <v>65.349999999999994</v>
      </c>
      <c r="G3725" s="24">
        <f t="shared" si="58"/>
        <v>469.98</v>
      </c>
    </row>
    <row r="3726" spans="1:7" x14ac:dyDescent="0.25">
      <c r="A3726" t="s">
        <v>311</v>
      </c>
      <c r="B3726" t="s">
        <v>314</v>
      </c>
      <c r="C3726" t="s">
        <v>390</v>
      </c>
      <c r="D3726" s="34">
        <v>44774</v>
      </c>
      <c r="E3726">
        <v>404.63</v>
      </c>
      <c r="F3726" s="24">
        <v>65.349999999999994</v>
      </c>
      <c r="G3726" s="24">
        <f t="shared" si="58"/>
        <v>469.98</v>
      </c>
    </row>
    <row r="3727" spans="1:7" x14ac:dyDescent="0.25">
      <c r="A3727" t="s">
        <v>311</v>
      </c>
      <c r="B3727" t="s">
        <v>314</v>
      </c>
      <c r="C3727" t="s">
        <v>391</v>
      </c>
      <c r="D3727" s="34">
        <v>44774</v>
      </c>
      <c r="E3727">
        <v>404.63</v>
      </c>
      <c r="F3727" s="24">
        <v>65.349999999999994</v>
      </c>
      <c r="G3727" s="24">
        <f t="shared" si="58"/>
        <v>469.98</v>
      </c>
    </row>
    <row r="3728" spans="1:7" x14ac:dyDescent="0.25">
      <c r="A3728" t="s">
        <v>311</v>
      </c>
      <c r="B3728" t="s">
        <v>314</v>
      </c>
      <c r="C3728" t="s">
        <v>392</v>
      </c>
      <c r="D3728" s="34">
        <v>44774</v>
      </c>
      <c r="E3728">
        <v>404.63</v>
      </c>
      <c r="F3728" s="24">
        <v>65.349999999999994</v>
      </c>
      <c r="G3728" s="24">
        <f t="shared" si="58"/>
        <v>469.98</v>
      </c>
    </row>
    <row r="3729" spans="1:7" x14ac:dyDescent="0.25">
      <c r="A3729" t="s">
        <v>311</v>
      </c>
      <c r="B3729" t="s">
        <v>314</v>
      </c>
      <c r="C3729" t="s">
        <v>393</v>
      </c>
      <c r="D3729" s="34">
        <v>44774</v>
      </c>
      <c r="E3729">
        <v>404.63</v>
      </c>
      <c r="F3729" s="24">
        <v>65.349999999999994</v>
      </c>
      <c r="G3729" s="24">
        <f t="shared" si="58"/>
        <v>469.98</v>
      </c>
    </row>
    <row r="3730" spans="1:7" x14ac:dyDescent="0.25">
      <c r="A3730" t="s">
        <v>311</v>
      </c>
      <c r="B3730" t="s">
        <v>314</v>
      </c>
      <c r="C3730" t="s">
        <v>394</v>
      </c>
      <c r="D3730" s="34">
        <v>44774</v>
      </c>
      <c r="E3730">
        <v>404.63</v>
      </c>
      <c r="F3730" s="24">
        <v>65.349999999999994</v>
      </c>
      <c r="G3730" s="24">
        <f t="shared" si="58"/>
        <v>469.98</v>
      </c>
    </row>
    <row r="3731" spans="1:7" x14ac:dyDescent="0.25">
      <c r="A3731" t="s">
        <v>311</v>
      </c>
      <c r="B3731" t="s">
        <v>314</v>
      </c>
      <c r="C3731" t="s">
        <v>395</v>
      </c>
      <c r="D3731" s="34">
        <v>44774</v>
      </c>
      <c r="E3731">
        <v>404.63</v>
      </c>
      <c r="F3731" s="24">
        <v>65.349999999999994</v>
      </c>
      <c r="G3731" s="24">
        <f t="shared" si="58"/>
        <v>469.98</v>
      </c>
    </row>
    <row r="3732" spans="1:7" x14ac:dyDescent="0.25">
      <c r="A3732" t="s">
        <v>311</v>
      </c>
      <c r="B3732" t="s">
        <v>314</v>
      </c>
      <c r="C3732" t="s">
        <v>396</v>
      </c>
      <c r="D3732" s="34">
        <v>44774</v>
      </c>
      <c r="E3732">
        <v>404.63</v>
      </c>
      <c r="F3732" s="24">
        <v>65.349999999999994</v>
      </c>
      <c r="G3732" s="24">
        <f t="shared" si="58"/>
        <v>469.98</v>
      </c>
    </row>
    <row r="3733" spans="1:7" x14ac:dyDescent="0.25">
      <c r="A3733" t="s">
        <v>311</v>
      </c>
      <c r="B3733" t="s">
        <v>314</v>
      </c>
      <c r="C3733" t="s">
        <v>397</v>
      </c>
      <c r="D3733" s="34">
        <v>44774</v>
      </c>
      <c r="E3733">
        <v>404.63</v>
      </c>
      <c r="F3733" s="24">
        <v>65.349999999999994</v>
      </c>
      <c r="G3733" s="24">
        <f t="shared" si="58"/>
        <v>469.98</v>
      </c>
    </row>
    <row r="3734" spans="1:7" x14ac:dyDescent="0.25">
      <c r="A3734" t="s">
        <v>311</v>
      </c>
      <c r="B3734" t="s">
        <v>314</v>
      </c>
      <c r="C3734" t="s">
        <v>398</v>
      </c>
      <c r="D3734" s="34">
        <v>44774</v>
      </c>
      <c r="E3734">
        <v>404.63</v>
      </c>
      <c r="F3734" s="24">
        <v>65.349999999999994</v>
      </c>
      <c r="G3734" s="24">
        <f t="shared" si="58"/>
        <v>469.98</v>
      </c>
    </row>
    <row r="3735" spans="1:7" x14ac:dyDescent="0.25">
      <c r="A3735" t="s">
        <v>311</v>
      </c>
      <c r="B3735" t="s">
        <v>314</v>
      </c>
      <c r="C3735" t="s">
        <v>399</v>
      </c>
      <c r="D3735" s="34">
        <v>44774</v>
      </c>
      <c r="E3735">
        <v>404.63</v>
      </c>
      <c r="F3735" s="24">
        <v>65.349999999999994</v>
      </c>
      <c r="G3735" s="24">
        <f t="shared" si="58"/>
        <v>469.98</v>
      </c>
    </row>
    <row r="3736" spans="1:7" x14ac:dyDescent="0.25">
      <c r="A3736" t="s">
        <v>311</v>
      </c>
      <c r="B3736" t="s">
        <v>314</v>
      </c>
      <c r="C3736" t="s">
        <v>400</v>
      </c>
      <c r="D3736" s="34">
        <v>44774</v>
      </c>
      <c r="E3736">
        <v>404.63</v>
      </c>
      <c r="F3736" s="24">
        <v>65.349999999999994</v>
      </c>
      <c r="G3736" s="24">
        <f t="shared" si="58"/>
        <v>469.98</v>
      </c>
    </row>
    <row r="3737" spans="1:7" x14ac:dyDescent="0.25">
      <c r="A3737" t="s">
        <v>311</v>
      </c>
      <c r="B3737" t="s">
        <v>314</v>
      </c>
      <c r="C3737" t="s">
        <v>401</v>
      </c>
      <c r="D3737" s="34">
        <v>44774</v>
      </c>
      <c r="E3737">
        <v>404.63</v>
      </c>
      <c r="F3737" s="24">
        <v>65.349999999999994</v>
      </c>
      <c r="G3737" s="24">
        <f t="shared" si="58"/>
        <v>469.98</v>
      </c>
    </row>
    <row r="3738" spans="1:7" x14ac:dyDescent="0.25">
      <c r="A3738" t="s">
        <v>311</v>
      </c>
      <c r="B3738" t="s">
        <v>314</v>
      </c>
      <c r="C3738" t="s">
        <v>402</v>
      </c>
      <c r="D3738" s="34">
        <v>44774</v>
      </c>
      <c r="E3738">
        <v>404.63</v>
      </c>
      <c r="F3738" s="24">
        <v>65.349999999999994</v>
      </c>
      <c r="G3738" s="24">
        <f t="shared" si="58"/>
        <v>469.98</v>
      </c>
    </row>
    <row r="3739" spans="1:7" x14ac:dyDescent="0.25">
      <c r="A3739" t="s">
        <v>311</v>
      </c>
      <c r="B3739" t="s">
        <v>314</v>
      </c>
      <c r="C3739" t="s">
        <v>403</v>
      </c>
      <c r="D3739" s="34">
        <v>44774</v>
      </c>
      <c r="E3739">
        <v>404.63</v>
      </c>
      <c r="F3739" s="24">
        <v>65.349999999999994</v>
      </c>
      <c r="G3739" s="24">
        <f t="shared" si="58"/>
        <v>469.98</v>
      </c>
    </row>
    <row r="3740" spans="1:7" x14ac:dyDescent="0.25">
      <c r="A3740" t="s">
        <v>311</v>
      </c>
      <c r="B3740" t="s">
        <v>314</v>
      </c>
      <c r="C3740" t="s">
        <v>404</v>
      </c>
      <c r="D3740" s="34">
        <v>44774</v>
      </c>
      <c r="E3740">
        <v>404.63</v>
      </c>
      <c r="F3740" s="24">
        <v>65.349999999999994</v>
      </c>
      <c r="G3740" s="24">
        <f t="shared" si="58"/>
        <v>469.98</v>
      </c>
    </row>
    <row r="3741" spans="1:7" x14ac:dyDescent="0.25">
      <c r="A3741" t="s">
        <v>311</v>
      </c>
      <c r="B3741" t="s">
        <v>314</v>
      </c>
      <c r="C3741" t="s">
        <v>405</v>
      </c>
      <c r="D3741" s="34">
        <v>44774</v>
      </c>
      <c r="E3741">
        <v>404.63</v>
      </c>
      <c r="F3741" s="24">
        <v>65.349999999999994</v>
      </c>
      <c r="G3741" s="24">
        <f t="shared" si="58"/>
        <v>469.98</v>
      </c>
    </row>
    <row r="3742" spans="1:7" x14ac:dyDescent="0.25">
      <c r="A3742" t="s">
        <v>311</v>
      </c>
      <c r="B3742" t="s">
        <v>314</v>
      </c>
      <c r="C3742" t="s">
        <v>406</v>
      </c>
      <c r="D3742" s="34">
        <v>44774</v>
      </c>
      <c r="E3742">
        <v>404.63</v>
      </c>
      <c r="F3742" s="24">
        <v>65.349999999999994</v>
      </c>
      <c r="G3742" s="24">
        <f t="shared" si="58"/>
        <v>469.98</v>
      </c>
    </row>
    <row r="3743" spans="1:7" x14ac:dyDescent="0.25">
      <c r="A3743" t="s">
        <v>311</v>
      </c>
      <c r="B3743" t="s">
        <v>314</v>
      </c>
      <c r="C3743" t="s">
        <v>407</v>
      </c>
      <c r="D3743" s="34">
        <v>44774</v>
      </c>
      <c r="E3743">
        <v>404.63</v>
      </c>
      <c r="F3743" s="24">
        <v>65.349999999999994</v>
      </c>
      <c r="G3743" s="24">
        <f t="shared" si="58"/>
        <v>469.98</v>
      </c>
    </row>
    <row r="3744" spans="1:7" x14ac:dyDescent="0.25">
      <c r="A3744" t="s">
        <v>311</v>
      </c>
      <c r="B3744" t="s">
        <v>314</v>
      </c>
      <c r="C3744" t="s">
        <v>408</v>
      </c>
      <c r="D3744" s="34">
        <v>44774</v>
      </c>
      <c r="E3744">
        <v>404.63</v>
      </c>
      <c r="F3744" s="24">
        <v>65.349999999999994</v>
      </c>
      <c r="G3744" s="24">
        <f t="shared" si="58"/>
        <v>469.98</v>
      </c>
    </row>
    <row r="3745" spans="1:7" x14ac:dyDescent="0.25">
      <c r="A3745" t="s">
        <v>311</v>
      </c>
      <c r="B3745" t="s">
        <v>314</v>
      </c>
      <c r="C3745" t="s">
        <v>409</v>
      </c>
      <c r="D3745" s="34">
        <v>44774</v>
      </c>
      <c r="E3745">
        <v>404.63</v>
      </c>
      <c r="F3745" s="24">
        <v>65.349999999999994</v>
      </c>
      <c r="G3745" s="24">
        <f t="shared" si="58"/>
        <v>469.98</v>
      </c>
    </row>
    <row r="3746" spans="1:7" x14ac:dyDescent="0.25">
      <c r="A3746" t="s">
        <v>311</v>
      </c>
      <c r="B3746" t="s">
        <v>314</v>
      </c>
      <c r="C3746" t="s">
        <v>410</v>
      </c>
      <c r="D3746" s="34">
        <v>44774</v>
      </c>
      <c r="E3746">
        <v>404.63</v>
      </c>
      <c r="F3746" s="24">
        <v>65.349999999999994</v>
      </c>
      <c r="G3746" s="24">
        <f t="shared" si="58"/>
        <v>469.98</v>
      </c>
    </row>
    <row r="3747" spans="1:7" x14ac:dyDescent="0.25">
      <c r="A3747" t="s">
        <v>311</v>
      </c>
      <c r="B3747" t="s">
        <v>314</v>
      </c>
      <c r="C3747" t="s">
        <v>411</v>
      </c>
      <c r="D3747" s="34">
        <v>44774</v>
      </c>
      <c r="E3747">
        <v>404.63</v>
      </c>
      <c r="F3747" s="24">
        <v>65.349999999999994</v>
      </c>
      <c r="G3747" s="24">
        <f t="shared" si="58"/>
        <v>469.98</v>
      </c>
    </row>
    <row r="3748" spans="1:7" x14ac:dyDescent="0.25">
      <c r="A3748" t="s">
        <v>311</v>
      </c>
      <c r="B3748" t="s">
        <v>314</v>
      </c>
      <c r="C3748" t="s">
        <v>412</v>
      </c>
      <c r="D3748" s="34">
        <v>44774</v>
      </c>
      <c r="E3748">
        <v>404.63</v>
      </c>
      <c r="F3748" s="24">
        <v>65.349999999999994</v>
      </c>
      <c r="G3748" s="24">
        <f t="shared" si="58"/>
        <v>469.98</v>
      </c>
    </row>
    <row r="3749" spans="1:7" x14ac:dyDescent="0.25">
      <c r="A3749" t="s">
        <v>311</v>
      </c>
      <c r="B3749" t="s">
        <v>314</v>
      </c>
      <c r="C3749" t="s">
        <v>413</v>
      </c>
      <c r="D3749" s="34">
        <v>44774</v>
      </c>
      <c r="E3749">
        <v>404.63</v>
      </c>
      <c r="F3749" s="24">
        <v>65.349999999999994</v>
      </c>
      <c r="G3749" s="24">
        <f t="shared" si="58"/>
        <v>469.98</v>
      </c>
    </row>
    <row r="3750" spans="1:7" x14ac:dyDescent="0.25">
      <c r="A3750" t="s">
        <v>311</v>
      </c>
      <c r="B3750" t="s">
        <v>314</v>
      </c>
      <c r="C3750" t="s">
        <v>414</v>
      </c>
      <c r="D3750" s="34">
        <v>44774</v>
      </c>
      <c r="E3750">
        <v>404.63</v>
      </c>
      <c r="F3750" s="24">
        <v>65.349999999999994</v>
      </c>
      <c r="G3750" s="24">
        <f t="shared" si="58"/>
        <v>469.98</v>
      </c>
    </row>
    <row r="3751" spans="1:7" x14ac:dyDescent="0.25">
      <c r="A3751" t="s">
        <v>311</v>
      </c>
      <c r="B3751" t="s">
        <v>314</v>
      </c>
      <c r="C3751" t="s">
        <v>415</v>
      </c>
      <c r="D3751" s="34">
        <v>44774</v>
      </c>
      <c r="E3751">
        <v>404.63</v>
      </c>
      <c r="F3751" s="24">
        <v>65.349999999999994</v>
      </c>
      <c r="G3751" s="24">
        <f t="shared" si="58"/>
        <v>469.98</v>
      </c>
    </row>
    <row r="3752" spans="1:7" x14ac:dyDescent="0.25">
      <c r="A3752" t="s">
        <v>311</v>
      </c>
      <c r="B3752" t="s">
        <v>314</v>
      </c>
      <c r="C3752" t="s">
        <v>416</v>
      </c>
      <c r="D3752" s="34">
        <v>44774</v>
      </c>
      <c r="E3752">
        <v>404.63</v>
      </c>
      <c r="F3752" s="24">
        <v>65.349999999999994</v>
      </c>
      <c r="G3752" s="24">
        <f t="shared" si="58"/>
        <v>469.98</v>
      </c>
    </row>
    <row r="3753" spans="1:7" x14ac:dyDescent="0.25">
      <c r="A3753" t="s">
        <v>311</v>
      </c>
      <c r="B3753" t="s">
        <v>314</v>
      </c>
      <c r="C3753" t="s">
        <v>417</v>
      </c>
      <c r="D3753" s="34">
        <v>44774</v>
      </c>
      <c r="E3753">
        <v>404.63</v>
      </c>
      <c r="F3753" s="24">
        <v>65.349999999999994</v>
      </c>
      <c r="G3753" s="24">
        <f t="shared" si="58"/>
        <v>469.98</v>
      </c>
    </row>
    <row r="3754" spans="1:7" x14ac:dyDescent="0.25">
      <c r="A3754" t="s">
        <v>311</v>
      </c>
      <c r="B3754" t="s">
        <v>314</v>
      </c>
      <c r="C3754" t="s">
        <v>418</v>
      </c>
      <c r="D3754" s="34">
        <v>44774</v>
      </c>
      <c r="E3754">
        <v>404.63</v>
      </c>
      <c r="F3754" s="24">
        <v>65.349999999999994</v>
      </c>
      <c r="G3754" s="24">
        <f t="shared" si="58"/>
        <v>469.98</v>
      </c>
    </row>
    <row r="3755" spans="1:7" x14ac:dyDescent="0.25">
      <c r="A3755" t="s">
        <v>311</v>
      </c>
      <c r="B3755" t="s">
        <v>314</v>
      </c>
      <c r="C3755" t="s">
        <v>419</v>
      </c>
      <c r="D3755" s="34">
        <v>44774</v>
      </c>
      <c r="E3755">
        <v>404.63</v>
      </c>
      <c r="F3755" s="24">
        <v>65.349999999999994</v>
      </c>
      <c r="G3755" s="24">
        <f t="shared" si="58"/>
        <v>469.98</v>
      </c>
    </row>
    <row r="3756" spans="1:7" x14ac:dyDescent="0.25">
      <c r="A3756" t="s">
        <v>311</v>
      </c>
      <c r="B3756" t="s">
        <v>314</v>
      </c>
      <c r="C3756" t="s">
        <v>420</v>
      </c>
      <c r="D3756" s="34">
        <v>44774</v>
      </c>
      <c r="E3756">
        <v>404.63</v>
      </c>
      <c r="F3756" s="24">
        <v>65.349999999999994</v>
      </c>
      <c r="G3756" s="24">
        <f t="shared" si="58"/>
        <v>469.98</v>
      </c>
    </row>
    <row r="3757" spans="1:7" x14ac:dyDescent="0.25">
      <c r="A3757" t="s">
        <v>311</v>
      </c>
      <c r="B3757" t="s">
        <v>314</v>
      </c>
      <c r="C3757" t="s">
        <v>421</v>
      </c>
      <c r="D3757" s="34">
        <v>44774</v>
      </c>
      <c r="E3757">
        <v>404.63</v>
      </c>
      <c r="F3757" s="24">
        <v>65.349999999999994</v>
      </c>
      <c r="G3757" s="24">
        <f t="shared" si="58"/>
        <v>469.98</v>
      </c>
    </row>
    <row r="3758" spans="1:7" x14ac:dyDescent="0.25">
      <c r="A3758" t="s">
        <v>311</v>
      </c>
      <c r="B3758" t="s">
        <v>314</v>
      </c>
      <c r="C3758" t="s">
        <v>422</v>
      </c>
      <c r="D3758" s="34">
        <v>44774</v>
      </c>
      <c r="E3758">
        <v>404.63</v>
      </c>
      <c r="F3758" s="24">
        <v>65.349999999999994</v>
      </c>
      <c r="G3758" s="24">
        <f t="shared" si="58"/>
        <v>469.98</v>
      </c>
    </row>
    <row r="3759" spans="1:7" x14ac:dyDescent="0.25">
      <c r="A3759" t="s">
        <v>311</v>
      </c>
      <c r="B3759" t="s">
        <v>314</v>
      </c>
      <c r="C3759" t="s">
        <v>423</v>
      </c>
      <c r="D3759" s="34">
        <v>44774</v>
      </c>
      <c r="E3759">
        <v>404.63</v>
      </c>
      <c r="F3759" s="24">
        <v>65.349999999999994</v>
      </c>
      <c r="G3759" s="24">
        <f t="shared" si="58"/>
        <v>469.98</v>
      </c>
    </row>
    <row r="3760" spans="1:7" x14ac:dyDescent="0.25">
      <c r="A3760" t="s">
        <v>311</v>
      </c>
      <c r="B3760" t="s">
        <v>314</v>
      </c>
      <c r="C3760" t="s">
        <v>424</v>
      </c>
      <c r="D3760" s="34">
        <v>44774</v>
      </c>
      <c r="E3760">
        <v>404.63</v>
      </c>
      <c r="F3760" s="24">
        <v>65.349999999999994</v>
      </c>
      <c r="G3760" s="24">
        <f t="shared" si="58"/>
        <v>469.98</v>
      </c>
    </row>
    <row r="3761" spans="1:7" x14ac:dyDescent="0.25">
      <c r="A3761" t="s">
        <v>311</v>
      </c>
      <c r="B3761" t="s">
        <v>314</v>
      </c>
      <c r="C3761" t="s">
        <v>425</v>
      </c>
      <c r="D3761" s="34">
        <v>44774</v>
      </c>
      <c r="E3761">
        <v>404.63</v>
      </c>
      <c r="F3761" s="24">
        <v>65.349999999999994</v>
      </c>
      <c r="G3761" s="24">
        <f t="shared" si="58"/>
        <v>469.98</v>
      </c>
    </row>
    <row r="3762" spans="1:7" x14ac:dyDescent="0.25">
      <c r="A3762" t="s">
        <v>311</v>
      </c>
      <c r="B3762" t="s">
        <v>314</v>
      </c>
      <c r="C3762" t="s">
        <v>426</v>
      </c>
      <c r="D3762" s="34">
        <v>44774</v>
      </c>
      <c r="E3762">
        <v>405.95</v>
      </c>
      <c r="F3762" s="24">
        <v>65.56</v>
      </c>
      <c r="G3762" s="24">
        <f t="shared" si="58"/>
        <v>471.51</v>
      </c>
    </row>
    <row r="3763" spans="1:7" x14ac:dyDescent="0.25">
      <c r="A3763" t="s">
        <v>311</v>
      </c>
      <c r="B3763" t="s">
        <v>314</v>
      </c>
      <c r="C3763" t="s">
        <v>427</v>
      </c>
      <c r="D3763" s="34">
        <v>44774</v>
      </c>
      <c r="E3763">
        <v>404.63</v>
      </c>
      <c r="F3763" s="24">
        <v>65.349999999999994</v>
      </c>
      <c r="G3763" s="24">
        <f t="shared" si="58"/>
        <v>469.98</v>
      </c>
    </row>
    <row r="3764" spans="1:7" x14ac:dyDescent="0.25">
      <c r="A3764" t="s">
        <v>311</v>
      </c>
      <c r="B3764" t="s">
        <v>314</v>
      </c>
      <c r="C3764" t="s">
        <v>428</v>
      </c>
      <c r="D3764" s="34">
        <v>44774</v>
      </c>
      <c r="E3764">
        <v>404.63</v>
      </c>
      <c r="F3764" s="24">
        <v>65.349999999999994</v>
      </c>
      <c r="G3764" s="24">
        <f t="shared" si="58"/>
        <v>469.98</v>
      </c>
    </row>
    <row r="3765" spans="1:7" x14ac:dyDescent="0.25">
      <c r="A3765" t="s">
        <v>311</v>
      </c>
      <c r="B3765" t="s">
        <v>314</v>
      </c>
      <c r="C3765" t="s">
        <v>429</v>
      </c>
      <c r="D3765" s="34">
        <v>44774</v>
      </c>
      <c r="E3765">
        <v>404.63</v>
      </c>
      <c r="F3765" s="24">
        <v>65.349999999999994</v>
      </c>
      <c r="G3765" s="24">
        <f t="shared" si="58"/>
        <v>469.98</v>
      </c>
    </row>
    <row r="3766" spans="1:7" x14ac:dyDescent="0.25">
      <c r="A3766" t="s">
        <v>311</v>
      </c>
      <c r="B3766" t="s">
        <v>314</v>
      </c>
      <c r="C3766" t="s">
        <v>430</v>
      </c>
      <c r="D3766" s="34">
        <v>44774</v>
      </c>
      <c r="E3766">
        <v>405.95</v>
      </c>
      <c r="F3766" s="24">
        <v>65.56</v>
      </c>
      <c r="G3766" s="24">
        <f t="shared" si="58"/>
        <v>471.51</v>
      </c>
    </row>
    <row r="3767" spans="1:7" x14ac:dyDescent="0.25">
      <c r="A3767" t="s">
        <v>311</v>
      </c>
      <c r="B3767" t="s">
        <v>314</v>
      </c>
      <c r="C3767" t="s">
        <v>431</v>
      </c>
      <c r="D3767" s="34">
        <v>44774</v>
      </c>
      <c r="E3767">
        <v>405.95</v>
      </c>
      <c r="F3767" s="24">
        <v>65.56</v>
      </c>
      <c r="G3767" s="24">
        <f t="shared" si="58"/>
        <v>471.51</v>
      </c>
    </row>
    <row r="3768" spans="1:7" x14ac:dyDescent="0.25">
      <c r="A3768" t="s">
        <v>311</v>
      </c>
      <c r="B3768" t="s">
        <v>314</v>
      </c>
      <c r="C3768" t="s">
        <v>432</v>
      </c>
      <c r="D3768" s="34">
        <v>44774</v>
      </c>
      <c r="E3768">
        <v>405.95</v>
      </c>
      <c r="F3768" s="24">
        <v>65.56</v>
      </c>
      <c r="G3768" s="24">
        <f t="shared" si="58"/>
        <v>471.51</v>
      </c>
    </row>
    <row r="3769" spans="1:7" x14ac:dyDescent="0.25">
      <c r="A3769" t="s">
        <v>311</v>
      </c>
      <c r="B3769" t="s">
        <v>314</v>
      </c>
      <c r="C3769" t="s">
        <v>433</v>
      </c>
      <c r="D3769" s="34">
        <v>44774</v>
      </c>
      <c r="E3769">
        <v>405.95</v>
      </c>
      <c r="F3769" s="24">
        <v>65.56</v>
      </c>
      <c r="G3769" s="24">
        <f t="shared" si="58"/>
        <v>471.51</v>
      </c>
    </row>
    <row r="3770" spans="1:7" x14ac:dyDescent="0.25">
      <c r="A3770" t="s">
        <v>311</v>
      </c>
      <c r="B3770" t="s">
        <v>314</v>
      </c>
      <c r="C3770" t="s">
        <v>434</v>
      </c>
      <c r="D3770" s="34">
        <v>44774</v>
      </c>
      <c r="E3770">
        <v>405.95</v>
      </c>
      <c r="F3770" s="24">
        <v>65.56</v>
      </c>
      <c r="G3770" s="24">
        <f t="shared" si="58"/>
        <v>471.51</v>
      </c>
    </row>
    <row r="3771" spans="1:7" x14ac:dyDescent="0.25">
      <c r="A3771" t="s">
        <v>311</v>
      </c>
      <c r="B3771" t="s">
        <v>314</v>
      </c>
      <c r="C3771" t="s">
        <v>435</v>
      </c>
      <c r="D3771" s="34">
        <v>44774</v>
      </c>
      <c r="E3771">
        <v>405.95</v>
      </c>
      <c r="F3771" s="24">
        <v>65.56</v>
      </c>
      <c r="G3771" s="24">
        <f t="shared" si="58"/>
        <v>471.51</v>
      </c>
    </row>
    <row r="3772" spans="1:7" x14ac:dyDescent="0.25">
      <c r="A3772" t="s">
        <v>311</v>
      </c>
      <c r="B3772" t="s">
        <v>314</v>
      </c>
      <c r="C3772" t="s">
        <v>436</v>
      </c>
      <c r="D3772" s="34">
        <v>44774</v>
      </c>
      <c r="E3772">
        <v>405.95</v>
      </c>
      <c r="F3772" s="24">
        <v>65.56</v>
      </c>
      <c r="G3772" s="24">
        <f t="shared" si="58"/>
        <v>471.51</v>
      </c>
    </row>
    <row r="3773" spans="1:7" x14ac:dyDescent="0.25">
      <c r="A3773" t="s">
        <v>311</v>
      </c>
      <c r="B3773" t="s">
        <v>314</v>
      </c>
      <c r="C3773" t="s">
        <v>437</v>
      </c>
      <c r="D3773" s="34">
        <v>44774</v>
      </c>
      <c r="E3773">
        <v>405.95</v>
      </c>
      <c r="F3773" s="24">
        <v>65.56</v>
      </c>
      <c r="G3773" s="24">
        <f t="shared" si="58"/>
        <v>471.51</v>
      </c>
    </row>
    <row r="3774" spans="1:7" x14ac:dyDescent="0.25">
      <c r="A3774" t="s">
        <v>311</v>
      </c>
      <c r="B3774" t="s">
        <v>314</v>
      </c>
      <c r="C3774" t="s">
        <v>438</v>
      </c>
      <c r="D3774" s="34">
        <v>44774</v>
      </c>
      <c r="E3774">
        <v>405.95</v>
      </c>
      <c r="F3774" s="24">
        <v>65.56</v>
      </c>
      <c r="G3774" s="24">
        <f t="shared" si="58"/>
        <v>471.51</v>
      </c>
    </row>
    <row r="3775" spans="1:7" x14ac:dyDescent="0.25">
      <c r="A3775" t="s">
        <v>311</v>
      </c>
      <c r="B3775" t="s">
        <v>314</v>
      </c>
      <c r="C3775" t="s">
        <v>439</v>
      </c>
      <c r="D3775" s="34">
        <v>44774</v>
      </c>
      <c r="E3775">
        <v>405.95</v>
      </c>
      <c r="F3775" s="24">
        <v>65.56</v>
      </c>
      <c r="G3775" s="24">
        <f t="shared" si="58"/>
        <v>471.51</v>
      </c>
    </row>
    <row r="3776" spans="1:7" x14ac:dyDescent="0.25">
      <c r="A3776" t="s">
        <v>311</v>
      </c>
      <c r="B3776" t="s">
        <v>314</v>
      </c>
      <c r="C3776" t="s">
        <v>440</v>
      </c>
      <c r="D3776" s="34">
        <v>44774</v>
      </c>
      <c r="E3776">
        <v>405.95</v>
      </c>
      <c r="F3776" s="24">
        <v>65.56</v>
      </c>
      <c r="G3776" s="24">
        <f t="shared" si="58"/>
        <v>471.51</v>
      </c>
    </row>
    <row r="3777" spans="1:7" x14ac:dyDescent="0.25">
      <c r="A3777" t="s">
        <v>311</v>
      </c>
      <c r="B3777" t="s">
        <v>314</v>
      </c>
      <c r="C3777" t="s">
        <v>441</v>
      </c>
      <c r="D3777" s="34">
        <v>44774</v>
      </c>
      <c r="E3777">
        <v>405.95</v>
      </c>
      <c r="F3777" s="24">
        <v>65.56</v>
      </c>
      <c r="G3777" s="24">
        <f t="shared" si="58"/>
        <v>471.51</v>
      </c>
    </row>
    <row r="3778" spans="1:7" x14ac:dyDescent="0.25">
      <c r="A3778" t="s">
        <v>311</v>
      </c>
      <c r="B3778" t="s">
        <v>314</v>
      </c>
      <c r="C3778" t="s">
        <v>442</v>
      </c>
      <c r="D3778" s="34">
        <v>44774</v>
      </c>
      <c r="E3778">
        <v>405.95</v>
      </c>
      <c r="F3778" s="24">
        <v>65.56</v>
      </c>
      <c r="G3778" s="24">
        <f t="shared" si="58"/>
        <v>471.51</v>
      </c>
    </row>
    <row r="3779" spans="1:7" x14ac:dyDescent="0.25">
      <c r="A3779" t="s">
        <v>311</v>
      </c>
      <c r="B3779" t="s">
        <v>314</v>
      </c>
      <c r="C3779" t="s">
        <v>443</v>
      </c>
      <c r="D3779" s="34">
        <v>44774</v>
      </c>
      <c r="E3779">
        <v>405.95</v>
      </c>
      <c r="F3779" s="24">
        <v>65.56</v>
      </c>
      <c r="G3779" s="24">
        <f t="shared" ref="G3779:G3842" si="59">SUM(E3779:F3779)</f>
        <v>471.51</v>
      </c>
    </row>
    <row r="3780" spans="1:7" x14ac:dyDescent="0.25">
      <c r="A3780" t="s">
        <v>311</v>
      </c>
      <c r="B3780" t="s">
        <v>314</v>
      </c>
      <c r="C3780" t="s">
        <v>444</v>
      </c>
      <c r="D3780" s="34">
        <v>44774</v>
      </c>
      <c r="E3780">
        <v>405.95</v>
      </c>
      <c r="F3780" s="24">
        <v>65.56</v>
      </c>
      <c r="G3780" s="24">
        <f t="shared" si="59"/>
        <v>471.51</v>
      </c>
    </row>
    <row r="3781" spans="1:7" x14ac:dyDescent="0.25">
      <c r="A3781" t="s">
        <v>311</v>
      </c>
      <c r="B3781" t="s">
        <v>314</v>
      </c>
      <c r="C3781" t="s">
        <v>445</v>
      </c>
      <c r="D3781" s="34">
        <v>44774</v>
      </c>
      <c r="E3781">
        <v>405.95</v>
      </c>
      <c r="F3781" s="24">
        <v>65.56</v>
      </c>
      <c r="G3781" s="24">
        <f t="shared" si="59"/>
        <v>471.51</v>
      </c>
    </row>
    <row r="3782" spans="1:7" x14ac:dyDescent="0.25">
      <c r="A3782" t="s">
        <v>311</v>
      </c>
      <c r="B3782" t="s">
        <v>314</v>
      </c>
      <c r="C3782" t="s">
        <v>446</v>
      </c>
      <c r="D3782" s="34">
        <v>44774</v>
      </c>
      <c r="E3782">
        <v>405.95</v>
      </c>
      <c r="F3782" s="24">
        <v>65.56</v>
      </c>
      <c r="G3782" s="24">
        <f t="shared" si="59"/>
        <v>471.51</v>
      </c>
    </row>
    <row r="3783" spans="1:7" x14ac:dyDescent="0.25">
      <c r="A3783" t="s">
        <v>311</v>
      </c>
      <c r="B3783" t="s">
        <v>314</v>
      </c>
      <c r="C3783" t="s">
        <v>447</v>
      </c>
      <c r="D3783" s="34">
        <v>44774</v>
      </c>
      <c r="E3783">
        <v>405.95</v>
      </c>
      <c r="F3783" s="24">
        <v>65.56</v>
      </c>
      <c r="G3783" s="24">
        <f t="shared" si="59"/>
        <v>471.51</v>
      </c>
    </row>
    <row r="3784" spans="1:7" x14ac:dyDescent="0.25">
      <c r="A3784" t="s">
        <v>311</v>
      </c>
      <c r="B3784" t="s">
        <v>314</v>
      </c>
      <c r="C3784" t="s">
        <v>448</v>
      </c>
      <c r="D3784" s="34">
        <v>44774</v>
      </c>
      <c r="E3784">
        <v>405.95</v>
      </c>
      <c r="F3784" s="24">
        <v>65.56</v>
      </c>
      <c r="G3784" s="24">
        <f t="shared" si="59"/>
        <v>471.51</v>
      </c>
    </row>
    <row r="3785" spans="1:7" x14ac:dyDescent="0.25">
      <c r="A3785" t="s">
        <v>311</v>
      </c>
      <c r="B3785" t="s">
        <v>314</v>
      </c>
      <c r="C3785" t="s">
        <v>449</v>
      </c>
      <c r="D3785" s="34">
        <v>44774</v>
      </c>
      <c r="E3785">
        <v>405.95</v>
      </c>
      <c r="F3785" s="24">
        <v>65.56</v>
      </c>
      <c r="G3785" s="24">
        <f t="shared" si="59"/>
        <v>471.51</v>
      </c>
    </row>
    <row r="3786" spans="1:7" x14ac:dyDescent="0.25">
      <c r="A3786" t="s">
        <v>311</v>
      </c>
      <c r="B3786" t="s">
        <v>314</v>
      </c>
      <c r="C3786" t="s">
        <v>450</v>
      </c>
      <c r="D3786" s="34">
        <v>44774</v>
      </c>
      <c r="E3786">
        <v>405.95</v>
      </c>
      <c r="F3786" s="24">
        <v>65.56</v>
      </c>
      <c r="G3786" s="24">
        <f t="shared" si="59"/>
        <v>471.51</v>
      </c>
    </row>
    <row r="3787" spans="1:7" x14ac:dyDescent="0.25">
      <c r="A3787" t="s">
        <v>311</v>
      </c>
      <c r="B3787" t="s">
        <v>314</v>
      </c>
      <c r="C3787" t="s">
        <v>451</v>
      </c>
      <c r="D3787" s="34">
        <v>44774</v>
      </c>
      <c r="E3787">
        <v>405.95</v>
      </c>
      <c r="F3787" s="24">
        <v>65.56</v>
      </c>
      <c r="G3787" s="24">
        <f t="shared" si="59"/>
        <v>471.51</v>
      </c>
    </row>
    <row r="3788" spans="1:7" x14ac:dyDescent="0.25">
      <c r="A3788" t="s">
        <v>311</v>
      </c>
      <c r="B3788" t="s">
        <v>314</v>
      </c>
      <c r="C3788" t="s">
        <v>452</v>
      </c>
      <c r="D3788" s="34">
        <v>44774</v>
      </c>
      <c r="E3788">
        <v>405.95</v>
      </c>
      <c r="F3788" s="24">
        <v>65.56</v>
      </c>
      <c r="G3788" s="24">
        <f t="shared" si="59"/>
        <v>471.51</v>
      </c>
    </row>
    <row r="3789" spans="1:7" x14ac:dyDescent="0.25">
      <c r="A3789" t="s">
        <v>311</v>
      </c>
      <c r="B3789" t="s">
        <v>314</v>
      </c>
      <c r="C3789" t="s">
        <v>453</v>
      </c>
      <c r="D3789" s="34">
        <v>44774</v>
      </c>
      <c r="E3789">
        <v>405.95</v>
      </c>
      <c r="F3789" s="24">
        <v>65.56</v>
      </c>
      <c r="G3789" s="24">
        <f t="shared" si="59"/>
        <v>471.51</v>
      </c>
    </row>
    <row r="3790" spans="1:7" x14ac:dyDescent="0.25">
      <c r="A3790" t="s">
        <v>311</v>
      </c>
      <c r="B3790" t="s">
        <v>314</v>
      </c>
      <c r="C3790" t="s">
        <v>454</v>
      </c>
      <c r="D3790" s="34">
        <v>44774</v>
      </c>
      <c r="E3790">
        <v>405.95</v>
      </c>
      <c r="F3790" s="24">
        <v>65.56</v>
      </c>
      <c r="G3790" s="24">
        <f t="shared" si="59"/>
        <v>471.51</v>
      </c>
    </row>
    <row r="3791" spans="1:7" x14ac:dyDescent="0.25">
      <c r="A3791" t="s">
        <v>311</v>
      </c>
      <c r="B3791" t="s">
        <v>314</v>
      </c>
      <c r="C3791" t="s">
        <v>455</v>
      </c>
      <c r="D3791" s="34">
        <v>44774</v>
      </c>
      <c r="E3791">
        <v>405.95</v>
      </c>
      <c r="F3791" s="24">
        <v>65.56</v>
      </c>
      <c r="G3791" s="24">
        <f t="shared" si="59"/>
        <v>471.51</v>
      </c>
    </row>
    <row r="3792" spans="1:7" x14ac:dyDescent="0.25">
      <c r="A3792" t="s">
        <v>311</v>
      </c>
      <c r="B3792" t="s">
        <v>314</v>
      </c>
      <c r="C3792" t="s">
        <v>456</v>
      </c>
      <c r="D3792" s="34">
        <v>44774</v>
      </c>
      <c r="E3792">
        <v>405.95</v>
      </c>
      <c r="F3792" s="24">
        <v>65.56</v>
      </c>
      <c r="G3792" s="24">
        <f t="shared" si="59"/>
        <v>471.51</v>
      </c>
    </row>
    <row r="3793" spans="1:7" x14ac:dyDescent="0.25">
      <c r="A3793" t="s">
        <v>311</v>
      </c>
      <c r="B3793" t="s">
        <v>314</v>
      </c>
      <c r="C3793" t="s">
        <v>457</v>
      </c>
      <c r="D3793" s="34">
        <v>44774</v>
      </c>
      <c r="E3793">
        <v>405.95</v>
      </c>
      <c r="F3793" s="24">
        <v>65.56</v>
      </c>
      <c r="G3793" s="24">
        <f t="shared" si="59"/>
        <v>471.51</v>
      </c>
    </row>
    <row r="3794" spans="1:7" x14ac:dyDescent="0.25">
      <c r="A3794" t="s">
        <v>311</v>
      </c>
      <c r="B3794" t="s">
        <v>314</v>
      </c>
      <c r="C3794" t="s">
        <v>458</v>
      </c>
      <c r="D3794" s="34">
        <v>44774</v>
      </c>
      <c r="E3794">
        <v>405.95</v>
      </c>
      <c r="F3794" s="24">
        <v>65.56</v>
      </c>
      <c r="G3794" s="24">
        <f t="shared" si="59"/>
        <v>471.51</v>
      </c>
    </row>
    <row r="3795" spans="1:7" x14ac:dyDescent="0.25">
      <c r="A3795" t="s">
        <v>311</v>
      </c>
      <c r="B3795" t="s">
        <v>314</v>
      </c>
      <c r="C3795" t="s">
        <v>459</v>
      </c>
      <c r="D3795" s="34">
        <v>44774</v>
      </c>
      <c r="E3795">
        <v>405.95</v>
      </c>
      <c r="F3795" s="24">
        <v>65.56</v>
      </c>
      <c r="G3795" s="24">
        <f t="shared" si="59"/>
        <v>471.51</v>
      </c>
    </row>
    <row r="3796" spans="1:7" x14ac:dyDescent="0.25">
      <c r="A3796" t="s">
        <v>311</v>
      </c>
      <c r="B3796" t="s">
        <v>314</v>
      </c>
      <c r="C3796" t="s">
        <v>460</v>
      </c>
      <c r="D3796" s="34">
        <v>44774</v>
      </c>
      <c r="E3796">
        <v>405.95</v>
      </c>
      <c r="F3796" s="24">
        <v>65.56</v>
      </c>
      <c r="G3796" s="24">
        <f t="shared" si="59"/>
        <v>471.51</v>
      </c>
    </row>
    <row r="3797" spans="1:7" x14ac:dyDescent="0.25">
      <c r="A3797" t="s">
        <v>311</v>
      </c>
      <c r="B3797" t="s">
        <v>314</v>
      </c>
      <c r="C3797" t="s">
        <v>461</v>
      </c>
      <c r="D3797" s="34">
        <v>44774</v>
      </c>
      <c r="E3797">
        <v>405.95</v>
      </c>
      <c r="F3797" s="24">
        <v>65.56</v>
      </c>
      <c r="G3797" s="24">
        <f t="shared" si="59"/>
        <v>471.51</v>
      </c>
    </row>
    <row r="3798" spans="1:7" x14ac:dyDescent="0.25">
      <c r="A3798" t="s">
        <v>311</v>
      </c>
      <c r="B3798" t="s">
        <v>314</v>
      </c>
      <c r="C3798" t="s">
        <v>462</v>
      </c>
      <c r="D3798" s="34">
        <v>44774</v>
      </c>
      <c r="E3798">
        <v>405.95</v>
      </c>
      <c r="F3798" s="24">
        <v>65.56</v>
      </c>
      <c r="G3798" s="24">
        <f t="shared" si="59"/>
        <v>471.51</v>
      </c>
    </row>
    <row r="3799" spans="1:7" x14ac:dyDescent="0.25">
      <c r="A3799" t="s">
        <v>311</v>
      </c>
      <c r="B3799" t="s">
        <v>314</v>
      </c>
      <c r="C3799" t="s">
        <v>463</v>
      </c>
      <c r="D3799" s="34">
        <v>44774</v>
      </c>
      <c r="E3799">
        <v>405.95</v>
      </c>
      <c r="F3799" s="24">
        <v>65.56</v>
      </c>
      <c r="G3799" s="24">
        <f t="shared" si="59"/>
        <v>471.51</v>
      </c>
    </row>
    <row r="3800" spans="1:7" x14ac:dyDescent="0.25">
      <c r="A3800" t="s">
        <v>311</v>
      </c>
      <c r="B3800" t="s">
        <v>314</v>
      </c>
      <c r="C3800" t="s">
        <v>464</v>
      </c>
      <c r="D3800" s="34">
        <v>44774</v>
      </c>
      <c r="E3800">
        <v>405.95</v>
      </c>
      <c r="F3800" s="24">
        <v>65.56</v>
      </c>
      <c r="G3800" s="24">
        <f t="shared" si="59"/>
        <v>471.51</v>
      </c>
    </row>
    <row r="3801" spans="1:7" x14ac:dyDescent="0.25">
      <c r="A3801" t="s">
        <v>311</v>
      </c>
      <c r="B3801" t="s">
        <v>314</v>
      </c>
      <c r="C3801" t="s">
        <v>465</v>
      </c>
      <c r="D3801" s="34">
        <v>44774</v>
      </c>
      <c r="E3801">
        <v>405.95</v>
      </c>
      <c r="F3801" s="24">
        <v>65.56</v>
      </c>
      <c r="G3801" s="24">
        <f t="shared" si="59"/>
        <v>471.51</v>
      </c>
    </row>
    <row r="3802" spans="1:7" x14ac:dyDescent="0.25">
      <c r="A3802" t="s">
        <v>311</v>
      </c>
      <c r="B3802" t="s">
        <v>314</v>
      </c>
      <c r="C3802" t="s">
        <v>466</v>
      </c>
      <c r="D3802" s="34">
        <v>44774</v>
      </c>
      <c r="E3802">
        <v>405.95</v>
      </c>
      <c r="F3802" s="24">
        <v>65.56</v>
      </c>
      <c r="G3802" s="24">
        <f t="shared" si="59"/>
        <v>471.51</v>
      </c>
    </row>
    <row r="3803" spans="1:7" x14ac:dyDescent="0.25">
      <c r="A3803" t="s">
        <v>311</v>
      </c>
      <c r="B3803" t="s">
        <v>314</v>
      </c>
      <c r="C3803" t="s">
        <v>467</v>
      </c>
      <c r="D3803" s="34">
        <v>44774</v>
      </c>
      <c r="E3803">
        <v>405.95</v>
      </c>
      <c r="F3803" s="24">
        <v>65.56</v>
      </c>
      <c r="G3803" s="24">
        <f t="shared" si="59"/>
        <v>471.51</v>
      </c>
    </row>
    <row r="3804" spans="1:7" x14ac:dyDescent="0.25">
      <c r="A3804" t="s">
        <v>311</v>
      </c>
      <c r="B3804" t="s">
        <v>314</v>
      </c>
      <c r="C3804" t="s">
        <v>468</v>
      </c>
      <c r="D3804" s="34">
        <v>44774</v>
      </c>
      <c r="E3804">
        <v>405.95</v>
      </c>
      <c r="F3804" s="24">
        <v>65.56</v>
      </c>
      <c r="G3804" s="24">
        <f t="shared" si="59"/>
        <v>471.51</v>
      </c>
    </row>
    <row r="3805" spans="1:7" x14ac:dyDescent="0.25">
      <c r="A3805" t="s">
        <v>311</v>
      </c>
      <c r="B3805" t="s">
        <v>314</v>
      </c>
      <c r="C3805" t="s">
        <v>469</v>
      </c>
      <c r="D3805" s="34">
        <v>44774</v>
      </c>
      <c r="E3805">
        <v>405.95</v>
      </c>
      <c r="F3805" s="24">
        <v>65.56</v>
      </c>
      <c r="G3805" s="24">
        <f t="shared" si="59"/>
        <v>471.51</v>
      </c>
    </row>
    <row r="3806" spans="1:7" x14ac:dyDescent="0.25">
      <c r="A3806" t="s">
        <v>311</v>
      </c>
      <c r="B3806" t="s">
        <v>314</v>
      </c>
      <c r="C3806" t="s">
        <v>470</v>
      </c>
      <c r="D3806" s="34">
        <v>44774</v>
      </c>
      <c r="E3806">
        <v>405.95</v>
      </c>
      <c r="F3806" s="24">
        <v>65.56</v>
      </c>
      <c r="G3806" s="24">
        <f t="shared" si="59"/>
        <v>471.51</v>
      </c>
    </row>
    <row r="3807" spans="1:7" x14ac:dyDescent="0.25">
      <c r="A3807" t="s">
        <v>311</v>
      </c>
      <c r="B3807" t="s">
        <v>314</v>
      </c>
      <c r="C3807" t="s">
        <v>471</v>
      </c>
      <c r="D3807" s="34">
        <v>44774</v>
      </c>
      <c r="E3807">
        <v>405.95</v>
      </c>
      <c r="F3807" s="24">
        <v>65.56</v>
      </c>
      <c r="G3807" s="24">
        <f t="shared" si="59"/>
        <v>471.51</v>
      </c>
    </row>
    <row r="3808" spans="1:7" x14ac:dyDescent="0.25">
      <c r="A3808" t="s">
        <v>311</v>
      </c>
      <c r="B3808" t="s">
        <v>314</v>
      </c>
      <c r="C3808" t="s">
        <v>472</v>
      </c>
      <c r="D3808" s="34">
        <v>44774</v>
      </c>
      <c r="E3808">
        <v>405.95</v>
      </c>
      <c r="F3808" s="24">
        <v>65.56</v>
      </c>
      <c r="G3808" s="24">
        <f t="shared" si="59"/>
        <v>471.51</v>
      </c>
    </row>
    <row r="3809" spans="1:7" x14ac:dyDescent="0.25">
      <c r="A3809" t="s">
        <v>311</v>
      </c>
      <c r="B3809" t="s">
        <v>314</v>
      </c>
      <c r="C3809" t="s">
        <v>473</v>
      </c>
      <c r="D3809" s="34">
        <v>44774</v>
      </c>
      <c r="E3809">
        <v>405.95</v>
      </c>
      <c r="F3809" s="24">
        <v>65.56</v>
      </c>
      <c r="G3809" s="24">
        <f t="shared" si="59"/>
        <v>471.51</v>
      </c>
    </row>
    <row r="3810" spans="1:7" x14ac:dyDescent="0.25">
      <c r="A3810" t="s">
        <v>311</v>
      </c>
      <c r="B3810" t="s">
        <v>314</v>
      </c>
      <c r="C3810" t="s">
        <v>474</v>
      </c>
      <c r="D3810" s="34">
        <v>44774</v>
      </c>
      <c r="E3810">
        <v>405.95</v>
      </c>
      <c r="F3810" s="24">
        <v>65.56</v>
      </c>
      <c r="G3810" s="24">
        <f t="shared" si="59"/>
        <v>471.51</v>
      </c>
    </row>
    <row r="3811" spans="1:7" x14ac:dyDescent="0.25">
      <c r="A3811" t="s">
        <v>311</v>
      </c>
      <c r="B3811" t="s">
        <v>314</v>
      </c>
      <c r="C3811" t="s">
        <v>475</v>
      </c>
      <c r="D3811" s="34">
        <v>44774</v>
      </c>
      <c r="E3811">
        <v>405.95</v>
      </c>
      <c r="F3811" s="24">
        <v>65.56</v>
      </c>
      <c r="G3811" s="24">
        <f t="shared" si="59"/>
        <v>471.51</v>
      </c>
    </row>
    <row r="3812" spans="1:7" x14ac:dyDescent="0.25">
      <c r="A3812" t="s">
        <v>311</v>
      </c>
      <c r="B3812" t="s">
        <v>314</v>
      </c>
      <c r="C3812" t="s">
        <v>476</v>
      </c>
      <c r="D3812" s="34">
        <v>44774</v>
      </c>
      <c r="E3812">
        <v>404.63</v>
      </c>
      <c r="F3812" s="24">
        <v>65.349999999999994</v>
      </c>
      <c r="G3812" s="24">
        <f t="shared" si="59"/>
        <v>469.98</v>
      </c>
    </row>
    <row r="3813" spans="1:7" x14ac:dyDescent="0.25">
      <c r="A3813" t="s">
        <v>311</v>
      </c>
      <c r="B3813" t="s">
        <v>314</v>
      </c>
      <c r="C3813" t="s">
        <v>477</v>
      </c>
      <c r="D3813" s="34">
        <v>44774</v>
      </c>
      <c r="E3813">
        <v>405.95</v>
      </c>
      <c r="F3813" s="24">
        <v>65.56</v>
      </c>
      <c r="G3813" s="24">
        <f t="shared" si="59"/>
        <v>471.51</v>
      </c>
    </row>
    <row r="3814" spans="1:7" x14ac:dyDescent="0.25">
      <c r="A3814" t="s">
        <v>311</v>
      </c>
      <c r="B3814" t="s">
        <v>314</v>
      </c>
      <c r="C3814" t="s">
        <v>478</v>
      </c>
      <c r="D3814" s="34">
        <v>44774</v>
      </c>
      <c r="E3814">
        <v>405.95</v>
      </c>
      <c r="F3814" s="24">
        <v>65.56</v>
      </c>
      <c r="G3814" s="24">
        <f t="shared" si="59"/>
        <v>471.51</v>
      </c>
    </row>
    <row r="3815" spans="1:7" x14ac:dyDescent="0.25">
      <c r="A3815" t="s">
        <v>311</v>
      </c>
      <c r="B3815" t="s">
        <v>314</v>
      </c>
      <c r="C3815" t="s">
        <v>479</v>
      </c>
      <c r="D3815" s="34">
        <v>44774</v>
      </c>
      <c r="E3815">
        <v>405.95</v>
      </c>
      <c r="F3815" s="24">
        <v>65.56</v>
      </c>
      <c r="G3815" s="24">
        <f t="shared" si="59"/>
        <v>471.51</v>
      </c>
    </row>
    <row r="3816" spans="1:7" x14ac:dyDescent="0.25">
      <c r="A3816" t="s">
        <v>311</v>
      </c>
      <c r="B3816" t="s">
        <v>314</v>
      </c>
      <c r="C3816" t="s">
        <v>480</v>
      </c>
      <c r="D3816" s="34">
        <v>44774</v>
      </c>
      <c r="E3816">
        <v>405.95</v>
      </c>
      <c r="F3816" s="24">
        <v>65.56</v>
      </c>
      <c r="G3816" s="24">
        <f t="shared" si="59"/>
        <v>471.51</v>
      </c>
    </row>
    <row r="3817" spans="1:7" x14ac:dyDescent="0.25">
      <c r="A3817" t="s">
        <v>311</v>
      </c>
      <c r="B3817" t="s">
        <v>314</v>
      </c>
      <c r="C3817" t="s">
        <v>481</v>
      </c>
      <c r="D3817" s="34">
        <v>44774</v>
      </c>
      <c r="E3817">
        <v>404.63</v>
      </c>
      <c r="F3817" s="24">
        <v>65.349999999999994</v>
      </c>
      <c r="G3817" s="24">
        <f t="shared" si="59"/>
        <v>469.98</v>
      </c>
    </row>
    <row r="3818" spans="1:7" x14ac:dyDescent="0.25">
      <c r="A3818" t="s">
        <v>311</v>
      </c>
      <c r="B3818" t="s">
        <v>314</v>
      </c>
      <c r="C3818" t="s">
        <v>482</v>
      </c>
      <c r="D3818" s="34">
        <v>44774</v>
      </c>
      <c r="E3818">
        <v>404.63</v>
      </c>
      <c r="F3818" s="24">
        <v>65.349999999999994</v>
      </c>
      <c r="G3818" s="24">
        <f t="shared" si="59"/>
        <v>469.98</v>
      </c>
    </row>
    <row r="3819" spans="1:7" x14ac:dyDescent="0.25">
      <c r="A3819" t="s">
        <v>311</v>
      </c>
      <c r="B3819" t="s">
        <v>314</v>
      </c>
      <c r="C3819" t="s">
        <v>483</v>
      </c>
      <c r="D3819" s="34">
        <v>44774</v>
      </c>
      <c r="E3819">
        <v>404.63</v>
      </c>
      <c r="F3819" s="24">
        <v>65.349999999999994</v>
      </c>
      <c r="G3819" s="24">
        <f t="shared" si="59"/>
        <v>469.98</v>
      </c>
    </row>
    <row r="3820" spans="1:7" x14ac:dyDescent="0.25">
      <c r="A3820" t="s">
        <v>311</v>
      </c>
      <c r="B3820" t="s">
        <v>314</v>
      </c>
      <c r="C3820" t="s">
        <v>484</v>
      </c>
      <c r="D3820" s="34">
        <v>44774</v>
      </c>
      <c r="E3820">
        <v>404.63</v>
      </c>
      <c r="F3820" s="24">
        <v>65.349999999999994</v>
      </c>
      <c r="G3820" s="24">
        <f t="shared" si="59"/>
        <v>469.98</v>
      </c>
    </row>
    <row r="3821" spans="1:7" x14ac:dyDescent="0.25">
      <c r="A3821" t="s">
        <v>311</v>
      </c>
      <c r="B3821" t="s">
        <v>314</v>
      </c>
      <c r="C3821" t="s">
        <v>485</v>
      </c>
      <c r="D3821" s="34">
        <v>44774</v>
      </c>
      <c r="E3821">
        <v>404.63</v>
      </c>
      <c r="F3821" s="24">
        <v>65.349999999999994</v>
      </c>
      <c r="G3821" s="24">
        <f t="shared" si="59"/>
        <v>469.98</v>
      </c>
    </row>
    <row r="3822" spans="1:7" x14ac:dyDescent="0.25">
      <c r="A3822" t="s">
        <v>311</v>
      </c>
      <c r="B3822" t="s">
        <v>314</v>
      </c>
      <c r="C3822" t="s">
        <v>486</v>
      </c>
      <c r="D3822" s="34">
        <v>44774</v>
      </c>
      <c r="E3822">
        <v>404.63</v>
      </c>
      <c r="F3822" s="24">
        <v>65.349999999999994</v>
      </c>
      <c r="G3822" s="24">
        <f t="shared" si="59"/>
        <v>469.98</v>
      </c>
    </row>
    <row r="3823" spans="1:7" x14ac:dyDescent="0.25">
      <c r="A3823" t="s">
        <v>311</v>
      </c>
      <c r="B3823" t="s">
        <v>314</v>
      </c>
      <c r="C3823" t="s">
        <v>487</v>
      </c>
      <c r="D3823" s="34">
        <v>44774</v>
      </c>
      <c r="E3823">
        <v>404.63</v>
      </c>
      <c r="F3823" s="24">
        <v>65.349999999999994</v>
      </c>
      <c r="G3823" s="24">
        <f t="shared" si="59"/>
        <v>469.98</v>
      </c>
    </row>
    <row r="3824" spans="1:7" x14ac:dyDescent="0.25">
      <c r="A3824" t="s">
        <v>311</v>
      </c>
      <c r="B3824" t="s">
        <v>314</v>
      </c>
      <c r="C3824" t="s">
        <v>488</v>
      </c>
      <c r="D3824" s="34">
        <v>44774</v>
      </c>
      <c r="E3824">
        <v>404.63</v>
      </c>
      <c r="F3824" s="24">
        <v>65.349999999999994</v>
      </c>
      <c r="G3824" s="24">
        <f t="shared" si="59"/>
        <v>469.98</v>
      </c>
    </row>
    <row r="3825" spans="1:7" x14ac:dyDescent="0.25">
      <c r="A3825" t="s">
        <v>311</v>
      </c>
      <c r="B3825" t="s">
        <v>314</v>
      </c>
      <c r="C3825" t="s">
        <v>489</v>
      </c>
      <c r="D3825" s="34">
        <v>44774</v>
      </c>
      <c r="E3825">
        <v>404.63</v>
      </c>
      <c r="F3825" s="24">
        <v>65.349999999999994</v>
      </c>
      <c r="G3825" s="24">
        <f t="shared" si="59"/>
        <v>469.98</v>
      </c>
    </row>
    <row r="3826" spans="1:7" x14ac:dyDescent="0.25">
      <c r="A3826" t="s">
        <v>311</v>
      </c>
      <c r="B3826" t="s">
        <v>314</v>
      </c>
      <c r="C3826" t="s">
        <v>490</v>
      </c>
      <c r="D3826" s="34">
        <v>44774</v>
      </c>
      <c r="E3826">
        <v>404.63</v>
      </c>
      <c r="F3826" s="24">
        <v>65.349999999999994</v>
      </c>
      <c r="G3826" s="24">
        <f t="shared" si="59"/>
        <v>469.98</v>
      </c>
    </row>
    <row r="3827" spans="1:7" x14ac:dyDescent="0.25">
      <c r="A3827" t="s">
        <v>311</v>
      </c>
      <c r="B3827" t="s">
        <v>314</v>
      </c>
      <c r="C3827" t="s">
        <v>491</v>
      </c>
      <c r="D3827" s="34">
        <v>44774</v>
      </c>
      <c r="E3827">
        <v>404.63</v>
      </c>
      <c r="F3827" s="24">
        <v>65.349999999999994</v>
      </c>
      <c r="G3827" s="24">
        <f t="shared" si="59"/>
        <v>469.98</v>
      </c>
    </row>
    <row r="3828" spans="1:7" x14ac:dyDescent="0.25">
      <c r="A3828" t="s">
        <v>311</v>
      </c>
      <c r="B3828" t="s">
        <v>314</v>
      </c>
      <c r="C3828" t="s">
        <v>492</v>
      </c>
      <c r="D3828" s="34">
        <v>44774</v>
      </c>
      <c r="E3828">
        <v>404.63</v>
      </c>
      <c r="F3828" s="24">
        <v>65.349999999999994</v>
      </c>
      <c r="G3828" s="24">
        <f t="shared" si="59"/>
        <v>469.98</v>
      </c>
    </row>
    <row r="3829" spans="1:7" x14ac:dyDescent="0.25">
      <c r="A3829" t="s">
        <v>311</v>
      </c>
      <c r="B3829" t="s">
        <v>314</v>
      </c>
      <c r="C3829" t="s">
        <v>493</v>
      </c>
      <c r="D3829" s="34">
        <v>44774</v>
      </c>
      <c r="E3829">
        <v>404.63</v>
      </c>
      <c r="F3829" s="24">
        <v>65.349999999999994</v>
      </c>
      <c r="G3829" s="24">
        <f t="shared" si="59"/>
        <v>469.98</v>
      </c>
    </row>
    <row r="3830" spans="1:7" x14ac:dyDescent="0.25">
      <c r="A3830" t="s">
        <v>311</v>
      </c>
      <c r="B3830" t="s">
        <v>314</v>
      </c>
      <c r="C3830" t="s">
        <v>494</v>
      </c>
      <c r="D3830" s="34">
        <v>44774</v>
      </c>
      <c r="E3830">
        <v>404.63</v>
      </c>
      <c r="F3830" s="24">
        <v>65.349999999999994</v>
      </c>
      <c r="G3830" s="24">
        <f t="shared" si="59"/>
        <v>469.98</v>
      </c>
    </row>
    <row r="3831" spans="1:7" x14ac:dyDescent="0.25">
      <c r="A3831" t="s">
        <v>311</v>
      </c>
      <c r="B3831" t="s">
        <v>314</v>
      </c>
      <c r="C3831" t="s">
        <v>495</v>
      </c>
      <c r="D3831" s="34">
        <v>44774</v>
      </c>
      <c r="E3831">
        <v>404.63</v>
      </c>
      <c r="F3831" s="24">
        <v>65.349999999999994</v>
      </c>
      <c r="G3831" s="24">
        <f t="shared" si="59"/>
        <v>469.98</v>
      </c>
    </row>
    <row r="3832" spans="1:7" x14ac:dyDescent="0.25">
      <c r="A3832" t="s">
        <v>311</v>
      </c>
      <c r="B3832" t="s">
        <v>314</v>
      </c>
      <c r="C3832" t="s">
        <v>496</v>
      </c>
      <c r="D3832" s="34">
        <v>44774</v>
      </c>
      <c r="E3832">
        <v>404.63</v>
      </c>
      <c r="F3832" s="24">
        <v>65.349999999999994</v>
      </c>
      <c r="G3832" s="24">
        <f t="shared" si="59"/>
        <v>469.98</v>
      </c>
    </row>
    <row r="3833" spans="1:7" x14ac:dyDescent="0.25">
      <c r="A3833" t="s">
        <v>311</v>
      </c>
      <c r="B3833" t="s">
        <v>314</v>
      </c>
      <c r="C3833" t="s">
        <v>497</v>
      </c>
      <c r="D3833" s="34">
        <v>44774</v>
      </c>
      <c r="E3833">
        <v>404.63</v>
      </c>
      <c r="F3833" s="24">
        <v>65.349999999999994</v>
      </c>
      <c r="G3833" s="24">
        <f t="shared" si="59"/>
        <v>469.98</v>
      </c>
    </row>
    <row r="3834" spans="1:7" x14ac:dyDescent="0.25">
      <c r="A3834" t="s">
        <v>311</v>
      </c>
      <c r="B3834" t="s">
        <v>314</v>
      </c>
      <c r="C3834" t="s">
        <v>498</v>
      </c>
      <c r="D3834" s="34">
        <v>44774</v>
      </c>
      <c r="E3834">
        <v>404.63</v>
      </c>
      <c r="F3834" s="24">
        <v>65.349999999999994</v>
      </c>
      <c r="G3834" s="24">
        <f t="shared" si="59"/>
        <v>469.98</v>
      </c>
    </row>
    <row r="3835" spans="1:7" x14ac:dyDescent="0.25">
      <c r="A3835" t="s">
        <v>311</v>
      </c>
      <c r="B3835" t="s">
        <v>314</v>
      </c>
      <c r="C3835" t="s">
        <v>499</v>
      </c>
      <c r="D3835" s="34">
        <v>44774</v>
      </c>
      <c r="E3835">
        <v>404.63</v>
      </c>
      <c r="F3835" s="24">
        <v>65.349999999999994</v>
      </c>
      <c r="G3835" s="24">
        <f t="shared" si="59"/>
        <v>469.98</v>
      </c>
    </row>
    <row r="3836" spans="1:7" x14ac:dyDescent="0.25">
      <c r="A3836" t="s">
        <v>311</v>
      </c>
      <c r="B3836" t="s">
        <v>314</v>
      </c>
      <c r="C3836" t="s">
        <v>500</v>
      </c>
      <c r="D3836" s="34">
        <v>44774</v>
      </c>
      <c r="E3836">
        <v>404.63</v>
      </c>
      <c r="F3836" s="24">
        <v>65.349999999999994</v>
      </c>
      <c r="G3836" s="24">
        <f t="shared" si="59"/>
        <v>469.98</v>
      </c>
    </row>
    <row r="3837" spans="1:7" x14ac:dyDescent="0.25">
      <c r="A3837" t="s">
        <v>311</v>
      </c>
      <c r="B3837" t="s">
        <v>314</v>
      </c>
      <c r="C3837" t="s">
        <v>501</v>
      </c>
      <c r="D3837" s="34">
        <v>44774</v>
      </c>
      <c r="E3837">
        <v>404.63</v>
      </c>
      <c r="F3837" s="24">
        <v>65.349999999999994</v>
      </c>
      <c r="G3837" s="24">
        <f t="shared" si="59"/>
        <v>469.98</v>
      </c>
    </row>
    <row r="3838" spans="1:7" x14ac:dyDescent="0.25">
      <c r="A3838" t="s">
        <v>311</v>
      </c>
      <c r="B3838" t="s">
        <v>314</v>
      </c>
      <c r="C3838" t="s">
        <v>502</v>
      </c>
      <c r="D3838" s="34">
        <v>44774</v>
      </c>
      <c r="E3838">
        <v>404.63</v>
      </c>
      <c r="F3838" s="24">
        <v>65.349999999999994</v>
      </c>
      <c r="G3838" s="24">
        <f t="shared" si="59"/>
        <v>469.98</v>
      </c>
    </row>
    <row r="3839" spans="1:7" x14ac:dyDescent="0.25">
      <c r="A3839" t="s">
        <v>311</v>
      </c>
      <c r="B3839" t="s">
        <v>314</v>
      </c>
      <c r="C3839" t="s">
        <v>503</v>
      </c>
      <c r="D3839" s="34">
        <v>44774</v>
      </c>
      <c r="E3839">
        <v>404.63</v>
      </c>
      <c r="F3839" s="24">
        <v>65.349999999999994</v>
      </c>
      <c r="G3839" s="24">
        <f t="shared" si="59"/>
        <v>469.98</v>
      </c>
    </row>
    <row r="3840" spans="1:7" x14ac:dyDescent="0.25">
      <c r="A3840" t="s">
        <v>311</v>
      </c>
      <c r="B3840" t="s">
        <v>314</v>
      </c>
      <c r="C3840" t="s">
        <v>504</v>
      </c>
      <c r="D3840" s="34">
        <v>44774</v>
      </c>
      <c r="E3840">
        <v>404.63</v>
      </c>
      <c r="F3840" s="24">
        <v>65.349999999999994</v>
      </c>
      <c r="G3840" s="24">
        <f t="shared" si="59"/>
        <v>469.98</v>
      </c>
    </row>
    <row r="3841" spans="1:7" x14ac:dyDescent="0.25">
      <c r="A3841" t="s">
        <v>311</v>
      </c>
      <c r="B3841" t="s">
        <v>314</v>
      </c>
      <c r="C3841" t="s">
        <v>505</v>
      </c>
      <c r="D3841" s="34">
        <v>44774</v>
      </c>
      <c r="E3841">
        <v>404.63</v>
      </c>
      <c r="F3841" s="24">
        <v>65.349999999999994</v>
      </c>
      <c r="G3841" s="24">
        <f t="shared" si="59"/>
        <v>469.98</v>
      </c>
    </row>
    <row r="3842" spans="1:7" x14ac:dyDescent="0.25">
      <c r="A3842" t="s">
        <v>311</v>
      </c>
      <c r="B3842" t="s">
        <v>312</v>
      </c>
      <c r="C3842" t="s">
        <v>313</v>
      </c>
      <c r="D3842" s="34">
        <v>44805</v>
      </c>
      <c r="E3842">
        <v>885246.4</v>
      </c>
      <c r="F3842" s="24">
        <v>313245.7</v>
      </c>
      <c r="G3842" s="24">
        <f t="shared" si="59"/>
        <v>1198492.1000000001</v>
      </c>
    </row>
    <row r="3843" spans="1:7" x14ac:dyDescent="0.25">
      <c r="A3843" t="s">
        <v>311</v>
      </c>
      <c r="B3843" t="s">
        <v>314</v>
      </c>
      <c r="C3843" t="s">
        <v>315</v>
      </c>
      <c r="D3843" s="34">
        <v>44805</v>
      </c>
      <c r="E3843">
        <v>405.87</v>
      </c>
      <c r="F3843" s="24">
        <v>64.11</v>
      </c>
      <c r="G3843" s="24">
        <f t="shared" ref="G3843:G3906" si="60">SUM(E3843:F3843)</f>
        <v>469.98</v>
      </c>
    </row>
    <row r="3844" spans="1:7" x14ac:dyDescent="0.25">
      <c r="A3844" t="s">
        <v>311</v>
      </c>
      <c r="B3844" t="s">
        <v>314</v>
      </c>
      <c r="C3844" t="s">
        <v>316</v>
      </c>
      <c r="D3844" s="34">
        <v>44805</v>
      </c>
      <c r="E3844">
        <v>407.19</v>
      </c>
      <c r="F3844" s="24">
        <v>64.319999999999993</v>
      </c>
      <c r="G3844" s="24">
        <f t="shared" si="60"/>
        <v>471.51</v>
      </c>
    </row>
    <row r="3845" spans="1:7" x14ac:dyDescent="0.25">
      <c r="A3845" t="s">
        <v>311</v>
      </c>
      <c r="B3845" t="s">
        <v>314</v>
      </c>
      <c r="C3845" t="s">
        <v>317</v>
      </c>
      <c r="D3845" s="34">
        <v>44805</v>
      </c>
      <c r="E3845">
        <v>405.87</v>
      </c>
      <c r="F3845" s="24">
        <v>64.11</v>
      </c>
      <c r="G3845" s="24">
        <f t="shared" si="60"/>
        <v>469.98</v>
      </c>
    </row>
    <row r="3846" spans="1:7" x14ac:dyDescent="0.25">
      <c r="A3846" t="s">
        <v>311</v>
      </c>
      <c r="B3846" t="s">
        <v>314</v>
      </c>
      <c r="C3846" t="s">
        <v>318</v>
      </c>
      <c r="D3846" s="34">
        <v>44805</v>
      </c>
      <c r="E3846">
        <v>407.19</v>
      </c>
      <c r="F3846" s="24">
        <v>64.319999999999993</v>
      </c>
      <c r="G3846" s="24">
        <f t="shared" si="60"/>
        <v>471.51</v>
      </c>
    </row>
    <row r="3847" spans="1:7" x14ac:dyDescent="0.25">
      <c r="A3847" t="s">
        <v>311</v>
      </c>
      <c r="B3847" t="s">
        <v>314</v>
      </c>
      <c r="C3847" t="s">
        <v>319</v>
      </c>
      <c r="D3847" s="34">
        <v>44805</v>
      </c>
      <c r="E3847">
        <v>407.19</v>
      </c>
      <c r="F3847" s="24">
        <v>64.319999999999993</v>
      </c>
      <c r="G3847" s="24">
        <f t="shared" si="60"/>
        <v>471.51</v>
      </c>
    </row>
    <row r="3848" spans="1:7" x14ac:dyDescent="0.25">
      <c r="A3848" t="s">
        <v>311</v>
      </c>
      <c r="B3848" t="s">
        <v>314</v>
      </c>
      <c r="C3848" t="s">
        <v>320</v>
      </c>
      <c r="D3848" s="34">
        <v>44805</v>
      </c>
      <c r="E3848">
        <v>407.19</v>
      </c>
      <c r="F3848" s="24">
        <v>64.319999999999993</v>
      </c>
      <c r="G3848" s="24">
        <f t="shared" si="60"/>
        <v>471.51</v>
      </c>
    </row>
    <row r="3849" spans="1:7" x14ac:dyDescent="0.25">
      <c r="A3849" t="s">
        <v>311</v>
      </c>
      <c r="B3849" t="s">
        <v>314</v>
      </c>
      <c r="C3849" t="s">
        <v>321</v>
      </c>
      <c r="D3849" s="34">
        <v>44805</v>
      </c>
      <c r="E3849">
        <v>405.87</v>
      </c>
      <c r="F3849" s="24">
        <v>64.11</v>
      </c>
      <c r="G3849" s="24">
        <f t="shared" si="60"/>
        <v>469.98</v>
      </c>
    </row>
    <row r="3850" spans="1:7" x14ac:dyDescent="0.25">
      <c r="A3850" t="s">
        <v>311</v>
      </c>
      <c r="B3850" t="s">
        <v>314</v>
      </c>
      <c r="C3850" t="s">
        <v>322</v>
      </c>
      <c r="D3850" s="34">
        <v>44805</v>
      </c>
      <c r="E3850">
        <v>407.19</v>
      </c>
      <c r="F3850" s="24">
        <v>64.319999999999993</v>
      </c>
      <c r="G3850" s="24">
        <f t="shared" si="60"/>
        <v>471.51</v>
      </c>
    </row>
    <row r="3851" spans="1:7" x14ac:dyDescent="0.25">
      <c r="A3851" t="s">
        <v>311</v>
      </c>
      <c r="B3851" t="s">
        <v>314</v>
      </c>
      <c r="C3851" t="s">
        <v>323</v>
      </c>
      <c r="D3851" s="34">
        <v>44805</v>
      </c>
      <c r="E3851">
        <v>405.87</v>
      </c>
      <c r="F3851" s="24">
        <v>64.11</v>
      </c>
      <c r="G3851" s="24">
        <f t="shared" si="60"/>
        <v>469.98</v>
      </c>
    </row>
    <row r="3852" spans="1:7" x14ac:dyDescent="0.25">
      <c r="A3852" t="s">
        <v>311</v>
      </c>
      <c r="B3852" t="s">
        <v>314</v>
      </c>
      <c r="C3852" t="s">
        <v>324</v>
      </c>
      <c r="D3852" s="34">
        <v>44805</v>
      </c>
      <c r="E3852">
        <v>407.19</v>
      </c>
      <c r="F3852" s="24">
        <v>64.319999999999993</v>
      </c>
      <c r="G3852" s="24">
        <f t="shared" si="60"/>
        <v>471.51</v>
      </c>
    </row>
    <row r="3853" spans="1:7" x14ac:dyDescent="0.25">
      <c r="A3853" t="s">
        <v>311</v>
      </c>
      <c r="B3853" t="s">
        <v>314</v>
      </c>
      <c r="C3853" t="s">
        <v>325</v>
      </c>
      <c r="D3853" s="34">
        <v>44805</v>
      </c>
      <c r="E3853">
        <v>405.87</v>
      </c>
      <c r="F3853" s="24">
        <v>64.11</v>
      </c>
      <c r="G3853" s="24">
        <f t="shared" si="60"/>
        <v>469.98</v>
      </c>
    </row>
    <row r="3854" spans="1:7" x14ac:dyDescent="0.25">
      <c r="A3854" t="s">
        <v>311</v>
      </c>
      <c r="B3854" t="s">
        <v>314</v>
      </c>
      <c r="C3854" t="s">
        <v>326</v>
      </c>
      <c r="D3854" s="34">
        <v>44805</v>
      </c>
      <c r="E3854">
        <v>407.19</v>
      </c>
      <c r="F3854" s="24">
        <v>64.319999999999993</v>
      </c>
      <c r="G3854" s="24">
        <f t="shared" si="60"/>
        <v>471.51</v>
      </c>
    </row>
    <row r="3855" spans="1:7" x14ac:dyDescent="0.25">
      <c r="A3855" t="s">
        <v>311</v>
      </c>
      <c r="B3855" t="s">
        <v>314</v>
      </c>
      <c r="C3855" t="s">
        <v>327</v>
      </c>
      <c r="D3855" s="34">
        <v>44805</v>
      </c>
      <c r="E3855">
        <v>407.19</v>
      </c>
      <c r="F3855" s="24">
        <v>64.319999999999993</v>
      </c>
      <c r="G3855" s="24">
        <f t="shared" si="60"/>
        <v>471.51</v>
      </c>
    </row>
    <row r="3856" spans="1:7" x14ac:dyDescent="0.25">
      <c r="A3856" t="s">
        <v>311</v>
      </c>
      <c r="B3856" t="s">
        <v>314</v>
      </c>
      <c r="C3856" t="s">
        <v>328</v>
      </c>
      <c r="D3856" s="34">
        <v>44805</v>
      </c>
      <c r="E3856">
        <v>407.19</v>
      </c>
      <c r="F3856" s="24">
        <v>64.319999999999993</v>
      </c>
      <c r="G3856" s="24">
        <f t="shared" si="60"/>
        <v>471.51</v>
      </c>
    </row>
    <row r="3857" spans="1:7" x14ac:dyDescent="0.25">
      <c r="A3857" t="s">
        <v>311</v>
      </c>
      <c r="B3857" t="s">
        <v>314</v>
      </c>
      <c r="C3857" t="s">
        <v>329</v>
      </c>
      <c r="D3857" s="34">
        <v>44805</v>
      </c>
      <c r="E3857">
        <v>407.19</v>
      </c>
      <c r="F3857" s="24">
        <v>64.319999999999993</v>
      </c>
      <c r="G3857" s="24">
        <f t="shared" si="60"/>
        <v>471.51</v>
      </c>
    </row>
    <row r="3858" spans="1:7" x14ac:dyDescent="0.25">
      <c r="A3858" t="s">
        <v>311</v>
      </c>
      <c r="B3858" t="s">
        <v>314</v>
      </c>
      <c r="C3858" t="s">
        <v>330</v>
      </c>
      <c r="D3858" s="34">
        <v>44805</v>
      </c>
      <c r="E3858">
        <v>405.87</v>
      </c>
      <c r="F3858" s="24">
        <v>64.11</v>
      </c>
      <c r="G3858" s="24">
        <f t="shared" si="60"/>
        <v>469.98</v>
      </c>
    </row>
    <row r="3859" spans="1:7" x14ac:dyDescent="0.25">
      <c r="A3859" t="s">
        <v>311</v>
      </c>
      <c r="B3859" t="s">
        <v>314</v>
      </c>
      <c r="C3859" t="s">
        <v>331</v>
      </c>
      <c r="D3859" s="34">
        <v>44805</v>
      </c>
      <c r="E3859">
        <v>407.19</v>
      </c>
      <c r="F3859" s="24">
        <v>64.319999999999993</v>
      </c>
      <c r="G3859" s="24">
        <f t="shared" si="60"/>
        <v>471.51</v>
      </c>
    </row>
    <row r="3860" spans="1:7" x14ac:dyDescent="0.25">
      <c r="A3860" t="s">
        <v>311</v>
      </c>
      <c r="B3860" t="s">
        <v>314</v>
      </c>
      <c r="C3860" t="s">
        <v>332</v>
      </c>
      <c r="D3860" s="34">
        <v>44805</v>
      </c>
      <c r="E3860">
        <v>407.19</v>
      </c>
      <c r="F3860" s="24">
        <v>64.319999999999993</v>
      </c>
      <c r="G3860" s="24">
        <f t="shared" si="60"/>
        <v>471.51</v>
      </c>
    </row>
    <row r="3861" spans="1:7" x14ac:dyDescent="0.25">
      <c r="A3861" t="s">
        <v>311</v>
      </c>
      <c r="B3861" t="s">
        <v>314</v>
      </c>
      <c r="C3861" t="s">
        <v>333</v>
      </c>
      <c r="D3861" s="34">
        <v>44805</v>
      </c>
      <c r="E3861">
        <v>407.19</v>
      </c>
      <c r="F3861" s="24">
        <v>64.319999999999993</v>
      </c>
      <c r="G3861" s="24">
        <f t="shared" si="60"/>
        <v>471.51</v>
      </c>
    </row>
    <row r="3862" spans="1:7" x14ac:dyDescent="0.25">
      <c r="A3862" t="s">
        <v>311</v>
      </c>
      <c r="B3862" t="s">
        <v>314</v>
      </c>
      <c r="C3862" t="s">
        <v>334</v>
      </c>
      <c r="D3862" s="34">
        <v>44805</v>
      </c>
      <c r="E3862">
        <v>405.87</v>
      </c>
      <c r="F3862" s="24">
        <v>64.11</v>
      </c>
      <c r="G3862" s="24">
        <f t="shared" si="60"/>
        <v>469.98</v>
      </c>
    </row>
    <row r="3863" spans="1:7" x14ac:dyDescent="0.25">
      <c r="A3863" t="s">
        <v>311</v>
      </c>
      <c r="B3863" t="s">
        <v>314</v>
      </c>
      <c r="C3863" t="s">
        <v>335</v>
      </c>
      <c r="D3863" s="34">
        <v>44805</v>
      </c>
      <c r="E3863">
        <v>407.19</v>
      </c>
      <c r="F3863" s="24">
        <v>64.319999999999993</v>
      </c>
      <c r="G3863" s="24">
        <f t="shared" si="60"/>
        <v>471.51</v>
      </c>
    </row>
    <row r="3864" spans="1:7" x14ac:dyDescent="0.25">
      <c r="A3864" t="s">
        <v>311</v>
      </c>
      <c r="B3864" t="s">
        <v>314</v>
      </c>
      <c r="C3864" t="s">
        <v>336</v>
      </c>
      <c r="D3864" s="34">
        <v>44805</v>
      </c>
      <c r="E3864">
        <v>407.19</v>
      </c>
      <c r="F3864" s="24">
        <v>64.319999999999993</v>
      </c>
      <c r="G3864" s="24">
        <f t="shared" si="60"/>
        <v>471.51</v>
      </c>
    </row>
    <row r="3865" spans="1:7" x14ac:dyDescent="0.25">
      <c r="A3865" t="s">
        <v>311</v>
      </c>
      <c r="B3865" t="s">
        <v>314</v>
      </c>
      <c r="C3865" t="s">
        <v>337</v>
      </c>
      <c r="D3865" s="34">
        <v>44805</v>
      </c>
      <c r="E3865">
        <v>405.87</v>
      </c>
      <c r="F3865" s="24">
        <v>64.11</v>
      </c>
      <c r="G3865" s="24">
        <f t="shared" si="60"/>
        <v>469.98</v>
      </c>
    </row>
    <row r="3866" spans="1:7" x14ac:dyDescent="0.25">
      <c r="A3866" t="s">
        <v>311</v>
      </c>
      <c r="B3866" t="s">
        <v>314</v>
      </c>
      <c r="C3866" t="s">
        <v>338</v>
      </c>
      <c r="D3866" s="34">
        <v>44805</v>
      </c>
      <c r="E3866">
        <v>405.87</v>
      </c>
      <c r="F3866" s="24">
        <v>64.11</v>
      </c>
      <c r="G3866" s="24">
        <f t="shared" si="60"/>
        <v>469.98</v>
      </c>
    </row>
    <row r="3867" spans="1:7" x14ac:dyDescent="0.25">
      <c r="A3867" t="s">
        <v>311</v>
      </c>
      <c r="B3867" t="s">
        <v>314</v>
      </c>
      <c r="C3867" t="s">
        <v>339</v>
      </c>
      <c r="D3867" s="34">
        <v>44805</v>
      </c>
      <c r="E3867">
        <v>405.87</v>
      </c>
      <c r="F3867" s="24">
        <v>64.11</v>
      </c>
      <c r="G3867" s="24">
        <f t="shared" si="60"/>
        <v>469.98</v>
      </c>
    </row>
    <row r="3868" spans="1:7" x14ac:dyDescent="0.25">
      <c r="A3868" t="s">
        <v>311</v>
      </c>
      <c r="B3868" t="s">
        <v>314</v>
      </c>
      <c r="C3868" t="s">
        <v>340</v>
      </c>
      <c r="D3868" s="34">
        <v>44805</v>
      </c>
      <c r="E3868">
        <v>405.87</v>
      </c>
      <c r="F3868" s="24">
        <v>64.11</v>
      </c>
      <c r="G3868" s="24">
        <f t="shared" si="60"/>
        <v>469.98</v>
      </c>
    </row>
    <row r="3869" spans="1:7" x14ac:dyDescent="0.25">
      <c r="A3869" t="s">
        <v>311</v>
      </c>
      <c r="B3869" t="s">
        <v>314</v>
      </c>
      <c r="C3869" t="s">
        <v>341</v>
      </c>
      <c r="D3869" s="34">
        <v>44805</v>
      </c>
      <c r="E3869">
        <v>405.87</v>
      </c>
      <c r="F3869" s="24">
        <v>64.11</v>
      </c>
      <c r="G3869" s="24">
        <f t="shared" si="60"/>
        <v>469.98</v>
      </c>
    </row>
    <row r="3870" spans="1:7" x14ac:dyDescent="0.25">
      <c r="A3870" t="s">
        <v>311</v>
      </c>
      <c r="B3870" t="s">
        <v>314</v>
      </c>
      <c r="C3870" t="s">
        <v>342</v>
      </c>
      <c r="D3870" s="34">
        <v>44805</v>
      </c>
      <c r="E3870">
        <v>405.87</v>
      </c>
      <c r="F3870" s="24">
        <v>64.11</v>
      </c>
      <c r="G3870" s="24">
        <f t="shared" si="60"/>
        <v>469.98</v>
      </c>
    </row>
    <row r="3871" spans="1:7" x14ac:dyDescent="0.25">
      <c r="A3871" t="s">
        <v>311</v>
      </c>
      <c r="B3871" t="s">
        <v>314</v>
      </c>
      <c r="C3871" t="s">
        <v>343</v>
      </c>
      <c r="D3871" s="34">
        <v>44805</v>
      </c>
      <c r="E3871">
        <v>405.87</v>
      </c>
      <c r="F3871" s="24">
        <v>64.11</v>
      </c>
      <c r="G3871" s="24">
        <f t="shared" si="60"/>
        <v>469.98</v>
      </c>
    </row>
    <row r="3872" spans="1:7" x14ac:dyDescent="0.25">
      <c r="A3872" t="s">
        <v>311</v>
      </c>
      <c r="B3872" t="s">
        <v>314</v>
      </c>
      <c r="C3872" t="s">
        <v>344</v>
      </c>
      <c r="D3872" s="34">
        <v>44805</v>
      </c>
      <c r="E3872">
        <v>405.87</v>
      </c>
      <c r="F3872" s="24">
        <v>64.11</v>
      </c>
      <c r="G3872" s="24">
        <f t="shared" si="60"/>
        <v>469.98</v>
      </c>
    </row>
    <row r="3873" spans="1:7" x14ac:dyDescent="0.25">
      <c r="A3873" t="s">
        <v>311</v>
      </c>
      <c r="B3873" t="s">
        <v>314</v>
      </c>
      <c r="C3873" t="s">
        <v>345</v>
      </c>
      <c r="D3873" s="34">
        <v>44805</v>
      </c>
      <c r="E3873">
        <v>405.87</v>
      </c>
      <c r="F3873" s="24">
        <v>64.11</v>
      </c>
      <c r="G3873" s="24">
        <f t="shared" si="60"/>
        <v>469.98</v>
      </c>
    </row>
    <row r="3874" spans="1:7" x14ac:dyDescent="0.25">
      <c r="A3874" t="s">
        <v>311</v>
      </c>
      <c r="B3874" t="s">
        <v>314</v>
      </c>
      <c r="C3874" t="s">
        <v>346</v>
      </c>
      <c r="D3874" s="34">
        <v>44805</v>
      </c>
      <c r="E3874">
        <v>405.87</v>
      </c>
      <c r="F3874" s="24">
        <v>64.11</v>
      </c>
      <c r="G3874" s="24">
        <f t="shared" si="60"/>
        <v>469.98</v>
      </c>
    </row>
    <row r="3875" spans="1:7" x14ac:dyDescent="0.25">
      <c r="A3875" t="s">
        <v>311</v>
      </c>
      <c r="B3875" t="s">
        <v>314</v>
      </c>
      <c r="C3875" t="s">
        <v>347</v>
      </c>
      <c r="D3875" s="34">
        <v>44805</v>
      </c>
      <c r="E3875">
        <v>405.87</v>
      </c>
      <c r="F3875" s="24">
        <v>64.11</v>
      </c>
      <c r="G3875" s="24">
        <f t="shared" si="60"/>
        <v>469.98</v>
      </c>
    </row>
    <row r="3876" spans="1:7" x14ac:dyDescent="0.25">
      <c r="A3876" t="s">
        <v>311</v>
      </c>
      <c r="B3876" t="s">
        <v>314</v>
      </c>
      <c r="C3876" t="s">
        <v>348</v>
      </c>
      <c r="D3876" s="34">
        <v>44805</v>
      </c>
      <c r="E3876">
        <v>405.87</v>
      </c>
      <c r="F3876" s="24">
        <v>64.11</v>
      </c>
      <c r="G3876" s="24">
        <f t="shared" si="60"/>
        <v>469.98</v>
      </c>
    </row>
    <row r="3877" spans="1:7" x14ac:dyDescent="0.25">
      <c r="A3877" t="s">
        <v>311</v>
      </c>
      <c r="B3877" t="s">
        <v>314</v>
      </c>
      <c r="C3877" t="s">
        <v>349</v>
      </c>
      <c r="D3877" s="34">
        <v>44805</v>
      </c>
      <c r="E3877">
        <v>407.19</v>
      </c>
      <c r="F3877" s="24">
        <v>64.319999999999993</v>
      </c>
      <c r="G3877" s="24">
        <f t="shared" si="60"/>
        <v>471.51</v>
      </c>
    </row>
    <row r="3878" spans="1:7" x14ac:dyDescent="0.25">
      <c r="A3878" t="s">
        <v>311</v>
      </c>
      <c r="B3878" t="s">
        <v>314</v>
      </c>
      <c r="C3878" t="s">
        <v>350</v>
      </c>
      <c r="D3878" s="34">
        <v>44805</v>
      </c>
      <c r="E3878">
        <v>405.87</v>
      </c>
      <c r="F3878" s="24">
        <v>64.11</v>
      </c>
      <c r="G3878" s="24">
        <f t="shared" si="60"/>
        <v>469.98</v>
      </c>
    </row>
    <row r="3879" spans="1:7" x14ac:dyDescent="0.25">
      <c r="A3879" t="s">
        <v>311</v>
      </c>
      <c r="B3879" t="s">
        <v>314</v>
      </c>
      <c r="C3879" t="s">
        <v>351</v>
      </c>
      <c r="D3879" s="34">
        <v>44805</v>
      </c>
      <c r="E3879">
        <v>407.19</v>
      </c>
      <c r="F3879" s="24">
        <v>64.319999999999993</v>
      </c>
      <c r="G3879" s="24">
        <f t="shared" si="60"/>
        <v>471.51</v>
      </c>
    </row>
    <row r="3880" spans="1:7" x14ac:dyDescent="0.25">
      <c r="A3880" t="s">
        <v>311</v>
      </c>
      <c r="B3880" t="s">
        <v>314</v>
      </c>
      <c r="C3880" t="s">
        <v>352</v>
      </c>
      <c r="D3880" s="34">
        <v>44805</v>
      </c>
      <c r="E3880">
        <v>407.19</v>
      </c>
      <c r="F3880" s="24">
        <v>64.319999999999993</v>
      </c>
      <c r="G3880" s="24">
        <f t="shared" si="60"/>
        <v>471.51</v>
      </c>
    </row>
    <row r="3881" spans="1:7" x14ac:dyDescent="0.25">
      <c r="A3881" t="s">
        <v>311</v>
      </c>
      <c r="B3881" t="s">
        <v>314</v>
      </c>
      <c r="C3881" t="s">
        <v>353</v>
      </c>
      <c r="D3881" s="34">
        <v>44805</v>
      </c>
      <c r="E3881">
        <v>405.87</v>
      </c>
      <c r="F3881" s="24">
        <v>64.11</v>
      </c>
      <c r="G3881" s="24">
        <f t="shared" si="60"/>
        <v>469.98</v>
      </c>
    </row>
    <row r="3882" spans="1:7" x14ac:dyDescent="0.25">
      <c r="A3882" t="s">
        <v>311</v>
      </c>
      <c r="B3882" t="s">
        <v>314</v>
      </c>
      <c r="C3882" t="s">
        <v>354</v>
      </c>
      <c r="D3882" s="34">
        <v>44805</v>
      </c>
      <c r="E3882">
        <v>407.19</v>
      </c>
      <c r="F3882" s="24">
        <v>64.319999999999993</v>
      </c>
      <c r="G3882" s="24">
        <f t="shared" si="60"/>
        <v>471.51</v>
      </c>
    </row>
    <row r="3883" spans="1:7" x14ac:dyDescent="0.25">
      <c r="A3883" t="s">
        <v>311</v>
      </c>
      <c r="B3883" t="s">
        <v>314</v>
      </c>
      <c r="C3883" t="s">
        <v>355</v>
      </c>
      <c r="D3883" s="34">
        <v>44805</v>
      </c>
      <c r="E3883">
        <v>407.19</v>
      </c>
      <c r="F3883" s="24">
        <v>64.319999999999993</v>
      </c>
      <c r="G3883" s="24">
        <f t="shared" si="60"/>
        <v>471.51</v>
      </c>
    </row>
    <row r="3884" spans="1:7" x14ac:dyDescent="0.25">
      <c r="A3884" t="s">
        <v>311</v>
      </c>
      <c r="B3884" t="s">
        <v>314</v>
      </c>
      <c r="C3884" t="s">
        <v>356</v>
      </c>
      <c r="D3884" s="34">
        <v>44805</v>
      </c>
      <c r="E3884">
        <v>407.19</v>
      </c>
      <c r="F3884" s="24">
        <v>64.319999999999993</v>
      </c>
      <c r="G3884" s="24">
        <f t="shared" si="60"/>
        <v>471.51</v>
      </c>
    </row>
    <row r="3885" spans="1:7" x14ac:dyDescent="0.25">
      <c r="A3885" t="s">
        <v>311</v>
      </c>
      <c r="B3885" t="s">
        <v>314</v>
      </c>
      <c r="C3885" t="s">
        <v>357</v>
      </c>
      <c r="D3885" s="34">
        <v>44805</v>
      </c>
      <c r="E3885">
        <v>407.19</v>
      </c>
      <c r="F3885" s="24">
        <v>64.319999999999993</v>
      </c>
      <c r="G3885" s="24">
        <f t="shared" si="60"/>
        <v>471.51</v>
      </c>
    </row>
    <row r="3886" spans="1:7" x14ac:dyDescent="0.25">
      <c r="A3886" t="s">
        <v>311</v>
      </c>
      <c r="B3886" t="s">
        <v>314</v>
      </c>
      <c r="C3886" t="s">
        <v>358</v>
      </c>
      <c r="D3886" s="34">
        <v>44805</v>
      </c>
      <c r="E3886">
        <v>407.19</v>
      </c>
      <c r="F3886" s="24">
        <v>64.319999999999993</v>
      </c>
      <c r="G3886" s="24">
        <f t="shared" si="60"/>
        <v>471.51</v>
      </c>
    </row>
    <row r="3887" spans="1:7" x14ac:dyDescent="0.25">
      <c r="A3887" t="s">
        <v>311</v>
      </c>
      <c r="B3887" t="s">
        <v>314</v>
      </c>
      <c r="C3887" t="s">
        <v>359</v>
      </c>
      <c r="D3887" s="34">
        <v>44805</v>
      </c>
      <c r="E3887">
        <v>407.19</v>
      </c>
      <c r="F3887" s="24">
        <v>64.319999999999993</v>
      </c>
      <c r="G3887" s="24">
        <f t="shared" si="60"/>
        <v>471.51</v>
      </c>
    </row>
    <row r="3888" spans="1:7" x14ac:dyDescent="0.25">
      <c r="A3888" t="s">
        <v>311</v>
      </c>
      <c r="B3888" t="s">
        <v>314</v>
      </c>
      <c r="C3888" t="s">
        <v>360</v>
      </c>
      <c r="D3888" s="34">
        <v>44805</v>
      </c>
      <c r="E3888">
        <v>407.19</v>
      </c>
      <c r="F3888" s="24">
        <v>64.319999999999993</v>
      </c>
      <c r="G3888" s="24">
        <f t="shared" si="60"/>
        <v>471.51</v>
      </c>
    </row>
    <row r="3889" spans="1:7" x14ac:dyDescent="0.25">
      <c r="A3889" t="s">
        <v>311</v>
      </c>
      <c r="B3889" t="s">
        <v>314</v>
      </c>
      <c r="C3889" t="s">
        <v>361</v>
      </c>
      <c r="D3889" s="34">
        <v>44805</v>
      </c>
      <c r="E3889">
        <v>407.19</v>
      </c>
      <c r="F3889" s="24">
        <v>64.319999999999993</v>
      </c>
      <c r="G3889" s="24">
        <f t="shared" si="60"/>
        <v>471.51</v>
      </c>
    </row>
    <row r="3890" spans="1:7" x14ac:dyDescent="0.25">
      <c r="A3890" t="s">
        <v>311</v>
      </c>
      <c r="B3890" t="s">
        <v>314</v>
      </c>
      <c r="C3890" t="s">
        <v>362</v>
      </c>
      <c r="D3890" s="34">
        <v>44805</v>
      </c>
      <c r="E3890">
        <v>407.19</v>
      </c>
      <c r="F3890" s="24">
        <v>64.319999999999993</v>
      </c>
      <c r="G3890" s="24">
        <f t="shared" si="60"/>
        <v>471.51</v>
      </c>
    </row>
    <row r="3891" spans="1:7" x14ac:dyDescent="0.25">
      <c r="A3891" t="s">
        <v>311</v>
      </c>
      <c r="B3891" t="s">
        <v>314</v>
      </c>
      <c r="C3891" t="s">
        <v>363</v>
      </c>
      <c r="D3891" s="34">
        <v>44805</v>
      </c>
      <c r="E3891">
        <v>407.19</v>
      </c>
      <c r="F3891" s="24">
        <v>64.319999999999993</v>
      </c>
      <c r="G3891" s="24">
        <f t="shared" si="60"/>
        <v>471.51</v>
      </c>
    </row>
    <row r="3892" spans="1:7" x14ac:dyDescent="0.25">
      <c r="A3892" t="s">
        <v>311</v>
      </c>
      <c r="B3892" t="s">
        <v>314</v>
      </c>
      <c r="C3892" t="s">
        <v>364</v>
      </c>
      <c r="D3892" s="34">
        <v>44805</v>
      </c>
      <c r="E3892">
        <v>407.19</v>
      </c>
      <c r="F3892" s="24">
        <v>64.319999999999993</v>
      </c>
      <c r="G3892" s="24">
        <f t="shared" si="60"/>
        <v>471.51</v>
      </c>
    </row>
    <row r="3893" spans="1:7" x14ac:dyDescent="0.25">
      <c r="A3893" t="s">
        <v>311</v>
      </c>
      <c r="B3893" t="s">
        <v>314</v>
      </c>
      <c r="C3893" t="s">
        <v>365</v>
      </c>
      <c r="D3893" s="34">
        <v>44805</v>
      </c>
      <c r="E3893">
        <v>407.19</v>
      </c>
      <c r="F3893" s="24">
        <v>64.319999999999993</v>
      </c>
      <c r="G3893" s="24">
        <f t="shared" si="60"/>
        <v>471.51</v>
      </c>
    </row>
    <row r="3894" spans="1:7" x14ac:dyDescent="0.25">
      <c r="A3894" t="s">
        <v>311</v>
      </c>
      <c r="B3894" t="s">
        <v>314</v>
      </c>
      <c r="C3894" t="s">
        <v>366</v>
      </c>
      <c r="D3894" s="34">
        <v>44805</v>
      </c>
      <c r="E3894">
        <v>407.19</v>
      </c>
      <c r="F3894" s="24">
        <v>64.319999999999993</v>
      </c>
      <c r="G3894" s="24">
        <f t="shared" si="60"/>
        <v>471.51</v>
      </c>
    </row>
    <row r="3895" spans="1:7" x14ac:dyDescent="0.25">
      <c r="A3895" t="s">
        <v>311</v>
      </c>
      <c r="B3895" t="s">
        <v>314</v>
      </c>
      <c r="C3895" t="s">
        <v>367</v>
      </c>
      <c r="D3895" s="34">
        <v>44805</v>
      </c>
      <c r="E3895">
        <v>405.87</v>
      </c>
      <c r="F3895" s="24">
        <v>64.11</v>
      </c>
      <c r="G3895" s="24">
        <f t="shared" si="60"/>
        <v>469.98</v>
      </c>
    </row>
    <row r="3896" spans="1:7" x14ac:dyDescent="0.25">
      <c r="A3896" t="s">
        <v>311</v>
      </c>
      <c r="B3896" t="s">
        <v>314</v>
      </c>
      <c r="C3896" t="s">
        <v>368</v>
      </c>
      <c r="D3896" s="34">
        <v>44805</v>
      </c>
      <c r="E3896">
        <v>407.19</v>
      </c>
      <c r="F3896" s="24">
        <v>64.319999999999993</v>
      </c>
      <c r="G3896" s="24">
        <f t="shared" si="60"/>
        <v>471.51</v>
      </c>
    </row>
    <row r="3897" spans="1:7" x14ac:dyDescent="0.25">
      <c r="A3897" t="s">
        <v>311</v>
      </c>
      <c r="B3897" t="s">
        <v>314</v>
      </c>
      <c r="C3897" t="s">
        <v>369</v>
      </c>
      <c r="D3897" s="34">
        <v>44805</v>
      </c>
      <c r="E3897">
        <v>407.19</v>
      </c>
      <c r="F3897" s="24">
        <v>64.319999999999993</v>
      </c>
      <c r="G3897" s="24">
        <f t="shared" si="60"/>
        <v>471.51</v>
      </c>
    </row>
    <row r="3898" spans="1:7" x14ac:dyDescent="0.25">
      <c r="A3898" t="s">
        <v>311</v>
      </c>
      <c r="B3898" t="s">
        <v>314</v>
      </c>
      <c r="C3898" t="s">
        <v>370</v>
      </c>
      <c r="D3898" s="34">
        <v>44805</v>
      </c>
      <c r="E3898">
        <v>407.19</v>
      </c>
      <c r="F3898" s="24">
        <v>64.319999999999993</v>
      </c>
      <c r="G3898" s="24">
        <f t="shared" si="60"/>
        <v>471.51</v>
      </c>
    </row>
    <row r="3899" spans="1:7" x14ac:dyDescent="0.25">
      <c r="A3899" t="s">
        <v>311</v>
      </c>
      <c r="B3899" t="s">
        <v>314</v>
      </c>
      <c r="C3899" t="s">
        <v>371</v>
      </c>
      <c r="D3899" s="34">
        <v>44805</v>
      </c>
      <c r="E3899">
        <v>407.19</v>
      </c>
      <c r="F3899" s="24">
        <v>64.319999999999993</v>
      </c>
      <c r="G3899" s="24">
        <f t="shared" si="60"/>
        <v>471.51</v>
      </c>
    </row>
    <row r="3900" spans="1:7" x14ac:dyDescent="0.25">
      <c r="A3900" t="s">
        <v>311</v>
      </c>
      <c r="B3900" t="s">
        <v>314</v>
      </c>
      <c r="C3900" t="s">
        <v>372</v>
      </c>
      <c r="D3900" s="34">
        <v>44805</v>
      </c>
      <c r="E3900">
        <v>407.19</v>
      </c>
      <c r="F3900" s="24">
        <v>64.319999999999993</v>
      </c>
      <c r="G3900" s="24">
        <f t="shared" si="60"/>
        <v>471.51</v>
      </c>
    </row>
    <row r="3901" spans="1:7" x14ac:dyDescent="0.25">
      <c r="A3901" t="s">
        <v>311</v>
      </c>
      <c r="B3901" t="s">
        <v>314</v>
      </c>
      <c r="C3901" t="s">
        <v>373</v>
      </c>
      <c r="D3901" s="34">
        <v>44805</v>
      </c>
      <c r="E3901">
        <v>407.19</v>
      </c>
      <c r="F3901" s="24">
        <v>64.319999999999993</v>
      </c>
      <c r="G3901" s="24">
        <f t="shared" si="60"/>
        <v>471.51</v>
      </c>
    </row>
    <row r="3902" spans="1:7" x14ac:dyDescent="0.25">
      <c r="A3902" t="s">
        <v>311</v>
      </c>
      <c r="B3902" t="s">
        <v>314</v>
      </c>
      <c r="C3902" t="s">
        <v>374</v>
      </c>
      <c r="D3902" s="34">
        <v>44805</v>
      </c>
      <c r="E3902">
        <v>405.87</v>
      </c>
      <c r="F3902" s="24">
        <v>64.11</v>
      </c>
      <c r="G3902" s="24">
        <f t="shared" si="60"/>
        <v>469.98</v>
      </c>
    </row>
    <row r="3903" spans="1:7" x14ac:dyDescent="0.25">
      <c r="A3903" t="s">
        <v>311</v>
      </c>
      <c r="B3903" t="s">
        <v>314</v>
      </c>
      <c r="C3903" t="s">
        <v>375</v>
      </c>
      <c r="D3903" s="34">
        <v>44805</v>
      </c>
      <c r="E3903">
        <v>407.19</v>
      </c>
      <c r="F3903" s="24">
        <v>64.319999999999993</v>
      </c>
      <c r="G3903" s="24">
        <f t="shared" si="60"/>
        <v>471.51</v>
      </c>
    </row>
    <row r="3904" spans="1:7" x14ac:dyDescent="0.25">
      <c r="A3904" t="s">
        <v>311</v>
      </c>
      <c r="B3904" t="s">
        <v>314</v>
      </c>
      <c r="C3904" t="s">
        <v>376</v>
      </c>
      <c r="D3904" s="34">
        <v>44805</v>
      </c>
      <c r="E3904">
        <v>407.19</v>
      </c>
      <c r="F3904" s="24">
        <v>64.319999999999993</v>
      </c>
      <c r="G3904" s="24">
        <f t="shared" si="60"/>
        <v>471.51</v>
      </c>
    </row>
    <row r="3905" spans="1:7" x14ac:dyDescent="0.25">
      <c r="A3905" t="s">
        <v>311</v>
      </c>
      <c r="B3905" t="s">
        <v>314</v>
      </c>
      <c r="C3905" t="s">
        <v>377</v>
      </c>
      <c r="D3905" s="34">
        <v>44805</v>
      </c>
      <c r="E3905">
        <v>407.19</v>
      </c>
      <c r="F3905" s="24">
        <v>64.319999999999993</v>
      </c>
      <c r="G3905" s="24">
        <f t="shared" si="60"/>
        <v>471.51</v>
      </c>
    </row>
    <row r="3906" spans="1:7" x14ac:dyDescent="0.25">
      <c r="A3906" t="s">
        <v>311</v>
      </c>
      <c r="B3906" t="s">
        <v>314</v>
      </c>
      <c r="C3906" t="s">
        <v>378</v>
      </c>
      <c r="D3906" s="34">
        <v>44805</v>
      </c>
      <c r="E3906">
        <v>407.19</v>
      </c>
      <c r="F3906" s="24">
        <v>64.319999999999993</v>
      </c>
      <c r="G3906" s="24">
        <f t="shared" si="60"/>
        <v>471.51</v>
      </c>
    </row>
    <row r="3907" spans="1:7" x14ac:dyDescent="0.25">
      <c r="A3907" t="s">
        <v>311</v>
      </c>
      <c r="B3907" t="s">
        <v>314</v>
      </c>
      <c r="C3907" t="s">
        <v>379</v>
      </c>
      <c r="D3907" s="34">
        <v>44805</v>
      </c>
      <c r="E3907">
        <v>405.87</v>
      </c>
      <c r="F3907" s="24">
        <v>64.11</v>
      </c>
      <c r="G3907" s="24">
        <f t="shared" ref="G3907:G3970" si="61">SUM(E3907:F3907)</f>
        <v>469.98</v>
      </c>
    </row>
    <row r="3908" spans="1:7" x14ac:dyDescent="0.25">
      <c r="A3908" t="s">
        <v>311</v>
      </c>
      <c r="B3908" t="s">
        <v>314</v>
      </c>
      <c r="C3908" t="s">
        <v>380</v>
      </c>
      <c r="D3908" s="34">
        <v>44805</v>
      </c>
      <c r="E3908">
        <v>405.87</v>
      </c>
      <c r="F3908" s="24">
        <v>64.11</v>
      </c>
      <c r="G3908" s="24">
        <f t="shared" si="61"/>
        <v>469.98</v>
      </c>
    </row>
    <row r="3909" spans="1:7" x14ac:dyDescent="0.25">
      <c r="A3909" t="s">
        <v>311</v>
      </c>
      <c r="B3909" t="s">
        <v>314</v>
      </c>
      <c r="C3909" t="s">
        <v>381</v>
      </c>
      <c r="D3909" s="34">
        <v>44805</v>
      </c>
      <c r="E3909">
        <v>405.87</v>
      </c>
      <c r="F3909" s="24">
        <v>64.11</v>
      </c>
      <c r="G3909" s="24">
        <f t="shared" si="61"/>
        <v>469.98</v>
      </c>
    </row>
    <row r="3910" spans="1:7" x14ac:dyDescent="0.25">
      <c r="A3910" t="s">
        <v>311</v>
      </c>
      <c r="B3910" t="s">
        <v>314</v>
      </c>
      <c r="C3910" t="s">
        <v>382</v>
      </c>
      <c r="D3910" s="34">
        <v>44805</v>
      </c>
      <c r="E3910">
        <v>405.87</v>
      </c>
      <c r="F3910" s="24">
        <v>64.11</v>
      </c>
      <c r="G3910" s="24">
        <f t="shared" si="61"/>
        <v>469.98</v>
      </c>
    </row>
    <row r="3911" spans="1:7" x14ac:dyDescent="0.25">
      <c r="A3911" t="s">
        <v>311</v>
      </c>
      <c r="B3911" t="s">
        <v>314</v>
      </c>
      <c r="C3911" t="s">
        <v>383</v>
      </c>
      <c r="D3911" s="34">
        <v>44805</v>
      </c>
      <c r="E3911">
        <v>405.87</v>
      </c>
      <c r="F3911" s="24">
        <v>64.11</v>
      </c>
      <c r="G3911" s="24">
        <f t="shared" si="61"/>
        <v>469.98</v>
      </c>
    </row>
    <row r="3912" spans="1:7" x14ac:dyDescent="0.25">
      <c r="A3912" t="s">
        <v>311</v>
      </c>
      <c r="B3912" t="s">
        <v>314</v>
      </c>
      <c r="C3912" t="s">
        <v>384</v>
      </c>
      <c r="D3912" s="34">
        <v>44805</v>
      </c>
      <c r="E3912">
        <v>405.87</v>
      </c>
      <c r="F3912" s="24">
        <v>64.11</v>
      </c>
      <c r="G3912" s="24">
        <f t="shared" si="61"/>
        <v>469.98</v>
      </c>
    </row>
    <row r="3913" spans="1:7" x14ac:dyDescent="0.25">
      <c r="A3913" t="s">
        <v>311</v>
      </c>
      <c r="B3913" t="s">
        <v>314</v>
      </c>
      <c r="C3913" t="s">
        <v>385</v>
      </c>
      <c r="D3913" s="34">
        <v>44805</v>
      </c>
      <c r="E3913">
        <v>405.87</v>
      </c>
      <c r="F3913" s="24">
        <v>64.11</v>
      </c>
      <c r="G3913" s="24">
        <f t="shared" si="61"/>
        <v>469.98</v>
      </c>
    </row>
    <row r="3914" spans="1:7" x14ac:dyDescent="0.25">
      <c r="A3914" t="s">
        <v>311</v>
      </c>
      <c r="B3914" t="s">
        <v>314</v>
      </c>
      <c r="C3914" t="s">
        <v>386</v>
      </c>
      <c r="D3914" s="34">
        <v>44805</v>
      </c>
      <c r="E3914">
        <v>405.87</v>
      </c>
      <c r="F3914" s="24">
        <v>64.11</v>
      </c>
      <c r="G3914" s="24">
        <f t="shared" si="61"/>
        <v>469.98</v>
      </c>
    </row>
    <row r="3915" spans="1:7" x14ac:dyDescent="0.25">
      <c r="A3915" t="s">
        <v>311</v>
      </c>
      <c r="B3915" t="s">
        <v>314</v>
      </c>
      <c r="C3915" t="s">
        <v>387</v>
      </c>
      <c r="D3915" s="34">
        <v>44805</v>
      </c>
      <c r="E3915">
        <v>405.87</v>
      </c>
      <c r="F3915" s="24">
        <v>64.11</v>
      </c>
      <c r="G3915" s="24">
        <f t="shared" si="61"/>
        <v>469.98</v>
      </c>
    </row>
    <row r="3916" spans="1:7" x14ac:dyDescent="0.25">
      <c r="A3916" t="s">
        <v>311</v>
      </c>
      <c r="B3916" t="s">
        <v>314</v>
      </c>
      <c r="C3916" t="s">
        <v>388</v>
      </c>
      <c r="D3916" s="34">
        <v>44805</v>
      </c>
      <c r="E3916">
        <v>405.87</v>
      </c>
      <c r="F3916" s="24">
        <v>64.11</v>
      </c>
      <c r="G3916" s="24">
        <f t="shared" si="61"/>
        <v>469.98</v>
      </c>
    </row>
    <row r="3917" spans="1:7" x14ac:dyDescent="0.25">
      <c r="A3917" t="s">
        <v>311</v>
      </c>
      <c r="B3917" t="s">
        <v>314</v>
      </c>
      <c r="C3917" t="s">
        <v>389</v>
      </c>
      <c r="D3917" s="34">
        <v>44805</v>
      </c>
      <c r="E3917">
        <v>405.87</v>
      </c>
      <c r="F3917" s="24">
        <v>64.11</v>
      </c>
      <c r="G3917" s="24">
        <f t="shared" si="61"/>
        <v>469.98</v>
      </c>
    </row>
    <row r="3918" spans="1:7" x14ac:dyDescent="0.25">
      <c r="A3918" t="s">
        <v>311</v>
      </c>
      <c r="B3918" t="s">
        <v>314</v>
      </c>
      <c r="C3918" t="s">
        <v>390</v>
      </c>
      <c r="D3918" s="34">
        <v>44805</v>
      </c>
      <c r="E3918">
        <v>405.87</v>
      </c>
      <c r="F3918" s="24">
        <v>64.11</v>
      </c>
      <c r="G3918" s="24">
        <f t="shared" si="61"/>
        <v>469.98</v>
      </c>
    </row>
    <row r="3919" spans="1:7" x14ac:dyDescent="0.25">
      <c r="A3919" t="s">
        <v>311</v>
      </c>
      <c r="B3919" t="s">
        <v>314</v>
      </c>
      <c r="C3919" t="s">
        <v>391</v>
      </c>
      <c r="D3919" s="34">
        <v>44805</v>
      </c>
      <c r="E3919">
        <v>405.87</v>
      </c>
      <c r="F3919" s="24">
        <v>64.11</v>
      </c>
      <c r="G3919" s="24">
        <f t="shared" si="61"/>
        <v>469.98</v>
      </c>
    </row>
    <row r="3920" spans="1:7" x14ac:dyDescent="0.25">
      <c r="A3920" t="s">
        <v>311</v>
      </c>
      <c r="B3920" t="s">
        <v>314</v>
      </c>
      <c r="C3920" t="s">
        <v>392</v>
      </c>
      <c r="D3920" s="34">
        <v>44805</v>
      </c>
      <c r="E3920">
        <v>405.87</v>
      </c>
      <c r="F3920" s="24">
        <v>64.11</v>
      </c>
      <c r="G3920" s="24">
        <f t="shared" si="61"/>
        <v>469.98</v>
      </c>
    </row>
    <row r="3921" spans="1:7" x14ac:dyDescent="0.25">
      <c r="A3921" t="s">
        <v>311</v>
      </c>
      <c r="B3921" t="s">
        <v>314</v>
      </c>
      <c r="C3921" t="s">
        <v>393</v>
      </c>
      <c r="D3921" s="34">
        <v>44805</v>
      </c>
      <c r="E3921">
        <v>405.87</v>
      </c>
      <c r="F3921" s="24">
        <v>64.11</v>
      </c>
      <c r="G3921" s="24">
        <f t="shared" si="61"/>
        <v>469.98</v>
      </c>
    </row>
    <row r="3922" spans="1:7" x14ac:dyDescent="0.25">
      <c r="A3922" t="s">
        <v>311</v>
      </c>
      <c r="B3922" t="s">
        <v>314</v>
      </c>
      <c r="C3922" t="s">
        <v>394</v>
      </c>
      <c r="D3922" s="34">
        <v>44805</v>
      </c>
      <c r="E3922">
        <v>405.87</v>
      </c>
      <c r="F3922" s="24">
        <v>64.11</v>
      </c>
      <c r="G3922" s="24">
        <f t="shared" si="61"/>
        <v>469.98</v>
      </c>
    </row>
    <row r="3923" spans="1:7" x14ac:dyDescent="0.25">
      <c r="A3923" t="s">
        <v>311</v>
      </c>
      <c r="B3923" t="s">
        <v>314</v>
      </c>
      <c r="C3923" t="s">
        <v>395</v>
      </c>
      <c r="D3923" s="34">
        <v>44805</v>
      </c>
      <c r="E3923">
        <v>405.87</v>
      </c>
      <c r="F3923" s="24">
        <v>64.11</v>
      </c>
      <c r="G3923" s="24">
        <f t="shared" si="61"/>
        <v>469.98</v>
      </c>
    </row>
    <row r="3924" spans="1:7" x14ac:dyDescent="0.25">
      <c r="A3924" t="s">
        <v>311</v>
      </c>
      <c r="B3924" t="s">
        <v>314</v>
      </c>
      <c r="C3924" t="s">
        <v>396</v>
      </c>
      <c r="D3924" s="34">
        <v>44805</v>
      </c>
      <c r="E3924">
        <v>405.87</v>
      </c>
      <c r="F3924" s="24">
        <v>64.11</v>
      </c>
      <c r="G3924" s="24">
        <f t="shared" si="61"/>
        <v>469.98</v>
      </c>
    </row>
    <row r="3925" spans="1:7" x14ac:dyDescent="0.25">
      <c r="A3925" t="s">
        <v>311</v>
      </c>
      <c r="B3925" t="s">
        <v>314</v>
      </c>
      <c r="C3925" t="s">
        <v>397</v>
      </c>
      <c r="D3925" s="34">
        <v>44805</v>
      </c>
      <c r="E3925">
        <v>405.87</v>
      </c>
      <c r="F3925" s="24">
        <v>64.11</v>
      </c>
      <c r="G3925" s="24">
        <f t="shared" si="61"/>
        <v>469.98</v>
      </c>
    </row>
    <row r="3926" spans="1:7" x14ac:dyDescent="0.25">
      <c r="A3926" t="s">
        <v>311</v>
      </c>
      <c r="B3926" t="s">
        <v>314</v>
      </c>
      <c r="C3926" t="s">
        <v>398</v>
      </c>
      <c r="D3926" s="34">
        <v>44805</v>
      </c>
      <c r="E3926">
        <v>405.87</v>
      </c>
      <c r="F3926" s="24">
        <v>64.11</v>
      </c>
      <c r="G3926" s="24">
        <f t="shared" si="61"/>
        <v>469.98</v>
      </c>
    </row>
    <row r="3927" spans="1:7" x14ac:dyDescent="0.25">
      <c r="A3927" t="s">
        <v>311</v>
      </c>
      <c r="B3927" t="s">
        <v>314</v>
      </c>
      <c r="C3927" t="s">
        <v>399</v>
      </c>
      <c r="D3927" s="34">
        <v>44805</v>
      </c>
      <c r="E3927">
        <v>405.87</v>
      </c>
      <c r="F3927" s="24">
        <v>64.11</v>
      </c>
      <c r="G3927" s="24">
        <f t="shared" si="61"/>
        <v>469.98</v>
      </c>
    </row>
    <row r="3928" spans="1:7" x14ac:dyDescent="0.25">
      <c r="A3928" t="s">
        <v>311</v>
      </c>
      <c r="B3928" t="s">
        <v>314</v>
      </c>
      <c r="C3928" t="s">
        <v>400</v>
      </c>
      <c r="D3928" s="34">
        <v>44805</v>
      </c>
      <c r="E3928">
        <v>405.87</v>
      </c>
      <c r="F3928" s="24">
        <v>64.11</v>
      </c>
      <c r="G3928" s="24">
        <f t="shared" si="61"/>
        <v>469.98</v>
      </c>
    </row>
    <row r="3929" spans="1:7" x14ac:dyDescent="0.25">
      <c r="A3929" t="s">
        <v>311</v>
      </c>
      <c r="B3929" t="s">
        <v>314</v>
      </c>
      <c r="C3929" t="s">
        <v>401</v>
      </c>
      <c r="D3929" s="34">
        <v>44805</v>
      </c>
      <c r="E3929">
        <v>405.87</v>
      </c>
      <c r="F3929" s="24">
        <v>64.11</v>
      </c>
      <c r="G3929" s="24">
        <f t="shared" si="61"/>
        <v>469.98</v>
      </c>
    </row>
    <row r="3930" spans="1:7" x14ac:dyDescent="0.25">
      <c r="A3930" t="s">
        <v>311</v>
      </c>
      <c r="B3930" t="s">
        <v>314</v>
      </c>
      <c r="C3930" t="s">
        <v>402</v>
      </c>
      <c r="D3930" s="34">
        <v>44805</v>
      </c>
      <c r="E3930">
        <v>405.87</v>
      </c>
      <c r="F3930" s="24">
        <v>64.11</v>
      </c>
      <c r="G3930" s="24">
        <f t="shared" si="61"/>
        <v>469.98</v>
      </c>
    </row>
    <row r="3931" spans="1:7" x14ac:dyDescent="0.25">
      <c r="A3931" t="s">
        <v>311</v>
      </c>
      <c r="B3931" t="s">
        <v>314</v>
      </c>
      <c r="C3931" t="s">
        <v>403</v>
      </c>
      <c r="D3931" s="34">
        <v>44805</v>
      </c>
      <c r="E3931">
        <v>405.87</v>
      </c>
      <c r="F3931" s="24">
        <v>64.11</v>
      </c>
      <c r="G3931" s="24">
        <f t="shared" si="61"/>
        <v>469.98</v>
      </c>
    </row>
    <row r="3932" spans="1:7" x14ac:dyDescent="0.25">
      <c r="A3932" t="s">
        <v>311</v>
      </c>
      <c r="B3932" t="s">
        <v>314</v>
      </c>
      <c r="C3932" t="s">
        <v>404</v>
      </c>
      <c r="D3932" s="34">
        <v>44805</v>
      </c>
      <c r="E3932">
        <v>405.87</v>
      </c>
      <c r="F3932" s="24">
        <v>64.11</v>
      </c>
      <c r="G3932" s="24">
        <f t="shared" si="61"/>
        <v>469.98</v>
      </c>
    </row>
    <row r="3933" spans="1:7" x14ac:dyDescent="0.25">
      <c r="A3933" t="s">
        <v>311</v>
      </c>
      <c r="B3933" t="s">
        <v>314</v>
      </c>
      <c r="C3933" t="s">
        <v>405</v>
      </c>
      <c r="D3933" s="34">
        <v>44805</v>
      </c>
      <c r="E3933">
        <v>405.87</v>
      </c>
      <c r="F3933" s="24">
        <v>64.11</v>
      </c>
      <c r="G3933" s="24">
        <f t="shared" si="61"/>
        <v>469.98</v>
      </c>
    </row>
    <row r="3934" spans="1:7" x14ac:dyDescent="0.25">
      <c r="A3934" t="s">
        <v>311</v>
      </c>
      <c r="B3934" t="s">
        <v>314</v>
      </c>
      <c r="C3934" t="s">
        <v>406</v>
      </c>
      <c r="D3934" s="34">
        <v>44805</v>
      </c>
      <c r="E3934">
        <v>405.87</v>
      </c>
      <c r="F3934" s="24">
        <v>64.11</v>
      </c>
      <c r="G3934" s="24">
        <f t="shared" si="61"/>
        <v>469.98</v>
      </c>
    </row>
    <row r="3935" spans="1:7" x14ac:dyDescent="0.25">
      <c r="A3935" t="s">
        <v>311</v>
      </c>
      <c r="B3935" t="s">
        <v>314</v>
      </c>
      <c r="C3935" t="s">
        <v>407</v>
      </c>
      <c r="D3935" s="34">
        <v>44805</v>
      </c>
      <c r="E3935">
        <v>405.87</v>
      </c>
      <c r="F3935" s="24">
        <v>64.11</v>
      </c>
      <c r="G3935" s="24">
        <f t="shared" si="61"/>
        <v>469.98</v>
      </c>
    </row>
    <row r="3936" spans="1:7" x14ac:dyDescent="0.25">
      <c r="A3936" t="s">
        <v>311</v>
      </c>
      <c r="B3936" t="s">
        <v>314</v>
      </c>
      <c r="C3936" t="s">
        <v>408</v>
      </c>
      <c r="D3936" s="34">
        <v>44805</v>
      </c>
      <c r="E3936">
        <v>405.87</v>
      </c>
      <c r="F3936" s="24">
        <v>64.11</v>
      </c>
      <c r="G3936" s="24">
        <f t="shared" si="61"/>
        <v>469.98</v>
      </c>
    </row>
    <row r="3937" spans="1:7" x14ac:dyDescent="0.25">
      <c r="A3937" t="s">
        <v>311</v>
      </c>
      <c r="B3937" t="s">
        <v>314</v>
      </c>
      <c r="C3937" t="s">
        <v>409</v>
      </c>
      <c r="D3937" s="34">
        <v>44805</v>
      </c>
      <c r="E3937">
        <v>405.87</v>
      </c>
      <c r="F3937" s="24">
        <v>64.11</v>
      </c>
      <c r="G3937" s="24">
        <f t="shared" si="61"/>
        <v>469.98</v>
      </c>
    </row>
    <row r="3938" spans="1:7" x14ac:dyDescent="0.25">
      <c r="A3938" t="s">
        <v>311</v>
      </c>
      <c r="B3938" t="s">
        <v>314</v>
      </c>
      <c r="C3938" t="s">
        <v>410</v>
      </c>
      <c r="D3938" s="34">
        <v>44805</v>
      </c>
      <c r="E3938">
        <v>405.87</v>
      </c>
      <c r="F3938" s="24">
        <v>64.11</v>
      </c>
      <c r="G3938" s="24">
        <f t="shared" si="61"/>
        <v>469.98</v>
      </c>
    </row>
    <row r="3939" spans="1:7" x14ac:dyDescent="0.25">
      <c r="A3939" t="s">
        <v>311</v>
      </c>
      <c r="B3939" t="s">
        <v>314</v>
      </c>
      <c r="C3939" t="s">
        <v>411</v>
      </c>
      <c r="D3939" s="34">
        <v>44805</v>
      </c>
      <c r="E3939">
        <v>405.87</v>
      </c>
      <c r="F3939" s="24">
        <v>64.11</v>
      </c>
      <c r="G3939" s="24">
        <f t="shared" si="61"/>
        <v>469.98</v>
      </c>
    </row>
    <row r="3940" spans="1:7" x14ac:dyDescent="0.25">
      <c r="A3940" t="s">
        <v>311</v>
      </c>
      <c r="B3940" t="s">
        <v>314</v>
      </c>
      <c r="C3940" t="s">
        <v>412</v>
      </c>
      <c r="D3940" s="34">
        <v>44805</v>
      </c>
      <c r="E3940">
        <v>405.87</v>
      </c>
      <c r="F3940" s="24">
        <v>64.11</v>
      </c>
      <c r="G3940" s="24">
        <f t="shared" si="61"/>
        <v>469.98</v>
      </c>
    </row>
    <row r="3941" spans="1:7" x14ac:dyDescent="0.25">
      <c r="A3941" t="s">
        <v>311</v>
      </c>
      <c r="B3941" t="s">
        <v>314</v>
      </c>
      <c r="C3941" t="s">
        <v>413</v>
      </c>
      <c r="D3941" s="34">
        <v>44805</v>
      </c>
      <c r="E3941">
        <v>405.87</v>
      </c>
      <c r="F3941" s="24">
        <v>64.11</v>
      </c>
      <c r="G3941" s="24">
        <f t="shared" si="61"/>
        <v>469.98</v>
      </c>
    </row>
    <row r="3942" spans="1:7" x14ac:dyDescent="0.25">
      <c r="A3942" t="s">
        <v>311</v>
      </c>
      <c r="B3942" t="s">
        <v>314</v>
      </c>
      <c r="C3942" t="s">
        <v>414</v>
      </c>
      <c r="D3942" s="34">
        <v>44805</v>
      </c>
      <c r="E3942">
        <v>405.87</v>
      </c>
      <c r="F3942" s="24">
        <v>64.11</v>
      </c>
      <c r="G3942" s="24">
        <f t="shared" si="61"/>
        <v>469.98</v>
      </c>
    </row>
    <row r="3943" spans="1:7" x14ac:dyDescent="0.25">
      <c r="A3943" t="s">
        <v>311</v>
      </c>
      <c r="B3943" t="s">
        <v>314</v>
      </c>
      <c r="C3943" t="s">
        <v>415</v>
      </c>
      <c r="D3943" s="34">
        <v>44805</v>
      </c>
      <c r="E3943">
        <v>405.87</v>
      </c>
      <c r="F3943" s="24">
        <v>64.11</v>
      </c>
      <c r="G3943" s="24">
        <f t="shared" si="61"/>
        <v>469.98</v>
      </c>
    </row>
    <row r="3944" spans="1:7" x14ac:dyDescent="0.25">
      <c r="A3944" t="s">
        <v>311</v>
      </c>
      <c r="B3944" t="s">
        <v>314</v>
      </c>
      <c r="C3944" t="s">
        <v>416</v>
      </c>
      <c r="D3944" s="34">
        <v>44805</v>
      </c>
      <c r="E3944">
        <v>405.87</v>
      </c>
      <c r="F3944" s="24">
        <v>64.11</v>
      </c>
      <c r="G3944" s="24">
        <f t="shared" si="61"/>
        <v>469.98</v>
      </c>
    </row>
    <row r="3945" spans="1:7" x14ac:dyDescent="0.25">
      <c r="A3945" t="s">
        <v>311</v>
      </c>
      <c r="B3945" t="s">
        <v>314</v>
      </c>
      <c r="C3945" t="s">
        <v>417</v>
      </c>
      <c r="D3945" s="34">
        <v>44805</v>
      </c>
      <c r="E3945">
        <v>405.87</v>
      </c>
      <c r="F3945" s="24">
        <v>64.11</v>
      </c>
      <c r="G3945" s="24">
        <f t="shared" si="61"/>
        <v>469.98</v>
      </c>
    </row>
    <row r="3946" spans="1:7" x14ac:dyDescent="0.25">
      <c r="A3946" t="s">
        <v>311</v>
      </c>
      <c r="B3946" t="s">
        <v>314</v>
      </c>
      <c r="C3946" t="s">
        <v>418</v>
      </c>
      <c r="D3946" s="34">
        <v>44805</v>
      </c>
      <c r="E3946">
        <v>405.87</v>
      </c>
      <c r="F3946" s="24">
        <v>64.11</v>
      </c>
      <c r="G3946" s="24">
        <f t="shared" si="61"/>
        <v>469.98</v>
      </c>
    </row>
    <row r="3947" spans="1:7" x14ac:dyDescent="0.25">
      <c r="A3947" t="s">
        <v>311</v>
      </c>
      <c r="B3947" t="s">
        <v>314</v>
      </c>
      <c r="C3947" t="s">
        <v>419</v>
      </c>
      <c r="D3947" s="34">
        <v>44805</v>
      </c>
      <c r="E3947">
        <v>405.87</v>
      </c>
      <c r="F3947" s="24">
        <v>64.11</v>
      </c>
      <c r="G3947" s="24">
        <f t="shared" si="61"/>
        <v>469.98</v>
      </c>
    </row>
    <row r="3948" spans="1:7" x14ac:dyDescent="0.25">
      <c r="A3948" t="s">
        <v>311</v>
      </c>
      <c r="B3948" t="s">
        <v>314</v>
      </c>
      <c r="C3948" t="s">
        <v>420</v>
      </c>
      <c r="D3948" s="34">
        <v>44805</v>
      </c>
      <c r="E3948">
        <v>405.87</v>
      </c>
      <c r="F3948" s="24">
        <v>64.11</v>
      </c>
      <c r="G3948" s="24">
        <f t="shared" si="61"/>
        <v>469.98</v>
      </c>
    </row>
    <row r="3949" spans="1:7" x14ac:dyDescent="0.25">
      <c r="A3949" t="s">
        <v>311</v>
      </c>
      <c r="B3949" t="s">
        <v>314</v>
      </c>
      <c r="C3949" t="s">
        <v>421</v>
      </c>
      <c r="D3949" s="34">
        <v>44805</v>
      </c>
      <c r="E3949">
        <v>405.87</v>
      </c>
      <c r="F3949" s="24">
        <v>64.11</v>
      </c>
      <c r="G3949" s="24">
        <f t="shared" si="61"/>
        <v>469.98</v>
      </c>
    </row>
    <row r="3950" spans="1:7" x14ac:dyDescent="0.25">
      <c r="A3950" t="s">
        <v>311</v>
      </c>
      <c r="B3950" t="s">
        <v>314</v>
      </c>
      <c r="C3950" t="s">
        <v>422</v>
      </c>
      <c r="D3950" s="34">
        <v>44805</v>
      </c>
      <c r="E3950">
        <v>405.87</v>
      </c>
      <c r="F3950" s="24">
        <v>64.11</v>
      </c>
      <c r="G3950" s="24">
        <f t="shared" si="61"/>
        <v>469.98</v>
      </c>
    </row>
    <row r="3951" spans="1:7" x14ac:dyDescent="0.25">
      <c r="A3951" t="s">
        <v>311</v>
      </c>
      <c r="B3951" t="s">
        <v>314</v>
      </c>
      <c r="C3951" t="s">
        <v>423</v>
      </c>
      <c r="D3951" s="34">
        <v>44805</v>
      </c>
      <c r="E3951">
        <v>405.87</v>
      </c>
      <c r="F3951" s="24">
        <v>64.11</v>
      </c>
      <c r="G3951" s="24">
        <f t="shared" si="61"/>
        <v>469.98</v>
      </c>
    </row>
    <row r="3952" spans="1:7" x14ac:dyDescent="0.25">
      <c r="A3952" t="s">
        <v>311</v>
      </c>
      <c r="B3952" t="s">
        <v>314</v>
      </c>
      <c r="C3952" t="s">
        <v>424</v>
      </c>
      <c r="D3952" s="34">
        <v>44805</v>
      </c>
      <c r="E3952">
        <v>405.87</v>
      </c>
      <c r="F3952" s="24">
        <v>64.11</v>
      </c>
      <c r="G3952" s="24">
        <f t="shared" si="61"/>
        <v>469.98</v>
      </c>
    </row>
    <row r="3953" spans="1:7" x14ac:dyDescent="0.25">
      <c r="A3953" t="s">
        <v>311</v>
      </c>
      <c r="B3953" t="s">
        <v>314</v>
      </c>
      <c r="C3953" t="s">
        <v>425</v>
      </c>
      <c r="D3953" s="34">
        <v>44805</v>
      </c>
      <c r="E3953">
        <v>405.87</v>
      </c>
      <c r="F3953" s="24">
        <v>64.11</v>
      </c>
      <c r="G3953" s="24">
        <f t="shared" si="61"/>
        <v>469.98</v>
      </c>
    </row>
    <row r="3954" spans="1:7" x14ac:dyDescent="0.25">
      <c r="A3954" t="s">
        <v>311</v>
      </c>
      <c r="B3954" t="s">
        <v>314</v>
      </c>
      <c r="C3954" t="s">
        <v>426</v>
      </c>
      <c r="D3954" s="34">
        <v>44805</v>
      </c>
      <c r="E3954">
        <v>407.19</v>
      </c>
      <c r="F3954" s="24">
        <v>64.319999999999993</v>
      </c>
      <c r="G3954" s="24">
        <f t="shared" si="61"/>
        <v>471.51</v>
      </c>
    </row>
    <row r="3955" spans="1:7" x14ac:dyDescent="0.25">
      <c r="A3955" t="s">
        <v>311</v>
      </c>
      <c r="B3955" t="s">
        <v>314</v>
      </c>
      <c r="C3955" t="s">
        <v>427</v>
      </c>
      <c r="D3955" s="34">
        <v>44805</v>
      </c>
      <c r="E3955">
        <v>405.87</v>
      </c>
      <c r="F3955" s="24">
        <v>64.11</v>
      </c>
      <c r="G3955" s="24">
        <f t="shared" si="61"/>
        <v>469.98</v>
      </c>
    </row>
    <row r="3956" spans="1:7" x14ac:dyDescent="0.25">
      <c r="A3956" t="s">
        <v>311</v>
      </c>
      <c r="B3956" t="s">
        <v>314</v>
      </c>
      <c r="C3956" t="s">
        <v>428</v>
      </c>
      <c r="D3956" s="34">
        <v>44805</v>
      </c>
      <c r="E3956">
        <v>405.87</v>
      </c>
      <c r="F3956" s="24">
        <v>64.11</v>
      </c>
      <c r="G3956" s="24">
        <f t="shared" si="61"/>
        <v>469.98</v>
      </c>
    </row>
    <row r="3957" spans="1:7" x14ac:dyDescent="0.25">
      <c r="A3957" t="s">
        <v>311</v>
      </c>
      <c r="B3957" t="s">
        <v>314</v>
      </c>
      <c r="C3957" t="s">
        <v>429</v>
      </c>
      <c r="D3957" s="34">
        <v>44805</v>
      </c>
      <c r="E3957">
        <v>405.87</v>
      </c>
      <c r="F3957" s="24">
        <v>64.11</v>
      </c>
      <c r="G3957" s="24">
        <f t="shared" si="61"/>
        <v>469.98</v>
      </c>
    </row>
    <row r="3958" spans="1:7" x14ac:dyDescent="0.25">
      <c r="A3958" t="s">
        <v>311</v>
      </c>
      <c r="B3958" t="s">
        <v>314</v>
      </c>
      <c r="C3958" t="s">
        <v>430</v>
      </c>
      <c r="D3958" s="34">
        <v>44805</v>
      </c>
      <c r="E3958">
        <v>407.19</v>
      </c>
      <c r="F3958" s="24">
        <v>64.319999999999993</v>
      </c>
      <c r="G3958" s="24">
        <f t="shared" si="61"/>
        <v>471.51</v>
      </c>
    </row>
    <row r="3959" spans="1:7" x14ac:dyDescent="0.25">
      <c r="A3959" t="s">
        <v>311</v>
      </c>
      <c r="B3959" t="s">
        <v>314</v>
      </c>
      <c r="C3959" t="s">
        <v>431</v>
      </c>
      <c r="D3959" s="34">
        <v>44805</v>
      </c>
      <c r="E3959">
        <v>407.19</v>
      </c>
      <c r="F3959" s="24">
        <v>64.319999999999993</v>
      </c>
      <c r="G3959" s="24">
        <f t="shared" si="61"/>
        <v>471.51</v>
      </c>
    </row>
    <row r="3960" spans="1:7" x14ac:dyDescent="0.25">
      <c r="A3960" t="s">
        <v>311</v>
      </c>
      <c r="B3960" t="s">
        <v>314</v>
      </c>
      <c r="C3960" t="s">
        <v>432</v>
      </c>
      <c r="D3960" s="34">
        <v>44805</v>
      </c>
      <c r="E3960">
        <v>407.19</v>
      </c>
      <c r="F3960" s="24">
        <v>64.319999999999993</v>
      </c>
      <c r="G3960" s="24">
        <f t="shared" si="61"/>
        <v>471.51</v>
      </c>
    </row>
    <row r="3961" spans="1:7" x14ac:dyDescent="0.25">
      <c r="A3961" t="s">
        <v>311</v>
      </c>
      <c r="B3961" t="s">
        <v>314</v>
      </c>
      <c r="C3961" t="s">
        <v>433</v>
      </c>
      <c r="D3961" s="34">
        <v>44805</v>
      </c>
      <c r="E3961">
        <v>407.19</v>
      </c>
      <c r="F3961" s="24">
        <v>64.319999999999993</v>
      </c>
      <c r="G3961" s="24">
        <f t="shared" si="61"/>
        <v>471.51</v>
      </c>
    </row>
    <row r="3962" spans="1:7" x14ac:dyDescent="0.25">
      <c r="A3962" t="s">
        <v>311</v>
      </c>
      <c r="B3962" t="s">
        <v>314</v>
      </c>
      <c r="C3962" t="s">
        <v>434</v>
      </c>
      <c r="D3962" s="34">
        <v>44805</v>
      </c>
      <c r="E3962">
        <v>407.19</v>
      </c>
      <c r="F3962" s="24">
        <v>64.319999999999993</v>
      </c>
      <c r="G3962" s="24">
        <f t="shared" si="61"/>
        <v>471.51</v>
      </c>
    </row>
    <row r="3963" spans="1:7" x14ac:dyDescent="0.25">
      <c r="A3963" t="s">
        <v>311</v>
      </c>
      <c r="B3963" t="s">
        <v>314</v>
      </c>
      <c r="C3963" t="s">
        <v>435</v>
      </c>
      <c r="D3963" s="34">
        <v>44805</v>
      </c>
      <c r="E3963">
        <v>407.19</v>
      </c>
      <c r="F3963" s="24">
        <v>64.319999999999993</v>
      </c>
      <c r="G3963" s="24">
        <f t="shared" si="61"/>
        <v>471.51</v>
      </c>
    </row>
    <row r="3964" spans="1:7" x14ac:dyDescent="0.25">
      <c r="A3964" t="s">
        <v>311</v>
      </c>
      <c r="B3964" t="s">
        <v>314</v>
      </c>
      <c r="C3964" t="s">
        <v>436</v>
      </c>
      <c r="D3964" s="34">
        <v>44805</v>
      </c>
      <c r="E3964">
        <v>407.19</v>
      </c>
      <c r="F3964" s="24">
        <v>64.319999999999993</v>
      </c>
      <c r="G3964" s="24">
        <f t="shared" si="61"/>
        <v>471.51</v>
      </c>
    </row>
    <row r="3965" spans="1:7" x14ac:dyDescent="0.25">
      <c r="A3965" t="s">
        <v>311</v>
      </c>
      <c r="B3965" t="s">
        <v>314</v>
      </c>
      <c r="C3965" t="s">
        <v>437</v>
      </c>
      <c r="D3965" s="34">
        <v>44805</v>
      </c>
      <c r="E3965">
        <v>407.19</v>
      </c>
      <c r="F3965" s="24">
        <v>64.319999999999993</v>
      </c>
      <c r="G3965" s="24">
        <f t="shared" si="61"/>
        <v>471.51</v>
      </c>
    </row>
    <row r="3966" spans="1:7" x14ac:dyDescent="0.25">
      <c r="A3966" t="s">
        <v>311</v>
      </c>
      <c r="B3966" t="s">
        <v>314</v>
      </c>
      <c r="C3966" t="s">
        <v>438</v>
      </c>
      <c r="D3966" s="34">
        <v>44805</v>
      </c>
      <c r="E3966">
        <v>407.19</v>
      </c>
      <c r="F3966" s="24">
        <v>64.319999999999993</v>
      </c>
      <c r="G3966" s="24">
        <f t="shared" si="61"/>
        <v>471.51</v>
      </c>
    </row>
    <row r="3967" spans="1:7" x14ac:dyDescent="0.25">
      <c r="A3967" t="s">
        <v>311</v>
      </c>
      <c r="B3967" t="s">
        <v>314</v>
      </c>
      <c r="C3967" t="s">
        <v>439</v>
      </c>
      <c r="D3967" s="34">
        <v>44805</v>
      </c>
      <c r="E3967">
        <v>407.19</v>
      </c>
      <c r="F3967" s="24">
        <v>64.319999999999993</v>
      </c>
      <c r="G3967" s="24">
        <f t="shared" si="61"/>
        <v>471.51</v>
      </c>
    </row>
    <row r="3968" spans="1:7" x14ac:dyDescent="0.25">
      <c r="A3968" t="s">
        <v>311</v>
      </c>
      <c r="B3968" t="s">
        <v>314</v>
      </c>
      <c r="C3968" t="s">
        <v>440</v>
      </c>
      <c r="D3968" s="34">
        <v>44805</v>
      </c>
      <c r="E3968">
        <v>407.19</v>
      </c>
      <c r="F3968" s="24">
        <v>64.319999999999993</v>
      </c>
      <c r="G3968" s="24">
        <f t="shared" si="61"/>
        <v>471.51</v>
      </c>
    </row>
    <row r="3969" spans="1:7" x14ac:dyDescent="0.25">
      <c r="A3969" t="s">
        <v>311</v>
      </c>
      <c r="B3969" t="s">
        <v>314</v>
      </c>
      <c r="C3969" t="s">
        <v>441</v>
      </c>
      <c r="D3969" s="34">
        <v>44805</v>
      </c>
      <c r="E3969">
        <v>407.19</v>
      </c>
      <c r="F3969" s="24">
        <v>64.319999999999993</v>
      </c>
      <c r="G3969" s="24">
        <f t="shared" si="61"/>
        <v>471.51</v>
      </c>
    </row>
    <row r="3970" spans="1:7" x14ac:dyDescent="0.25">
      <c r="A3970" t="s">
        <v>311</v>
      </c>
      <c r="B3970" t="s">
        <v>314</v>
      </c>
      <c r="C3970" t="s">
        <v>442</v>
      </c>
      <c r="D3970" s="34">
        <v>44805</v>
      </c>
      <c r="E3970">
        <v>407.19</v>
      </c>
      <c r="F3970" s="24">
        <v>64.319999999999993</v>
      </c>
      <c r="G3970" s="24">
        <f t="shared" si="61"/>
        <v>471.51</v>
      </c>
    </row>
    <row r="3971" spans="1:7" x14ac:dyDescent="0.25">
      <c r="A3971" t="s">
        <v>311</v>
      </c>
      <c r="B3971" t="s">
        <v>314</v>
      </c>
      <c r="C3971" t="s">
        <v>443</v>
      </c>
      <c r="D3971" s="34">
        <v>44805</v>
      </c>
      <c r="E3971">
        <v>407.19</v>
      </c>
      <c r="F3971" s="24">
        <v>64.319999999999993</v>
      </c>
      <c r="G3971" s="24">
        <f t="shared" ref="G3971:G4034" si="62">SUM(E3971:F3971)</f>
        <v>471.51</v>
      </c>
    </row>
    <row r="3972" spans="1:7" x14ac:dyDescent="0.25">
      <c r="A3972" t="s">
        <v>311</v>
      </c>
      <c r="B3972" t="s">
        <v>314</v>
      </c>
      <c r="C3972" t="s">
        <v>444</v>
      </c>
      <c r="D3972" s="34">
        <v>44805</v>
      </c>
      <c r="E3972">
        <v>407.19</v>
      </c>
      <c r="F3972" s="24">
        <v>64.319999999999993</v>
      </c>
      <c r="G3972" s="24">
        <f t="shared" si="62"/>
        <v>471.51</v>
      </c>
    </row>
    <row r="3973" spans="1:7" x14ac:dyDescent="0.25">
      <c r="A3973" t="s">
        <v>311</v>
      </c>
      <c r="B3973" t="s">
        <v>314</v>
      </c>
      <c r="C3973" t="s">
        <v>445</v>
      </c>
      <c r="D3973" s="34">
        <v>44805</v>
      </c>
      <c r="E3973">
        <v>407.19</v>
      </c>
      <c r="F3973" s="24">
        <v>64.319999999999993</v>
      </c>
      <c r="G3973" s="24">
        <f t="shared" si="62"/>
        <v>471.51</v>
      </c>
    </row>
    <row r="3974" spans="1:7" x14ac:dyDescent="0.25">
      <c r="A3974" t="s">
        <v>311</v>
      </c>
      <c r="B3974" t="s">
        <v>314</v>
      </c>
      <c r="C3974" t="s">
        <v>446</v>
      </c>
      <c r="D3974" s="34">
        <v>44805</v>
      </c>
      <c r="E3974">
        <v>407.19</v>
      </c>
      <c r="F3974" s="24">
        <v>64.319999999999993</v>
      </c>
      <c r="G3974" s="24">
        <f t="shared" si="62"/>
        <v>471.51</v>
      </c>
    </row>
    <row r="3975" spans="1:7" x14ac:dyDescent="0.25">
      <c r="A3975" t="s">
        <v>311</v>
      </c>
      <c r="B3975" t="s">
        <v>314</v>
      </c>
      <c r="C3975" t="s">
        <v>447</v>
      </c>
      <c r="D3975" s="34">
        <v>44805</v>
      </c>
      <c r="E3975">
        <v>407.19</v>
      </c>
      <c r="F3975" s="24">
        <v>64.319999999999993</v>
      </c>
      <c r="G3975" s="24">
        <f t="shared" si="62"/>
        <v>471.51</v>
      </c>
    </row>
    <row r="3976" spans="1:7" x14ac:dyDescent="0.25">
      <c r="A3976" t="s">
        <v>311</v>
      </c>
      <c r="B3976" t="s">
        <v>314</v>
      </c>
      <c r="C3976" t="s">
        <v>448</v>
      </c>
      <c r="D3976" s="34">
        <v>44805</v>
      </c>
      <c r="E3976">
        <v>407.19</v>
      </c>
      <c r="F3976" s="24">
        <v>64.319999999999993</v>
      </c>
      <c r="G3976" s="24">
        <f t="shared" si="62"/>
        <v>471.51</v>
      </c>
    </row>
    <row r="3977" spans="1:7" x14ac:dyDescent="0.25">
      <c r="A3977" t="s">
        <v>311</v>
      </c>
      <c r="B3977" t="s">
        <v>314</v>
      </c>
      <c r="C3977" t="s">
        <v>449</v>
      </c>
      <c r="D3977" s="34">
        <v>44805</v>
      </c>
      <c r="E3977">
        <v>407.19</v>
      </c>
      <c r="F3977" s="24">
        <v>64.319999999999993</v>
      </c>
      <c r="G3977" s="24">
        <f t="shared" si="62"/>
        <v>471.51</v>
      </c>
    </row>
    <row r="3978" spans="1:7" x14ac:dyDescent="0.25">
      <c r="A3978" t="s">
        <v>311</v>
      </c>
      <c r="B3978" t="s">
        <v>314</v>
      </c>
      <c r="C3978" t="s">
        <v>450</v>
      </c>
      <c r="D3978" s="34">
        <v>44805</v>
      </c>
      <c r="E3978">
        <v>407.19</v>
      </c>
      <c r="F3978" s="24">
        <v>64.319999999999993</v>
      </c>
      <c r="G3978" s="24">
        <f t="shared" si="62"/>
        <v>471.51</v>
      </c>
    </row>
    <row r="3979" spans="1:7" x14ac:dyDescent="0.25">
      <c r="A3979" t="s">
        <v>311</v>
      </c>
      <c r="B3979" t="s">
        <v>314</v>
      </c>
      <c r="C3979" t="s">
        <v>451</v>
      </c>
      <c r="D3979" s="34">
        <v>44805</v>
      </c>
      <c r="E3979">
        <v>407.19</v>
      </c>
      <c r="F3979" s="24">
        <v>64.319999999999993</v>
      </c>
      <c r="G3979" s="24">
        <f t="shared" si="62"/>
        <v>471.51</v>
      </c>
    </row>
    <row r="3980" spans="1:7" x14ac:dyDescent="0.25">
      <c r="A3980" t="s">
        <v>311</v>
      </c>
      <c r="B3980" t="s">
        <v>314</v>
      </c>
      <c r="C3980" t="s">
        <v>452</v>
      </c>
      <c r="D3980" s="34">
        <v>44805</v>
      </c>
      <c r="E3980">
        <v>407.19</v>
      </c>
      <c r="F3980" s="24">
        <v>64.319999999999993</v>
      </c>
      <c r="G3980" s="24">
        <f t="shared" si="62"/>
        <v>471.51</v>
      </c>
    </row>
    <row r="3981" spans="1:7" x14ac:dyDescent="0.25">
      <c r="A3981" t="s">
        <v>311</v>
      </c>
      <c r="B3981" t="s">
        <v>314</v>
      </c>
      <c r="C3981" t="s">
        <v>453</v>
      </c>
      <c r="D3981" s="34">
        <v>44805</v>
      </c>
      <c r="E3981">
        <v>407.19</v>
      </c>
      <c r="F3981" s="24">
        <v>64.319999999999993</v>
      </c>
      <c r="G3981" s="24">
        <f t="shared" si="62"/>
        <v>471.51</v>
      </c>
    </row>
    <row r="3982" spans="1:7" x14ac:dyDescent="0.25">
      <c r="A3982" t="s">
        <v>311</v>
      </c>
      <c r="B3982" t="s">
        <v>314</v>
      </c>
      <c r="C3982" t="s">
        <v>454</v>
      </c>
      <c r="D3982" s="34">
        <v>44805</v>
      </c>
      <c r="E3982">
        <v>407.19</v>
      </c>
      <c r="F3982" s="24">
        <v>64.319999999999993</v>
      </c>
      <c r="G3982" s="24">
        <f t="shared" si="62"/>
        <v>471.51</v>
      </c>
    </row>
    <row r="3983" spans="1:7" x14ac:dyDescent="0.25">
      <c r="A3983" t="s">
        <v>311</v>
      </c>
      <c r="B3983" t="s">
        <v>314</v>
      </c>
      <c r="C3983" t="s">
        <v>455</v>
      </c>
      <c r="D3983" s="34">
        <v>44805</v>
      </c>
      <c r="E3983">
        <v>407.19</v>
      </c>
      <c r="F3983" s="24">
        <v>64.319999999999993</v>
      </c>
      <c r="G3983" s="24">
        <f t="shared" si="62"/>
        <v>471.51</v>
      </c>
    </row>
    <row r="3984" spans="1:7" x14ac:dyDescent="0.25">
      <c r="A3984" t="s">
        <v>311</v>
      </c>
      <c r="B3984" t="s">
        <v>314</v>
      </c>
      <c r="C3984" t="s">
        <v>456</v>
      </c>
      <c r="D3984" s="34">
        <v>44805</v>
      </c>
      <c r="E3984">
        <v>407.19</v>
      </c>
      <c r="F3984" s="24">
        <v>64.319999999999993</v>
      </c>
      <c r="G3984" s="24">
        <f t="shared" si="62"/>
        <v>471.51</v>
      </c>
    </row>
    <row r="3985" spans="1:7" x14ac:dyDescent="0.25">
      <c r="A3985" t="s">
        <v>311</v>
      </c>
      <c r="B3985" t="s">
        <v>314</v>
      </c>
      <c r="C3985" t="s">
        <v>457</v>
      </c>
      <c r="D3985" s="34">
        <v>44805</v>
      </c>
      <c r="E3985">
        <v>407.19</v>
      </c>
      <c r="F3985" s="24">
        <v>64.319999999999993</v>
      </c>
      <c r="G3985" s="24">
        <f t="shared" si="62"/>
        <v>471.51</v>
      </c>
    </row>
    <row r="3986" spans="1:7" x14ac:dyDescent="0.25">
      <c r="A3986" t="s">
        <v>311</v>
      </c>
      <c r="B3986" t="s">
        <v>314</v>
      </c>
      <c r="C3986" t="s">
        <v>458</v>
      </c>
      <c r="D3986" s="34">
        <v>44805</v>
      </c>
      <c r="E3986">
        <v>407.19</v>
      </c>
      <c r="F3986" s="24">
        <v>64.319999999999993</v>
      </c>
      <c r="G3986" s="24">
        <f t="shared" si="62"/>
        <v>471.51</v>
      </c>
    </row>
    <row r="3987" spans="1:7" x14ac:dyDescent="0.25">
      <c r="A3987" t="s">
        <v>311</v>
      </c>
      <c r="B3987" t="s">
        <v>314</v>
      </c>
      <c r="C3987" t="s">
        <v>459</v>
      </c>
      <c r="D3987" s="34">
        <v>44805</v>
      </c>
      <c r="E3987">
        <v>407.19</v>
      </c>
      <c r="F3987" s="24">
        <v>64.319999999999993</v>
      </c>
      <c r="G3987" s="24">
        <f t="shared" si="62"/>
        <v>471.51</v>
      </c>
    </row>
    <row r="3988" spans="1:7" x14ac:dyDescent="0.25">
      <c r="A3988" t="s">
        <v>311</v>
      </c>
      <c r="B3988" t="s">
        <v>314</v>
      </c>
      <c r="C3988" t="s">
        <v>460</v>
      </c>
      <c r="D3988" s="34">
        <v>44805</v>
      </c>
      <c r="E3988">
        <v>407.19</v>
      </c>
      <c r="F3988" s="24">
        <v>64.319999999999993</v>
      </c>
      <c r="G3988" s="24">
        <f t="shared" si="62"/>
        <v>471.51</v>
      </c>
    </row>
    <row r="3989" spans="1:7" x14ac:dyDescent="0.25">
      <c r="A3989" t="s">
        <v>311</v>
      </c>
      <c r="B3989" t="s">
        <v>314</v>
      </c>
      <c r="C3989" t="s">
        <v>461</v>
      </c>
      <c r="D3989" s="34">
        <v>44805</v>
      </c>
      <c r="E3989">
        <v>407.19</v>
      </c>
      <c r="F3989" s="24">
        <v>64.319999999999993</v>
      </c>
      <c r="G3989" s="24">
        <f t="shared" si="62"/>
        <v>471.51</v>
      </c>
    </row>
    <row r="3990" spans="1:7" x14ac:dyDescent="0.25">
      <c r="A3990" t="s">
        <v>311</v>
      </c>
      <c r="B3990" t="s">
        <v>314</v>
      </c>
      <c r="C3990" t="s">
        <v>462</v>
      </c>
      <c r="D3990" s="34">
        <v>44805</v>
      </c>
      <c r="E3990">
        <v>407.19</v>
      </c>
      <c r="F3990" s="24">
        <v>64.319999999999993</v>
      </c>
      <c r="G3990" s="24">
        <f t="shared" si="62"/>
        <v>471.51</v>
      </c>
    </row>
    <row r="3991" spans="1:7" x14ac:dyDescent="0.25">
      <c r="A3991" t="s">
        <v>311</v>
      </c>
      <c r="B3991" t="s">
        <v>314</v>
      </c>
      <c r="C3991" t="s">
        <v>463</v>
      </c>
      <c r="D3991" s="34">
        <v>44805</v>
      </c>
      <c r="E3991">
        <v>407.19</v>
      </c>
      <c r="F3991" s="24">
        <v>64.319999999999993</v>
      </c>
      <c r="G3991" s="24">
        <f t="shared" si="62"/>
        <v>471.51</v>
      </c>
    </row>
    <row r="3992" spans="1:7" x14ac:dyDescent="0.25">
      <c r="A3992" t="s">
        <v>311</v>
      </c>
      <c r="B3992" t="s">
        <v>314</v>
      </c>
      <c r="C3992" t="s">
        <v>464</v>
      </c>
      <c r="D3992" s="34">
        <v>44805</v>
      </c>
      <c r="E3992">
        <v>407.19</v>
      </c>
      <c r="F3992" s="24">
        <v>64.319999999999993</v>
      </c>
      <c r="G3992" s="24">
        <f t="shared" si="62"/>
        <v>471.51</v>
      </c>
    </row>
    <row r="3993" spans="1:7" x14ac:dyDescent="0.25">
      <c r="A3993" t="s">
        <v>311</v>
      </c>
      <c r="B3993" t="s">
        <v>314</v>
      </c>
      <c r="C3993" t="s">
        <v>465</v>
      </c>
      <c r="D3993" s="34">
        <v>44805</v>
      </c>
      <c r="E3993">
        <v>407.19</v>
      </c>
      <c r="F3993" s="24">
        <v>64.319999999999993</v>
      </c>
      <c r="G3993" s="24">
        <f t="shared" si="62"/>
        <v>471.51</v>
      </c>
    </row>
    <row r="3994" spans="1:7" x14ac:dyDescent="0.25">
      <c r="A3994" t="s">
        <v>311</v>
      </c>
      <c r="B3994" t="s">
        <v>314</v>
      </c>
      <c r="C3994" t="s">
        <v>466</v>
      </c>
      <c r="D3994" s="34">
        <v>44805</v>
      </c>
      <c r="E3994">
        <v>407.19</v>
      </c>
      <c r="F3994" s="24">
        <v>64.319999999999993</v>
      </c>
      <c r="G3994" s="24">
        <f t="shared" si="62"/>
        <v>471.51</v>
      </c>
    </row>
    <row r="3995" spans="1:7" x14ac:dyDescent="0.25">
      <c r="A3995" t="s">
        <v>311</v>
      </c>
      <c r="B3995" t="s">
        <v>314</v>
      </c>
      <c r="C3995" t="s">
        <v>467</v>
      </c>
      <c r="D3995" s="34">
        <v>44805</v>
      </c>
      <c r="E3995">
        <v>407.19</v>
      </c>
      <c r="F3995" s="24">
        <v>64.319999999999993</v>
      </c>
      <c r="G3995" s="24">
        <f t="shared" si="62"/>
        <v>471.51</v>
      </c>
    </row>
    <row r="3996" spans="1:7" x14ac:dyDescent="0.25">
      <c r="A3996" t="s">
        <v>311</v>
      </c>
      <c r="B3996" t="s">
        <v>314</v>
      </c>
      <c r="C3996" t="s">
        <v>468</v>
      </c>
      <c r="D3996" s="34">
        <v>44805</v>
      </c>
      <c r="E3996">
        <v>407.19</v>
      </c>
      <c r="F3996" s="24">
        <v>64.319999999999993</v>
      </c>
      <c r="G3996" s="24">
        <f t="shared" si="62"/>
        <v>471.51</v>
      </c>
    </row>
    <row r="3997" spans="1:7" x14ac:dyDescent="0.25">
      <c r="A3997" t="s">
        <v>311</v>
      </c>
      <c r="B3997" t="s">
        <v>314</v>
      </c>
      <c r="C3997" t="s">
        <v>469</v>
      </c>
      <c r="D3997" s="34">
        <v>44805</v>
      </c>
      <c r="E3997">
        <v>407.19</v>
      </c>
      <c r="F3997" s="24">
        <v>64.319999999999993</v>
      </c>
      <c r="G3997" s="24">
        <f t="shared" si="62"/>
        <v>471.51</v>
      </c>
    </row>
    <row r="3998" spans="1:7" x14ac:dyDescent="0.25">
      <c r="A3998" t="s">
        <v>311</v>
      </c>
      <c r="B3998" t="s">
        <v>314</v>
      </c>
      <c r="C3998" t="s">
        <v>470</v>
      </c>
      <c r="D3998" s="34">
        <v>44805</v>
      </c>
      <c r="E3998">
        <v>407.19</v>
      </c>
      <c r="F3998" s="24">
        <v>64.319999999999993</v>
      </c>
      <c r="G3998" s="24">
        <f t="shared" si="62"/>
        <v>471.51</v>
      </c>
    </row>
    <row r="3999" spans="1:7" x14ac:dyDescent="0.25">
      <c r="A3999" t="s">
        <v>311</v>
      </c>
      <c r="B3999" t="s">
        <v>314</v>
      </c>
      <c r="C3999" t="s">
        <v>471</v>
      </c>
      <c r="D3999" s="34">
        <v>44805</v>
      </c>
      <c r="E3999">
        <v>407.19</v>
      </c>
      <c r="F3999" s="24">
        <v>64.319999999999993</v>
      </c>
      <c r="G3999" s="24">
        <f t="shared" si="62"/>
        <v>471.51</v>
      </c>
    </row>
    <row r="4000" spans="1:7" x14ac:dyDescent="0.25">
      <c r="A4000" t="s">
        <v>311</v>
      </c>
      <c r="B4000" t="s">
        <v>314</v>
      </c>
      <c r="C4000" t="s">
        <v>472</v>
      </c>
      <c r="D4000" s="34">
        <v>44805</v>
      </c>
      <c r="E4000">
        <v>407.19</v>
      </c>
      <c r="F4000" s="24">
        <v>64.319999999999993</v>
      </c>
      <c r="G4000" s="24">
        <f t="shared" si="62"/>
        <v>471.51</v>
      </c>
    </row>
    <row r="4001" spans="1:7" x14ac:dyDescent="0.25">
      <c r="A4001" t="s">
        <v>311</v>
      </c>
      <c r="B4001" t="s">
        <v>314</v>
      </c>
      <c r="C4001" t="s">
        <v>473</v>
      </c>
      <c r="D4001" s="34">
        <v>44805</v>
      </c>
      <c r="E4001">
        <v>407.19</v>
      </c>
      <c r="F4001" s="24">
        <v>64.319999999999993</v>
      </c>
      <c r="G4001" s="24">
        <f t="shared" si="62"/>
        <v>471.51</v>
      </c>
    </row>
    <row r="4002" spans="1:7" x14ac:dyDescent="0.25">
      <c r="A4002" t="s">
        <v>311</v>
      </c>
      <c r="B4002" t="s">
        <v>314</v>
      </c>
      <c r="C4002" t="s">
        <v>474</v>
      </c>
      <c r="D4002" s="34">
        <v>44805</v>
      </c>
      <c r="E4002">
        <v>407.19</v>
      </c>
      <c r="F4002" s="24">
        <v>64.319999999999993</v>
      </c>
      <c r="G4002" s="24">
        <f t="shared" si="62"/>
        <v>471.51</v>
      </c>
    </row>
    <row r="4003" spans="1:7" x14ac:dyDescent="0.25">
      <c r="A4003" t="s">
        <v>311</v>
      </c>
      <c r="B4003" t="s">
        <v>314</v>
      </c>
      <c r="C4003" t="s">
        <v>475</v>
      </c>
      <c r="D4003" s="34">
        <v>44805</v>
      </c>
      <c r="E4003">
        <v>407.19</v>
      </c>
      <c r="F4003" s="24">
        <v>64.319999999999993</v>
      </c>
      <c r="G4003" s="24">
        <f t="shared" si="62"/>
        <v>471.51</v>
      </c>
    </row>
    <row r="4004" spans="1:7" x14ac:dyDescent="0.25">
      <c r="A4004" t="s">
        <v>311</v>
      </c>
      <c r="B4004" t="s">
        <v>314</v>
      </c>
      <c r="C4004" t="s">
        <v>476</v>
      </c>
      <c r="D4004" s="34">
        <v>44805</v>
      </c>
      <c r="E4004">
        <v>405.87</v>
      </c>
      <c r="F4004" s="24">
        <v>64.11</v>
      </c>
      <c r="G4004" s="24">
        <f t="shared" si="62"/>
        <v>469.98</v>
      </c>
    </row>
    <row r="4005" spans="1:7" x14ac:dyDescent="0.25">
      <c r="A4005" t="s">
        <v>311</v>
      </c>
      <c r="B4005" t="s">
        <v>314</v>
      </c>
      <c r="C4005" t="s">
        <v>477</v>
      </c>
      <c r="D4005" s="34">
        <v>44805</v>
      </c>
      <c r="E4005">
        <v>407.19</v>
      </c>
      <c r="F4005" s="24">
        <v>64.319999999999993</v>
      </c>
      <c r="G4005" s="24">
        <f t="shared" si="62"/>
        <v>471.51</v>
      </c>
    </row>
    <row r="4006" spans="1:7" x14ac:dyDescent="0.25">
      <c r="A4006" t="s">
        <v>311</v>
      </c>
      <c r="B4006" t="s">
        <v>314</v>
      </c>
      <c r="C4006" t="s">
        <v>478</v>
      </c>
      <c r="D4006" s="34">
        <v>44805</v>
      </c>
      <c r="E4006">
        <v>407.19</v>
      </c>
      <c r="F4006" s="24">
        <v>64.319999999999993</v>
      </c>
      <c r="G4006" s="24">
        <f t="shared" si="62"/>
        <v>471.51</v>
      </c>
    </row>
    <row r="4007" spans="1:7" x14ac:dyDescent="0.25">
      <c r="A4007" t="s">
        <v>311</v>
      </c>
      <c r="B4007" t="s">
        <v>314</v>
      </c>
      <c r="C4007" t="s">
        <v>479</v>
      </c>
      <c r="D4007" s="34">
        <v>44805</v>
      </c>
      <c r="E4007">
        <v>407.19</v>
      </c>
      <c r="F4007" s="24">
        <v>64.319999999999993</v>
      </c>
      <c r="G4007" s="24">
        <f t="shared" si="62"/>
        <v>471.51</v>
      </c>
    </row>
    <row r="4008" spans="1:7" x14ac:dyDescent="0.25">
      <c r="A4008" t="s">
        <v>311</v>
      </c>
      <c r="B4008" t="s">
        <v>314</v>
      </c>
      <c r="C4008" t="s">
        <v>480</v>
      </c>
      <c r="D4008" s="34">
        <v>44805</v>
      </c>
      <c r="E4008">
        <v>407.19</v>
      </c>
      <c r="F4008" s="24">
        <v>64.319999999999993</v>
      </c>
      <c r="G4008" s="24">
        <f t="shared" si="62"/>
        <v>471.51</v>
      </c>
    </row>
    <row r="4009" spans="1:7" x14ac:dyDescent="0.25">
      <c r="A4009" t="s">
        <v>311</v>
      </c>
      <c r="B4009" t="s">
        <v>314</v>
      </c>
      <c r="C4009" t="s">
        <v>481</v>
      </c>
      <c r="D4009" s="34">
        <v>44805</v>
      </c>
      <c r="E4009">
        <v>405.87</v>
      </c>
      <c r="F4009" s="24">
        <v>64.11</v>
      </c>
      <c r="G4009" s="24">
        <f t="shared" si="62"/>
        <v>469.98</v>
      </c>
    </row>
    <row r="4010" spans="1:7" x14ac:dyDescent="0.25">
      <c r="A4010" t="s">
        <v>311</v>
      </c>
      <c r="B4010" t="s">
        <v>314</v>
      </c>
      <c r="C4010" t="s">
        <v>482</v>
      </c>
      <c r="D4010" s="34">
        <v>44805</v>
      </c>
      <c r="E4010">
        <v>405.87</v>
      </c>
      <c r="F4010" s="24">
        <v>64.11</v>
      </c>
      <c r="G4010" s="24">
        <f t="shared" si="62"/>
        <v>469.98</v>
      </c>
    </row>
    <row r="4011" spans="1:7" x14ac:dyDescent="0.25">
      <c r="A4011" t="s">
        <v>311</v>
      </c>
      <c r="B4011" t="s">
        <v>314</v>
      </c>
      <c r="C4011" t="s">
        <v>483</v>
      </c>
      <c r="D4011" s="34">
        <v>44805</v>
      </c>
      <c r="E4011">
        <v>405.87</v>
      </c>
      <c r="F4011" s="24">
        <v>64.11</v>
      </c>
      <c r="G4011" s="24">
        <f t="shared" si="62"/>
        <v>469.98</v>
      </c>
    </row>
    <row r="4012" spans="1:7" x14ac:dyDescent="0.25">
      <c r="A4012" t="s">
        <v>311</v>
      </c>
      <c r="B4012" t="s">
        <v>314</v>
      </c>
      <c r="C4012" t="s">
        <v>484</v>
      </c>
      <c r="D4012" s="34">
        <v>44805</v>
      </c>
      <c r="E4012">
        <v>405.87</v>
      </c>
      <c r="F4012" s="24">
        <v>64.11</v>
      </c>
      <c r="G4012" s="24">
        <f t="shared" si="62"/>
        <v>469.98</v>
      </c>
    </row>
    <row r="4013" spans="1:7" x14ac:dyDescent="0.25">
      <c r="A4013" t="s">
        <v>311</v>
      </c>
      <c r="B4013" t="s">
        <v>314</v>
      </c>
      <c r="C4013" t="s">
        <v>485</v>
      </c>
      <c r="D4013" s="34">
        <v>44805</v>
      </c>
      <c r="E4013">
        <v>405.87</v>
      </c>
      <c r="F4013" s="24">
        <v>64.11</v>
      </c>
      <c r="G4013" s="24">
        <f t="shared" si="62"/>
        <v>469.98</v>
      </c>
    </row>
    <row r="4014" spans="1:7" x14ac:dyDescent="0.25">
      <c r="A4014" t="s">
        <v>311</v>
      </c>
      <c r="B4014" t="s">
        <v>314</v>
      </c>
      <c r="C4014" t="s">
        <v>486</v>
      </c>
      <c r="D4014" s="34">
        <v>44805</v>
      </c>
      <c r="E4014">
        <v>405.87</v>
      </c>
      <c r="F4014" s="24">
        <v>64.11</v>
      </c>
      <c r="G4014" s="24">
        <f t="shared" si="62"/>
        <v>469.98</v>
      </c>
    </row>
    <row r="4015" spans="1:7" x14ac:dyDescent="0.25">
      <c r="A4015" t="s">
        <v>311</v>
      </c>
      <c r="B4015" t="s">
        <v>314</v>
      </c>
      <c r="C4015" t="s">
        <v>487</v>
      </c>
      <c r="D4015" s="34">
        <v>44805</v>
      </c>
      <c r="E4015">
        <v>405.87</v>
      </c>
      <c r="F4015" s="24">
        <v>64.11</v>
      </c>
      <c r="G4015" s="24">
        <f t="shared" si="62"/>
        <v>469.98</v>
      </c>
    </row>
    <row r="4016" spans="1:7" x14ac:dyDescent="0.25">
      <c r="A4016" t="s">
        <v>311</v>
      </c>
      <c r="B4016" t="s">
        <v>314</v>
      </c>
      <c r="C4016" t="s">
        <v>488</v>
      </c>
      <c r="D4016" s="34">
        <v>44805</v>
      </c>
      <c r="E4016">
        <v>405.87</v>
      </c>
      <c r="F4016" s="24">
        <v>64.11</v>
      </c>
      <c r="G4016" s="24">
        <f t="shared" si="62"/>
        <v>469.98</v>
      </c>
    </row>
    <row r="4017" spans="1:7" x14ac:dyDescent="0.25">
      <c r="A4017" t="s">
        <v>311</v>
      </c>
      <c r="B4017" t="s">
        <v>314</v>
      </c>
      <c r="C4017" t="s">
        <v>489</v>
      </c>
      <c r="D4017" s="34">
        <v>44805</v>
      </c>
      <c r="E4017">
        <v>405.87</v>
      </c>
      <c r="F4017" s="24">
        <v>64.11</v>
      </c>
      <c r="G4017" s="24">
        <f t="shared" si="62"/>
        <v>469.98</v>
      </c>
    </row>
    <row r="4018" spans="1:7" x14ac:dyDescent="0.25">
      <c r="A4018" t="s">
        <v>311</v>
      </c>
      <c r="B4018" t="s">
        <v>314</v>
      </c>
      <c r="C4018" t="s">
        <v>490</v>
      </c>
      <c r="D4018" s="34">
        <v>44805</v>
      </c>
      <c r="E4018">
        <v>405.87</v>
      </c>
      <c r="F4018" s="24">
        <v>64.11</v>
      </c>
      <c r="G4018" s="24">
        <f t="shared" si="62"/>
        <v>469.98</v>
      </c>
    </row>
    <row r="4019" spans="1:7" x14ac:dyDescent="0.25">
      <c r="A4019" t="s">
        <v>311</v>
      </c>
      <c r="B4019" t="s">
        <v>314</v>
      </c>
      <c r="C4019" t="s">
        <v>491</v>
      </c>
      <c r="D4019" s="34">
        <v>44805</v>
      </c>
      <c r="E4019">
        <v>405.87</v>
      </c>
      <c r="F4019" s="24">
        <v>64.11</v>
      </c>
      <c r="G4019" s="24">
        <f t="shared" si="62"/>
        <v>469.98</v>
      </c>
    </row>
    <row r="4020" spans="1:7" x14ac:dyDescent="0.25">
      <c r="A4020" t="s">
        <v>311</v>
      </c>
      <c r="B4020" t="s">
        <v>314</v>
      </c>
      <c r="C4020" t="s">
        <v>492</v>
      </c>
      <c r="D4020" s="34">
        <v>44805</v>
      </c>
      <c r="E4020">
        <v>405.87</v>
      </c>
      <c r="F4020" s="24">
        <v>64.11</v>
      </c>
      <c r="G4020" s="24">
        <f t="shared" si="62"/>
        <v>469.98</v>
      </c>
    </row>
    <row r="4021" spans="1:7" x14ac:dyDescent="0.25">
      <c r="A4021" t="s">
        <v>311</v>
      </c>
      <c r="B4021" t="s">
        <v>314</v>
      </c>
      <c r="C4021" t="s">
        <v>493</v>
      </c>
      <c r="D4021" s="34">
        <v>44805</v>
      </c>
      <c r="E4021">
        <v>405.87</v>
      </c>
      <c r="F4021" s="24">
        <v>64.11</v>
      </c>
      <c r="G4021" s="24">
        <f t="shared" si="62"/>
        <v>469.98</v>
      </c>
    </row>
    <row r="4022" spans="1:7" x14ac:dyDescent="0.25">
      <c r="A4022" t="s">
        <v>311</v>
      </c>
      <c r="B4022" t="s">
        <v>314</v>
      </c>
      <c r="C4022" t="s">
        <v>494</v>
      </c>
      <c r="D4022" s="34">
        <v>44805</v>
      </c>
      <c r="E4022">
        <v>405.87</v>
      </c>
      <c r="F4022" s="24">
        <v>64.11</v>
      </c>
      <c r="G4022" s="24">
        <f t="shared" si="62"/>
        <v>469.98</v>
      </c>
    </row>
    <row r="4023" spans="1:7" x14ac:dyDescent="0.25">
      <c r="A4023" t="s">
        <v>311</v>
      </c>
      <c r="B4023" t="s">
        <v>314</v>
      </c>
      <c r="C4023" t="s">
        <v>495</v>
      </c>
      <c r="D4023" s="34">
        <v>44805</v>
      </c>
      <c r="E4023">
        <v>405.87</v>
      </c>
      <c r="F4023" s="24">
        <v>64.11</v>
      </c>
      <c r="G4023" s="24">
        <f t="shared" si="62"/>
        <v>469.98</v>
      </c>
    </row>
    <row r="4024" spans="1:7" x14ac:dyDescent="0.25">
      <c r="A4024" t="s">
        <v>311</v>
      </c>
      <c r="B4024" t="s">
        <v>314</v>
      </c>
      <c r="C4024" t="s">
        <v>496</v>
      </c>
      <c r="D4024" s="34">
        <v>44805</v>
      </c>
      <c r="E4024">
        <v>405.87</v>
      </c>
      <c r="F4024" s="24">
        <v>64.11</v>
      </c>
      <c r="G4024" s="24">
        <f t="shared" si="62"/>
        <v>469.98</v>
      </c>
    </row>
    <row r="4025" spans="1:7" x14ac:dyDescent="0.25">
      <c r="A4025" t="s">
        <v>311</v>
      </c>
      <c r="B4025" t="s">
        <v>314</v>
      </c>
      <c r="C4025" t="s">
        <v>497</v>
      </c>
      <c r="D4025" s="34">
        <v>44805</v>
      </c>
      <c r="E4025">
        <v>405.87</v>
      </c>
      <c r="F4025" s="24">
        <v>64.11</v>
      </c>
      <c r="G4025" s="24">
        <f t="shared" si="62"/>
        <v>469.98</v>
      </c>
    </row>
    <row r="4026" spans="1:7" x14ac:dyDescent="0.25">
      <c r="A4026" t="s">
        <v>311</v>
      </c>
      <c r="B4026" t="s">
        <v>314</v>
      </c>
      <c r="C4026" t="s">
        <v>498</v>
      </c>
      <c r="D4026" s="34">
        <v>44805</v>
      </c>
      <c r="E4026">
        <v>405.87</v>
      </c>
      <c r="F4026" s="24">
        <v>64.11</v>
      </c>
      <c r="G4026" s="24">
        <f t="shared" si="62"/>
        <v>469.98</v>
      </c>
    </row>
    <row r="4027" spans="1:7" x14ac:dyDescent="0.25">
      <c r="A4027" t="s">
        <v>311</v>
      </c>
      <c r="B4027" t="s">
        <v>314</v>
      </c>
      <c r="C4027" t="s">
        <v>499</v>
      </c>
      <c r="D4027" s="34">
        <v>44805</v>
      </c>
      <c r="E4027">
        <v>405.87</v>
      </c>
      <c r="F4027" s="24">
        <v>64.11</v>
      </c>
      <c r="G4027" s="24">
        <f t="shared" si="62"/>
        <v>469.98</v>
      </c>
    </row>
    <row r="4028" spans="1:7" x14ac:dyDescent="0.25">
      <c r="A4028" t="s">
        <v>311</v>
      </c>
      <c r="B4028" t="s">
        <v>314</v>
      </c>
      <c r="C4028" t="s">
        <v>500</v>
      </c>
      <c r="D4028" s="34">
        <v>44805</v>
      </c>
      <c r="E4028">
        <v>405.87</v>
      </c>
      <c r="F4028" s="24">
        <v>64.11</v>
      </c>
      <c r="G4028" s="24">
        <f t="shared" si="62"/>
        <v>469.98</v>
      </c>
    </row>
    <row r="4029" spans="1:7" x14ac:dyDescent="0.25">
      <c r="A4029" t="s">
        <v>311</v>
      </c>
      <c r="B4029" t="s">
        <v>314</v>
      </c>
      <c r="C4029" t="s">
        <v>501</v>
      </c>
      <c r="D4029" s="34">
        <v>44805</v>
      </c>
      <c r="E4029">
        <v>405.87</v>
      </c>
      <c r="F4029" s="24">
        <v>64.11</v>
      </c>
      <c r="G4029" s="24">
        <f t="shared" si="62"/>
        <v>469.98</v>
      </c>
    </row>
    <row r="4030" spans="1:7" x14ac:dyDescent="0.25">
      <c r="A4030" t="s">
        <v>311</v>
      </c>
      <c r="B4030" t="s">
        <v>314</v>
      </c>
      <c r="C4030" t="s">
        <v>502</v>
      </c>
      <c r="D4030" s="34">
        <v>44805</v>
      </c>
      <c r="E4030">
        <v>405.87</v>
      </c>
      <c r="F4030" s="24">
        <v>64.11</v>
      </c>
      <c r="G4030" s="24">
        <f t="shared" si="62"/>
        <v>469.98</v>
      </c>
    </row>
    <row r="4031" spans="1:7" x14ac:dyDescent="0.25">
      <c r="A4031" t="s">
        <v>311</v>
      </c>
      <c r="B4031" t="s">
        <v>314</v>
      </c>
      <c r="C4031" t="s">
        <v>503</v>
      </c>
      <c r="D4031" s="34">
        <v>44805</v>
      </c>
      <c r="E4031">
        <v>405.87</v>
      </c>
      <c r="F4031" s="24">
        <v>64.11</v>
      </c>
      <c r="G4031" s="24">
        <f t="shared" si="62"/>
        <v>469.98</v>
      </c>
    </row>
    <row r="4032" spans="1:7" x14ac:dyDescent="0.25">
      <c r="A4032" t="s">
        <v>311</v>
      </c>
      <c r="B4032" t="s">
        <v>314</v>
      </c>
      <c r="C4032" t="s">
        <v>504</v>
      </c>
      <c r="D4032" s="34">
        <v>44805</v>
      </c>
      <c r="E4032">
        <v>405.87</v>
      </c>
      <c r="F4032" s="24">
        <v>64.11</v>
      </c>
      <c r="G4032" s="24">
        <f t="shared" si="62"/>
        <v>469.98</v>
      </c>
    </row>
    <row r="4033" spans="1:7" x14ac:dyDescent="0.25">
      <c r="A4033" t="s">
        <v>311</v>
      </c>
      <c r="B4033" t="s">
        <v>314</v>
      </c>
      <c r="C4033" t="s">
        <v>505</v>
      </c>
      <c r="D4033" s="34">
        <v>44805</v>
      </c>
      <c r="E4033">
        <v>405.87</v>
      </c>
      <c r="F4033" s="24">
        <v>64.11</v>
      </c>
      <c r="G4033" s="24">
        <f t="shared" si="62"/>
        <v>469.98</v>
      </c>
    </row>
    <row r="4034" spans="1:7" x14ac:dyDescent="0.25">
      <c r="A4034" t="s">
        <v>311</v>
      </c>
      <c r="B4034" t="s">
        <v>312</v>
      </c>
      <c r="C4034" t="s">
        <v>313</v>
      </c>
      <c r="D4034" s="34">
        <v>44835</v>
      </c>
      <c r="E4034">
        <v>888104.07</v>
      </c>
      <c r="F4034" s="24">
        <v>310388.03000000003</v>
      </c>
      <c r="G4034" s="24">
        <f t="shared" si="62"/>
        <v>1198492.1000000001</v>
      </c>
    </row>
    <row r="4035" spans="1:7" x14ac:dyDescent="0.25">
      <c r="A4035" t="s">
        <v>311</v>
      </c>
      <c r="B4035" t="s">
        <v>314</v>
      </c>
      <c r="C4035" t="s">
        <v>315</v>
      </c>
      <c r="D4035" s="34">
        <v>44835</v>
      </c>
      <c r="E4035">
        <v>407.11</v>
      </c>
      <c r="F4035" s="24">
        <v>62.87</v>
      </c>
      <c r="G4035" s="24">
        <f t="shared" ref="G4035:G4098" si="63">SUM(E4035:F4035)</f>
        <v>469.98</v>
      </c>
    </row>
    <row r="4036" spans="1:7" x14ac:dyDescent="0.25">
      <c r="A4036" t="s">
        <v>311</v>
      </c>
      <c r="B4036" t="s">
        <v>314</v>
      </c>
      <c r="C4036" t="s">
        <v>316</v>
      </c>
      <c r="D4036" s="34">
        <v>44835</v>
      </c>
      <c r="E4036">
        <v>408.43</v>
      </c>
      <c r="F4036" s="24">
        <v>63.08</v>
      </c>
      <c r="G4036" s="24">
        <f t="shared" si="63"/>
        <v>471.51</v>
      </c>
    </row>
    <row r="4037" spans="1:7" x14ac:dyDescent="0.25">
      <c r="A4037" t="s">
        <v>311</v>
      </c>
      <c r="B4037" t="s">
        <v>314</v>
      </c>
      <c r="C4037" t="s">
        <v>317</v>
      </c>
      <c r="D4037" s="34">
        <v>44835</v>
      </c>
      <c r="E4037">
        <v>407.11</v>
      </c>
      <c r="F4037" s="24">
        <v>62.87</v>
      </c>
      <c r="G4037" s="24">
        <f t="shared" si="63"/>
        <v>469.98</v>
      </c>
    </row>
    <row r="4038" spans="1:7" x14ac:dyDescent="0.25">
      <c r="A4038" t="s">
        <v>311</v>
      </c>
      <c r="B4038" t="s">
        <v>314</v>
      </c>
      <c r="C4038" t="s">
        <v>318</v>
      </c>
      <c r="D4038" s="34">
        <v>44835</v>
      </c>
      <c r="E4038">
        <v>408.43</v>
      </c>
      <c r="F4038" s="24">
        <v>63.08</v>
      </c>
      <c r="G4038" s="24">
        <f t="shared" si="63"/>
        <v>471.51</v>
      </c>
    </row>
    <row r="4039" spans="1:7" x14ac:dyDescent="0.25">
      <c r="A4039" t="s">
        <v>311</v>
      </c>
      <c r="B4039" t="s">
        <v>314</v>
      </c>
      <c r="C4039" t="s">
        <v>319</v>
      </c>
      <c r="D4039" s="34">
        <v>44835</v>
      </c>
      <c r="E4039">
        <v>408.43</v>
      </c>
      <c r="F4039" s="24">
        <v>63.08</v>
      </c>
      <c r="G4039" s="24">
        <f t="shared" si="63"/>
        <v>471.51</v>
      </c>
    </row>
    <row r="4040" spans="1:7" x14ac:dyDescent="0.25">
      <c r="A4040" t="s">
        <v>311</v>
      </c>
      <c r="B4040" t="s">
        <v>314</v>
      </c>
      <c r="C4040" t="s">
        <v>320</v>
      </c>
      <c r="D4040" s="34">
        <v>44835</v>
      </c>
      <c r="E4040">
        <v>408.43</v>
      </c>
      <c r="F4040" s="24">
        <v>63.08</v>
      </c>
      <c r="G4040" s="24">
        <f t="shared" si="63"/>
        <v>471.51</v>
      </c>
    </row>
    <row r="4041" spans="1:7" x14ac:dyDescent="0.25">
      <c r="A4041" t="s">
        <v>311</v>
      </c>
      <c r="B4041" t="s">
        <v>314</v>
      </c>
      <c r="C4041" t="s">
        <v>321</v>
      </c>
      <c r="D4041" s="34">
        <v>44835</v>
      </c>
      <c r="E4041">
        <v>407.11</v>
      </c>
      <c r="F4041" s="24">
        <v>62.87</v>
      </c>
      <c r="G4041" s="24">
        <f t="shared" si="63"/>
        <v>469.98</v>
      </c>
    </row>
    <row r="4042" spans="1:7" x14ac:dyDescent="0.25">
      <c r="A4042" t="s">
        <v>311</v>
      </c>
      <c r="B4042" t="s">
        <v>314</v>
      </c>
      <c r="C4042" t="s">
        <v>322</v>
      </c>
      <c r="D4042" s="34">
        <v>44835</v>
      </c>
      <c r="E4042">
        <v>408.43</v>
      </c>
      <c r="F4042" s="24">
        <v>63.08</v>
      </c>
      <c r="G4042" s="24">
        <f t="shared" si="63"/>
        <v>471.51</v>
      </c>
    </row>
    <row r="4043" spans="1:7" x14ac:dyDescent="0.25">
      <c r="A4043" t="s">
        <v>311</v>
      </c>
      <c r="B4043" t="s">
        <v>314</v>
      </c>
      <c r="C4043" t="s">
        <v>323</v>
      </c>
      <c r="D4043" s="34">
        <v>44835</v>
      </c>
      <c r="E4043">
        <v>407.11</v>
      </c>
      <c r="F4043" s="24">
        <v>62.87</v>
      </c>
      <c r="G4043" s="24">
        <f t="shared" si="63"/>
        <v>469.98</v>
      </c>
    </row>
    <row r="4044" spans="1:7" x14ac:dyDescent="0.25">
      <c r="A4044" t="s">
        <v>311</v>
      </c>
      <c r="B4044" t="s">
        <v>314</v>
      </c>
      <c r="C4044" t="s">
        <v>324</v>
      </c>
      <c r="D4044" s="34">
        <v>44835</v>
      </c>
      <c r="E4044">
        <v>408.43</v>
      </c>
      <c r="F4044" s="24">
        <v>63.08</v>
      </c>
      <c r="G4044" s="24">
        <f t="shared" si="63"/>
        <v>471.51</v>
      </c>
    </row>
    <row r="4045" spans="1:7" x14ac:dyDescent="0.25">
      <c r="A4045" t="s">
        <v>311</v>
      </c>
      <c r="B4045" t="s">
        <v>314</v>
      </c>
      <c r="C4045" t="s">
        <v>325</v>
      </c>
      <c r="D4045" s="34">
        <v>44835</v>
      </c>
      <c r="E4045">
        <v>407.11</v>
      </c>
      <c r="F4045" s="24">
        <v>62.87</v>
      </c>
      <c r="G4045" s="24">
        <f t="shared" si="63"/>
        <v>469.98</v>
      </c>
    </row>
    <row r="4046" spans="1:7" x14ac:dyDescent="0.25">
      <c r="A4046" t="s">
        <v>311</v>
      </c>
      <c r="B4046" t="s">
        <v>314</v>
      </c>
      <c r="C4046" t="s">
        <v>326</v>
      </c>
      <c r="D4046" s="34">
        <v>44835</v>
      </c>
      <c r="E4046">
        <v>408.43</v>
      </c>
      <c r="F4046" s="24">
        <v>63.08</v>
      </c>
      <c r="G4046" s="24">
        <f t="shared" si="63"/>
        <v>471.51</v>
      </c>
    </row>
    <row r="4047" spans="1:7" x14ac:dyDescent="0.25">
      <c r="A4047" t="s">
        <v>311</v>
      </c>
      <c r="B4047" t="s">
        <v>314</v>
      </c>
      <c r="C4047" t="s">
        <v>327</v>
      </c>
      <c r="D4047" s="34">
        <v>44835</v>
      </c>
      <c r="E4047">
        <v>408.43</v>
      </c>
      <c r="F4047" s="24">
        <v>63.08</v>
      </c>
      <c r="G4047" s="24">
        <f t="shared" si="63"/>
        <v>471.51</v>
      </c>
    </row>
    <row r="4048" spans="1:7" x14ac:dyDescent="0.25">
      <c r="A4048" t="s">
        <v>311</v>
      </c>
      <c r="B4048" t="s">
        <v>314</v>
      </c>
      <c r="C4048" t="s">
        <v>328</v>
      </c>
      <c r="D4048" s="34">
        <v>44835</v>
      </c>
      <c r="E4048">
        <v>408.43</v>
      </c>
      <c r="F4048" s="24">
        <v>63.08</v>
      </c>
      <c r="G4048" s="24">
        <f t="shared" si="63"/>
        <v>471.51</v>
      </c>
    </row>
    <row r="4049" spans="1:7" x14ac:dyDescent="0.25">
      <c r="A4049" t="s">
        <v>311</v>
      </c>
      <c r="B4049" t="s">
        <v>314</v>
      </c>
      <c r="C4049" t="s">
        <v>329</v>
      </c>
      <c r="D4049" s="34">
        <v>44835</v>
      </c>
      <c r="E4049">
        <v>408.43</v>
      </c>
      <c r="F4049" s="24">
        <v>63.08</v>
      </c>
      <c r="G4049" s="24">
        <f t="shared" si="63"/>
        <v>471.51</v>
      </c>
    </row>
    <row r="4050" spans="1:7" x14ac:dyDescent="0.25">
      <c r="A4050" t="s">
        <v>311</v>
      </c>
      <c r="B4050" t="s">
        <v>314</v>
      </c>
      <c r="C4050" t="s">
        <v>330</v>
      </c>
      <c r="D4050" s="34">
        <v>44835</v>
      </c>
      <c r="E4050">
        <v>407.11</v>
      </c>
      <c r="F4050" s="24">
        <v>62.87</v>
      </c>
      <c r="G4050" s="24">
        <f t="shared" si="63"/>
        <v>469.98</v>
      </c>
    </row>
    <row r="4051" spans="1:7" x14ac:dyDescent="0.25">
      <c r="A4051" t="s">
        <v>311</v>
      </c>
      <c r="B4051" t="s">
        <v>314</v>
      </c>
      <c r="C4051" t="s">
        <v>331</v>
      </c>
      <c r="D4051" s="34">
        <v>44835</v>
      </c>
      <c r="E4051">
        <v>408.43</v>
      </c>
      <c r="F4051" s="24">
        <v>63.08</v>
      </c>
      <c r="G4051" s="24">
        <f t="shared" si="63"/>
        <v>471.51</v>
      </c>
    </row>
    <row r="4052" spans="1:7" x14ac:dyDescent="0.25">
      <c r="A4052" t="s">
        <v>311</v>
      </c>
      <c r="B4052" t="s">
        <v>314</v>
      </c>
      <c r="C4052" t="s">
        <v>332</v>
      </c>
      <c r="D4052" s="34">
        <v>44835</v>
      </c>
      <c r="E4052">
        <v>408.43</v>
      </c>
      <c r="F4052" s="24">
        <v>63.08</v>
      </c>
      <c r="G4052" s="24">
        <f t="shared" si="63"/>
        <v>471.51</v>
      </c>
    </row>
    <row r="4053" spans="1:7" x14ac:dyDescent="0.25">
      <c r="A4053" t="s">
        <v>311</v>
      </c>
      <c r="B4053" t="s">
        <v>314</v>
      </c>
      <c r="C4053" t="s">
        <v>333</v>
      </c>
      <c r="D4053" s="34">
        <v>44835</v>
      </c>
      <c r="E4053">
        <v>408.43</v>
      </c>
      <c r="F4053" s="24">
        <v>63.08</v>
      </c>
      <c r="G4053" s="24">
        <f t="shared" si="63"/>
        <v>471.51</v>
      </c>
    </row>
    <row r="4054" spans="1:7" x14ac:dyDescent="0.25">
      <c r="A4054" t="s">
        <v>311</v>
      </c>
      <c r="B4054" t="s">
        <v>314</v>
      </c>
      <c r="C4054" t="s">
        <v>334</v>
      </c>
      <c r="D4054" s="34">
        <v>44835</v>
      </c>
      <c r="E4054">
        <v>407.11</v>
      </c>
      <c r="F4054" s="24">
        <v>62.87</v>
      </c>
      <c r="G4054" s="24">
        <f t="shared" si="63"/>
        <v>469.98</v>
      </c>
    </row>
    <row r="4055" spans="1:7" x14ac:dyDescent="0.25">
      <c r="A4055" t="s">
        <v>311</v>
      </c>
      <c r="B4055" t="s">
        <v>314</v>
      </c>
      <c r="C4055" t="s">
        <v>335</v>
      </c>
      <c r="D4055" s="34">
        <v>44835</v>
      </c>
      <c r="E4055">
        <v>408.43</v>
      </c>
      <c r="F4055" s="24">
        <v>63.08</v>
      </c>
      <c r="G4055" s="24">
        <f t="shared" si="63"/>
        <v>471.51</v>
      </c>
    </row>
    <row r="4056" spans="1:7" x14ac:dyDescent="0.25">
      <c r="A4056" t="s">
        <v>311</v>
      </c>
      <c r="B4056" t="s">
        <v>314</v>
      </c>
      <c r="C4056" t="s">
        <v>336</v>
      </c>
      <c r="D4056" s="34">
        <v>44835</v>
      </c>
      <c r="E4056">
        <v>408.43</v>
      </c>
      <c r="F4056" s="24">
        <v>63.08</v>
      </c>
      <c r="G4056" s="24">
        <f t="shared" si="63"/>
        <v>471.51</v>
      </c>
    </row>
    <row r="4057" spans="1:7" x14ac:dyDescent="0.25">
      <c r="A4057" t="s">
        <v>311</v>
      </c>
      <c r="B4057" t="s">
        <v>314</v>
      </c>
      <c r="C4057" t="s">
        <v>337</v>
      </c>
      <c r="D4057" s="34">
        <v>44835</v>
      </c>
      <c r="E4057">
        <v>407.11</v>
      </c>
      <c r="F4057" s="24">
        <v>62.87</v>
      </c>
      <c r="G4057" s="24">
        <f t="shared" si="63"/>
        <v>469.98</v>
      </c>
    </row>
    <row r="4058" spans="1:7" x14ac:dyDescent="0.25">
      <c r="A4058" t="s">
        <v>311</v>
      </c>
      <c r="B4058" t="s">
        <v>314</v>
      </c>
      <c r="C4058" t="s">
        <v>338</v>
      </c>
      <c r="D4058" s="34">
        <v>44835</v>
      </c>
      <c r="E4058">
        <v>407.11</v>
      </c>
      <c r="F4058" s="24">
        <v>62.87</v>
      </c>
      <c r="G4058" s="24">
        <f t="shared" si="63"/>
        <v>469.98</v>
      </c>
    </row>
    <row r="4059" spans="1:7" x14ac:dyDescent="0.25">
      <c r="A4059" t="s">
        <v>311</v>
      </c>
      <c r="B4059" t="s">
        <v>314</v>
      </c>
      <c r="C4059" t="s">
        <v>339</v>
      </c>
      <c r="D4059" s="34">
        <v>44835</v>
      </c>
      <c r="E4059">
        <v>407.11</v>
      </c>
      <c r="F4059" s="24">
        <v>62.87</v>
      </c>
      <c r="G4059" s="24">
        <f t="shared" si="63"/>
        <v>469.98</v>
      </c>
    </row>
    <row r="4060" spans="1:7" x14ac:dyDescent="0.25">
      <c r="A4060" t="s">
        <v>311</v>
      </c>
      <c r="B4060" t="s">
        <v>314</v>
      </c>
      <c r="C4060" t="s">
        <v>340</v>
      </c>
      <c r="D4060" s="34">
        <v>44835</v>
      </c>
      <c r="E4060">
        <v>407.11</v>
      </c>
      <c r="F4060" s="24">
        <v>62.87</v>
      </c>
      <c r="G4060" s="24">
        <f t="shared" si="63"/>
        <v>469.98</v>
      </c>
    </row>
    <row r="4061" spans="1:7" x14ac:dyDescent="0.25">
      <c r="A4061" t="s">
        <v>311</v>
      </c>
      <c r="B4061" t="s">
        <v>314</v>
      </c>
      <c r="C4061" t="s">
        <v>341</v>
      </c>
      <c r="D4061" s="34">
        <v>44835</v>
      </c>
      <c r="E4061">
        <v>407.11</v>
      </c>
      <c r="F4061" s="24">
        <v>62.87</v>
      </c>
      <c r="G4061" s="24">
        <f t="shared" si="63"/>
        <v>469.98</v>
      </c>
    </row>
    <row r="4062" spans="1:7" x14ac:dyDescent="0.25">
      <c r="A4062" t="s">
        <v>311</v>
      </c>
      <c r="B4062" t="s">
        <v>314</v>
      </c>
      <c r="C4062" t="s">
        <v>342</v>
      </c>
      <c r="D4062" s="34">
        <v>44835</v>
      </c>
      <c r="E4062">
        <v>407.11</v>
      </c>
      <c r="F4062" s="24">
        <v>62.87</v>
      </c>
      <c r="G4062" s="24">
        <f t="shared" si="63"/>
        <v>469.98</v>
      </c>
    </row>
    <row r="4063" spans="1:7" x14ac:dyDescent="0.25">
      <c r="A4063" t="s">
        <v>311</v>
      </c>
      <c r="B4063" t="s">
        <v>314</v>
      </c>
      <c r="C4063" t="s">
        <v>343</v>
      </c>
      <c r="D4063" s="34">
        <v>44835</v>
      </c>
      <c r="E4063">
        <v>407.11</v>
      </c>
      <c r="F4063" s="24">
        <v>62.87</v>
      </c>
      <c r="G4063" s="24">
        <f t="shared" si="63"/>
        <v>469.98</v>
      </c>
    </row>
    <row r="4064" spans="1:7" x14ac:dyDescent="0.25">
      <c r="A4064" t="s">
        <v>311</v>
      </c>
      <c r="B4064" t="s">
        <v>314</v>
      </c>
      <c r="C4064" t="s">
        <v>344</v>
      </c>
      <c r="D4064" s="34">
        <v>44835</v>
      </c>
      <c r="E4064">
        <v>407.11</v>
      </c>
      <c r="F4064" s="24">
        <v>62.87</v>
      </c>
      <c r="G4064" s="24">
        <f t="shared" si="63"/>
        <v>469.98</v>
      </c>
    </row>
    <row r="4065" spans="1:7" x14ac:dyDescent="0.25">
      <c r="A4065" t="s">
        <v>311</v>
      </c>
      <c r="B4065" t="s">
        <v>314</v>
      </c>
      <c r="C4065" t="s">
        <v>345</v>
      </c>
      <c r="D4065" s="34">
        <v>44835</v>
      </c>
      <c r="E4065">
        <v>407.11</v>
      </c>
      <c r="F4065" s="24">
        <v>62.87</v>
      </c>
      <c r="G4065" s="24">
        <f t="shared" si="63"/>
        <v>469.98</v>
      </c>
    </row>
    <row r="4066" spans="1:7" x14ac:dyDescent="0.25">
      <c r="A4066" t="s">
        <v>311</v>
      </c>
      <c r="B4066" t="s">
        <v>314</v>
      </c>
      <c r="C4066" t="s">
        <v>346</v>
      </c>
      <c r="D4066" s="34">
        <v>44835</v>
      </c>
      <c r="E4066">
        <v>407.11</v>
      </c>
      <c r="F4066" s="24">
        <v>62.87</v>
      </c>
      <c r="G4066" s="24">
        <f t="shared" si="63"/>
        <v>469.98</v>
      </c>
    </row>
    <row r="4067" spans="1:7" x14ac:dyDescent="0.25">
      <c r="A4067" t="s">
        <v>311</v>
      </c>
      <c r="B4067" t="s">
        <v>314</v>
      </c>
      <c r="C4067" t="s">
        <v>347</v>
      </c>
      <c r="D4067" s="34">
        <v>44835</v>
      </c>
      <c r="E4067">
        <v>407.11</v>
      </c>
      <c r="F4067" s="24">
        <v>62.87</v>
      </c>
      <c r="G4067" s="24">
        <f t="shared" si="63"/>
        <v>469.98</v>
      </c>
    </row>
    <row r="4068" spans="1:7" x14ac:dyDescent="0.25">
      <c r="A4068" t="s">
        <v>311</v>
      </c>
      <c r="B4068" t="s">
        <v>314</v>
      </c>
      <c r="C4068" t="s">
        <v>348</v>
      </c>
      <c r="D4068" s="34">
        <v>44835</v>
      </c>
      <c r="E4068">
        <v>407.11</v>
      </c>
      <c r="F4068" s="24">
        <v>62.87</v>
      </c>
      <c r="G4068" s="24">
        <f t="shared" si="63"/>
        <v>469.98</v>
      </c>
    </row>
    <row r="4069" spans="1:7" x14ac:dyDescent="0.25">
      <c r="A4069" t="s">
        <v>311</v>
      </c>
      <c r="B4069" t="s">
        <v>314</v>
      </c>
      <c r="C4069" t="s">
        <v>349</v>
      </c>
      <c r="D4069" s="34">
        <v>44835</v>
      </c>
      <c r="E4069">
        <v>408.43</v>
      </c>
      <c r="F4069" s="24">
        <v>63.08</v>
      </c>
      <c r="G4069" s="24">
        <f t="shared" si="63"/>
        <v>471.51</v>
      </c>
    </row>
    <row r="4070" spans="1:7" x14ac:dyDescent="0.25">
      <c r="A4070" t="s">
        <v>311</v>
      </c>
      <c r="B4070" t="s">
        <v>314</v>
      </c>
      <c r="C4070" t="s">
        <v>350</v>
      </c>
      <c r="D4070" s="34">
        <v>44835</v>
      </c>
      <c r="E4070">
        <v>407.11</v>
      </c>
      <c r="F4070" s="24">
        <v>62.87</v>
      </c>
      <c r="G4070" s="24">
        <f t="shared" si="63"/>
        <v>469.98</v>
      </c>
    </row>
    <row r="4071" spans="1:7" x14ac:dyDescent="0.25">
      <c r="A4071" t="s">
        <v>311</v>
      </c>
      <c r="B4071" t="s">
        <v>314</v>
      </c>
      <c r="C4071" t="s">
        <v>351</v>
      </c>
      <c r="D4071" s="34">
        <v>44835</v>
      </c>
      <c r="E4071">
        <v>408.43</v>
      </c>
      <c r="F4071" s="24">
        <v>63.08</v>
      </c>
      <c r="G4071" s="24">
        <f t="shared" si="63"/>
        <v>471.51</v>
      </c>
    </row>
    <row r="4072" spans="1:7" x14ac:dyDescent="0.25">
      <c r="A4072" t="s">
        <v>311</v>
      </c>
      <c r="B4072" t="s">
        <v>314</v>
      </c>
      <c r="C4072" t="s">
        <v>352</v>
      </c>
      <c r="D4072" s="34">
        <v>44835</v>
      </c>
      <c r="E4072">
        <v>408.43</v>
      </c>
      <c r="F4072" s="24">
        <v>63.08</v>
      </c>
      <c r="G4072" s="24">
        <f t="shared" si="63"/>
        <v>471.51</v>
      </c>
    </row>
    <row r="4073" spans="1:7" x14ac:dyDescent="0.25">
      <c r="A4073" t="s">
        <v>311</v>
      </c>
      <c r="B4073" t="s">
        <v>314</v>
      </c>
      <c r="C4073" t="s">
        <v>353</v>
      </c>
      <c r="D4073" s="34">
        <v>44835</v>
      </c>
      <c r="E4073">
        <v>407.11</v>
      </c>
      <c r="F4073" s="24">
        <v>62.87</v>
      </c>
      <c r="G4073" s="24">
        <f t="shared" si="63"/>
        <v>469.98</v>
      </c>
    </row>
    <row r="4074" spans="1:7" x14ac:dyDescent="0.25">
      <c r="A4074" t="s">
        <v>311</v>
      </c>
      <c r="B4074" t="s">
        <v>314</v>
      </c>
      <c r="C4074" t="s">
        <v>354</v>
      </c>
      <c r="D4074" s="34">
        <v>44835</v>
      </c>
      <c r="E4074">
        <v>408.43</v>
      </c>
      <c r="F4074" s="24">
        <v>63.08</v>
      </c>
      <c r="G4074" s="24">
        <f t="shared" si="63"/>
        <v>471.51</v>
      </c>
    </row>
    <row r="4075" spans="1:7" x14ac:dyDescent="0.25">
      <c r="A4075" t="s">
        <v>311</v>
      </c>
      <c r="B4075" t="s">
        <v>314</v>
      </c>
      <c r="C4075" t="s">
        <v>355</v>
      </c>
      <c r="D4075" s="34">
        <v>44835</v>
      </c>
      <c r="E4075">
        <v>408.43</v>
      </c>
      <c r="F4075" s="24">
        <v>63.08</v>
      </c>
      <c r="G4075" s="24">
        <f t="shared" si="63"/>
        <v>471.51</v>
      </c>
    </row>
    <row r="4076" spans="1:7" x14ac:dyDescent="0.25">
      <c r="A4076" t="s">
        <v>311</v>
      </c>
      <c r="B4076" t="s">
        <v>314</v>
      </c>
      <c r="C4076" t="s">
        <v>356</v>
      </c>
      <c r="D4076" s="34">
        <v>44835</v>
      </c>
      <c r="E4076">
        <v>408.43</v>
      </c>
      <c r="F4076" s="24">
        <v>63.08</v>
      </c>
      <c r="G4076" s="24">
        <f t="shared" si="63"/>
        <v>471.51</v>
      </c>
    </row>
    <row r="4077" spans="1:7" x14ac:dyDescent="0.25">
      <c r="A4077" t="s">
        <v>311</v>
      </c>
      <c r="B4077" t="s">
        <v>314</v>
      </c>
      <c r="C4077" t="s">
        <v>357</v>
      </c>
      <c r="D4077" s="34">
        <v>44835</v>
      </c>
      <c r="E4077">
        <v>408.43</v>
      </c>
      <c r="F4077" s="24">
        <v>63.08</v>
      </c>
      <c r="G4077" s="24">
        <f t="shared" si="63"/>
        <v>471.51</v>
      </c>
    </row>
    <row r="4078" spans="1:7" x14ac:dyDescent="0.25">
      <c r="A4078" t="s">
        <v>311</v>
      </c>
      <c r="B4078" t="s">
        <v>314</v>
      </c>
      <c r="C4078" t="s">
        <v>358</v>
      </c>
      <c r="D4078" s="34">
        <v>44835</v>
      </c>
      <c r="E4078">
        <v>408.43</v>
      </c>
      <c r="F4078" s="24">
        <v>63.08</v>
      </c>
      <c r="G4078" s="24">
        <f t="shared" si="63"/>
        <v>471.51</v>
      </c>
    </row>
    <row r="4079" spans="1:7" x14ac:dyDescent="0.25">
      <c r="A4079" t="s">
        <v>311</v>
      </c>
      <c r="B4079" t="s">
        <v>314</v>
      </c>
      <c r="C4079" t="s">
        <v>359</v>
      </c>
      <c r="D4079" s="34">
        <v>44835</v>
      </c>
      <c r="E4079">
        <v>408.43</v>
      </c>
      <c r="F4079" s="24">
        <v>63.08</v>
      </c>
      <c r="G4079" s="24">
        <f t="shared" si="63"/>
        <v>471.51</v>
      </c>
    </row>
    <row r="4080" spans="1:7" x14ac:dyDescent="0.25">
      <c r="A4080" t="s">
        <v>311</v>
      </c>
      <c r="B4080" t="s">
        <v>314</v>
      </c>
      <c r="C4080" t="s">
        <v>360</v>
      </c>
      <c r="D4080" s="34">
        <v>44835</v>
      </c>
      <c r="E4080">
        <v>408.43</v>
      </c>
      <c r="F4080" s="24">
        <v>63.08</v>
      </c>
      <c r="G4080" s="24">
        <f t="shared" si="63"/>
        <v>471.51</v>
      </c>
    </row>
    <row r="4081" spans="1:7" x14ac:dyDescent="0.25">
      <c r="A4081" t="s">
        <v>311</v>
      </c>
      <c r="B4081" t="s">
        <v>314</v>
      </c>
      <c r="C4081" t="s">
        <v>361</v>
      </c>
      <c r="D4081" s="34">
        <v>44835</v>
      </c>
      <c r="E4081">
        <v>408.43</v>
      </c>
      <c r="F4081" s="24">
        <v>63.08</v>
      </c>
      <c r="G4081" s="24">
        <f t="shared" si="63"/>
        <v>471.51</v>
      </c>
    </row>
    <row r="4082" spans="1:7" x14ac:dyDescent="0.25">
      <c r="A4082" t="s">
        <v>311</v>
      </c>
      <c r="B4082" t="s">
        <v>314</v>
      </c>
      <c r="C4082" t="s">
        <v>362</v>
      </c>
      <c r="D4082" s="34">
        <v>44835</v>
      </c>
      <c r="E4082">
        <v>408.43</v>
      </c>
      <c r="F4082" s="24">
        <v>63.08</v>
      </c>
      <c r="G4082" s="24">
        <f t="shared" si="63"/>
        <v>471.51</v>
      </c>
    </row>
    <row r="4083" spans="1:7" x14ac:dyDescent="0.25">
      <c r="A4083" t="s">
        <v>311</v>
      </c>
      <c r="B4083" t="s">
        <v>314</v>
      </c>
      <c r="C4083" t="s">
        <v>363</v>
      </c>
      <c r="D4083" s="34">
        <v>44835</v>
      </c>
      <c r="E4083">
        <v>408.43</v>
      </c>
      <c r="F4083" s="24">
        <v>63.08</v>
      </c>
      <c r="G4083" s="24">
        <f t="shared" si="63"/>
        <v>471.51</v>
      </c>
    </row>
    <row r="4084" spans="1:7" x14ac:dyDescent="0.25">
      <c r="A4084" t="s">
        <v>311</v>
      </c>
      <c r="B4084" t="s">
        <v>314</v>
      </c>
      <c r="C4084" t="s">
        <v>364</v>
      </c>
      <c r="D4084" s="34">
        <v>44835</v>
      </c>
      <c r="E4084">
        <v>408.43</v>
      </c>
      <c r="F4084" s="24">
        <v>63.08</v>
      </c>
      <c r="G4084" s="24">
        <f t="shared" si="63"/>
        <v>471.51</v>
      </c>
    </row>
    <row r="4085" spans="1:7" x14ac:dyDescent="0.25">
      <c r="A4085" t="s">
        <v>311</v>
      </c>
      <c r="B4085" t="s">
        <v>314</v>
      </c>
      <c r="C4085" t="s">
        <v>365</v>
      </c>
      <c r="D4085" s="34">
        <v>44835</v>
      </c>
      <c r="E4085">
        <v>408.43</v>
      </c>
      <c r="F4085" s="24">
        <v>63.08</v>
      </c>
      <c r="G4085" s="24">
        <f t="shared" si="63"/>
        <v>471.51</v>
      </c>
    </row>
    <row r="4086" spans="1:7" x14ac:dyDescent="0.25">
      <c r="A4086" t="s">
        <v>311</v>
      </c>
      <c r="B4086" t="s">
        <v>314</v>
      </c>
      <c r="C4086" t="s">
        <v>366</v>
      </c>
      <c r="D4086" s="34">
        <v>44835</v>
      </c>
      <c r="E4086">
        <v>408.43</v>
      </c>
      <c r="F4086" s="24">
        <v>63.08</v>
      </c>
      <c r="G4086" s="24">
        <f t="shared" si="63"/>
        <v>471.51</v>
      </c>
    </row>
    <row r="4087" spans="1:7" x14ac:dyDescent="0.25">
      <c r="A4087" t="s">
        <v>311</v>
      </c>
      <c r="B4087" t="s">
        <v>314</v>
      </c>
      <c r="C4087" t="s">
        <v>367</v>
      </c>
      <c r="D4087" s="34">
        <v>44835</v>
      </c>
      <c r="E4087">
        <v>407.11</v>
      </c>
      <c r="F4087" s="24">
        <v>62.87</v>
      </c>
      <c r="G4087" s="24">
        <f t="shared" si="63"/>
        <v>469.98</v>
      </c>
    </row>
    <row r="4088" spans="1:7" x14ac:dyDescent="0.25">
      <c r="A4088" t="s">
        <v>311</v>
      </c>
      <c r="B4088" t="s">
        <v>314</v>
      </c>
      <c r="C4088" t="s">
        <v>368</v>
      </c>
      <c r="D4088" s="34">
        <v>44835</v>
      </c>
      <c r="E4088">
        <v>408.43</v>
      </c>
      <c r="F4088" s="24">
        <v>63.08</v>
      </c>
      <c r="G4088" s="24">
        <f t="shared" si="63"/>
        <v>471.51</v>
      </c>
    </row>
    <row r="4089" spans="1:7" x14ac:dyDescent="0.25">
      <c r="A4089" t="s">
        <v>311</v>
      </c>
      <c r="B4089" t="s">
        <v>314</v>
      </c>
      <c r="C4089" t="s">
        <v>369</v>
      </c>
      <c r="D4089" s="34">
        <v>44835</v>
      </c>
      <c r="E4089">
        <v>408.43</v>
      </c>
      <c r="F4089" s="24">
        <v>63.08</v>
      </c>
      <c r="G4089" s="24">
        <f t="shared" si="63"/>
        <v>471.51</v>
      </c>
    </row>
    <row r="4090" spans="1:7" x14ac:dyDescent="0.25">
      <c r="A4090" t="s">
        <v>311</v>
      </c>
      <c r="B4090" t="s">
        <v>314</v>
      </c>
      <c r="C4090" t="s">
        <v>370</v>
      </c>
      <c r="D4090" s="34">
        <v>44835</v>
      </c>
      <c r="E4090">
        <v>408.43</v>
      </c>
      <c r="F4090" s="24">
        <v>63.08</v>
      </c>
      <c r="G4090" s="24">
        <f t="shared" si="63"/>
        <v>471.51</v>
      </c>
    </row>
    <row r="4091" spans="1:7" x14ac:dyDescent="0.25">
      <c r="A4091" t="s">
        <v>311</v>
      </c>
      <c r="B4091" t="s">
        <v>314</v>
      </c>
      <c r="C4091" t="s">
        <v>371</v>
      </c>
      <c r="D4091" s="34">
        <v>44835</v>
      </c>
      <c r="E4091">
        <v>408.43</v>
      </c>
      <c r="F4091" s="24">
        <v>63.08</v>
      </c>
      <c r="G4091" s="24">
        <f t="shared" si="63"/>
        <v>471.51</v>
      </c>
    </row>
    <row r="4092" spans="1:7" x14ac:dyDescent="0.25">
      <c r="A4092" t="s">
        <v>311</v>
      </c>
      <c r="B4092" t="s">
        <v>314</v>
      </c>
      <c r="C4092" t="s">
        <v>372</v>
      </c>
      <c r="D4092" s="34">
        <v>44835</v>
      </c>
      <c r="E4092">
        <v>408.43</v>
      </c>
      <c r="F4092" s="24">
        <v>63.08</v>
      </c>
      <c r="G4092" s="24">
        <f t="shared" si="63"/>
        <v>471.51</v>
      </c>
    </row>
    <row r="4093" spans="1:7" x14ac:dyDescent="0.25">
      <c r="A4093" t="s">
        <v>311</v>
      </c>
      <c r="B4093" t="s">
        <v>314</v>
      </c>
      <c r="C4093" t="s">
        <v>373</v>
      </c>
      <c r="D4093" s="34">
        <v>44835</v>
      </c>
      <c r="E4093">
        <v>408.43</v>
      </c>
      <c r="F4093" s="24">
        <v>63.08</v>
      </c>
      <c r="G4093" s="24">
        <f t="shared" si="63"/>
        <v>471.51</v>
      </c>
    </row>
    <row r="4094" spans="1:7" x14ac:dyDescent="0.25">
      <c r="A4094" t="s">
        <v>311</v>
      </c>
      <c r="B4094" t="s">
        <v>314</v>
      </c>
      <c r="C4094" t="s">
        <v>374</v>
      </c>
      <c r="D4094" s="34">
        <v>44835</v>
      </c>
      <c r="E4094">
        <v>407.11</v>
      </c>
      <c r="F4094" s="24">
        <v>62.87</v>
      </c>
      <c r="G4094" s="24">
        <f t="shared" si="63"/>
        <v>469.98</v>
      </c>
    </row>
    <row r="4095" spans="1:7" x14ac:dyDescent="0.25">
      <c r="A4095" t="s">
        <v>311</v>
      </c>
      <c r="B4095" t="s">
        <v>314</v>
      </c>
      <c r="C4095" t="s">
        <v>375</v>
      </c>
      <c r="D4095" s="34">
        <v>44835</v>
      </c>
      <c r="E4095">
        <v>408.43</v>
      </c>
      <c r="F4095" s="24">
        <v>63.08</v>
      </c>
      <c r="G4095" s="24">
        <f t="shared" si="63"/>
        <v>471.51</v>
      </c>
    </row>
    <row r="4096" spans="1:7" x14ac:dyDescent="0.25">
      <c r="A4096" t="s">
        <v>311</v>
      </c>
      <c r="B4096" t="s">
        <v>314</v>
      </c>
      <c r="C4096" t="s">
        <v>376</v>
      </c>
      <c r="D4096" s="34">
        <v>44835</v>
      </c>
      <c r="E4096">
        <v>408.43</v>
      </c>
      <c r="F4096" s="24">
        <v>63.08</v>
      </c>
      <c r="G4096" s="24">
        <f t="shared" si="63"/>
        <v>471.51</v>
      </c>
    </row>
    <row r="4097" spans="1:7" x14ac:dyDescent="0.25">
      <c r="A4097" t="s">
        <v>311</v>
      </c>
      <c r="B4097" t="s">
        <v>314</v>
      </c>
      <c r="C4097" t="s">
        <v>377</v>
      </c>
      <c r="D4097" s="34">
        <v>44835</v>
      </c>
      <c r="E4097">
        <v>408.43</v>
      </c>
      <c r="F4097" s="24">
        <v>63.08</v>
      </c>
      <c r="G4097" s="24">
        <f t="shared" si="63"/>
        <v>471.51</v>
      </c>
    </row>
    <row r="4098" spans="1:7" x14ac:dyDescent="0.25">
      <c r="A4098" t="s">
        <v>311</v>
      </c>
      <c r="B4098" t="s">
        <v>314</v>
      </c>
      <c r="C4098" t="s">
        <v>378</v>
      </c>
      <c r="D4098" s="34">
        <v>44835</v>
      </c>
      <c r="E4098">
        <v>408.43</v>
      </c>
      <c r="F4098" s="24">
        <v>63.08</v>
      </c>
      <c r="G4098" s="24">
        <f t="shared" si="63"/>
        <v>471.51</v>
      </c>
    </row>
    <row r="4099" spans="1:7" x14ac:dyDescent="0.25">
      <c r="A4099" t="s">
        <v>311</v>
      </c>
      <c r="B4099" t="s">
        <v>314</v>
      </c>
      <c r="C4099" t="s">
        <v>379</v>
      </c>
      <c r="D4099" s="34">
        <v>44835</v>
      </c>
      <c r="E4099">
        <v>407.11</v>
      </c>
      <c r="F4099" s="24">
        <v>62.87</v>
      </c>
      <c r="G4099" s="24">
        <f t="shared" ref="G4099:G4162" si="64">SUM(E4099:F4099)</f>
        <v>469.98</v>
      </c>
    </row>
    <row r="4100" spans="1:7" x14ac:dyDescent="0.25">
      <c r="A4100" t="s">
        <v>311</v>
      </c>
      <c r="B4100" t="s">
        <v>314</v>
      </c>
      <c r="C4100" t="s">
        <v>380</v>
      </c>
      <c r="D4100" s="34">
        <v>44835</v>
      </c>
      <c r="E4100">
        <v>407.11</v>
      </c>
      <c r="F4100" s="24">
        <v>62.87</v>
      </c>
      <c r="G4100" s="24">
        <f t="shared" si="64"/>
        <v>469.98</v>
      </c>
    </row>
    <row r="4101" spans="1:7" x14ac:dyDescent="0.25">
      <c r="A4101" t="s">
        <v>311</v>
      </c>
      <c r="B4101" t="s">
        <v>314</v>
      </c>
      <c r="C4101" t="s">
        <v>381</v>
      </c>
      <c r="D4101" s="34">
        <v>44835</v>
      </c>
      <c r="E4101">
        <v>407.11</v>
      </c>
      <c r="F4101" s="24">
        <v>62.87</v>
      </c>
      <c r="G4101" s="24">
        <f t="shared" si="64"/>
        <v>469.98</v>
      </c>
    </row>
    <row r="4102" spans="1:7" x14ac:dyDescent="0.25">
      <c r="A4102" t="s">
        <v>311</v>
      </c>
      <c r="B4102" t="s">
        <v>314</v>
      </c>
      <c r="C4102" t="s">
        <v>382</v>
      </c>
      <c r="D4102" s="34">
        <v>44835</v>
      </c>
      <c r="E4102">
        <v>407.11</v>
      </c>
      <c r="F4102" s="24">
        <v>62.87</v>
      </c>
      <c r="G4102" s="24">
        <f t="shared" si="64"/>
        <v>469.98</v>
      </c>
    </row>
    <row r="4103" spans="1:7" x14ac:dyDescent="0.25">
      <c r="A4103" t="s">
        <v>311</v>
      </c>
      <c r="B4103" t="s">
        <v>314</v>
      </c>
      <c r="C4103" t="s">
        <v>383</v>
      </c>
      <c r="D4103" s="34">
        <v>44835</v>
      </c>
      <c r="E4103">
        <v>407.11</v>
      </c>
      <c r="F4103" s="24">
        <v>62.87</v>
      </c>
      <c r="G4103" s="24">
        <f t="shared" si="64"/>
        <v>469.98</v>
      </c>
    </row>
    <row r="4104" spans="1:7" x14ac:dyDescent="0.25">
      <c r="A4104" t="s">
        <v>311</v>
      </c>
      <c r="B4104" t="s">
        <v>314</v>
      </c>
      <c r="C4104" t="s">
        <v>384</v>
      </c>
      <c r="D4104" s="34">
        <v>44835</v>
      </c>
      <c r="E4104">
        <v>407.11</v>
      </c>
      <c r="F4104" s="24">
        <v>62.87</v>
      </c>
      <c r="G4104" s="24">
        <f t="shared" si="64"/>
        <v>469.98</v>
      </c>
    </row>
    <row r="4105" spans="1:7" x14ac:dyDescent="0.25">
      <c r="A4105" t="s">
        <v>311</v>
      </c>
      <c r="B4105" t="s">
        <v>314</v>
      </c>
      <c r="C4105" t="s">
        <v>385</v>
      </c>
      <c r="D4105" s="34">
        <v>44835</v>
      </c>
      <c r="E4105">
        <v>407.11</v>
      </c>
      <c r="F4105" s="24">
        <v>62.87</v>
      </c>
      <c r="G4105" s="24">
        <f t="shared" si="64"/>
        <v>469.98</v>
      </c>
    </row>
    <row r="4106" spans="1:7" x14ac:dyDescent="0.25">
      <c r="A4106" t="s">
        <v>311</v>
      </c>
      <c r="B4106" t="s">
        <v>314</v>
      </c>
      <c r="C4106" t="s">
        <v>386</v>
      </c>
      <c r="D4106" s="34">
        <v>44835</v>
      </c>
      <c r="E4106">
        <v>407.11</v>
      </c>
      <c r="F4106" s="24">
        <v>62.87</v>
      </c>
      <c r="G4106" s="24">
        <f t="shared" si="64"/>
        <v>469.98</v>
      </c>
    </row>
    <row r="4107" spans="1:7" x14ac:dyDescent="0.25">
      <c r="A4107" t="s">
        <v>311</v>
      </c>
      <c r="B4107" t="s">
        <v>314</v>
      </c>
      <c r="C4107" t="s">
        <v>387</v>
      </c>
      <c r="D4107" s="34">
        <v>44835</v>
      </c>
      <c r="E4107">
        <v>407.11</v>
      </c>
      <c r="F4107" s="24">
        <v>62.87</v>
      </c>
      <c r="G4107" s="24">
        <f t="shared" si="64"/>
        <v>469.98</v>
      </c>
    </row>
    <row r="4108" spans="1:7" x14ac:dyDescent="0.25">
      <c r="A4108" t="s">
        <v>311</v>
      </c>
      <c r="B4108" t="s">
        <v>314</v>
      </c>
      <c r="C4108" t="s">
        <v>388</v>
      </c>
      <c r="D4108" s="34">
        <v>44835</v>
      </c>
      <c r="E4108">
        <v>407.11</v>
      </c>
      <c r="F4108" s="24">
        <v>62.87</v>
      </c>
      <c r="G4108" s="24">
        <f t="shared" si="64"/>
        <v>469.98</v>
      </c>
    </row>
    <row r="4109" spans="1:7" x14ac:dyDescent="0.25">
      <c r="A4109" t="s">
        <v>311</v>
      </c>
      <c r="B4109" t="s">
        <v>314</v>
      </c>
      <c r="C4109" t="s">
        <v>389</v>
      </c>
      <c r="D4109" s="34">
        <v>44835</v>
      </c>
      <c r="E4109">
        <v>407.11</v>
      </c>
      <c r="F4109" s="24">
        <v>62.87</v>
      </c>
      <c r="G4109" s="24">
        <f t="shared" si="64"/>
        <v>469.98</v>
      </c>
    </row>
    <row r="4110" spans="1:7" x14ac:dyDescent="0.25">
      <c r="A4110" t="s">
        <v>311</v>
      </c>
      <c r="B4110" t="s">
        <v>314</v>
      </c>
      <c r="C4110" t="s">
        <v>390</v>
      </c>
      <c r="D4110" s="34">
        <v>44835</v>
      </c>
      <c r="E4110">
        <v>407.11</v>
      </c>
      <c r="F4110" s="24">
        <v>62.87</v>
      </c>
      <c r="G4110" s="24">
        <f t="shared" si="64"/>
        <v>469.98</v>
      </c>
    </row>
    <row r="4111" spans="1:7" x14ac:dyDescent="0.25">
      <c r="A4111" t="s">
        <v>311</v>
      </c>
      <c r="B4111" t="s">
        <v>314</v>
      </c>
      <c r="C4111" t="s">
        <v>391</v>
      </c>
      <c r="D4111" s="34">
        <v>44835</v>
      </c>
      <c r="E4111">
        <v>407.11</v>
      </c>
      <c r="F4111" s="24">
        <v>62.87</v>
      </c>
      <c r="G4111" s="24">
        <f t="shared" si="64"/>
        <v>469.98</v>
      </c>
    </row>
    <row r="4112" spans="1:7" x14ac:dyDescent="0.25">
      <c r="A4112" t="s">
        <v>311</v>
      </c>
      <c r="B4112" t="s">
        <v>314</v>
      </c>
      <c r="C4112" t="s">
        <v>392</v>
      </c>
      <c r="D4112" s="34">
        <v>44835</v>
      </c>
      <c r="E4112">
        <v>407.11</v>
      </c>
      <c r="F4112" s="24">
        <v>62.87</v>
      </c>
      <c r="G4112" s="24">
        <f t="shared" si="64"/>
        <v>469.98</v>
      </c>
    </row>
    <row r="4113" spans="1:7" x14ac:dyDescent="0.25">
      <c r="A4113" t="s">
        <v>311</v>
      </c>
      <c r="B4113" t="s">
        <v>314</v>
      </c>
      <c r="C4113" t="s">
        <v>393</v>
      </c>
      <c r="D4113" s="34">
        <v>44835</v>
      </c>
      <c r="E4113">
        <v>407.11</v>
      </c>
      <c r="F4113" s="24">
        <v>62.87</v>
      </c>
      <c r="G4113" s="24">
        <f t="shared" si="64"/>
        <v>469.98</v>
      </c>
    </row>
    <row r="4114" spans="1:7" x14ac:dyDescent="0.25">
      <c r="A4114" t="s">
        <v>311</v>
      </c>
      <c r="B4114" t="s">
        <v>314</v>
      </c>
      <c r="C4114" t="s">
        <v>394</v>
      </c>
      <c r="D4114" s="34">
        <v>44835</v>
      </c>
      <c r="E4114">
        <v>407.11</v>
      </c>
      <c r="F4114" s="24">
        <v>62.87</v>
      </c>
      <c r="G4114" s="24">
        <f t="shared" si="64"/>
        <v>469.98</v>
      </c>
    </row>
    <row r="4115" spans="1:7" x14ac:dyDescent="0.25">
      <c r="A4115" t="s">
        <v>311</v>
      </c>
      <c r="B4115" t="s">
        <v>314</v>
      </c>
      <c r="C4115" t="s">
        <v>395</v>
      </c>
      <c r="D4115" s="34">
        <v>44835</v>
      </c>
      <c r="E4115">
        <v>407.11</v>
      </c>
      <c r="F4115" s="24">
        <v>62.87</v>
      </c>
      <c r="G4115" s="24">
        <f t="shared" si="64"/>
        <v>469.98</v>
      </c>
    </row>
    <row r="4116" spans="1:7" x14ac:dyDescent="0.25">
      <c r="A4116" t="s">
        <v>311</v>
      </c>
      <c r="B4116" t="s">
        <v>314</v>
      </c>
      <c r="C4116" t="s">
        <v>396</v>
      </c>
      <c r="D4116" s="34">
        <v>44835</v>
      </c>
      <c r="E4116">
        <v>407.11</v>
      </c>
      <c r="F4116" s="24">
        <v>62.87</v>
      </c>
      <c r="G4116" s="24">
        <f t="shared" si="64"/>
        <v>469.98</v>
      </c>
    </row>
    <row r="4117" spans="1:7" x14ac:dyDescent="0.25">
      <c r="A4117" t="s">
        <v>311</v>
      </c>
      <c r="B4117" t="s">
        <v>314</v>
      </c>
      <c r="C4117" t="s">
        <v>397</v>
      </c>
      <c r="D4117" s="34">
        <v>44835</v>
      </c>
      <c r="E4117">
        <v>407.11</v>
      </c>
      <c r="F4117" s="24">
        <v>62.87</v>
      </c>
      <c r="G4117" s="24">
        <f t="shared" si="64"/>
        <v>469.98</v>
      </c>
    </row>
    <row r="4118" spans="1:7" x14ac:dyDescent="0.25">
      <c r="A4118" t="s">
        <v>311</v>
      </c>
      <c r="B4118" t="s">
        <v>314</v>
      </c>
      <c r="C4118" t="s">
        <v>398</v>
      </c>
      <c r="D4118" s="34">
        <v>44835</v>
      </c>
      <c r="E4118">
        <v>407.11</v>
      </c>
      <c r="F4118" s="24">
        <v>62.87</v>
      </c>
      <c r="G4118" s="24">
        <f t="shared" si="64"/>
        <v>469.98</v>
      </c>
    </row>
    <row r="4119" spans="1:7" x14ac:dyDescent="0.25">
      <c r="A4119" t="s">
        <v>311</v>
      </c>
      <c r="B4119" t="s">
        <v>314</v>
      </c>
      <c r="C4119" t="s">
        <v>399</v>
      </c>
      <c r="D4119" s="34">
        <v>44835</v>
      </c>
      <c r="E4119">
        <v>407.11</v>
      </c>
      <c r="F4119" s="24">
        <v>62.87</v>
      </c>
      <c r="G4119" s="24">
        <f t="shared" si="64"/>
        <v>469.98</v>
      </c>
    </row>
    <row r="4120" spans="1:7" x14ac:dyDescent="0.25">
      <c r="A4120" t="s">
        <v>311</v>
      </c>
      <c r="B4120" t="s">
        <v>314</v>
      </c>
      <c r="C4120" t="s">
        <v>400</v>
      </c>
      <c r="D4120" s="34">
        <v>44835</v>
      </c>
      <c r="E4120">
        <v>407.11</v>
      </c>
      <c r="F4120" s="24">
        <v>62.87</v>
      </c>
      <c r="G4120" s="24">
        <f t="shared" si="64"/>
        <v>469.98</v>
      </c>
    </row>
    <row r="4121" spans="1:7" x14ac:dyDescent="0.25">
      <c r="A4121" t="s">
        <v>311</v>
      </c>
      <c r="B4121" t="s">
        <v>314</v>
      </c>
      <c r="C4121" t="s">
        <v>401</v>
      </c>
      <c r="D4121" s="34">
        <v>44835</v>
      </c>
      <c r="E4121">
        <v>407.11</v>
      </c>
      <c r="F4121" s="24">
        <v>62.87</v>
      </c>
      <c r="G4121" s="24">
        <f t="shared" si="64"/>
        <v>469.98</v>
      </c>
    </row>
    <row r="4122" spans="1:7" x14ac:dyDescent="0.25">
      <c r="A4122" t="s">
        <v>311</v>
      </c>
      <c r="B4122" t="s">
        <v>314</v>
      </c>
      <c r="C4122" t="s">
        <v>402</v>
      </c>
      <c r="D4122" s="34">
        <v>44835</v>
      </c>
      <c r="E4122">
        <v>407.11</v>
      </c>
      <c r="F4122" s="24">
        <v>62.87</v>
      </c>
      <c r="G4122" s="24">
        <f t="shared" si="64"/>
        <v>469.98</v>
      </c>
    </row>
    <row r="4123" spans="1:7" x14ac:dyDescent="0.25">
      <c r="A4123" t="s">
        <v>311</v>
      </c>
      <c r="B4123" t="s">
        <v>314</v>
      </c>
      <c r="C4123" t="s">
        <v>403</v>
      </c>
      <c r="D4123" s="34">
        <v>44835</v>
      </c>
      <c r="E4123">
        <v>407.11</v>
      </c>
      <c r="F4123" s="24">
        <v>62.87</v>
      </c>
      <c r="G4123" s="24">
        <f t="shared" si="64"/>
        <v>469.98</v>
      </c>
    </row>
    <row r="4124" spans="1:7" x14ac:dyDescent="0.25">
      <c r="A4124" t="s">
        <v>311</v>
      </c>
      <c r="B4124" t="s">
        <v>314</v>
      </c>
      <c r="C4124" t="s">
        <v>404</v>
      </c>
      <c r="D4124" s="34">
        <v>44835</v>
      </c>
      <c r="E4124">
        <v>407.11</v>
      </c>
      <c r="F4124" s="24">
        <v>62.87</v>
      </c>
      <c r="G4124" s="24">
        <f t="shared" si="64"/>
        <v>469.98</v>
      </c>
    </row>
    <row r="4125" spans="1:7" x14ac:dyDescent="0.25">
      <c r="A4125" t="s">
        <v>311</v>
      </c>
      <c r="B4125" t="s">
        <v>314</v>
      </c>
      <c r="C4125" t="s">
        <v>405</v>
      </c>
      <c r="D4125" s="34">
        <v>44835</v>
      </c>
      <c r="E4125">
        <v>407.11</v>
      </c>
      <c r="F4125" s="24">
        <v>62.87</v>
      </c>
      <c r="G4125" s="24">
        <f t="shared" si="64"/>
        <v>469.98</v>
      </c>
    </row>
    <row r="4126" spans="1:7" x14ac:dyDescent="0.25">
      <c r="A4126" t="s">
        <v>311</v>
      </c>
      <c r="B4126" t="s">
        <v>314</v>
      </c>
      <c r="C4126" t="s">
        <v>406</v>
      </c>
      <c r="D4126" s="34">
        <v>44835</v>
      </c>
      <c r="E4126">
        <v>407.11</v>
      </c>
      <c r="F4126" s="24">
        <v>62.87</v>
      </c>
      <c r="G4126" s="24">
        <f t="shared" si="64"/>
        <v>469.98</v>
      </c>
    </row>
    <row r="4127" spans="1:7" x14ac:dyDescent="0.25">
      <c r="A4127" t="s">
        <v>311</v>
      </c>
      <c r="B4127" t="s">
        <v>314</v>
      </c>
      <c r="C4127" t="s">
        <v>407</v>
      </c>
      <c r="D4127" s="34">
        <v>44835</v>
      </c>
      <c r="E4127">
        <v>407.11</v>
      </c>
      <c r="F4127" s="24">
        <v>62.87</v>
      </c>
      <c r="G4127" s="24">
        <f t="shared" si="64"/>
        <v>469.98</v>
      </c>
    </row>
    <row r="4128" spans="1:7" x14ac:dyDescent="0.25">
      <c r="A4128" t="s">
        <v>311</v>
      </c>
      <c r="B4128" t="s">
        <v>314</v>
      </c>
      <c r="C4128" t="s">
        <v>408</v>
      </c>
      <c r="D4128" s="34">
        <v>44835</v>
      </c>
      <c r="E4128">
        <v>407.11</v>
      </c>
      <c r="F4128" s="24">
        <v>62.87</v>
      </c>
      <c r="G4128" s="24">
        <f t="shared" si="64"/>
        <v>469.98</v>
      </c>
    </row>
    <row r="4129" spans="1:7" x14ac:dyDescent="0.25">
      <c r="A4129" t="s">
        <v>311</v>
      </c>
      <c r="B4129" t="s">
        <v>314</v>
      </c>
      <c r="C4129" t="s">
        <v>409</v>
      </c>
      <c r="D4129" s="34">
        <v>44835</v>
      </c>
      <c r="E4129">
        <v>407.11</v>
      </c>
      <c r="F4129" s="24">
        <v>62.87</v>
      </c>
      <c r="G4129" s="24">
        <f t="shared" si="64"/>
        <v>469.98</v>
      </c>
    </row>
    <row r="4130" spans="1:7" x14ac:dyDescent="0.25">
      <c r="A4130" t="s">
        <v>311</v>
      </c>
      <c r="B4130" t="s">
        <v>314</v>
      </c>
      <c r="C4130" t="s">
        <v>410</v>
      </c>
      <c r="D4130" s="34">
        <v>44835</v>
      </c>
      <c r="E4130">
        <v>407.11</v>
      </c>
      <c r="F4130" s="24">
        <v>62.87</v>
      </c>
      <c r="G4130" s="24">
        <f t="shared" si="64"/>
        <v>469.98</v>
      </c>
    </row>
    <row r="4131" spans="1:7" x14ac:dyDescent="0.25">
      <c r="A4131" t="s">
        <v>311</v>
      </c>
      <c r="B4131" t="s">
        <v>314</v>
      </c>
      <c r="C4131" t="s">
        <v>411</v>
      </c>
      <c r="D4131" s="34">
        <v>44835</v>
      </c>
      <c r="E4131">
        <v>407.11</v>
      </c>
      <c r="F4131" s="24">
        <v>62.87</v>
      </c>
      <c r="G4131" s="24">
        <f t="shared" si="64"/>
        <v>469.98</v>
      </c>
    </row>
    <row r="4132" spans="1:7" x14ac:dyDescent="0.25">
      <c r="A4132" t="s">
        <v>311</v>
      </c>
      <c r="B4132" t="s">
        <v>314</v>
      </c>
      <c r="C4132" t="s">
        <v>412</v>
      </c>
      <c r="D4132" s="34">
        <v>44835</v>
      </c>
      <c r="E4132">
        <v>407.11</v>
      </c>
      <c r="F4132" s="24">
        <v>62.87</v>
      </c>
      <c r="G4132" s="24">
        <f t="shared" si="64"/>
        <v>469.98</v>
      </c>
    </row>
    <row r="4133" spans="1:7" x14ac:dyDescent="0.25">
      <c r="A4133" t="s">
        <v>311</v>
      </c>
      <c r="B4133" t="s">
        <v>314</v>
      </c>
      <c r="C4133" t="s">
        <v>413</v>
      </c>
      <c r="D4133" s="34">
        <v>44835</v>
      </c>
      <c r="E4133">
        <v>407.11</v>
      </c>
      <c r="F4133" s="24">
        <v>62.87</v>
      </c>
      <c r="G4133" s="24">
        <f t="shared" si="64"/>
        <v>469.98</v>
      </c>
    </row>
    <row r="4134" spans="1:7" x14ac:dyDescent="0.25">
      <c r="A4134" t="s">
        <v>311</v>
      </c>
      <c r="B4134" t="s">
        <v>314</v>
      </c>
      <c r="C4134" t="s">
        <v>414</v>
      </c>
      <c r="D4134" s="34">
        <v>44835</v>
      </c>
      <c r="E4134">
        <v>407.11</v>
      </c>
      <c r="F4134" s="24">
        <v>62.87</v>
      </c>
      <c r="G4134" s="24">
        <f t="shared" si="64"/>
        <v>469.98</v>
      </c>
    </row>
    <row r="4135" spans="1:7" x14ac:dyDescent="0.25">
      <c r="A4135" t="s">
        <v>311</v>
      </c>
      <c r="B4135" t="s">
        <v>314</v>
      </c>
      <c r="C4135" t="s">
        <v>415</v>
      </c>
      <c r="D4135" s="34">
        <v>44835</v>
      </c>
      <c r="E4135">
        <v>407.11</v>
      </c>
      <c r="F4135" s="24">
        <v>62.87</v>
      </c>
      <c r="G4135" s="24">
        <f t="shared" si="64"/>
        <v>469.98</v>
      </c>
    </row>
    <row r="4136" spans="1:7" x14ac:dyDescent="0.25">
      <c r="A4136" t="s">
        <v>311</v>
      </c>
      <c r="B4136" t="s">
        <v>314</v>
      </c>
      <c r="C4136" t="s">
        <v>416</v>
      </c>
      <c r="D4136" s="34">
        <v>44835</v>
      </c>
      <c r="E4136">
        <v>407.11</v>
      </c>
      <c r="F4136" s="24">
        <v>62.87</v>
      </c>
      <c r="G4136" s="24">
        <f t="shared" si="64"/>
        <v>469.98</v>
      </c>
    </row>
    <row r="4137" spans="1:7" x14ac:dyDescent="0.25">
      <c r="A4137" t="s">
        <v>311</v>
      </c>
      <c r="B4137" t="s">
        <v>314</v>
      </c>
      <c r="C4137" t="s">
        <v>417</v>
      </c>
      <c r="D4137" s="34">
        <v>44835</v>
      </c>
      <c r="E4137">
        <v>407.11</v>
      </c>
      <c r="F4137" s="24">
        <v>62.87</v>
      </c>
      <c r="G4137" s="24">
        <f t="shared" si="64"/>
        <v>469.98</v>
      </c>
    </row>
    <row r="4138" spans="1:7" x14ac:dyDescent="0.25">
      <c r="A4138" t="s">
        <v>311</v>
      </c>
      <c r="B4138" t="s">
        <v>314</v>
      </c>
      <c r="C4138" t="s">
        <v>418</v>
      </c>
      <c r="D4138" s="34">
        <v>44835</v>
      </c>
      <c r="E4138">
        <v>407.11</v>
      </c>
      <c r="F4138" s="24">
        <v>62.87</v>
      </c>
      <c r="G4138" s="24">
        <f t="shared" si="64"/>
        <v>469.98</v>
      </c>
    </row>
    <row r="4139" spans="1:7" x14ac:dyDescent="0.25">
      <c r="A4139" t="s">
        <v>311</v>
      </c>
      <c r="B4139" t="s">
        <v>314</v>
      </c>
      <c r="C4139" t="s">
        <v>419</v>
      </c>
      <c r="D4139" s="34">
        <v>44835</v>
      </c>
      <c r="E4139">
        <v>407.11</v>
      </c>
      <c r="F4139" s="24">
        <v>62.87</v>
      </c>
      <c r="G4139" s="24">
        <f t="shared" si="64"/>
        <v>469.98</v>
      </c>
    </row>
    <row r="4140" spans="1:7" x14ac:dyDescent="0.25">
      <c r="A4140" t="s">
        <v>311</v>
      </c>
      <c r="B4140" t="s">
        <v>314</v>
      </c>
      <c r="C4140" t="s">
        <v>420</v>
      </c>
      <c r="D4140" s="34">
        <v>44835</v>
      </c>
      <c r="E4140">
        <v>407.11</v>
      </c>
      <c r="F4140" s="24">
        <v>62.87</v>
      </c>
      <c r="G4140" s="24">
        <f t="shared" si="64"/>
        <v>469.98</v>
      </c>
    </row>
    <row r="4141" spans="1:7" x14ac:dyDescent="0.25">
      <c r="A4141" t="s">
        <v>311</v>
      </c>
      <c r="B4141" t="s">
        <v>314</v>
      </c>
      <c r="C4141" t="s">
        <v>421</v>
      </c>
      <c r="D4141" s="34">
        <v>44835</v>
      </c>
      <c r="E4141">
        <v>407.11</v>
      </c>
      <c r="F4141" s="24">
        <v>62.87</v>
      </c>
      <c r="G4141" s="24">
        <f t="shared" si="64"/>
        <v>469.98</v>
      </c>
    </row>
    <row r="4142" spans="1:7" x14ac:dyDescent="0.25">
      <c r="A4142" t="s">
        <v>311</v>
      </c>
      <c r="B4142" t="s">
        <v>314</v>
      </c>
      <c r="C4142" t="s">
        <v>422</v>
      </c>
      <c r="D4142" s="34">
        <v>44835</v>
      </c>
      <c r="E4142">
        <v>407.11</v>
      </c>
      <c r="F4142" s="24">
        <v>62.87</v>
      </c>
      <c r="G4142" s="24">
        <f t="shared" si="64"/>
        <v>469.98</v>
      </c>
    </row>
    <row r="4143" spans="1:7" x14ac:dyDescent="0.25">
      <c r="A4143" t="s">
        <v>311</v>
      </c>
      <c r="B4143" t="s">
        <v>314</v>
      </c>
      <c r="C4143" t="s">
        <v>423</v>
      </c>
      <c r="D4143" s="34">
        <v>44835</v>
      </c>
      <c r="E4143">
        <v>407.11</v>
      </c>
      <c r="F4143" s="24">
        <v>62.87</v>
      </c>
      <c r="G4143" s="24">
        <f t="shared" si="64"/>
        <v>469.98</v>
      </c>
    </row>
    <row r="4144" spans="1:7" x14ac:dyDescent="0.25">
      <c r="A4144" t="s">
        <v>311</v>
      </c>
      <c r="B4144" t="s">
        <v>314</v>
      </c>
      <c r="C4144" t="s">
        <v>424</v>
      </c>
      <c r="D4144" s="34">
        <v>44835</v>
      </c>
      <c r="E4144">
        <v>407.11</v>
      </c>
      <c r="F4144" s="24">
        <v>62.87</v>
      </c>
      <c r="G4144" s="24">
        <f t="shared" si="64"/>
        <v>469.98</v>
      </c>
    </row>
    <row r="4145" spans="1:7" x14ac:dyDescent="0.25">
      <c r="A4145" t="s">
        <v>311</v>
      </c>
      <c r="B4145" t="s">
        <v>314</v>
      </c>
      <c r="C4145" t="s">
        <v>425</v>
      </c>
      <c r="D4145" s="34">
        <v>44835</v>
      </c>
      <c r="E4145">
        <v>407.11</v>
      </c>
      <c r="F4145" s="24">
        <v>62.87</v>
      </c>
      <c r="G4145" s="24">
        <f t="shared" si="64"/>
        <v>469.98</v>
      </c>
    </row>
    <row r="4146" spans="1:7" x14ac:dyDescent="0.25">
      <c r="A4146" t="s">
        <v>311</v>
      </c>
      <c r="B4146" t="s">
        <v>314</v>
      </c>
      <c r="C4146" t="s">
        <v>426</v>
      </c>
      <c r="D4146" s="34">
        <v>44835</v>
      </c>
      <c r="E4146">
        <v>408.43</v>
      </c>
      <c r="F4146" s="24">
        <v>63.08</v>
      </c>
      <c r="G4146" s="24">
        <f t="shared" si="64"/>
        <v>471.51</v>
      </c>
    </row>
    <row r="4147" spans="1:7" x14ac:dyDescent="0.25">
      <c r="A4147" t="s">
        <v>311</v>
      </c>
      <c r="B4147" t="s">
        <v>314</v>
      </c>
      <c r="C4147" t="s">
        <v>427</v>
      </c>
      <c r="D4147" s="34">
        <v>44835</v>
      </c>
      <c r="E4147">
        <v>407.11</v>
      </c>
      <c r="F4147" s="24">
        <v>62.87</v>
      </c>
      <c r="G4147" s="24">
        <f t="shared" si="64"/>
        <v>469.98</v>
      </c>
    </row>
    <row r="4148" spans="1:7" x14ac:dyDescent="0.25">
      <c r="A4148" t="s">
        <v>311</v>
      </c>
      <c r="B4148" t="s">
        <v>314</v>
      </c>
      <c r="C4148" t="s">
        <v>428</v>
      </c>
      <c r="D4148" s="34">
        <v>44835</v>
      </c>
      <c r="E4148">
        <v>407.11</v>
      </c>
      <c r="F4148" s="24">
        <v>62.87</v>
      </c>
      <c r="G4148" s="24">
        <f t="shared" si="64"/>
        <v>469.98</v>
      </c>
    </row>
    <row r="4149" spans="1:7" x14ac:dyDescent="0.25">
      <c r="A4149" t="s">
        <v>311</v>
      </c>
      <c r="B4149" t="s">
        <v>314</v>
      </c>
      <c r="C4149" t="s">
        <v>429</v>
      </c>
      <c r="D4149" s="34">
        <v>44835</v>
      </c>
      <c r="E4149">
        <v>407.11</v>
      </c>
      <c r="F4149" s="24">
        <v>62.87</v>
      </c>
      <c r="G4149" s="24">
        <f t="shared" si="64"/>
        <v>469.98</v>
      </c>
    </row>
    <row r="4150" spans="1:7" x14ac:dyDescent="0.25">
      <c r="A4150" t="s">
        <v>311</v>
      </c>
      <c r="B4150" t="s">
        <v>314</v>
      </c>
      <c r="C4150" t="s">
        <v>430</v>
      </c>
      <c r="D4150" s="34">
        <v>44835</v>
      </c>
      <c r="E4150">
        <v>408.43</v>
      </c>
      <c r="F4150" s="24">
        <v>63.08</v>
      </c>
      <c r="G4150" s="24">
        <f t="shared" si="64"/>
        <v>471.51</v>
      </c>
    </row>
    <row r="4151" spans="1:7" x14ac:dyDescent="0.25">
      <c r="A4151" t="s">
        <v>311</v>
      </c>
      <c r="B4151" t="s">
        <v>314</v>
      </c>
      <c r="C4151" t="s">
        <v>431</v>
      </c>
      <c r="D4151" s="34">
        <v>44835</v>
      </c>
      <c r="E4151">
        <v>408.43</v>
      </c>
      <c r="F4151" s="24">
        <v>63.08</v>
      </c>
      <c r="G4151" s="24">
        <f t="shared" si="64"/>
        <v>471.51</v>
      </c>
    </row>
    <row r="4152" spans="1:7" x14ac:dyDescent="0.25">
      <c r="A4152" t="s">
        <v>311</v>
      </c>
      <c r="B4152" t="s">
        <v>314</v>
      </c>
      <c r="C4152" t="s">
        <v>432</v>
      </c>
      <c r="D4152" s="34">
        <v>44835</v>
      </c>
      <c r="E4152">
        <v>408.43</v>
      </c>
      <c r="F4152" s="24">
        <v>63.08</v>
      </c>
      <c r="G4152" s="24">
        <f t="shared" si="64"/>
        <v>471.51</v>
      </c>
    </row>
    <row r="4153" spans="1:7" x14ac:dyDescent="0.25">
      <c r="A4153" t="s">
        <v>311</v>
      </c>
      <c r="B4153" t="s">
        <v>314</v>
      </c>
      <c r="C4153" t="s">
        <v>433</v>
      </c>
      <c r="D4153" s="34">
        <v>44835</v>
      </c>
      <c r="E4153">
        <v>408.43</v>
      </c>
      <c r="F4153" s="24">
        <v>63.08</v>
      </c>
      <c r="G4153" s="24">
        <f t="shared" si="64"/>
        <v>471.51</v>
      </c>
    </row>
    <row r="4154" spans="1:7" x14ac:dyDescent="0.25">
      <c r="A4154" t="s">
        <v>311</v>
      </c>
      <c r="B4154" t="s">
        <v>314</v>
      </c>
      <c r="C4154" t="s">
        <v>434</v>
      </c>
      <c r="D4154" s="34">
        <v>44835</v>
      </c>
      <c r="E4154">
        <v>408.43</v>
      </c>
      <c r="F4154" s="24">
        <v>63.08</v>
      </c>
      <c r="G4154" s="24">
        <f t="shared" si="64"/>
        <v>471.51</v>
      </c>
    </row>
    <row r="4155" spans="1:7" x14ac:dyDescent="0.25">
      <c r="A4155" t="s">
        <v>311</v>
      </c>
      <c r="B4155" t="s">
        <v>314</v>
      </c>
      <c r="C4155" t="s">
        <v>435</v>
      </c>
      <c r="D4155" s="34">
        <v>44835</v>
      </c>
      <c r="E4155">
        <v>408.43</v>
      </c>
      <c r="F4155" s="24">
        <v>63.08</v>
      </c>
      <c r="G4155" s="24">
        <f t="shared" si="64"/>
        <v>471.51</v>
      </c>
    </row>
    <row r="4156" spans="1:7" x14ac:dyDescent="0.25">
      <c r="A4156" t="s">
        <v>311</v>
      </c>
      <c r="B4156" t="s">
        <v>314</v>
      </c>
      <c r="C4156" t="s">
        <v>436</v>
      </c>
      <c r="D4156" s="34">
        <v>44835</v>
      </c>
      <c r="E4156">
        <v>408.43</v>
      </c>
      <c r="F4156" s="24">
        <v>63.08</v>
      </c>
      <c r="G4156" s="24">
        <f t="shared" si="64"/>
        <v>471.51</v>
      </c>
    </row>
    <row r="4157" spans="1:7" x14ac:dyDescent="0.25">
      <c r="A4157" t="s">
        <v>311</v>
      </c>
      <c r="B4157" t="s">
        <v>314</v>
      </c>
      <c r="C4157" t="s">
        <v>437</v>
      </c>
      <c r="D4157" s="34">
        <v>44835</v>
      </c>
      <c r="E4157">
        <v>408.43</v>
      </c>
      <c r="F4157" s="24">
        <v>63.08</v>
      </c>
      <c r="G4157" s="24">
        <f t="shared" si="64"/>
        <v>471.51</v>
      </c>
    </row>
    <row r="4158" spans="1:7" x14ac:dyDescent="0.25">
      <c r="A4158" t="s">
        <v>311</v>
      </c>
      <c r="B4158" t="s">
        <v>314</v>
      </c>
      <c r="C4158" t="s">
        <v>438</v>
      </c>
      <c r="D4158" s="34">
        <v>44835</v>
      </c>
      <c r="E4158">
        <v>408.43</v>
      </c>
      <c r="F4158" s="24">
        <v>63.08</v>
      </c>
      <c r="G4158" s="24">
        <f t="shared" si="64"/>
        <v>471.51</v>
      </c>
    </row>
    <row r="4159" spans="1:7" x14ac:dyDescent="0.25">
      <c r="A4159" t="s">
        <v>311</v>
      </c>
      <c r="B4159" t="s">
        <v>314</v>
      </c>
      <c r="C4159" t="s">
        <v>439</v>
      </c>
      <c r="D4159" s="34">
        <v>44835</v>
      </c>
      <c r="E4159">
        <v>408.43</v>
      </c>
      <c r="F4159" s="24">
        <v>63.08</v>
      </c>
      <c r="G4159" s="24">
        <f t="shared" si="64"/>
        <v>471.51</v>
      </c>
    </row>
    <row r="4160" spans="1:7" x14ac:dyDescent="0.25">
      <c r="A4160" t="s">
        <v>311</v>
      </c>
      <c r="B4160" t="s">
        <v>314</v>
      </c>
      <c r="C4160" t="s">
        <v>440</v>
      </c>
      <c r="D4160" s="34">
        <v>44835</v>
      </c>
      <c r="E4160">
        <v>408.43</v>
      </c>
      <c r="F4160" s="24">
        <v>63.08</v>
      </c>
      <c r="G4160" s="24">
        <f t="shared" si="64"/>
        <v>471.51</v>
      </c>
    </row>
    <row r="4161" spans="1:7" x14ac:dyDescent="0.25">
      <c r="A4161" t="s">
        <v>311</v>
      </c>
      <c r="B4161" t="s">
        <v>314</v>
      </c>
      <c r="C4161" t="s">
        <v>441</v>
      </c>
      <c r="D4161" s="34">
        <v>44835</v>
      </c>
      <c r="E4161">
        <v>408.43</v>
      </c>
      <c r="F4161" s="24">
        <v>63.08</v>
      </c>
      <c r="G4161" s="24">
        <f t="shared" si="64"/>
        <v>471.51</v>
      </c>
    </row>
    <row r="4162" spans="1:7" x14ac:dyDescent="0.25">
      <c r="A4162" t="s">
        <v>311</v>
      </c>
      <c r="B4162" t="s">
        <v>314</v>
      </c>
      <c r="C4162" t="s">
        <v>442</v>
      </c>
      <c r="D4162" s="34">
        <v>44835</v>
      </c>
      <c r="E4162">
        <v>408.43</v>
      </c>
      <c r="F4162" s="24">
        <v>63.08</v>
      </c>
      <c r="G4162" s="24">
        <f t="shared" si="64"/>
        <v>471.51</v>
      </c>
    </row>
    <row r="4163" spans="1:7" x14ac:dyDescent="0.25">
      <c r="A4163" t="s">
        <v>311</v>
      </c>
      <c r="B4163" t="s">
        <v>314</v>
      </c>
      <c r="C4163" t="s">
        <v>443</v>
      </c>
      <c r="D4163" s="34">
        <v>44835</v>
      </c>
      <c r="E4163">
        <v>408.43</v>
      </c>
      <c r="F4163" s="24">
        <v>63.08</v>
      </c>
      <c r="G4163" s="24">
        <f t="shared" ref="G4163:G4226" si="65">SUM(E4163:F4163)</f>
        <v>471.51</v>
      </c>
    </row>
    <row r="4164" spans="1:7" x14ac:dyDescent="0.25">
      <c r="A4164" t="s">
        <v>311</v>
      </c>
      <c r="B4164" t="s">
        <v>314</v>
      </c>
      <c r="C4164" t="s">
        <v>444</v>
      </c>
      <c r="D4164" s="34">
        <v>44835</v>
      </c>
      <c r="E4164">
        <v>408.43</v>
      </c>
      <c r="F4164" s="24">
        <v>63.08</v>
      </c>
      <c r="G4164" s="24">
        <f t="shared" si="65"/>
        <v>471.51</v>
      </c>
    </row>
    <row r="4165" spans="1:7" x14ac:dyDescent="0.25">
      <c r="A4165" t="s">
        <v>311</v>
      </c>
      <c r="B4165" t="s">
        <v>314</v>
      </c>
      <c r="C4165" t="s">
        <v>445</v>
      </c>
      <c r="D4165" s="34">
        <v>44835</v>
      </c>
      <c r="E4165">
        <v>408.43</v>
      </c>
      <c r="F4165" s="24">
        <v>63.08</v>
      </c>
      <c r="G4165" s="24">
        <f t="shared" si="65"/>
        <v>471.51</v>
      </c>
    </row>
    <row r="4166" spans="1:7" x14ac:dyDescent="0.25">
      <c r="A4166" t="s">
        <v>311</v>
      </c>
      <c r="B4166" t="s">
        <v>314</v>
      </c>
      <c r="C4166" t="s">
        <v>446</v>
      </c>
      <c r="D4166" s="34">
        <v>44835</v>
      </c>
      <c r="E4166">
        <v>408.43</v>
      </c>
      <c r="F4166" s="24">
        <v>63.08</v>
      </c>
      <c r="G4166" s="24">
        <f t="shared" si="65"/>
        <v>471.51</v>
      </c>
    </row>
    <row r="4167" spans="1:7" x14ac:dyDescent="0.25">
      <c r="A4167" t="s">
        <v>311</v>
      </c>
      <c r="B4167" t="s">
        <v>314</v>
      </c>
      <c r="C4167" t="s">
        <v>447</v>
      </c>
      <c r="D4167" s="34">
        <v>44835</v>
      </c>
      <c r="E4167">
        <v>408.43</v>
      </c>
      <c r="F4167" s="24">
        <v>63.08</v>
      </c>
      <c r="G4167" s="24">
        <f t="shared" si="65"/>
        <v>471.51</v>
      </c>
    </row>
    <row r="4168" spans="1:7" x14ac:dyDescent="0.25">
      <c r="A4168" t="s">
        <v>311</v>
      </c>
      <c r="B4168" t="s">
        <v>314</v>
      </c>
      <c r="C4168" t="s">
        <v>448</v>
      </c>
      <c r="D4168" s="34">
        <v>44835</v>
      </c>
      <c r="E4168">
        <v>408.43</v>
      </c>
      <c r="F4168" s="24">
        <v>63.08</v>
      </c>
      <c r="G4168" s="24">
        <f t="shared" si="65"/>
        <v>471.51</v>
      </c>
    </row>
    <row r="4169" spans="1:7" x14ac:dyDescent="0.25">
      <c r="A4169" t="s">
        <v>311</v>
      </c>
      <c r="B4169" t="s">
        <v>314</v>
      </c>
      <c r="C4169" t="s">
        <v>449</v>
      </c>
      <c r="D4169" s="34">
        <v>44835</v>
      </c>
      <c r="E4169">
        <v>408.43</v>
      </c>
      <c r="F4169" s="24">
        <v>63.08</v>
      </c>
      <c r="G4169" s="24">
        <f t="shared" si="65"/>
        <v>471.51</v>
      </c>
    </row>
    <row r="4170" spans="1:7" x14ac:dyDescent="0.25">
      <c r="A4170" t="s">
        <v>311</v>
      </c>
      <c r="B4170" t="s">
        <v>314</v>
      </c>
      <c r="C4170" t="s">
        <v>450</v>
      </c>
      <c r="D4170" s="34">
        <v>44835</v>
      </c>
      <c r="E4170">
        <v>408.43</v>
      </c>
      <c r="F4170" s="24">
        <v>63.08</v>
      </c>
      <c r="G4170" s="24">
        <f t="shared" si="65"/>
        <v>471.51</v>
      </c>
    </row>
    <row r="4171" spans="1:7" x14ac:dyDescent="0.25">
      <c r="A4171" t="s">
        <v>311</v>
      </c>
      <c r="B4171" t="s">
        <v>314</v>
      </c>
      <c r="C4171" t="s">
        <v>451</v>
      </c>
      <c r="D4171" s="34">
        <v>44835</v>
      </c>
      <c r="E4171">
        <v>408.43</v>
      </c>
      <c r="F4171" s="24">
        <v>63.08</v>
      </c>
      <c r="G4171" s="24">
        <f t="shared" si="65"/>
        <v>471.51</v>
      </c>
    </row>
    <row r="4172" spans="1:7" x14ac:dyDescent="0.25">
      <c r="A4172" t="s">
        <v>311</v>
      </c>
      <c r="B4172" t="s">
        <v>314</v>
      </c>
      <c r="C4172" t="s">
        <v>452</v>
      </c>
      <c r="D4172" s="34">
        <v>44835</v>
      </c>
      <c r="E4172">
        <v>408.43</v>
      </c>
      <c r="F4172" s="24">
        <v>63.08</v>
      </c>
      <c r="G4172" s="24">
        <f t="shared" si="65"/>
        <v>471.51</v>
      </c>
    </row>
    <row r="4173" spans="1:7" x14ac:dyDescent="0.25">
      <c r="A4173" t="s">
        <v>311</v>
      </c>
      <c r="B4173" t="s">
        <v>314</v>
      </c>
      <c r="C4173" t="s">
        <v>453</v>
      </c>
      <c r="D4173" s="34">
        <v>44835</v>
      </c>
      <c r="E4173">
        <v>408.43</v>
      </c>
      <c r="F4173" s="24">
        <v>63.08</v>
      </c>
      <c r="G4173" s="24">
        <f t="shared" si="65"/>
        <v>471.51</v>
      </c>
    </row>
    <row r="4174" spans="1:7" x14ac:dyDescent="0.25">
      <c r="A4174" t="s">
        <v>311</v>
      </c>
      <c r="B4174" t="s">
        <v>314</v>
      </c>
      <c r="C4174" t="s">
        <v>454</v>
      </c>
      <c r="D4174" s="34">
        <v>44835</v>
      </c>
      <c r="E4174">
        <v>408.43</v>
      </c>
      <c r="F4174" s="24">
        <v>63.08</v>
      </c>
      <c r="G4174" s="24">
        <f t="shared" si="65"/>
        <v>471.51</v>
      </c>
    </row>
    <row r="4175" spans="1:7" x14ac:dyDescent="0.25">
      <c r="A4175" t="s">
        <v>311</v>
      </c>
      <c r="B4175" t="s">
        <v>314</v>
      </c>
      <c r="C4175" t="s">
        <v>455</v>
      </c>
      <c r="D4175" s="34">
        <v>44835</v>
      </c>
      <c r="E4175">
        <v>408.43</v>
      </c>
      <c r="F4175" s="24">
        <v>63.08</v>
      </c>
      <c r="G4175" s="24">
        <f t="shared" si="65"/>
        <v>471.51</v>
      </c>
    </row>
    <row r="4176" spans="1:7" x14ac:dyDescent="0.25">
      <c r="A4176" t="s">
        <v>311</v>
      </c>
      <c r="B4176" t="s">
        <v>314</v>
      </c>
      <c r="C4176" t="s">
        <v>456</v>
      </c>
      <c r="D4176" s="34">
        <v>44835</v>
      </c>
      <c r="E4176">
        <v>408.43</v>
      </c>
      <c r="F4176" s="24">
        <v>63.08</v>
      </c>
      <c r="G4176" s="24">
        <f t="shared" si="65"/>
        <v>471.51</v>
      </c>
    </row>
    <row r="4177" spans="1:7" x14ac:dyDescent="0.25">
      <c r="A4177" t="s">
        <v>311</v>
      </c>
      <c r="B4177" t="s">
        <v>314</v>
      </c>
      <c r="C4177" t="s">
        <v>457</v>
      </c>
      <c r="D4177" s="34">
        <v>44835</v>
      </c>
      <c r="E4177">
        <v>408.43</v>
      </c>
      <c r="F4177" s="24">
        <v>63.08</v>
      </c>
      <c r="G4177" s="24">
        <f t="shared" si="65"/>
        <v>471.51</v>
      </c>
    </row>
    <row r="4178" spans="1:7" x14ac:dyDescent="0.25">
      <c r="A4178" t="s">
        <v>311</v>
      </c>
      <c r="B4178" t="s">
        <v>314</v>
      </c>
      <c r="C4178" t="s">
        <v>458</v>
      </c>
      <c r="D4178" s="34">
        <v>44835</v>
      </c>
      <c r="E4178">
        <v>408.43</v>
      </c>
      <c r="F4178" s="24">
        <v>63.08</v>
      </c>
      <c r="G4178" s="24">
        <f t="shared" si="65"/>
        <v>471.51</v>
      </c>
    </row>
    <row r="4179" spans="1:7" x14ac:dyDescent="0.25">
      <c r="A4179" t="s">
        <v>311</v>
      </c>
      <c r="B4179" t="s">
        <v>314</v>
      </c>
      <c r="C4179" t="s">
        <v>459</v>
      </c>
      <c r="D4179" s="34">
        <v>44835</v>
      </c>
      <c r="E4179">
        <v>408.43</v>
      </c>
      <c r="F4179" s="24">
        <v>63.08</v>
      </c>
      <c r="G4179" s="24">
        <f t="shared" si="65"/>
        <v>471.51</v>
      </c>
    </row>
    <row r="4180" spans="1:7" x14ac:dyDescent="0.25">
      <c r="A4180" t="s">
        <v>311</v>
      </c>
      <c r="B4180" t="s">
        <v>314</v>
      </c>
      <c r="C4180" t="s">
        <v>460</v>
      </c>
      <c r="D4180" s="34">
        <v>44835</v>
      </c>
      <c r="E4180">
        <v>408.43</v>
      </c>
      <c r="F4180" s="24">
        <v>63.08</v>
      </c>
      <c r="G4180" s="24">
        <f t="shared" si="65"/>
        <v>471.51</v>
      </c>
    </row>
    <row r="4181" spans="1:7" x14ac:dyDescent="0.25">
      <c r="A4181" t="s">
        <v>311</v>
      </c>
      <c r="B4181" t="s">
        <v>314</v>
      </c>
      <c r="C4181" t="s">
        <v>461</v>
      </c>
      <c r="D4181" s="34">
        <v>44835</v>
      </c>
      <c r="E4181">
        <v>408.43</v>
      </c>
      <c r="F4181" s="24">
        <v>63.08</v>
      </c>
      <c r="G4181" s="24">
        <f t="shared" si="65"/>
        <v>471.51</v>
      </c>
    </row>
    <row r="4182" spans="1:7" x14ac:dyDescent="0.25">
      <c r="A4182" t="s">
        <v>311</v>
      </c>
      <c r="B4182" t="s">
        <v>314</v>
      </c>
      <c r="C4182" t="s">
        <v>462</v>
      </c>
      <c r="D4182" s="34">
        <v>44835</v>
      </c>
      <c r="E4182">
        <v>408.43</v>
      </c>
      <c r="F4182" s="24">
        <v>63.08</v>
      </c>
      <c r="G4182" s="24">
        <f t="shared" si="65"/>
        <v>471.51</v>
      </c>
    </row>
    <row r="4183" spans="1:7" x14ac:dyDescent="0.25">
      <c r="A4183" t="s">
        <v>311</v>
      </c>
      <c r="B4183" t="s">
        <v>314</v>
      </c>
      <c r="C4183" t="s">
        <v>463</v>
      </c>
      <c r="D4183" s="34">
        <v>44835</v>
      </c>
      <c r="E4183">
        <v>408.43</v>
      </c>
      <c r="F4183" s="24">
        <v>63.08</v>
      </c>
      <c r="G4183" s="24">
        <f t="shared" si="65"/>
        <v>471.51</v>
      </c>
    </row>
    <row r="4184" spans="1:7" x14ac:dyDescent="0.25">
      <c r="A4184" t="s">
        <v>311</v>
      </c>
      <c r="B4184" t="s">
        <v>314</v>
      </c>
      <c r="C4184" t="s">
        <v>464</v>
      </c>
      <c r="D4184" s="34">
        <v>44835</v>
      </c>
      <c r="E4184">
        <v>408.43</v>
      </c>
      <c r="F4184" s="24">
        <v>63.08</v>
      </c>
      <c r="G4184" s="24">
        <f t="shared" si="65"/>
        <v>471.51</v>
      </c>
    </row>
    <row r="4185" spans="1:7" x14ac:dyDescent="0.25">
      <c r="A4185" t="s">
        <v>311</v>
      </c>
      <c r="B4185" t="s">
        <v>314</v>
      </c>
      <c r="C4185" t="s">
        <v>465</v>
      </c>
      <c r="D4185" s="34">
        <v>44835</v>
      </c>
      <c r="E4185">
        <v>408.43</v>
      </c>
      <c r="F4185" s="24">
        <v>63.08</v>
      </c>
      <c r="G4185" s="24">
        <f t="shared" si="65"/>
        <v>471.51</v>
      </c>
    </row>
    <row r="4186" spans="1:7" x14ac:dyDescent="0.25">
      <c r="A4186" t="s">
        <v>311</v>
      </c>
      <c r="B4186" t="s">
        <v>314</v>
      </c>
      <c r="C4186" t="s">
        <v>466</v>
      </c>
      <c r="D4186" s="34">
        <v>44835</v>
      </c>
      <c r="E4186">
        <v>408.43</v>
      </c>
      <c r="F4186" s="24">
        <v>63.08</v>
      </c>
      <c r="G4186" s="24">
        <f t="shared" si="65"/>
        <v>471.51</v>
      </c>
    </row>
    <row r="4187" spans="1:7" x14ac:dyDescent="0.25">
      <c r="A4187" t="s">
        <v>311</v>
      </c>
      <c r="B4187" t="s">
        <v>314</v>
      </c>
      <c r="C4187" t="s">
        <v>467</v>
      </c>
      <c r="D4187" s="34">
        <v>44835</v>
      </c>
      <c r="E4187">
        <v>408.43</v>
      </c>
      <c r="F4187" s="24">
        <v>63.08</v>
      </c>
      <c r="G4187" s="24">
        <f t="shared" si="65"/>
        <v>471.51</v>
      </c>
    </row>
    <row r="4188" spans="1:7" x14ac:dyDescent="0.25">
      <c r="A4188" t="s">
        <v>311</v>
      </c>
      <c r="B4188" t="s">
        <v>314</v>
      </c>
      <c r="C4188" t="s">
        <v>468</v>
      </c>
      <c r="D4188" s="34">
        <v>44835</v>
      </c>
      <c r="E4188">
        <v>408.43</v>
      </c>
      <c r="F4188" s="24">
        <v>63.08</v>
      </c>
      <c r="G4188" s="24">
        <f t="shared" si="65"/>
        <v>471.51</v>
      </c>
    </row>
    <row r="4189" spans="1:7" x14ac:dyDescent="0.25">
      <c r="A4189" t="s">
        <v>311</v>
      </c>
      <c r="B4189" t="s">
        <v>314</v>
      </c>
      <c r="C4189" t="s">
        <v>469</v>
      </c>
      <c r="D4189" s="34">
        <v>44835</v>
      </c>
      <c r="E4189">
        <v>408.43</v>
      </c>
      <c r="F4189" s="24">
        <v>63.08</v>
      </c>
      <c r="G4189" s="24">
        <f t="shared" si="65"/>
        <v>471.51</v>
      </c>
    </row>
    <row r="4190" spans="1:7" x14ac:dyDescent="0.25">
      <c r="A4190" t="s">
        <v>311</v>
      </c>
      <c r="B4190" t="s">
        <v>314</v>
      </c>
      <c r="C4190" t="s">
        <v>470</v>
      </c>
      <c r="D4190" s="34">
        <v>44835</v>
      </c>
      <c r="E4190">
        <v>408.43</v>
      </c>
      <c r="F4190" s="24">
        <v>63.08</v>
      </c>
      <c r="G4190" s="24">
        <f t="shared" si="65"/>
        <v>471.51</v>
      </c>
    </row>
    <row r="4191" spans="1:7" x14ac:dyDescent="0.25">
      <c r="A4191" t="s">
        <v>311</v>
      </c>
      <c r="B4191" t="s">
        <v>314</v>
      </c>
      <c r="C4191" t="s">
        <v>471</v>
      </c>
      <c r="D4191" s="34">
        <v>44835</v>
      </c>
      <c r="E4191">
        <v>408.43</v>
      </c>
      <c r="F4191" s="24">
        <v>63.08</v>
      </c>
      <c r="G4191" s="24">
        <f t="shared" si="65"/>
        <v>471.51</v>
      </c>
    </row>
    <row r="4192" spans="1:7" x14ac:dyDescent="0.25">
      <c r="A4192" t="s">
        <v>311</v>
      </c>
      <c r="B4192" t="s">
        <v>314</v>
      </c>
      <c r="C4192" t="s">
        <v>472</v>
      </c>
      <c r="D4192" s="34">
        <v>44835</v>
      </c>
      <c r="E4192">
        <v>408.43</v>
      </c>
      <c r="F4192" s="24">
        <v>63.08</v>
      </c>
      <c r="G4192" s="24">
        <f t="shared" si="65"/>
        <v>471.51</v>
      </c>
    </row>
    <row r="4193" spans="1:7" x14ac:dyDescent="0.25">
      <c r="A4193" t="s">
        <v>311</v>
      </c>
      <c r="B4193" t="s">
        <v>314</v>
      </c>
      <c r="C4193" t="s">
        <v>473</v>
      </c>
      <c r="D4193" s="34">
        <v>44835</v>
      </c>
      <c r="E4193">
        <v>408.43</v>
      </c>
      <c r="F4193" s="24">
        <v>63.08</v>
      </c>
      <c r="G4193" s="24">
        <f t="shared" si="65"/>
        <v>471.51</v>
      </c>
    </row>
    <row r="4194" spans="1:7" x14ac:dyDescent="0.25">
      <c r="A4194" t="s">
        <v>311</v>
      </c>
      <c r="B4194" t="s">
        <v>314</v>
      </c>
      <c r="C4194" t="s">
        <v>474</v>
      </c>
      <c r="D4194" s="34">
        <v>44835</v>
      </c>
      <c r="E4194">
        <v>408.43</v>
      </c>
      <c r="F4194" s="24">
        <v>63.08</v>
      </c>
      <c r="G4194" s="24">
        <f t="shared" si="65"/>
        <v>471.51</v>
      </c>
    </row>
    <row r="4195" spans="1:7" x14ac:dyDescent="0.25">
      <c r="A4195" t="s">
        <v>311</v>
      </c>
      <c r="B4195" t="s">
        <v>314</v>
      </c>
      <c r="C4195" t="s">
        <v>475</v>
      </c>
      <c r="D4195" s="34">
        <v>44835</v>
      </c>
      <c r="E4195">
        <v>408.43</v>
      </c>
      <c r="F4195" s="24">
        <v>63.08</v>
      </c>
      <c r="G4195" s="24">
        <f t="shared" si="65"/>
        <v>471.51</v>
      </c>
    </row>
    <row r="4196" spans="1:7" x14ac:dyDescent="0.25">
      <c r="A4196" t="s">
        <v>311</v>
      </c>
      <c r="B4196" t="s">
        <v>314</v>
      </c>
      <c r="C4196" t="s">
        <v>476</v>
      </c>
      <c r="D4196" s="34">
        <v>44835</v>
      </c>
      <c r="E4196">
        <v>407.11</v>
      </c>
      <c r="F4196" s="24">
        <v>62.87</v>
      </c>
      <c r="G4196" s="24">
        <f t="shared" si="65"/>
        <v>469.98</v>
      </c>
    </row>
    <row r="4197" spans="1:7" x14ac:dyDescent="0.25">
      <c r="A4197" t="s">
        <v>311</v>
      </c>
      <c r="B4197" t="s">
        <v>314</v>
      </c>
      <c r="C4197" t="s">
        <v>477</v>
      </c>
      <c r="D4197" s="34">
        <v>44835</v>
      </c>
      <c r="E4197">
        <v>408.43</v>
      </c>
      <c r="F4197" s="24">
        <v>63.08</v>
      </c>
      <c r="G4197" s="24">
        <f t="shared" si="65"/>
        <v>471.51</v>
      </c>
    </row>
    <row r="4198" spans="1:7" x14ac:dyDescent="0.25">
      <c r="A4198" t="s">
        <v>311</v>
      </c>
      <c r="B4198" t="s">
        <v>314</v>
      </c>
      <c r="C4198" t="s">
        <v>478</v>
      </c>
      <c r="D4198" s="34">
        <v>44835</v>
      </c>
      <c r="E4198">
        <v>408.43</v>
      </c>
      <c r="F4198" s="24">
        <v>63.08</v>
      </c>
      <c r="G4198" s="24">
        <f t="shared" si="65"/>
        <v>471.51</v>
      </c>
    </row>
    <row r="4199" spans="1:7" x14ac:dyDescent="0.25">
      <c r="A4199" t="s">
        <v>311</v>
      </c>
      <c r="B4199" t="s">
        <v>314</v>
      </c>
      <c r="C4199" t="s">
        <v>479</v>
      </c>
      <c r="D4199" s="34">
        <v>44835</v>
      </c>
      <c r="E4199">
        <v>408.43</v>
      </c>
      <c r="F4199" s="24">
        <v>63.08</v>
      </c>
      <c r="G4199" s="24">
        <f t="shared" si="65"/>
        <v>471.51</v>
      </c>
    </row>
    <row r="4200" spans="1:7" x14ac:dyDescent="0.25">
      <c r="A4200" t="s">
        <v>311</v>
      </c>
      <c r="B4200" t="s">
        <v>314</v>
      </c>
      <c r="C4200" t="s">
        <v>480</v>
      </c>
      <c r="D4200" s="34">
        <v>44835</v>
      </c>
      <c r="E4200">
        <v>408.43</v>
      </c>
      <c r="F4200" s="24">
        <v>63.08</v>
      </c>
      <c r="G4200" s="24">
        <f t="shared" si="65"/>
        <v>471.51</v>
      </c>
    </row>
    <row r="4201" spans="1:7" x14ac:dyDescent="0.25">
      <c r="A4201" t="s">
        <v>311</v>
      </c>
      <c r="B4201" t="s">
        <v>314</v>
      </c>
      <c r="C4201" t="s">
        <v>481</v>
      </c>
      <c r="D4201" s="34">
        <v>44835</v>
      </c>
      <c r="E4201">
        <v>407.11</v>
      </c>
      <c r="F4201" s="24">
        <v>62.87</v>
      </c>
      <c r="G4201" s="24">
        <f t="shared" si="65"/>
        <v>469.98</v>
      </c>
    </row>
    <row r="4202" spans="1:7" x14ac:dyDescent="0.25">
      <c r="A4202" t="s">
        <v>311</v>
      </c>
      <c r="B4202" t="s">
        <v>314</v>
      </c>
      <c r="C4202" t="s">
        <v>482</v>
      </c>
      <c r="D4202" s="34">
        <v>44835</v>
      </c>
      <c r="E4202">
        <v>407.11</v>
      </c>
      <c r="F4202" s="24">
        <v>62.87</v>
      </c>
      <c r="G4202" s="24">
        <f t="shared" si="65"/>
        <v>469.98</v>
      </c>
    </row>
    <row r="4203" spans="1:7" x14ac:dyDescent="0.25">
      <c r="A4203" t="s">
        <v>311</v>
      </c>
      <c r="B4203" t="s">
        <v>314</v>
      </c>
      <c r="C4203" t="s">
        <v>483</v>
      </c>
      <c r="D4203" s="34">
        <v>44835</v>
      </c>
      <c r="E4203">
        <v>407.11</v>
      </c>
      <c r="F4203" s="24">
        <v>62.87</v>
      </c>
      <c r="G4203" s="24">
        <f t="shared" si="65"/>
        <v>469.98</v>
      </c>
    </row>
    <row r="4204" spans="1:7" x14ac:dyDescent="0.25">
      <c r="A4204" t="s">
        <v>311</v>
      </c>
      <c r="B4204" t="s">
        <v>314</v>
      </c>
      <c r="C4204" t="s">
        <v>484</v>
      </c>
      <c r="D4204" s="34">
        <v>44835</v>
      </c>
      <c r="E4204">
        <v>407.11</v>
      </c>
      <c r="F4204" s="24">
        <v>62.87</v>
      </c>
      <c r="G4204" s="24">
        <f t="shared" si="65"/>
        <v>469.98</v>
      </c>
    </row>
    <row r="4205" spans="1:7" x14ac:dyDescent="0.25">
      <c r="A4205" t="s">
        <v>311</v>
      </c>
      <c r="B4205" t="s">
        <v>314</v>
      </c>
      <c r="C4205" t="s">
        <v>485</v>
      </c>
      <c r="D4205" s="34">
        <v>44835</v>
      </c>
      <c r="E4205">
        <v>407.11</v>
      </c>
      <c r="F4205" s="24">
        <v>62.87</v>
      </c>
      <c r="G4205" s="24">
        <f t="shared" si="65"/>
        <v>469.98</v>
      </c>
    </row>
    <row r="4206" spans="1:7" x14ac:dyDescent="0.25">
      <c r="A4206" t="s">
        <v>311</v>
      </c>
      <c r="B4206" t="s">
        <v>314</v>
      </c>
      <c r="C4206" t="s">
        <v>486</v>
      </c>
      <c r="D4206" s="34">
        <v>44835</v>
      </c>
      <c r="E4206">
        <v>407.11</v>
      </c>
      <c r="F4206" s="24">
        <v>62.87</v>
      </c>
      <c r="G4206" s="24">
        <f t="shared" si="65"/>
        <v>469.98</v>
      </c>
    </row>
    <row r="4207" spans="1:7" x14ac:dyDescent="0.25">
      <c r="A4207" t="s">
        <v>311</v>
      </c>
      <c r="B4207" t="s">
        <v>314</v>
      </c>
      <c r="C4207" t="s">
        <v>487</v>
      </c>
      <c r="D4207" s="34">
        <v>44835</v>
      </c>
      <c r="E4207">
        <v>407.11</v>
      </c>
      <c r="F4207" s="24">
        <v>62.87</v>
      </c>
      <c r="G4207" s="24">
        <f t="shared" si="65"/>
        <v>469.98</v>
      </c>
    </row>
    <row r="4208" spans="1:7" x14ac:dyDescent="0.25">
      <c r="A4208" t="s">
        <v>311</v>
      </c>
      <c r="B4208" t="s">
        <v>314</v>
      </c>
      <c r="C4208" t="s">
        <v>488</v>
      </c>
      <c r="D4208" s="34">
        <v>44835</v>
      </c>
      <c r="E4208">
        <v>407.11</v>
      </c>
      <c r="F4208" s="24">
        <v>62.87</v>
      </c>
      <c r="G4208" s="24">
        <f t="shared" si="65"/>
        <v>469.98</v>
      </c>
    </row>
    <row r="4209" spans="1:7" x14ac:dyDescent="0.25">
      <c r="A4209" t="s">
        <v>311</v>
      </c>
      <c r="B4209" t="s">
        <v>314</v>
      </c>
      <c r="C4209" t="s">
        <v>489</v>
      </c>
      <c r="D4209" s="34">
        <v>44835</v>
      </c>
      <c r="E4209">
        <v>407.11</v>
      </c>
      <c r="F4209" s="24">
        <v>62.87</v>
      </c>
      <c r="G4209" s="24">
        <f t="shared" si="65"/>
        <v>469.98</v>
      </c>
    </row>
    <row r="4210" spans="1:7" x14ac:dyDescent="0.25">
      <c r="A4210" t="s">
        <v>311</v>
      </c>
      <c r="B4210" t="s">
        <v>314</v>
      </c>
      <c r="C4210" t="s">
        <v>490</v>
      </c>
      <c r="D4210" s="34">
        <v>44835</v>
      </c>
      <c r="E4210">
        <v>407.11</v>
      </c>
      <c r="F4210" s="24">
        <v>62.87</v>
      </c>
      <c r="G4210" s="24">
        <f t="shared" si="65"/>
        <v>469.98</v>
      </c>
    </row>
    <row r="4211" spans="1:7" x14ac:dyDescent="0.25">
      <c r="A4211" t="s">
        <v>311</v>
      </c>
      <c r="B4211" t="s">
        <v>314</v>
      </c>
      <c r="C4211" t="s">
        <v>491</v>
      </c>
      <c r="D4211" s="34">
        <v>44835</v>
      </c>
      <c r="E4211">
        <v>407.11</v>
      </c>
      <c r="F4211" s="24">
        <v>62.87</v>
      </c>
      <c r="G4211" s="24">
        <f t="shared" si="65"/>
        <v>469.98</v>
      </c>
    </row>
    <row r="4212" spans="1:7" x14ac:dyDescent="0.25">
      <c r="A4212" t="s">
        <v>311</v>
      </c>
      <c r="B4212" t="s">
        <v>314</v>
      </c>
      <c r="C4212" t="s">
        <v>492</v>
      </c>
      <c r="D4212" s="34">
        <v>44835</v>
      </c>
      <c r="E4212">
        <v>407.11</v>
      </c>
      <c r="F4212" s="24">
        <v>62.87</v>
      </c>
      <c r="G4212" s="24">
        <f t="shared" si="65"/>
        <v>469.98</v>
      </c>
    </row>
    <row r="4213" spans="1:7" x14ac:dyDescent="0.25">
      <c r="A4213" t="s">
        <v>311</v>
      </c>
      <c r="B4213" t="s">
        <v>314</v>
      </c>
      <c r="C4213" t="s">
        <v>493</v>
      </c>
      <c r="D4213" s="34">
        <v>44835</v>
      </c>
      <c r="E4213">
        <v>407.11</v>
      </c>
      <c r="F4213" s="24">
        <v>62.87</v>
      </c>
      <c r="G4213" s="24">
        <f t="shared" si="65"/>
        <v>469.98</v>
      </c>
    </row>
    <row r="4214" spans="1:7" x14ac:dyDescent="0.25">
      <c r="A4214" t="s">
        <v>311</v>
      </c>
      <c r="B4214" t="s">
        <v>314</v>
      </c>
      <c r="C4214" t="s">
        <v>494</v>
      </c>
      <c r="D4214" s="34">
        <v>44835</v>
      </c>
      <c r="E4214">
        <v>407.11</v>
      </c>
      <c r="F4214" s="24">
        <v>62.87</v>
      </c>
      <c r="G4214" s="24">
        <f t="shared" si="65"/>
        <v>469.98</v>
      </c>
    </row>
    <row r="4215" spans="1:7" x14ac:dyDescent="0.25">
      <c r="A4215" t="s">
        <v>311</v>
      </c>
      <c r="B4215" t="s">
        <v>314</v>
      </c>
      <c r="C4215" t="s">
        <v>495</v>
      </c>
      <c r="D4215" s="34">
        <v>44835</v>
      </c>
      <c r="E4215">
        <v>407.11</v>
      </c>
      <c r="F4215" s="24">
        <v>62.87</v>
      </c>
      <c r="G4215" s="24">
        <f t="shared" si="65"/>
        <v>469.98</v>
      </c>
    </row>
    <row r="4216" spans="1:7" x14ac:dyDescent="0.25">
      <c r="A4216" t="s">
        <v>311</v>
      </c>
      <c r="B4216" t="s">
        <v>314</v>
      </c>
      <c r="C4216" t="s">
        <v>496</v>
      </c>
      <c r="D4216" s="34">
        <v>44835</v>
      </c>
      <c r="E4216">
        <v>407.11</v>
      </c>
      <c r="F4216" s="24">
        <v>62.87</v>
      </c>
      <c r="G4216" s="24">
        <f t="shared" si="65"/>
        <v>469.98</v>
      </c>
    </row>
    <row r="4217" spans="1:7" x14ac:dyDescent="0.25">
      <c r="A4217" t="s">
        <v>311</v>
      </c>
      <c r="B4217" t="s">
        <v>314</v>
      </c>
      <c r="C4217" t="s">
        <v>497</v>
      </c>
      <c r="D4217" s="34">
        <v>44835</v>
      </c>
      <c r="E4217">
        <v>407.11</v>
      </c>
      <c r="F4217" s="24">
        <v>62.87</v>
      </c>
      <c r="G4217" s="24">
        <f t="shared" si="65"/>
        <v>469.98</v>
      </c>
    </row>
    <row r="4218" spans="1:7" x14ac:dyDescent="0.25">
      <c r="A4218" t="s">
        <v>311</v>
      </c>
      <c r="B4218" t="s">
        <v>314</v>
      </c>
      <c r="C4218" t="s">
        <v>498</v>
      </c>
      <c r="D4218" s="34">
        <v>44835</v>
      </c>
      <c r="E4218">
        <v>407.11</v>
      </c>
      <c r="F4218" s="24">
        <v>62.87</v>
      </c>
      <c r="G4218" s="24">
        <f t="shared" si="65"/>
        <v>469.98</v>
      </c>
    </row>
    <row r="4219" spans="1:7" x14ac:dyDescent="0.25">
      <c r="A4219" t="s">
        <v>311</v>
      </c>
      <c r="B4219" t="s">
        <v>314</v>
      </c>
      <c r="C4219" t="s">
        <v>499</v>
      </c>
      <c r="D4219" s="34">
        <v>44835</v>
      </c>
      <c r="E4219">
        <v>407.11</v>
      </c>
      <c r="F4219" s="24">
        <v>62.87</v>
      </c>
      <c r="G4219" s="24">
        <f t="shared" si="65"/>
        <v>469.98</v>
      </c>
    </row>
    <row r="4220" spans="1:7" x14ac:dyDescent="0.25">
      <c r="A4220" t="s">
        <v>311</v>
      </c>
      <c r="B4220" t="s">
        <v>314</v>
      </c>
      <c r="C4220" t="s">
        <v>500</v>
      </c>
      <c r="D4220" s="34">
        <v>44835</v>
      </c>
      <c r="E4220">
        <v>407.11</v>
      </c>
      <c r="F4220" s="24">
        <v>62.87</v>
      </c>
      <c r="G4220" s="24">
        <f t="shared" si="65"/>
        <v>469.98</v>
      </c>
    </row>
    <row r="4221" spans="1:7" x14ac:dyDescent="0.25">
      <c r="A4221" t="s">
        <v>311</v>
      </c>
      <c r="B4221" t="s">
        <v>314</v>
      </c>
      <c r="C4221" t="s">
        <v>501</v>
      </c>
      <c r="D4221" s="34">
        <v>44835</v>
      </c>
      <c r="E4221">
        <v>407.11</v>
      </c>
      <c r="F4221" s="24">
        <v>62.87</v>
      </c>
      <c r="G4221" s="24">
        <f t="shared" si="65"/>
        <v>469.98</v>
      </c>
    </row>
    <row r="4222" spans="1:7" x14ac:dyDescent="0.25">
      <c r="A4222" t="s">
        <v>311</v>
      </c>
      <c r="B4222" t="s">
        <v>314</v>
      </c>
      <c r="C4222" t="s">
        <v>502</v>
      </c>
      <c r="D4222" s="34">
        <v>44835</v>
      </c>
      <c r="E4222">
        <v>407.11</v>
      </c>
      <c r="F4222" s="24">
        <v>62.87</v>
      </c>
      <c r="G4222" s="24">
        <f t="shared" si="65"/>
        <v>469.98</v>
      </c>
    </row>
    <row r="4223" spans="1:7" x14ac:dyDescent="0.25">
      <c r="A4223" t="s">
        <v>311</v>
      </c>
      <c r="B4223" t="s">
        <v>314</v>
      </c>
      <c r="C4223" t="s">
        <v>503</v>
      </c>
      <c r="D4223" s="34">
        <v>44835</v>
      </c>
      <c r="E4223">
        <v>407.11</v>
      </c>
      <c r="F4223" s="24">
        <v>62.87</v>
      </c>
      <c r="G4223" s="24">
        <f t="shared" si="65"/>
        <v>469.98</v>
      </c>
    </row>
    <row r="4224" spans="1:7" x14ac:dyDescent="0.25">
      <c r="A4224" t="s">
        <v>311</v>
      </c>
      <c r="B4224" t="s">
        <v>314</v>
      </c>
      <c r="C4224" t="s">
        <v>504</v>
      </c>
      <c r="D4224" s="34">
        <v>44835</v>
      </c>
      <c r="E4224">
        <v>407.11</v>
      </c>
      <c r="F4224" s="24">
        <v>62.87</v>
      </c>
      <c r="G4224" s="24">
        <f t="shared" si="65"/>
        <v>469.98</v>
      </c>
    </row>
    <row r="4225" spans="1:7" x14ac:dyDescent="0.25">
      <c r="A4225" t="s">
        <v>311</v>
      </c>
      <c r="B4225" t="s">
        <v>314</v>
      </c>
      <c r="C4225" t="s">
        <v>505</v>
      </c>
      <c r="D4225" s="34">
        <v>44835</v>
      </c>
      <c r="E4225">
        <v>407.11</v>
      </c>
      <c r="F4225" s="24">
        <v>62.87</v>
      </c>
      <c r="G4225" s="24">
        <f t="shared" si="65"/>
        <v>469.98</v>
      </c>
    </row>
    <row r="4226" spans="1:7" x14ac:dyDescent="0.25">
      <c r="A4226" t="s">
        <v>311</v>
      </c>
      <c r="B4226" t="s">
        <v>312</v>
      </c>
      <c r="C4226" t="s">
        <v>313</v>
      </c>
      <c r="D4226" s="34">
        <v>44866</v>
      </c>
      <c r="E4226">
        <v>890970.97</v>
      </c>
      <c r="F4226" s="24">
        <v>307521.13</v>
      </c>
      <c r="G4226" s="24">
        <f t="shared" si="65"/>
        <v>1198492.1000000001</v>
      </c>
    </row>
    <row r="4227" spans="1:7" x14ac:dyDescent="0.25">
      <c r="A4227" t="s">
        <v>311</v>
      </c>
      <c r="B4227" t="s">
        <v>314</v>
      </c>
      <c r="C4227" t="s">
        <v>315</v>
      </c>
      <c r="D4227" s="34">
        <v>44866</v>
      </c>
      <c r="E4227">
        <v>408.36</v>
      </c>
      <c r="F4227" s="24">
        <v>61.62</v>
      </c>
      <c r="G4227" s="24">
        <f t="shared" ref="G4227:G4290" si="66">SUM(E4227:F4227)</f>
        <v>469.98</v>
      </c>
    </row>
    <row r="4228" spans="1:7" x14ac:dyDescent="0.25">
      <c r="A4228" t="s">
        <v>311</v>
      </c>
      <c r="B4228" t="s">
        <v>314</v>
      </c>
      <c r="C4228" t="s">
        <v>316</v>
      </c>
      <c r="D4228" s="34">
        <v>44866</v>
      </c>
      <c r="E4228">
        <v>409.69</v>
      </c>
      <c r="F4228" s="24">
        <v>61.82</v>
      </c>
      <c r="G4228" s="24">
        <f t="shared" si="66"/>
        <v>471.51</v>
      </c>
    </row>
    <row r="4229" spans="1:7" x14ac:dyDescent="0.25">
      <c r="A4229" t="s">
        <v>311</v>
      </c>
      <c r="B4229" t="s">
        <v>314</v>
      </c>
      <c r="C4229" t="s">
        <v>317</v>
      </c>
      <c r="D4229" s="34">
        <v>44866</v>
      </c>
      <c r="E4229">
        <v>408.36</v>
      </c>
      <c r="F4229" s="24">
        <v>61.62</v>
      </c>
      <c r="G4229" s="24">
        <f t="shared" si="66"/>
        <v>469.98</v>
      </c>
    </row>
    <row r="4230" spans="1:7" x14ac:dyDescent="0.25">
      <c r="A4230" t="s">
        <v>311</v>
      </c>
      <c r="B4230" t="s">
        <v>314</v>
      </c>
      <c r="C4230" t="s">
        <v>318</v>
      </c>
      <c r="D4230" s="34">
        <v>44866</v>
      </c>
      <c r="E4230">
        <v>409.69</v>
      </c>
      <c r="F4230" s="24">
        <v>61.82</v>
      </c>
      <c r="G4230" s="24">
        <f t="shared" si="66"/>
        <v>471.51</v>
      </c>
    </row>
    <row r="4231" spans="1:7" x14ac:dyDescent="0.25">
      <c r="A4231" t="s">
        <v>311</v>
      </c>
      <c r="B4231" t="s">
        <v>314</v>
      </c>
      <c r="C4231" t="s">
        <v>319</v>
      </c>
      <c r="D4231" s="34">
        <v>44866</v>
      </c>
      <c r="E4231">
        <v>409.69</v>
      </c>
      <c r="F4231" s="24">
        <v>61.82</v>
      </c>
      <c r="G4231" s="24">
        <f t="shared" si="66"/>
        <v>471.51</v>
      </c>
    </row>
    <row r="4232" spans="1:7" x14ac:dyDescent="0.25">
      <c r="A4232" t="s">
        <v>311</v>
      </c>
      <c r="B4232" t="s">
        <v>314</v>
      </c>
      <c r="C4232" t="s">
        <v>320</v>
      </c>
      <c r="D4232" s="34">
        <v>44866</v>
      </c>
      <c r="E4232">
        <v>409.69</v>
      </c>
      <c r="F4232" s="24">
        <v>61.82</v>
      </c>
      <c r="G4232" s="24">
        <f t="shared" si="66"/>
        <v>471.51</v>
      </c>
    </row>
    <row r="4233" spans="1:7" x14ac:dyDescent="0.25">
      <c r="A4233" t="s">
        <v>311</v>
      </c>
      <c r="B4233" t="s">
        <v>314</v>
      </c>
      <c r="C4233" t="s">
        <v>321</v>
      </c>
      <c r="D4233" s="34">
        <v>44866</v>
      </c>
      <c r="E4233">
        <v>408.36</v>
      </c>
      <c r="F4233" s="24">
        <v>61.62</v>
      </c>
      <c r="G4233" s="24">
        <f t="shared" si="66"/>
        <v>469.98</v>
      </c>
    </row>
    <row r="4234" spans="1:7" x14ac:dyDescent="0.25">
      <c r="A4234" t="s">
        <v>311</v>
      </c>
      <c r="B4234" t="s">
        <v>314</v>
      </c>
      <c r="C4234" t="s">
        <v>322</v>
      </c>
      <c r="D4234" s="34">
        <v>44866</v>
      </c>
      <c r="E4234">
        <v>409.69</v>
      </c>
      <c r="F4234" s="24">
        <v>61.82</v>
      </c>
      <c r="G4234" s="24">
        <f t="shared" si="66"/>
        <v>471.51</v>
      </c>
    </row>
    <row r="4235" spans="1:7" x14ac:dyDescent="0.25">
      <c r="A4235" t="s">
        <v>311</v>
      </c>
      <c r="B4235" t="s">
        <v>314</v>
      </c>
      <c r="C4235" t="s">
        <v>323</v>
      </c>
      <c r="D4235" s="34">
        <v>44866</v>
      </c>
      <c r="E4235">
        <v>408.36</v>
      </c>
      <c r="F4235" s="24">
        <v>61.62</v>
      </c>
      <c r="G4235" s="24">
        <f t="shared" si="66"/>
        <v>469.98</v>
      </c>
    </row>
    <row r="4236" spans="1:7" x14ac:dyDescent="0.25">
      <c r="A4236" t="s">
        <v>311</v>
      </c>
      <c r="B4236" t="s">
        <v>314</v>
      </c>
      <c r="C4236" t="s">
        <v>324</v>
      </c>
      <c r="D4236" s="34">
        <v>44866</v>
      </c>
      <c r="E4236">
        <v>409.69</v>
      </c>
      <c r="F4236" s="24">
        <v>61.82</v>
      </c>
      <c r="G4236" s="24">
        <f t="shared" si="66"/>
        <v>471.51</v>
      </c>
    </row>
    <row r="4237" spans="1:7" x14ac:dyDescent="0.25">
      <c r="A4237" t="s">
        <v>311</v>
      </c>
      <c r="B4237" t="s">
        <v>314</v>
      </c>
      <c r="C4237" t="s">
        <v>325</v>
      </c>
      <c r="D4237" s="34">
        <v>44866</v>
      </c>
      <c r="E4237">
        <v>408.36</v>
      </c>
      <c r="F4237" s="24">
        <v>61.62</v>
      </c>
      <c r="G4237" s="24">
        <f t="shared" si="66"/>
        <v>469.98</v>
      </c>
    </row>
    <row r="4238" spans="1:7" x14ac:dyDescent="0.25">
      <c r="A4238" t="s">
        <v>311</v>
      </c>
      <c r="B4238" t="s">
        <v>314</v>
      </c>
      <c r="C4238" t="s">
        <v>326</v>
      </c>
      <c r="D4238" s="34">
        <v>44866</v>
      </c>
      <c r="E4238">
        <v>409.69</v>
      </c>
      <c r="F4238" s="24">
        <v>61.82</v>
      </c>
      <c r="G4238" s="24">
        <f t="shared" si="66"/>
        <v>471.51</v>
      </c>
    </row>
    <row r="4239" spans="1:7" x14ac:dyDescent="0.25">
      <c r="A4239" t="s">
        <v>311</v>
      </c>
      <c r="B4239" t="s">
        <v>314</v>
      </c>
      <c r="C4239" t="s">
        <v>327</v>
      </c>
      <c r="D4239" s="34">
        <v>44866</v>
      </c>
      <c r="E4239">
        <v>409.69</v>
      </c>
      <c r="F4239" s="24">
        <v>61.82</v>
      </c>
      <c r="G4239" s="24">
        <f t="shared" si="66"/>
        <v>471.51</v>
      </c>
    </row>
    <row r="4240" spans="1:7" x14ac:dyDescent="0.25">
      <c r="A4240" t="s">
        <v>311</v>
      </c>
      <c r="B4240" t="s">
        <v>314</v>
      </c>
      <c r="C4240" t="s">
        <v>328</v>
      </c>
      <c r="D4240" s="34">
        <v>44866</v>
      </c>
      <c r="E4240">
        <v>409.69</v>
      </c>
      <c r="F4240" s="24">
        <v>61.82</v>
      </c>
      <c r="G4240" s="24">
        <f t="shared" si="66"/>
        <v>471.51</v>
      </c>
    </row>
    <row r="4241" spans="1:7" x14ac:dyDescent="0.25">
      <c r="A4241" t="s">
        <v>311</v>
      </c>
      <c r="B4241" t="s">
        <v>314</v>
      </c>
      <c r="C4241" t="s">
        <v>329</v>
      </c>
      <c r="D4241" s="34">
        <v>44866</v>
      </c>
      <c r="E4241">
        <v>409.69</v>
      </c>
      <c r="F4241" s="24">
        <v>61.82</v>
      </c>
      <c r="G4241" s="24">
        <f t="shared" si="66"/>
        <v>471.51</v>
      </c>
    </row>
    <row r="4242" spans="1:7" x14ac:dyDescent="0.25">
      <c r="A4242" t="s">
        <v>311</v>
      </c>
      <c r="B4242" t="s">
        <v>314</v>
      </c>
      <c r="C4242" t="s">
        <v>330</v>
      </c>
      <c r="D4242" s="34">
        <v>44866</v>
      </c>
      <c r="E4242">
        <v>408.36</v>
      </c>
      <c r="F4242" s="24">
        <v>61.62</v>
      </c>
      <c r="G4242" s="24">
        <f t="shared" si="66"/>
        <v>469.98</v>
      </c>
    </row>
    <row r="4243" spans="1:7" x14ac:dyDescent="0.25">
      <c r="A4243" t="s">
        <v>311</v>
      </c>
      <c r="B4243" t="s">
        <v>314</v>
      </c>
      <c r="C4243" t="s">
        <v>331</v>
      </c>
      <c r="D4243" s="34">
        <v>44866</v>
      </c>
      <c r="E4243">
        <v>409.69</v>
      </c>
      <c r="F4243" s="24">
        <v>61.82</v>
      </c>
      <c r="G4243" s="24">
        <f t="shared" si="66"/>
        <v>471.51</v>
      </c>
    </row>
    <row r="4244" spans="1:7" x14ac:dyDescent="0.25">
      <c r="A4244" t="s">
        <v>311</v>
      </c>
      <c r="B4244" t="s">
        <v>314</v>
      </c>
      <c r="C4244" t="s">
        <v>332</v>
      </c>
      <c r="D4244" s="34">
        <v>44866</v>
      </c>
      <c r="E4244">
        <v>409.69</v>
      </c>
      <c r="F4244" s="24">
        <v>61.82</v>
      </c>
      <c r="G4244" s="24">
        <f t="shared" si="66"/>
        <v>471.51</v>
      </c>
    </row>
    <row r="4245" spans="1:7" x14ac:dyDescent="0.25">
      <c r="A4245" t="s">
        <v>311</v>
      </c>
      <c r="B4245" t="s">
        <v>314</v>
      </c>
      <c r="C4245" t="s">
        <v>333</v>
      </c>
      <c r="D4245" s="34">
        <v>44866</v>
      </c>
      <c r="E4245">
        <v>409.69</v>
      </c>
      <c r="F4245" s="24">
        <v>61.82</v>
      </c>
      <c r="G4245" s="24">
        <f t="shared" si="66"/>
        <v>471.51</v>
      </c>
    </row>
    <row r="4246" spans="1:7" x14ac:dyDescent="0.25">
      <c r="A4246" t="s">
        <v>311</v>
      </c>
      <c r="B4246" t="s">
        <v>314</v>
      </c>
      <c r="C4246" t="s">
        <v>334</v>
      </c>
      <c r="D4246" s="34">
        <v>44866</v>
      </c>
      <c r="E4246">
        <v>408.36</v>
      </c>
      <c r="F4246" s="24">
        <v>61.62</v>
      </c>
      <c r="G4246" s="24">
        <f t="shared" si="66"/>
        <v>469.98</v>
      </c>
    </row>
    <row r="4247" spans="1:7" x14ac:dyDescent="0.25">
      <c r="A4247" t="s">
        <v>311</v>
      </c>
      <c r="B4247" t="s">
        <v>314</v>
      </c>
      <c r="C4247" t="s">
        <v>335</v>
      </c>
      <c r="D4247" s="34">
        <v>44866</v>
      </c>
      <c r="E4247">
        <v>409.69</v>
      </c>
      <c r="F4247" s="24">
        <v>61.82</v>
      </c>
      <c r="G4247" s="24">
        <f t="shared" si="66"/>
        <v>471.51</v>
      </c>
    </row>
    <row r="4248" spans="1:7" x14ac:dyDescent="0.25">
      <c r="A4248" t="s">
        <v>311</v>
      </c>
      <c r="B4248" t="s">
        <v>314</v>
      </c>
      <c r="C4248" t="s">
        <v>336</v>
      </c>
      <c r="D4248" s="34">
        <v>44866</v>
      </c>
      <c r="E4248">
        <v>409.69</v>
      </c>
      <c r="F4248" s="24">
        <v>61.82</v>
      </c>
      <c r="G4248" s="24">
        <f t="shared" si="66"/>
        <v>471.51</v>
      </c>
    </row>
    <row r="4249" spans="1:7" x14ac:dyDescent="0.25">
      <c r="A4249" t="s">
        <v>311</v>
      </c>
      <c r="B4249" t="s">
        <v>314</v>
      </c>
      <c r="C4249" t="s">
        <v>337</v>
      </c>
      <c r="D4249" s="34">
        <v>44866</v>
      </c>
      <c r="E4249">
        <v>408.36</v>
      </c>
      <c r="F4249" s="24">
        <v>61.62</v>
      </c>
      <c r="G4249" s="24">
        <f t="shared" si="66"/>
        <v>469.98</v>
      </c>
    </row>
    <row r="4250" spans="1:7" x14ac:dyDescent="0.25">
      <c r="A4250" t="s">
        <v>311</v>
      </c>
      <c r="B4250" t="s">
        <v>314</v>
      </c>
      <c r="C4250" t="s">
        <v>338</v>
      </c>
      <c r="D4250" s="34">
        <v>44866</v>
      </c>
      <c r="E4250">
        <v>408.36</v>
      </c>
      <c r="F4250" s="24">
        <v>61.62</v>
      </c>
      <c r="G4250" s="24">
        <f t="shared" si="66"/>
        <v>469.98</v>
      </c>
    </row>
    <row r="4251" spans="1:7" x14ac:dyDescent="0.25">
      <c r="A4251" t="s">
        <v>311</v>
      </c>
      <c r="B4251" t="s">
        <v>314</v>
      </c>
      <c r="C4251" t="s">
        <v>339</v>
      </c>
      <c r="D4251" s="34">
        <v>44866</v>
      </c>
      <c r="E4251">
        <v>408.36</v>
      </c>
      <c r="F4251" s="24">
        <v>61.62</v>
      </c>
      <c r="G4251" s="24">
        <f t="shared" si="66"/>
        <v>469.98</v>
      </c>
    </row>
    <row r="4252" spans="1:7" x14ac:dyDescent="0.25">
      <c r="A4252" t="s">
        <v>311</v>
      </c>
      <c r="B4252" t="s">
        <v>314</v>
      </c>
      <c r="C4252" t="s">
        <v>340</v>
      </c>
      <c r="D4252" s="34">
        <v>44866</v>
      </c>
      <c r="E4252">
        <v>408.36</v>
      </c>
      <c r="F4252" s="24">
        <v>61.62</v>
      </c>
      <c r="G4252" s="24">
        <f t="shared" si="66"/>
        <v>469.98</v>
      </c>
    </row>
    <row r="4253" spans="1:7" x14ac:dyDescent="0.25">
      <c r="A4253" t="s">
        <v>311</v>
      </c>
      <c r="B4253" t="s">
        <v>314</v>
      </c>
      <c r="C4253" t="s">
        <v>341</v>
      </c>
      <c r="D4253" s="34">
        <v>44866</v>
      </c>
      <c r="E4253">
        <v>408.36</v>
      </c>
      <c r="F4253" s="24">
        <v>61.62</v>
      </c>
      <c r="G4253" s="24">
        <f t="shared" si="66"/>
        <v>469.98</v>
      </c>
    </row>
    <row r="4254" spans="1:7" x14ac:dyDescent="0.25">
      <c r="A4254" t="s">
        <v>311</v>
      </c>
      <c r="B4254" t="s">
        <v>314</v>
      </c>
      <c r="C4254" t="s">
        <v>342</v>
      </c>
      <c r="D4254" s="34">
        <v>44866</v>
      </c>
      <c r="E4254">
        <v>408.36</v>
      </c>
      <c r="F4254" s="24">
        <v>61.62</v>
      </c>
      <c r="G4254" s="24">
        <f t="shared" si="66"/>
        <v>469.98</v>
      </c>
    </row>
    <row r="4255" spans="1:7" x14ac:dyDescent="0.25">
      <c r="A4255" t="s">
        <v>311</v>
      </c>
      <c r="B4255" t="s">
        <v>314</v>
      </c>
      <c r="C4255" t="s">
        <v>343</v>
      </c>
      <c r="D4255" s="34">
        <v>44866</v>
      </c>
      <c r="E4255">
        <v>408.36</v>
      </c>
      <c r="F4255" s="24">
        <v>61.62</v>
      </c>
      <c r="G4255" s="24">
        <f t="shared" si="66"/>
        <v>469.98</v>
      </c>
    </row>
    <row r="4256" spans="1:7" x14ac:dyDescent="0.25">
      <c r="A4256" t="s">
        <v>311</v>
      </c>
      <c r="B4256" t="s">
        <v>314</v>
      </c>
      <c r="C4256" t="s">
        <v>344</v>
      </c>
      <c r="D4256" s="34">
        <v>44866</v>
      </c>
      <c r="E4256">
        <v>408.36</v>
      </c>
      <c r="F4256" s="24">
        <v>61.62</v>
      </c>
      <c r="G4256" s="24">
        <f t="shared" si="66"/>
        <v>469.98</v>
      </c>
    </row>
    <row r="4257" spans="1:7" x14ac:dyDescent="0.25">
      <c r="A4257" t="s">
        <v>311</v>
      </c>
      <c r="B4257" t="s">
        <v>314</v>
      </c>
      <c r="C4257" t="s">
        <v>345</v>
      </c>
      <c r="D4257" s="34">
        <v>44866</v>
      </c>
      <c r="E4257">
        <v>408.36</v>
      </c>
      <c r="F4257" s="24">
        <v>61.62</v>
      </c>
      <c r="G4257" s="24">
        <f t="shared" si="66"/>
        <v>469.98</v>
      </c>
    </row>
    <row r="4258" spans="1:7" x14ac:dyDescent="0.25">
      <c r="A4258" t="s">
        <v>311</v>
      </c>
      <c r="B4258" t="s">
        <v>314</v>
      </c>
      <c r="C4258" t="s">
        <v>346</v>
      </c>
      <c r="D4258" s="34">
        <v>44866</v>
      </c>
      <c r="E4258">
        <v>408.36</v>
      </c>
      <c r="F4258" s="24">
        <v>61.62</v>
      </c>
      <c r="G4258" s="24">
        <f t="shared" si="66"/>
        <v>469.98</v>
      </c>
    </row>
    <row r="4259" spans="1:7" x14ac:dyDescent="0.25">
      <c r="A4259" t="s">
        <v>311</v>
      </c>
      <c r="B4259" t="s">
        <v>314</v>
      </c>
      <c r="C4259" t="s">
        <v>347</v>
      </c>
      <c r="D4259" s="34">
        <v>44866</v>
      </c>
      <c r="E4259">
        <v>408.36</v>
      </c>
      <c r="F4259" s="24">
        <v>61.62</v>
      </c>
      <c r="G4259" s="24">
        <f t="shared" si="66"/>
        <v>469.98</v>
      </c>
    </row>
    <row r="4260" spans="1:7" x14ac:dyDescent="0.25">
      <c r="A4260" t="s">
        <v>311</v>
      </c>
      <c r="B4260" t="s">
        <v>314</v>
      </c>
      <c r="C4260" t="s">
        <v>348</v>
      </c>
      <c r="D4260" s="34">
        <v>44866</v>
      </c>
      <c r="E4260">
        <v>408.36</v>
      </c>
      <c r="F4260" s="24">
        <v>61.62</v>
      </c>
      <c r="G4260" s="24">
        <f t="shared" si="66"/>
        <v>469.98</v>
      </c>
    </row>
    <row r="4261" spans="1:7" x14ac:dyDescent="0.25">
      <c r="A4261" t="s">
        <v>311</v>
      </c>
      <c r="B4261" t="s">
        <v>314</v>
      </c>
      <c r="C4261" t="s">
        <v>349</v>
      </c>
      <c r="D4261" s="34">
        <v>44866</v>
      </c>
      <c r="E4261">
        <v>409.69</v>
      </c>
      <c r="F4261" s="24">
        <v>61.82</v>
      </c>
      <c r="G4261" s="24">
        <f t="shared" si="66"/>
        <v>471.51</v>
      </c>
    </row>
    <row r="4262" spans="1:7" x14ac:dyDescent="0.25">
      <c r="A4262" t="s">
        <v>311</v>
      </c>
      <c r="B4262" t="s">
        <v>314</v>
      </c>
      <c r="C4262" t="s">
        <v>350</v>
      </c>
      <c r="D4262" s="34">
        <v>44866</v>
      </c>
      <c r="E4262">
        <v>408.36</v>
      </c>
      <c r="F4262" s="24">
        <v>61.62</v>
      </c>
      <c r="G4262" s="24">
        <f t="shared" si="66"/>
        <v>469.98</v>
      </c>
    </row>
    <row r="4263" spans="1:7" x14ac:dyDescent="0.25">
      <c r="A4263" t="s">
        <v>311</v>
      </c>
      <c r="B4263" t="s">
        <v>314</v>
      </c>
      <c r="C4263" t="s">
        <v>351</v>
      </c>
      <c r="D4263" s="34">
        <v>44866</v>
      </c>
      <c r="E4263">
        <v>409.69</v>
      </c>
      <c r="F4263" s="24">
        <v>61.82</v>
      </c>
      <c r="G4263" s="24">
        <f t="shared" si="66"/>
        <v>471.51</v>
      </c>
    </row>
    <row r="4264" spans="1:7" x14ac:dyDescent="0.25">
      <c r="A4264" t="s">
        <v>311</v>
      </c>
      <c r="B4264" t="s">
        <v>314</v>
      </c>
      <c r="C4264" t="s">
        <v>352</v>
      </c>
      <c r="D4264" s="34">
        <v>44866</v>
      </c>
      <c r="E4264">
        <v>409.69</v>
      </c>
      <c r="F4264" s="24">
        <v>61.82</v>
      </c>
      <c r="G4264" s="24">
        <f t="shared" si="66"/>
        <v>471.51</v>
      </c>
    </row>
    <row r="4265" spans="1:7" x14ac:dyDescent="0.25">
      <c r="A4265" t="s">
        <v>311</v>
      </c>
      <c r="B4265" t="s">
        <v>314</v>
      </c>
      <c r="C4265" t="s">
        <v>353</v>
      </c>
      <c r="D4265" s="34">
        <v>44866</v>
      </c>
      <c r="E4265">
        <v>408.36</v>
      </c>
      <c r="F4265" s="24">
        <v>61.62</v>
      </c>
      <c r="G4265" s="24">
        <f t="shared" si="66"/>
        <v>469.98</v>
      </c>
    </row>
    <row r="4266" spans="1:7" x14ac:dyDescent="0.25">
      <c r="A4266" t="s">
        <v>311</v>
      </c>
      <c r="B4266" t="s">
        <v>314</v>
      </c>
      <c r="C4266" t="s">
        <v>354</v>
      </c>
      <c r="D4266" s="34">
        <v>44866</v>
      </c>
      <c r="E4266">
        <v>409.69</v>
      </c>
      <c r="F4266" s="24">
        <v>61.82</v>
      </c>
      <c r="G4266" s="24">
        <f t="shared" si="66"/>
        <v>471.51</v>
      </c>
    </row>
    <row r="4267" spans="1:7" x14ac:dyDescent="0.25">
      <c r="A4267" t="s">
        <v>311</v>
      </c>
      <c r="B4267" t="s">
        <v>314</v>
      </c>
      <c r="C4267" t="s">
        <v>355</v>
      </c>
      <c r="D4267" s="34">
        <v>44866</v>
      </c>
      <c r="E4267">
        <v>409.69</v>
      </c>
      <c r="F4267" s="24">
        <v>61.82</v>
      </c>
      <c r="G4267" s="24">
        <f t="shared" si="66"/>
        <v>471.51</v>
      </c>
    </row>
    <row r="4268" spans="1:7" x14ac:dyDescent="0.25">
      <c r="A4268" t="s">
        <v>311</v>
      </c>
      <c r="B4268" t="s">
        <v>314</v>
      </c>
      <c r="C4268" t="s">
        <v>356</v>
      </c>
      <c r="D4268" s="34">
        <v>44866</v>
      </c>
      <c r="E4268">
        <v>409.69</v>
      </c>
      <c r="F4268" s="24">
        <v>61.82</v>
      </c>
      <c r="G4268" s="24">
        <f t="shared" si="66"/>
        <v>471.51</v>
      </c>
    </row>
    <row r="4269" spans="1:7" x14ac:dyDescent="0.25">
      <c r="A4269" t="s">
        <v>311</v>
      </c>
      <c r="B4269" t="s">
        <v>314</v>
      </c>
      <c r="C4269" t="s">
        <v>357</v>
      </c>
      <c r="D4269" s="34">
        <v>44866</v>
      </c>
      <c r="E4269">
        <v>409.69</v>
      </c>
      <c r="F4269" s="24">
        <v>61.82</v>
      </c>
      <c r="G4269" s="24">
        <f t="shared" si="66"/>
        <v>471.51</v>
      </c>
    </row>
    <row r="4270" spans="1:7" x14ac:dyDescent="0.25">
      <c r="A4270" t="s">
        <v>311</v>
      </c>
      <c r="B4270" t="s">
        <v>314</v>
      </c>
      <c r="C4270" t="s">
        <v>358</v>
      </c>
      <c r="D4270" s="34">
        <v>44866</v>
      </c>
      <c r="E4270">
        <v>409.69</v>
      </c>
      <c r="F4270" s="24">
        <v>61.82</v>
      </c>
      <c r="G4270" s="24">
        <f t="shared" si="66"/>
        <v>471.51</v>
      </c>
    </row>
    <row r="4271" spans="1:7" x14ac:dyDescent="0.25">
      <c r="A4271" t="s">
        <v>311</v>
      </c>
      <c r="B4271" t="s">
        <v>314</v>
      </c>
      <c r="C4271" t="s">
        <v>359</v>
      </c>
      <c r="D4271" s="34">
        <v>44866</v>
      </c>
      <c r="E4271">
        <v>409.69</v>
      </c>
      <c r="F4271" s="24">
        <v>61.82</v>
      </c>
      <c r="G4271" s="24">
        <f t="shared" si="66"/>
        <v>471.51</v>
      </c>
    </row>
    <row r="4272" spans="1:7" x14ac:dyDescent="0.25">
      <c r="A4272" t="s">
        <v>311</v>
      </c>
      <c r="B4272" t="s">
        <v>314</v>
      </c>
      <c r="C4272" t="s">
        <v>360</v>
      </c>
      <c r="D4272" s="34">
        <v>44866</v>
      </c>
      <c r="E4272">
        <v>409.69</v>
      </c>
      <c r="F4272" s="24">
        <v>61.82</v>
      </c>
      <c r="G4272" s="24">
        <f t="shared" si="66"/>
        <v>471.51</v>
      </c>
    </row>
    <row r="4273" spans="1:7" x14ac:dyDescent="0.25">
      <c r="A4273" t="s">
        <v>311</v>
      </c>
      <c r="B4273" t="s">
        <v>314</v>
      </c>
      <c r="C4273" t="s">
        <v>361</v>
      </c>
      <c r="D4273" s="34">
        <v>44866</v>
      </c>
      <c r="E4273">
        <v>409.69</v>
      </c>
      <c r="F4273" s="24">
        <v>61.82</v>
      </c>
      <c r="G4273" s="24">
        <f t="shared" si="66"/>
        <v>471.51</v>
      </c>
    </row>
    <row r="4274" spans="1:7" x14ac:dyDescent="0.25">
      <c r="A4274" t="s">
        <v>311</v>
      </c>
      <c r="B4274" t="s">
        <v>314</v>
      </c>
      <c r="C4274" t="s">
        <v>362</v>
      </c>
      <c r="D4274" s="34">
        <v>44866</v>
      </c>
      <c r="E4274">
        <v>409.69</v>
      </c>
      <c r="F4274" s="24">
        <v>61.82</v>
      </c>
      <c r="G4274" s="24">
        <f t="shared" si="66"/>
        <v>471.51</v>
      </c>
    </row>
    <row r="4275" spans="1:7" x14ac:dyDescent="0.25">
      <c r="A4275" t="s">
        <v>311</v>
      </c>
      <c r="B4275" t="s">
        <v>314</v>
      </c>
      <c r="C4275" t="s">
        <v>363</v>
      </c>
      <c r="D4275" s="34">
        <v>44866</v>
      </c>
      <c r="E4275">
        <v>409.69</v>
      </c>
      <c r="F4275" s="24">
        <v>61.82</v>
      </c>
      <c r="G4275" s="24">
        <f t="shared" si="66"/>
        <v>471.51</v>
      </c>
    </row>
    <row r="4276" spans="1:7" x14ac:dyDescent="0.25">
      <c r="A4276" t="s">
        <v>311</v>
      </c>
      <c r="B4276" t="s">
        <v>314</v>
      </c>
      <c r="C4276" t="s">
        <v>364</v>
      </c>
      <c r="D4276" s="34">
        <v>44866</v>
      </c>
      <c r="E4276">
        <v>409.69</v>
      </c>
      <c r="F4276" s="24">
        <v>61.82</v>
      </c>
      <c r="G4276" s="24">
        <f t="shared" si="66"/>
        <v>471.51</v>
      </c>
    </row>
    <row r="4277" spans="1:7" x14ac:dyDescent="0.25">
      <c r="A4277" t="s">
        <v>311</v>
      </c>
      <c r="B4277" t="s">
        <v>314</v>
      </c>
      <c r="C4277" t="s">
        <v>365</v>
      </c>
      <c r="D4277" s="34">
        <v>44866</v>
      </c>
      <c r="E4277">
        <v>409.69</v>
      </c>
      <c r="F4277" s="24">
        <v>61.82</v>
      </c>
      <c r="G4277" s="24">
        <f t="shared" si="66"/>
        <v>471.51</v>
      </c>
    </row>
    <row r="4278" spans="1:7" x14ac:dyDescent="0.25">
      <c r="A4278" t="s">
        <v>311</v>
      </c>
      <c r="B4278" t="s">
        <v>314</v>
      </c>
      <c r="C4278" t="s">
        <v>366</v>
      </c>
      <c r="D4278" s="34">
        <v>44866</v>
      </c>
      <c r="E4278">
        <v>409.69</v>
      </c>
      <c r="F4278" s="24">
        <v>61.82</v>
      </c>
      <c r="G4278" s="24">
        <f t="shared" si="66"/>
        <v>471.51</v>
      </c>
    </row>
    <row r="4279" spans="1:7" x14ac:dyDescent="0.25">
      <c r="A4279" t="s">
        <v>311</v>
      </c>
      <c r="B4279" t="s">
        <v>314</v>
      </c>
      <c r="C4279" t="s">
        <v>367</v>
      </c>
      <c r="D4279" s="34">
        <v>44866</v>
      </c>
      <c r="E4279">
        <v>408.36</v>
      </c>
      <c r="F4279" s="24">
        <v>61.62</v>
      </c>
      <c r="G4279" s="24">
        <f t="shared" si="66"/>
        <v>469.98</v>
      </c>
    </row>
    <row r="4280" spans="1:7" x14ac:dyDescent="0.25">
      <c r="A4280" t="s">
        <v>311</v>
      </c>
      <c r="B4280" t="s">
        <v>314</v>
      </c>
      <c r="C4280" t="s">
        <v>368</v>
      </c>
      <c r="D4280" s="34">
        <v>44866</v>
      </c>
      <c r="E4280">
        <v>409.69</v>
      </c>
      <c r="F4280" s="24">
        <v>61.82</v>
      </c>
      <c r="G4280" s="24">
        <f t="shared" si="66"/>
        <v>471.51</v>
      </c>
    </row>
    <row r="4281" spans="1:7" x14ac:dyDescent="0.25">
      <c r="A4281" t="s">
        <v>311</v>
      </c>
      <c r="B4281" t="s">
        <v>314</v>
      </c>
      <c r="C4281" t="s">
        <v>369</v>
      </c>
      <c r="D4281" s="34">
        <v>44866</v>
      </c>
      <c r="E4281">
        <v>409.69</v>
      </c>
      <c r="F4281" s="24">
        <v>61.82</v>
      </c>
      <c r="G4281" s="24">
        <f t="shared" si="66"/>
        <v>471.51</v>
      </c>
    </row>
    <row r="4282" spans="1:7" x14ac:dyDescent="0.25">
      <c r="A4282" t="s">
        <v>311</v>
      </c>
      <c r="B4282" t="s">
        <v>314</v>
      </c>
      <c r="C4282" t="s">
        <v>370</v>
      </c>
      <c r="D4282" s="34">
        <v>44866</v>
      </c>
      <c r="E4282">
        <v>409.69</v>
      </c>
      <c r="F4282" s="24">
        <v>61.82</v>
      </c>
      <c r="G4282" s="24">
        <f t="shared" si="66"/>
        <v>471.51</v>
      </c>
    </row>
    <row r="4283" spans="1:7" x14ac:dyDescent="0.25">
      <c r="A4283" t="s">
        <v>311</v>
      </c>
      <c r="B4283" t="s">
        <v>314</v>
      </c>
      <c r="C4283" t="s">
        <v>371</v>
      </c>
      <c r="D4283" s="34">
        <v>44866</v>
      </c>
      <c r="E4283">
        <v>409.69</v>
      </c>
      <c r="F4283" s="24">
        <v>61.82</v>
      </c>
      <c r="G4283" s="24">
        <f t="shared" si="66"/>
        <v>471.51</v>
      </c>
    </row>
    <row r="4284" spans="1:7" x14ac:dyDescent="0.25">
      <c r="A4284" t="s">
        <v>311</v>
      </c>
      <c r="B4284" t="s">
        <v>314</v>
      </c>
      <c r="C4284" t="s">
        <v>372</v>
      </c>
      <c r="D4284" s="34">
        <v>44866</v>
      </c>
      <c r="E4284">
        <v>409.69</v>
      </c>
      <c r="F4284" s="24">
        <v>61.82</v>
      </c>
      <c r="G4284" s="24">
        <f t="shared" si="66"/>
        <v>471.51</v>
      </c>
    </row>
    <row r="4285" spans="1:7" x14ac:dyDescent="0.25">
      <c r="A4285" t="s">
        <v>311</v>
      </c>
      <c r="B4285" t="s">
        <v>314</v>
      </c>
      <c r="C4285" t="s">
        <v>373</v>
      </c>
      <c r="D4285" s="34">
        <v>44866</v>
      </c>
      <c r="E4285">
        <v>409.69</v>
      </c>
      <c r="F4285" s="24">
        <v>61.82</v>
      </c>
      <c r="G4285" s="24">
        <f t="shared" si="66"/>
        <v>471.51</v>
      </c>
    </row>
    <row r="4286" spans="1:7" x14ac:dyDescent="0.25">
      <c r="A4286" t="s">
        <v>311</v>
      </c>
      <c r="B4286" t="s">
        <v>314</v>
      </c>
      <c r="C4286" t="s">
        <v>374</v>
      </c>
      <c r="D4286" s="34">
        <v>44866</v>
      </c>
      <c r="E4286">
        <v>408.36</v>
      </c>
      <c r="F4286" s="24">
        <v>61.62</v>
      </c>
      <c r="G4286" s="24">
        <f t="shared" si="66"/>
        <v>469.98</v>
      </c>
    </row>
    <row r="4287" spans="1:7" x14ac:dyDescent="0.25">
      <c r="A4287" t="s">
        <v>311</v>
      </c>
      <c r="B4287" t="s">
        <v>314</v>
      </c>
      <c r="C4287" t="s">
        <v>375</v>
      </c>
      <c r="D4287" s="34">
        <v>44866</v>
      </c>
      <c r="E4287">
        <v>409.69</v>
      </c>
      <c r="F4287" s="24">
        <v>61.82</v>
      </c>
      <c r="G4287" s="24">
        <f t="shared" si="66"/>
        <v>471.51</v>
      </c>
    </row>
    <row r="4288" spans="1:7" x14ac:dyDescent="0.25">
      <c r="A4288" t="s">
        <v>311</v>
      </c>
      <c r="B4288" t="s">
        <v>314</v>
      </c>
      <c r="C4288" t="s">
        <v>376</v>
      </c>
      <c r="D4288" s="34">
        <v>44866</v>
      </c>
      <c r="E4288">
        <v>409.69</v>
      </c>
      <c r="F4288" s="24">
        <v>61.82</v>
      </c>
      <c r="G4288" s="24">
        <f t="shared" si="66"/>
        <v>471.51</v>
      </c>
    </row>
    <row r="4289" spans="1:7" x14ac:dyDescent="0.25">
      <c r="A4289" t="s">
        <v>311</v>
      </c>
      <c r="B4289" t="s">
        <v>314</v>
      </c>
      <c r="C4289" t="s">
        <v>377</v>
      </c>
      <c r="D4289" s="34">
        <v>44866</v>
      </c>
      <c r="E4289">
        <v>409.69</v>
      </c>
      <c r="F4289" s="24">
        <v>61.82</v>
      </c>
      <c r="G4289" s="24">
        <f t="shared" si="66"/>
        <v>471.51</v>
      </c>
    </row>
    <row r="4290" spans="1:7" x14ac:dyDescent="0.25">
      <c r="A4290" t="s">
        <v>311</v>
      </c>
      <c r="B4290" t="s">
        <v>314</v>
      </c>
      <c r="C4290" t="s">
        <v>378</v>
      </c>
      <c r="D4290" s="34">
        <v>44866</v>
      </c>
      <c r="E4290">
        <v>409.69</v>
      </c>
      <c r="F4290" s="24">
        <v>61.82</v>
      </c>
      <c r="G4290" s="24">
        <f t="shared" si="66"/>
        <v>471.51</v>
      </c>
    </row>
    <row r="4291" spans="1:7" x14ac:dyDescent="0.25">
      <c r="A4291" t="s">
        <v>311</v>
      </c>
      <c r="B4291" t="s">
        <v>314</v>
      </c>
      <c r="C4291" t="s">
        <v>379</v>
      </c>
      <c r="D4291" s="34">
        <v>44866</v>
      </c>
      <c r="E4291">
        <v>408.36</v>
      </c>
      <c r="F4291" s="24">
        <v>61.62</v>
      </c>
      <c r="G4291" s="24">
        <f t="shared" ref="G4291:G4354" si="67">SUM(E4291:F4291)</f>
        <v>469.98</v>
      </c>
    </row>
    <row r="4292" spans="1:7" x14ac:dyDescent="0.25">
      <c r="A4292" t="s">
        <v>311</v>
      </c>
      <c r="B4292" t="s">
        <v>314</v>
      </c>
      <c r="C4292" t="s">
        <v>380</v>
      </c>
      <c r="D4292" s="34">
        <v>44866</v>
      </c>
      <c r="E4292">
        <v>408.36</v>
      </c>
      <c r="F4292" s="24">
        <v>61.62</v>
      </c>
      <c r="G4292" s="24">
        <f t="shared" si="67"/>
        <v>469.98</v>
      </c>
    </row>
    <row r="4293" spans="1:7" x14ac:dyDescent="0.25">
      <c r="A4293" t="s">
        <v>311</v>
      </c>
      <c r="B4293" t="s">
        <v>314</v>
      </c>
      <c r="C4293" t="s">
        <v>381</v>
      </c>
      <c r="D4293" s="34">
        <v>44866</v>
      </c>
      <c r="E4293">
        <v>408.36</v>
      </c>
      <c r="F4293" s="24">
        <v>61.62</v>
      </c>
      <c r="G4293" s="24">
        <f t="shared" si="67"/>
        <v>469.98</v>
      </c>
    </row>
    <row r="4294" spans="1:7" x14ac:dyDescent="0.25">
      <c r="A4294" t="s">
        <v>311</v>
      </c>
      <c r="B4294" t="s">
        <v>314</v>
      </c>
      <c r="C4294" t="s">
        <v>382</v>
      </c>
      <c r="D4294" s="34">
        <v>44866</v>
      </c>
      <c r="E4294">
        <v>408.36</v>
      </c>
      <c r="F4294" s="24">
        <v>61.62</v>
      </c>
      <c r="G4294" s="24">
        <f t="shared" si="67"/>
        <v>469.98</v>
      </c>
    </row>
    <row r="4295" spans="1:7" x14ac:dyDescent="0.25">
      <c r="A4295" t="s">
        <v>311</v>
      </c>
      <c r="B4295" t="s">
        <v>314</v>
      </c>
      <c r="C4295" t="s">
        <v>383</v>
      </c>
      <c r="D4295" s="34">
        <v>44866</v>
      </c>
      <c r="E4295">
        <v>408.36</v>
      </c>
      <c r="F4295" s="24">
        <v>61.62</v>
      </c>
      <c r="G4295" s="24">
        <f t="shared" si="67"/>
        <v>469.98</v>
      </c>
    </row>
    <row r="4296" spans="1:7" x14ac:dyDescent="0.25">
      <c r="A4296" t="s">
        <v>311</v>
      </c>
      <c r="B4296" t="s">
        <v>314</v>
      </c>
      <c r="C4296" t="s">
        <v>384</v>
      </c>
      <c r="D4296" s="34">
        <v>44866</v>
      </c>
      <c r="E4296">
        <v>408.36</v>
      </c>
      <c r="F4296" s="24">
        <v>61.62</v>
      </c>
      <c r="G4296" s="24">
        <f t="shared" si="67"/>
        <v>469.98</v>
      </c>
    </row>
    <row r="4297" spans="1:7" x14ac:dyDescent="0.25">
      <c r="A4297" t="s">
        <v>311</v>
      </c>
      <c r="B4297" t="s">
        <v>314</v>
      </c>
      <c r="C4297" t="s">
        <v>385</v>
      </c>
      <c r="D4297" s="34">
        <v>44866</v>
      </c>
      <c r="E4297">
        <v>408.36</v>
      </c>
      <c r="F4297" s="24">
        <v>61.62</v>
      </c>
      <c r="G4297" s="24">
        <f t="shared" si="67"/>
        <v>469.98</v>
      </c>
    </row>
    <row r="4298" spans="1:7" x14ac:dyDescent="0.25">
      <c r="A4298" t="s">
        <v>311</v>
      </c>
      <c r="B4298" t="s">
        <v>314</v>
      </c>
      <c r="C4298" t="s">
        <v>386</v>
      </c>
      <c r="D4298" s="34">
        <v>44866</v>
      </c>
      <c r="E4298">
        <v>408.36</v>
      </c>
      <c r="F4298" s="24">
        <v>61.62</v>
      </c>
      <c r="G4298" s="24">
        <f t="shared" si="67"/>
        <v>469.98</v>
      </c>
    </row>
    <row r="4299" spans="1:7" x14ac:dyDescent="0.25">
      <c r="A4299" t="s">
        <v>311</v>
      </c>
      <c r="B4299" t="s">
        <v>314</v>
      </c>
      <c r="C4299" t="s">
        <v>387</v>
      </c>
      <c r="D4299" s="34">
        <v>44866</v>
      </c>
      <c r="E4299">
        <v>408.36</v>
      </c>
      <c r="F4299" s="24">
        <v>61.62</v>
      </c>
      <c r="G4299" s="24">
        <f t="shared" si="67"/>
        <v>469.98</v>
      </c>
    </row>
    <row r="4300" spans="1:7" x14ac:dyDescent="0.25">
      <c r="A4300" t="s">
        <v>311</v>
      </c>
      <c r="B4300" t="s">
        <v>314</v>
      </c>
      <c r="C4300" t="s">
        <v>388</v>
      </c>
      <c r="D4300" s="34">
        <v>44866</v>
      </c>
      <c r="E4300">
        <v>408.36</v>
      </c>
      <c r="F4300" s="24">
        <v>61.62</v>
      </c>
      <c r="G4300" s="24">
        <f t="shared" si="67"/>
        <v>469.98</v>
      </c>
    </row>
    <row r="4301" spans="1:7" x14ac:dyDescent="0.25">
      <c r="A4301" t="s">
        <v>311</v>
      </c>
      <c r="B4301" t="s">
        <v>314</v>
      </c>
      <c r="C4301" t="s">
        <v>389</v>
      </c>
      <c r="D4301" s="34">
        <v>44866</v>
      </c>
      <c r="E4301">
        <v>408.36</v>
      </c>
      <c r="F4301" s="24">
        <v>61.62</v>
      </c>
      <c r="G4301" s="24">
        <f t="shared" si="67"/>
        <v>469.98</v>
      </c>
    </row>
    <row r="4302" spans="1:7" x14ac:dyDescent="0.25">
      <c r="A4302" t="s">
        <v>311</v>
      </c>
      <c r="B4302" t="s">
        <v>314</v>
      </c>
      <c r="C4302" t="s">
        <v>390</v>
      </c>
      <c r="D4302" s="34">
        <v>44866</v>
      </c>
      <c r="E4302">
        <v>408.36</v>
      </c>
      <c r="F4302" s="24">
        <v>61.62</v>
      </c>
      <c r="G4302" s="24">
        <f t="shared" si="67"/>
        <v>469.98</v>
      </c>
    </row>
    <row r="4303" spans="1:7" x14ac:dyDescent="0.25">
      <c r="A4303" t="s">
        <v>311</v>
      </c>
      <c r="B4303" t="s">
        <v>314</v>
      </c>
      <c r="C4303" t="s">
        <v>391</v>
      </c>
      <c r="D4303" s="34">
        <v>44866</v>
      </c>
      <c r="E4303">
        <v>408.36</v>
      </c>
      <c r="F4303" s="24">
        <v>61.62</v>
      </c>
      <c r="G4303" s="24">
        <f t="shared" si="67"/>
        <v>469.98</v>
      </c>
    </row>
    <row r="4304" spans="1:7" x14ac:dyDescent="0.25">
      <c r="A4304" t="s">
        <v>311</v>
      </c>
      <c r="B4304" t="s">
        <v>314</v>
      </c>
      <c r="C4304" t="s">
        <v>392</v>
      </c>
      <c r="D4304" s="34">
        <v>44866</v>
      </c>
      <c r="E4304">
        <v>408.36</v>
      </c>
      <c r="F4304" s="24">
        <v>61.62</v>
      </c>
      <c r="G4304" s="24">
        <f t="shared" si="67"/>
        <v>469.98</v>
      </c>
    </row>
    <row r="4305" spans="1:7" x14ac:dyDescent="0.25">
      <c r="A4305" t="s">
        <v>311</v>
      </c>
      <c r="B4305" t="s">
        <v>314</v>
      </c>
      <c r="C4305" t="s">
        <v>393</v>
      </c>
      <c r="D4305" s="34">
        <v>44866</v>
      </c>
      <c r="E4305">
        <v>408.36</v>
      </c>
      <c r="F4305" s="24">
        <v>61.62</v>
      </c>
      <c r="G4305" s="24">
        <f t="shared" si="67"/>
        <v>469.98</v>
      </c>
    </row>
    <row r="4306" spans="1:7" x14ac:dyDescent="0.25">
      <c r="A4306" t="s">
        <v>311</v>
      </c>
      <c r="B4306" t="s">
        <v>314</v>
      </c>
      <c r="C4306" t="s">
        <v>394</v>
      </c>
      <c r="D4306" s="34">
        <v>44866</v>
      </c>
      <c r="E4306">
        <v>408.36</v>
      </c>
      <c r="F4306" s="24">
        <v>61.62</v>
      </c>
      <c r="G4306" s="24">
        <f t="shared" si="67"/>
        <v>469.98</v>
      </c>
    </row>
    <row r="4307" spans="1:7" x14ac:dyDescent="0.25">
      <c r="A4307" t="s">
        <v>311</v>
      </c>
      <c r="B4307" t="s">
        <v>314</v>
      </c>
      <c r="C4307" t="s">
        <v>395</v>
      </c>
      <c r="D4307" s="34">
        <v>44866</v>
      </c>
      <c r="E4307">
        <v>408.36</v>
      </c>
      <c r="F4307" s="24">
        <v>61.62</v>
      </c>
      <c r="G4307" s="24">
        <f t="shared" si="67"/>
        <v>469.98</v>
      </c>
    </row>
    <row r="4308" spans="1:7" x14ac:dyDescent="0.25">
      <c r="A4308" t="s">
        <v>311</v>
      </c>
      <c r="B4308" t="s">
        <v>314</v>
      </c>
      <c r="C4308" t="s">
        <v>396</v>
      </c>
      <c r="D4308" s="34">
        <v>44866</v>
      </c>
      <c r="E4308">
        <v>408.36</v>
      </c>
      <c r="F4308" s="24">
        <v>61.62</v>
      </c>
      <c r="G4308" s="24">
        <f t="shared" si="67"/>
        <v>469.98</v>
      </c>
    </row>
    <row r="4309" spans="1:7" x14ac:dyDescent="0.25">
      <c r="A4309" t="s">
        <v>311</v>
      </c>
      <c r="B4309" t="s">
        <v>314</v>
      </c>
      <c r="C4309" t="s">
        <v>397</v>
      </c>
      <c r="D4309" s="34">
        <v>44866</v>
      </c>
      <c r="E4309">
        <v>408.36</v>
      </c>
      <c r="F4309" s="24">
        <v>61.62</v>
      </c>
      <c r="G4309" s="24">
        <f t="shared" si="67"/>
        <v>469.98</v>
      </c>
    </row>
    <row r="4310" spans="1:7" x14ac:dyDescent="0.25">
      <c r="A4310" t="s">
        <v>311</v>
      </c>
      <c r="B4310" t="s">
        <v>314</v>
      </c>
      <c r="C4310" t="s">
        <v>398</v>
      </c>
      <c r="D4310" s="34">
        <v>44866</v>
      </c>
      <c r="E4310">
        <v>408.36</v>
      </c>
      <c r="F4310" s="24">
        <v>61.62</v>
      </c>
      <c r="G4310" s="24">
        <f t="shared" si="67"/>
        <v>469.98</v>
      </c>
    </row>
    <row r="4311" spans="1:7" x14ac:dyDescent="0.25">
      <c r="A4311" t="s">
        <v>311</v>
      </c>
      <c r="B4311" t="s">
        <v>314</v>
      </c>
      <c r="C4311" t="s">
        <v>399</v>
      </c>
      <c r="D4311" s="34">
        <v>44866</v>
      </c>
      <c r="E4311">
        <v>408.36</v>
      </c>
      <c r="F4311" s="24">
        <v>61.62</v>
      </c>
      <c r="G4311" s="24">
        <f t="shared" si="67"/>
        <v>469.98</v>
      </c>
    </row>
    <row r="4312" spans="1:7" x14ac:dyDescent="0.25">
      <c r="A4312" t="s">
        <v>311</v>
      </c>
      <c r="B4312" t="s">
        <v>314</v>
      </c>
      <c r="C4312" t="s">
        <v>400</v>
      </c>
      <c r="D4312" s="34">
        <v>44866</v>
      </c>
      <c r="E4312">
        <v>408.36</v>
      </c>
      <c r="F4312" s="24">
        <v>61.62</v>
      </c>
      <c r="G4312" s="24">
        <f t="shared" si="67"/>
        <v>469.98</v>
      </c>
    </row>
    <row r="4313" spans="1:7" x14ac:dyDescent="0.25">
      <c r="A4313" t="s">
        <v>311</v>
      </c>
      <c r="B4313" t="s">
        <v>314</v>
      </c>
      <c r="C4313" t="s">
        <v>401</v>
      </c>
      <c r="D4313" s="34">
        <v>44866</v>
      </c>
      <c r="E4313">
        <v>408.36</v>
      </c>
      <c r="F4313" s="24">
        <v>61.62</v>
      </c>
      <c r="G4313" s="24">
        <f t="shared" si="67"/>
        <v>469.98</v>
      </c>
    </row>
    <row r="4314" spans="1:7" x14ac:dyDescent="0.25">
      <c r="A4314" t="s">
        <v>311</v>
      </c>
      <c r="B4314" t="s">
        <v>314</v>
      </c>
      <c r="C4314" t="s">
        <v>402</v>
      </c>
      <c r="D4314" s="34">
        <v>44866</v>
      </c>
      <c r="E4314">
        <v>408.36</v>
      </c>
      <c r="F4314" s="24">
        <v>61.62</v>
      </c>
      <c r="G4314" s="24">
        <f t="shared" si="67"/>
        <v>469.98</v>
      </c>
    </row>
    <row r="4315" spans="1:7" x14ac:dyDescent="0.25">
      <c r="A4315" t="s">
        <v>311</v>
      </c>
      <c r="B4315" t="s">
        <v>314</v>
      </c>
      <c r="C4315" t="s">
        <v>403</v>
      </c>
      <c r="D4315" s="34">
        <v>44866</v>
      </c>
      <c r="E4315">
        <v>408.36</v>
      </c>
      <c r="F4315" s="24">
        <v>61.62</v>
      </c>
      <c r="G4315" s="24">
        <f t="shared" si="67"/>
        <v>469.98</v>
      </c>
    </row>
    <row r="4316" spans="1:7" x14ac:dyDescent="0.25">
      <c r="A4316" t="s">
        <v>311</v>
      </c>
      <c r="B4316" t="s">
        <v>314</v>
      </c>
      <c r="C4316" t="s">
        <v>404</v>
      </c>
      <c r="D4316" s="34">
        <v>44866</v>
      </c>
      <c r="E4316">
        <v>408.36</v>
      </c>
      <c r="F4316" s="24">
        <v>61.62</v>
      </c>
      <c r="G4316" s="24">
        <f t="shared" si="67"/>
        <v>469.98</v>
      </c>
    </row>
    <row r="4317" spans="1:7" x14ac:dyDescent="0.25">
      <c r="A4317" t="s">
        <v>311</v>
      </c>
      <c r="B4317" t="s">
        <v>314</v>
      </c>
      <c r="C4317" t="s">
        <v>405</v>
      </c>
      <c r="D4317" s="34">
        <v>44866</v>
      </c>
      <c r="E4317">
        <v>408.36</v>
      </c>
      <c r="F4317" s="24">
        <v>61.62</v>
      </c>
      <c r="G4317" s="24">
        <f t="shared" si="67"/>
        <v>469.98</v>
      </c>
    </row>
    <row r="4318" spans="1:7" x14ac:dyDescent="0.25">
      <c r="A4318" t="s">
        <v>311</v>
      </c>
      <c r="B4318" t="s">
        <v>314</v>
      </c>
      <c r="C4318" t="s">
        <v>406</v>
      </c>
      <c r="D4318" s="34">
        <v>44866</v>
      </c>
      <c r="E4318">
        <v>408.36</v>
      </c>
      <c r="F4318" s="24">
        <v>61.62</v>
      </c>
      <c r="G4318" s="24">
        <f t="shared" si="67"/>
        <v>469.98</v>
      </c>
    </row>
    <row r="4319" spans="1:7" x14ac:dyDescent="0.25">
      <c r="A4319" t="s">
        <v>311</v>
      </c>
      <c r="B4319" t="s">
        <v>314</v>
      </c>
      <c r="C4319" t="s">
        <v>407</v>
      </c>
      <c r="D4319" s="34">
        <v>44866</v>
      </c>
      <c r="E4319">
        <v>408.36</v>
      </c>
      <c r="F4319" s="24">
        <v>61.62</v>
      </c>
      <c r="G4319" s="24">
        <f t="shared" si="67"/>
        <v>469.98</v>
      </c>
    </row>
    <row r="4320" spans="1:7" x14ac:dyDescent="0.25">
      <c r="A4320" t="s">
        <v>311</v>
      </c>
      <c r="B4320" t="s">
        <v>314</v>
      </c>
      <c r="C4320" t="s">
        <v>408</v>
      </c>
      <c r="D4320" s="34">
        <v>44866</v>
      </c>
      <c r="E4320">
        <v>408.36</v>
      </c>
      <c r="F4320" s="24">
        <v>61.62</v>
      </c>
      <c r="G4320" s="24">
        <f t="shared" si="67"/>
        <v>469.98</v>
      </c>
    </row>
    <row r="4321" spans="1:7" x14ac:dyDescent="0.25">
      <c r="A4321" t="s">
        <v>311</v>
      </c>
      <c r="B4321" t="s">
        <v>314</v>
      </c>
      <c r="C4321" t="s">
        <v>409</v>
      </c>
      <c r="D4321" s="34">
        <v>44866</v>
      </c>
      <c r="E4321">
        <v>408.36</v>
      </c>
      <c r="F4321" s="24">
        <v>61.62</v>
      </c>
      <c r="G4321" s="24">
        <f t="shared" si="67"/>
        <v>469.98</v>
      </c>
    </row>
    <row r="4322" spans="1:7" x14ac:dyDescent="0.25">
      <c r="A4322" t="s">
        <v>311</v>
      </c>
      <c r="B4322" t="s">
        <v>314</v>
      </c>
      <c r="C4322" t="s">
        <v>410</v>
      </c>
      <c r="D4322" s="34">
        <v>44866</v>
      </c>
      <c r="E4322">
        <v>408.36</v>
      </c>
      <c r="F4322" s="24">
        <v>61.62</v>
      </c>
      <c r="G4322" s="24">
        <f t="shared" si="67"/>
        <v>469.98</v>
      </c>
    </row>
    <row r="4323" spans="1:7" x14ac:dyDescent="0.25">
      <c r="A4323" t="s">
        <v>311</v>
      </c>
      <c r="B4323" t="s">
        <v>314</v>
      </c>
      <c r="C4323" t="s">
        <v>411</v>
      </c>
      <c r="D4323" s="34">
        <v>44866</v>
      </c>
      <c r="E4323">
        <v>408.36</v>
      </c>
      <c r="F4323" s="24">
        <v>61.62</v>
      </c>
      <c r="G4323" s="24">
        <f t="shared" si="67"/>
        <v>469.98</v>
      </c>
    </row>
    <row r="4324" spans="1:7" x14ac:dyDescent="0.25">
      <c r="A4324" t="s">
        <v>311</v>
      </c>
      <c r="B4324" t="s">
        <v>314</v>
      </c>
      <c r="C4324" t="s">
        <v>412</v>
      </c>
      <c r="D4324" s="34">
        <v>44866</v>
      </c>
      <c r="E4324">
        <v>408.36</v>
      </c>
      <c r="F4324" s="24">
        <v>61.62</v>
      </c>
      <c r="G4324" s="24">
        <f t="shared" si="67"/>
        <v>469.98</v>
      </c>
    </row>
    <row r="4325" spans="1:7" x14ac:dyDescent="0.25">
      <c r="A4325" t="s">
        <v>311</v>
      </c>
      <c r="B4325" t="s">
        <v>314</v>
      </c>
      <c r="C4325" t="s">
        <v>413</v>
      </c>
      <c r="D4325" s="34">
        <v>44866</v>
      </c>
      <c r="E4325">
        <v>408.36</v>
      </c>
      <c r="F4325" s="24">
        <v>61.62</v>
      </c>
      <c r="G4325" s="24">
        <f t="shared" si="67"/>
        <v>469.98</v>
      </c>
    </row>
    <row r="4326" spans="1:7" x14ac:dyDescent="0.25">
      <c r="A4326" t="s">
        <v>311</v>
      </c>
      <c r="B4326" t="s">
        <v>314</v>
      </c>
      <c r="C4326" t="s">
        <v>414</v>
      </c>
      <c r="D4326" s="34">
        <v>44866</v>
      </c>
      <c r="E4326">
        <v>408.36</v>
      </c>
      <c r="F4326" s="24">
        <v>61.62</v>
      </c>
      <c r="G4326" s="24">
        <f t="shared" si="67"/>
        <v>469.98</v>
      </c>
    </row>
    <row r="4327" spans="1:7" x14ac:dyDescent="0.25">
      <c r="A4327" t="s">
        <v>311</v>
      </c>
      <c r="B4327" t="s">
        <v>314</v>
      </c>
      <c r="C4327" t="s">
        <v>415</v>
      </c>
      <c r="D4327" s="34">
        <v>44866</v>
      </c>
      <c r="E4327">
        <v>408.36</v>
      </c>
      <c r="F4327" s="24">
        <v>61.62</v>
      </c>
      <c r="G4327" s="24">
        <f t="shared" si="67"/>
        <v>469.98</v>
      </c>
    </row>
    <row r="4328" spans="1:7" x14ac:dyDescent="0.25">
      <c r="A4328" t="s">
        <v>311</v>
      </c>
      <c r="B4328" t="s">
        <v>314</v>
      </c>
      <c r="C4328" t="s">
        <v>416</v>
      </c>
      <c r="D4328" s="34">
        <v>44866</v>
      </c>
      <c r="E4328">
        <v>408.36</v>
      </c>
      <c r="F4328" s="24">
        <v>61.62</v>
      </c>
      <c r="G4328" s="24">
        <f t="shared" si="67"/>
        <v>469.98</v>
      </c>
    </row>
    <row r="4329" spans="1:7" x14ac:dyDescent="0.25">
      <c r="A4329" t="s">
        <v>311</v>
      </c>
      <c r="B4329" t="s">
        <v>314</v>
      </c>
      <c r="C4329" t="s">
        <v>417</v>
      </c>
      <c r="D4329" s="34">
        <v>44866</v>
      </c>
      <c r="E4329">
        <v>408.36</v>
      </c>
      <c r="F4329" s="24">
        <v>61.62</v>
      </c>
      <c r="G4329" s="24">
        <f t="shared" si="67"/>
        <v>469.98</v>
      </c>
    </row>
    <row r="4330" spans="1:7" x14ac:dyDescent="0.25">
      <c r="A4330" t="s">
        <v>311</v>
      </c>
      <c r="B4330" t="s">
        <v>314</v>
      </c>
      <c r="C4330" t="s">
        <v>418</v>
      </c>
      <c r="D4330" s="34">
        <v>44866</v>
      </c>
      <c r="E4330">
        <v>408.36</v>
      </c>
      <c r="F4330" s="24">
        <v>61.62</v>
      </c>
      <c r="G4330" s="24">
        <f t="shared" si="67"/>
        <v>469.98</v>
      </c>
    </row>
    <row r="4331" spans="1:7" x14ac:dyDescent="0.25">
      <c r="A4331" t="s">
        <v>311</v>
      </c>
      <c r="B4331" t="s">
        <v>314</v>
      </c>
      <c r="C4331" t="s">
        <v>419</v>
      </c>
      <c r="D4331" s="34">
        <v>44866</v>
      </c>
      <c r="E4331">
        <v>408.36</v>
      </c>
      <c r="F4331" s="24">
        <v>61.62</v>
      </c>
      <c r="G4331" s="24">
        <f t="shared" si="67"/>
        <v>469.98</v>
      </c>
    </row>
    <row r="4332" spans="1:7" x14ac:dyDescent="0.25">
      <c r="A4332" t="s">
        <v>311</v>
      </c>
      <c r="B4332" t="s">
        <v>314</v>
      </c>
      <c r="C4332" t="s">
        <v>420</v>
      </c>
      <c r="D4332" s="34">
        <v>44866</v>
      </c>
      <c r="E4332">
        <v>408.36</v>
      </c>
      <c r="F4332" s="24">
        <v>61.62</v>
      </c>
      <c r="G4332" s="24">
        <f t="shared" si="67"/>
        <v>469.98</v>
      </c>
    </row>
    <row r="4333" spans="1:7" x14ac:dyDescent="0.25">
      <c r="A4333" t="s">
        <v>311</v>
      </c>
      <c r="B4333" t="s">
        <v>314</v>
      </c>
      <c r="C4333" t="s">
        <v>421</v>
      </c>
      <c r="D4333" s="34">
        <v>44866</v>
      </c>
      <c r="E4333">
        <v>408.36</v>
      </c>
      <c r="F4333" s="24">
        <v>61.62</v>
      </c>
      <c r="G4333" s="24">
        <f t="shared" si="67"/>
        <v>469.98</v>
      </c>
    </row>
    <row r="4334" spans="1:7" x14ac:dyDescent="0.25">
      <c r="A4334" t="s">
        <v>311</v>
      </c>
      <c r="B4334" t="s">
        <v>314</v>
      </c>
      <c r="C4334" t="s">
        <v>422</v>
      </c>
      <c r="D4334" s="34">
        <v>44866</v>
      </c>
      <c r="E4334">
        <v>408.36</v>
      </c>
      <c r="F4334" s="24">
        <v>61.62</v>
      </c>
      <c r="G4334" s="24">
        <f t="shared" si="67"/>
        <v>469.98</v>
      </c>
    </row>
    <row r="4335" spans="1:7" x14ac:dyDescent="0.25">
      <c r="A4335" t="s">
        <v>311</v>
      </c>
      <c r="B4335" t="s">
        <v>314</v>
      </c>
      <c r="C4335" t="s">
        <v>423</v>
      </c>
      <c r="D4335" s="34">
        <v>44866</v>
      </c>
      <c r="E4335">
        <v>408.36</v>
      </c>
      <c r="F4335" s="24">
        <v>61.62</v>
      </c>
      <c r="G4335" s="24">
        <f t="shared" si="67"/>
        <v>469.98</v>
      </c>
    </row>
    <row r="4336" spans="1:7" x14ac:dyDescent="0.25">
      <c r="A4336" t="s">
        <v>311</v>
      </c>
      <c r="B4336" t="s">
        <v>314</v>
      </c>
      <c r="C4336" t="s">
        <v>424</v>
      </c>
      <c r="D4336" s="34">
        <v>44866</v>
      </c>
      <c r="E4336">
        <v>408.36</v>
      </c>
      <c r="F4336" s="24">
        <v>61.62</v>
      </c>
      <c r="G4336" s="24">
        <f t="shared" si="67"/>
        <v>469.98</v>
      </c>
    </row>
    <row r="4337" spans="1:7" x14ac:dyDescent="0.25">
      <c r="A4337" t="s">
        <v>311</v>
      </c>
      <c r="B4337" t="s">
        <v>314</v>
      </c>
      <c r="C4337" t="s">
        <v>425</v>
      </c>
      <c r="D4337" s="34">
        <v>44866</v>
      </c>
      <c r="E4337">
        <v>408.36</v>
      </c>
      <c r="F4337" s="24">
        <v>61.62</v>
      </c>
      <c r="G4337" s="24">
        <f t="shared" si="67"/>
        <v>469.98</v>
      </c>
    </row>
    <row r="4338" spans="1:7" x14ac:dyDescent="0.25">
      <c r="A4338" t="s">
        <v>311</v>
      </c>
      <c r="B4338" t="s">
        <v>314</v>
      </c>
      <c r="C4338" t="s">
        <v>426</v>
      </c>
      <c r="D4338" s="34">
        <v>44866</v>
      </c>
      <c r="E4338">
        <v>409.69</v>
      </c>
      <c r="F4338" s="24">
        <v>61.82</v>
      </c>
      <c r="G4338" s="24">
        <f t="shared" si="67"/>
        <v>471.51</v>
      </c>
    </row>
    <row r="4339" spans="1:7" x14ac:dyDescent="0.25">
      <c r="A4339" t="s">
        <v>311</v>
      </c>
      <c r="B4339" t="s">
        <v>314</v>
      </c>
      <c r="C4339" t="s">
        <v>427</v>
      </c>
      <c r="D4339" s="34">
        <v>44866</v>
      </c>
      <c r="E4339">
        <v>408.36</v>
      </c>
      <c r="F4339" s="24">
        <v>61.62</v>
      </c>
      <c r="G4339" s="24">
        <f t="shared" si="67"/>
        <v>469.98</v>
      </c>
    </row>
    <row r="4340" spans="1:7" x14ac:dyDescent="0.25">
      <c r="A4340" t="s">
        <v>311</v>
      </c>
      <c r="B4340" t="s">
        <v>314</v>
      </c>
      <c r="C4340" t="s">
        <v>428</v>
      </c>
      <c r="D4340" s="34">
        <v>44866</v>
      </c>
      <c r="E4340">
        <v>408.36</v>
      </c>
      <c r="F4340" s="24">
        <v>61.62</v>
      </c>
      <c r="G4340" s="24">
        <f t="shared" si="67"/>
        <v>469.98</v>
      </c>
    </row>
    <row r="4341" spans="1:7" x14ac:dyDescent="0.25">
      <c r="A4341" t="s">
        <v>311</v>
      </c>
      <c r="B4341" t="s">
        <v>314</v>
      </c>
      <c r="C4341" t="s">
        <v>429</v>
      </c>
      <c r="D4341" s="34">
        <v>44866</v>
      </c>
      <c r="E4341">
        <v>408.36</v>
      </c>
      <c r="F4341" s="24">
        <v>61.62</v>
      </c>
      <c r="G4341" s="24">
        <f t="shared" si="67"/>
        <v>469.98</v>
      </c>
    </row>
    <row r="4342" spans="1:7" x14ac:dyDescent="0.25">
      <c r="A4342" t="s">
        <v>311</v>
      </c>
      <c r="B4342" t="s">
        <v>314</v>
      </c>
      <c r="C4342" t="s">
        <v>430</v>
      </c>
      <c r="D4342" s="34">
        <v>44866</v>
      </c>
      <c r="E4342">
        <v>409.69</v>
      </c>
      <c r="F4342" s="24">
        <v>61.82</v>
      </c>
      <c r="G4342" s="24">
        <f t="shared" si="67"/>
        <v>471.51</v>
      </c>
    </row>
    <row r="4343" spans="1:7" x14ac:dyDescent="0.25">
      <c r="A4343" t="s">
        <v>311</v>
      </c>
      <c r="B4343" t="s">
        <v>314</v>
      </c>
      <c r="C4343" t="s">
        <v>431</v>
      </c>
      <c r="D4343" s="34">
        <v>44866</v>
      </c>
      <c r="E4343">
        <v>409.69</v>
      </c>
      <c r="F4343" s="24">
        <v>61.82</v>
      </c>
      <c r="G4343" s="24">
        <f t="shared" si="67"/>
        <v>471.51</v>
      </c>
    </row>
    <row r="4344" spans="1:7" x14ac:dyDescent="0.25">
      <c r="A4344" t="s">
        <v>311</v>
      </c>
      <c r="B4344" t="s">
        <v>314</v>
      </c>
      <c r="C4344" t="s">
        <v>432</v>
      </c>
      <c r="D4344" s="34">
        <v>44866</v>
      </c>
      <c r="E4344">
        <v>409.69</v>
      </c>
      <c r="F4344" s="24">
        <v>61.82</v>
      </c>
      <c r="G4344" s="24">
        <f t="shared" si="67"/>
        <v>471.51</v>
      </c>
    </row>
    <row r="4345" spans="1:7" x14ac:dyDescent="0.25">
      <c r="A4345" t="s">
        <v>311</v>
      </c>
      <c r="B4345" t="s">
        <v>314</v>
      </c>
      <c r="C4345" t="s">
        <v>433</v>
      </c>
      <c r="D4345" s="34">
        <v>44866</v>
      </c>
      <c r="E4345">
        <v>409.69</v>
      </c>
      <c r="F4345" s="24">
        <v>61.82</v>
      </c>
      <c r="G4345" s="24">
        <f t="shared" si="67"/>
        <v>471.51</v>
      </c>
    </row>
    <row r="4346" spans="1:7" x14ac:dyDescent="0.25">
      <c r="A4346" t="s">
        <v>311</v>
      </c>
      <c r="B4346" t="s">
        <v>314</v>
      </c>
      <c r="C4346" t="s">
        <v>434</v>
      </c>
      <c r="D4346" s="34">
        <v>44866</v>
      </c>
      <c r="E4346">
        <v>409.69</v>
      </c>
      <c r="F4346" s="24">
        <v>61.82</v>
      </c>
      <c r="G4346" s="24">
        <f t="shared" si="67"/>
        <v>471.51</v>
      </c>
    </row>
    <row r="4347" spans="1:7" x14ac:dyDescent="0.25">
      <c r="A4347" t="s">
        <v>311</v>
      </c>
      <c r="B4347" t="s">
        <v>314</v>
      </c>
      <c r="C4347" t="s">
        <v>435</v>
      </c>
      <c r="D4347" s="34">
        <v>44866</v>
      </c>
      <c r="E4347">
        <v>409.69</v>
      </c>
      <c r="F4347" s="24">
        <v>61.82</v>
      </c>
      <c r="G4347" s="24">
        <f t="shared" si="67"/>
        <v>471.51</v>
      </c>
    </row>
    <row r="4348" spans="1:7" x14ac:dyDescent="0.25">
      <c r="A4348" t="s">
        <v>311</v>
      </c>
      <c r="B4348" t="s">
        <v>314</v>
      </c>
      <c r="C4348" t="s">
        <v>436</v>
      </c>
      <c r="D4348" s="34">
        <v>44866</v>
      </c>
      <c r="E4348">
        <v>409.69</v>
      </c>
      <c r="F4348" s="24">
        <v>61.82</v>
      </c>
      <c r="G4348" s="24">
        <f t="shared" si="67"/>
        <v>471.51</v>
      </c>
    </row>
    <row r="4349" spans="1:7" x14ac:dyDescent="0.25">
      <c r="A4349" t="s">
        <v>311</v>
      </c>
      <c r="B4349" t="s">
        <v>314</v>
      </c>
      <c r="C4349" t="s">
        <v>437</v>
      </c>
      <c r="D4349" s="34">
        <v>44866</v>
      </c>
      <c r="E4349">
        <v>409.69</v>
      </c>
      <c r="F4349" s="24">
        <v>61.82</v>
      </c>
      <c r="G4349" s="24">
        <f t="shared" si="67"/>
        <v>471.51</v>
      </c>
    </row>
    <row r="4350" spans="1:7" x14ac:dyDescent="0.25">
      <c r="A4350" t="s">
        <v>311</v>
      </c>
      <c r="B4350" t="s">
        <v>314</v>
      </c>
      <c r="C4350" t="s">
        <v>438</v>
      </c>
      <c r="D4350" s="34">
        <v>44866</v>
      </c>
      <c r="E4350">
        <v>409.69</v>
      </c>
      <c r="F4350" s="24">
        <v>61.82</v>
      </c>
      <c r="G4350" s="24">
        <f t="shared" si="67"/>
        <v>471.51</v>
      </c>
    </row>
    <row r="4351" spans="1:7" x14ac:dyDescent="0.25">
      <c r="A4351" t="s">
        <v>311</v>
      </c>
      <c r="B4351" t="s">
        <v>314</v>
      </c>
      <c r="C4351" t="s">
        <v>439</v>
      </c>
      <c r="D4351" s="34">
        <v>44866</v>
      </c>
      <c r="E4351">
        <v>409.69</v>
      </c>
      <c r="F4351" s="24">
        <v>61.82</v>
      </c>
      <c r="G4351" s="24">
        <f t="shared" si="67"/>
        <v>471.51</v>
      </c>
    </row>
    <row r="4352" spans="1:7" x14ac:dyDescent="0.25">
      <c r="A4352" t="s">
        <v>311</v>
      </c>
      <c r="B4352" t="s">
        <v>314</v>
      </c>
      <c r="C4352" t="s">
        <v>440</v>
      </c>
      <c r="D4352" s="34">
        <v>44866</v>
      </c>
      <c r="E4352">
        <v>409.69</v>
      </c>
      <c r="F4352" s="24">
        <v>61.82</v>
      </c>
      <c r="G4352" s="24">
        <f t="shared" si="67"/>
        <v>471.51</v>
      </c>
    </row>
    <row r="4353" spans="1:7" x14ac:dyDescent="0.25">
      <c r="A4353" t="s">
        <v>311</v>
      </c>
      <c r="B4353" t="s">
        <v>314</v>
      </c>
      <c r="C4353" t="s">
        <v>441</v>
      </c>
      <c r="D4353" s="34">
        <v>44866</v>
      </c>
      <c r="E4353">
        <v>409.69</v>
      </c>
      <c r="F4353" s="24">
        <v>61.82</v>
      </c>
      <c r="G4353" s="24">
        <f t="shared" si="67"/>
        <v>471.51</v>
      </c>
    </row>
    <row r="4354" spans="1:7" x14ac:dyDescent="0.25">
      <c r="A4354" t="s">
        <v>311</v>
      </c>
      <c r="B4354" t="s">
        <v>314</v>
      </c>
      <c r="C4354" t="s">
        <v>442</v>
      </c>
      <c r="D4354" s="34">
        <v>44866</v>
      </c>
      <c r="E4354">
        <v>409.69</v>
      </c>
      <c r="F4354" s="24">
        <v>61.82</v>
      </c>
      <c r="G4354" s="24">
        <f t="shared" si="67"/>
        <v>471.51</v>
      </c>
    </row>
    <row r="4355" spans="1:7" x14ac:dyDescent="0.25">
      <c r="A4355" t="s">
        <v>311</v>
      </c>
      <c r="B4355" t="s">
        <v>314</v>
      </c>
      <c r="C4355" t="s">
        <v>443</v>
      </c>
      <c r="D4355" s="34">
        <v>44866</v>
      </c>
      <c r="E4355">
        <v>409.69</v>
      </c>
      <c r="F4355" s="24">
        <v>61.82</v>
      </c>
      <c r="G4355" s="24">
        <f t="shared" ref="G4355:G4418" si="68">SUM(E4355:F4355)</f>
        <v>471.51</v>
      </c>
    </row>
    <row r="4356" spans="1:7" x14ac:dyDescent="0.25">
      <c r="A4356" t="s">
        <v>311</v>
      </c>
      <c r="B4356" t="s">
        <v>314</v>
      </c>
      <c r="C4356" t="s">
        <v>444</v>
      </c>
      <c r="D4356" s="34">
        <v>44866</v>
      </c>
      <c r="E4356">
        <v>409.69</v>
      </c>
      <c r="F4356" s="24">
        <v>61.82</v>
      </c>
      <c r="G4356" s="24">
        <f t="shared" si="68"/>
        <v>471.51</v>
      </c>
    </row>
    <row r="4357" spans="1:7" x14ac:dyDescent="0.25">
      <c r="A4357" t="s">
        <v>311</v>
      </c>
      <c r="B4357" t="s">
        <v>314</v>
      </c>
      <c r="C4357" t="s">
        <v>445</v>
      </c>
      <c r="D4357" s="34">
        <v>44866</v>
      </c>
      <c r="E4357">
        <v>409.69</v>
      </c>
      <c r="F4357" s="24">
        <v>61.82</v>
      </c>
      <c r="G4357" s="24">
        <f t="shared" si="68"/>
        <v>471.51</v>
      </c>
    </row>
    <row r="4358" spans="1:7" x14ac:dyDescent="0.25">
      <c r="A4358" t="s">
        <v>311</v>
      </c>
      <c r="B4358" t="s">
        <v>314</v>
      </c>
      <c r="C4358" t="s">
        <v>446</v>
      </c>
      <c r="D4358" s="34">
        <v>44866</v>
      </c>
      <c r="E4358">
        <v>409.69</v>
      </c>
      <c r="F4358" s="24">
        <v>61.82</v>
      </c>
      <c r="G4358" s="24">
        <f t="shared" si="68"/>
        <v>471.51</v>
      </c>
    </row>
    <row r="4359" spans="1:7" x14ac:dyDescent="0.25">
      <c r="A4359" t="s">
        <v>311</v>
      </c>
      <c r="B4359" t="s">
        <v>314</v>
      </c>
      <c r="C4359" t="s">
        <v>447</v>
      </c>
      <c r="D4359" s="34">
        <v>44866</v>
      </c>
      <c r="E4359">
        <v>409.69</v>
      </c>
      <c r="F4359" s="24">
        <v>61.82</v>
      </c>
      <c r="G4359" s="24">
        <f t="shared" si="68"/>
        <v>471.51</v>
      </c>
    </row>
    <row r="4360" spans="1:7" x14ac:dyDescent="0.25">
      <c r="A4360" t="s">
        <v>311</v>
      </c>
      <c r="B4360" t="s">
        <v>314</v>
      </c>
      <c r="C4360" t="s">
        <v>448</v>
      </c>
      <c r="D4360" s="34">
        <v>44866</v>
      </c>
      <c r="E4360">
        <v>409.69</v>
      </c>
      <c r="F4360" s="24">
        <v>61.82</v>
      </c>
      <c r="G4360" s="24">
        <f t="shared" si="68"/>
        <v>471.51</v>
      </c>
    </row>
    <row r="4361" spans="1:7" x14ac:dyDescent="0.25">
      <c r="A4361" t="s">
        <v>311</v>
      </c>
      <c r="B4361" t="s">
        <v>314</v>
      </c>
      <c r="C4361" t="s">
        <v>449</v>
      </c>
      <c r="D4361" s="34">
        <v>44866</v>
      </c>
      <c r="E4361">
        <v>409.69</v>
      </c>
      <c r="F4361" s="24">
        <v>61.82</v>
      </c>
      <c r="G4361" s="24">
        <f t="shared" si="68"/>
        <v>471.51</v>
      </c>
    </row>
    <row r="4362" spans="1:7" x14ac:dyDescent="0.25">
      <c r="A4362" t="s">
        <v>311</v>
      </c>
      <c r="B4362" t="s">
        <v>314</v>
      </c>
      <c r="C4362" t="s">
        <v>450</v>
      </c>
      <c r="D4362" s="34">
        <v>44866</v>
      </c>
      <c r="E4362">
        <v>409.69</v>
      </c>
      <c r="F4362" s="24">
        <v>61.82</v>
      </c>
      <c r="G4362" s="24">
        <f t="shared" si="68"/>
        <v>471.51</v>
      </c>
    </row>
    <row r="4363" spans="1:7" x14ac:dyDescent="0.25">
      <c r="A4363" t="s">
        <v>311</v>
      </c>
      <c r="B4363" t="s">
        <v>314</v>
      </c>
      <c r="C4363" t="s">
        <v>451</v>
      </c>
      <c r="D4363" s="34">
        <v>44866</v>
      </c>
      <c r="E4363">
        <v>409.69</v>
      </c>
      <c r="F4363" s="24">
        <v>61.82</v>
      </c>
      <c r="G4363" s="24">
        <f t="shared" si="68"/>
        <v>471.51</v>
      </c>
    </row>
    <row r="4364" spans="1:7" x14ac:dyDescent="0.25">
      <c r="A4364" t="s">
        <v>311</v>
      </c>
      <c r="B4364" t="s">
        <v>314</v>
      </c>
      <c r="C4364" t="s">
        <v>452</v>
      </c>
      <c r="D4364" s="34">
        <v>44866</v>
      </c>
      <c r="E4364">
        <v>409.69</v>
      </c>
      <c r="F4364" s="24">
        <v>61.82</v>
      </c>
      <c r="G4364" s="24">
        <f t="shared" si="68"/>
        <v>471.51</v>
      </c>
    </row>
    <row r="4365" spans="1:7" x14ac:dyDescent="0.25">
      <c r="A4365" t="s">
        <v>311</v>
      </c>
      <c r="B4365" t="s">
        <v>314</v>
      </c>
      <c r="C4365" t="s">
        <v>453</v>
      </c>
      <c r="D4365" s="34">
        <v>44866</v>
      </c>
      <c r="E4365">
        <v>409.69</v>
      </c>
      <c r="F4365" s="24">
        <v>61.82</v>
      </c>
      <c r="G4365" s="24">
        <f t="shared" si="68"/>
        <v>471.51</v>
      </c>
    </row>
    <row r="4366" spans="1:7" x14ac:dyDescent="0.25">
      <c r="A4366" t="s">
        <v>311</v>
      </c>
      <c r="B4366" t="s">
        <v>314</v>
      </c>
      <c r="C4366" t="s">
        <v>454</v>
      </c>
      <c r="D4366" s="34">
        <v>44866</v>
      </c>
      <c r="E4366">
        <v>409.69</v>
      </c>
      <c r="F4366" s="24">
        <v>61.82</v>
      </c>
      <c r="G4366" s="24">
        <f t="shared" si="68"/>
        <v>471.51</v>
      </c>
    </row>
    <row r="4367" spans="1:7" x14ac:dyDescent="0.25">
      <c r="A4367" t="s">
        <v>311</v>
      </c>
      <c r="B4367" t="s">
        <v>314</v>
      </c>
      <c r="C4367" t="s">
        <v>455</v>
      </c>
      <c r="D4367" s="34">
        <v>44866</v>
      </c>
      <c r="E4367">
        <v>409.69</v>
      </c>
      <c r="F4367" s="24">
        <v>61.82</v>
      </c>
      <c r="G4367" s="24">
        <f t="shared" si="68"/>
        <v>471.51</v>
      </c>
    </row>
    <row r="4368" spans="1:7" x14ac:dyDescent="0.25">
      <c r="A4368" t="s">
        <v>311</v>
      </c>
      <c r="B4368" t="s">
        <v>314</v>
      </c>
      <c r="C4368" t="s">
        <v>456</v>
      </c>
      <c r="D4368" s="34">
        <v>44866</v>
      </c>
      <c r="E4368">
        <v>409.69</v>
      </c>
      <c r="F4368" s="24">
        <v>61.82</v>
      </c>
      <c r="G4368" s="24">
        <f t="shared" si="68"/>
        <v>471.51</v>
      </c>
    </row>
    <row r="4369" spans="1:7" x14ac:dyDescent="0.25">
      <c r="A4369" t="s">
        <v>311</v>
      </c>
      <c r="B4369" t="s">
        <v>314</v>
      </c>
      <c r="C4369" t="s">
        <v>457</v>
      </c>
      <c r="D4369" s="34">
        <v>44866</v>
      </c>
      <c r="E4369">
        <v>409.69</v>
      </c>
      <c r="F4369" s="24">
        <v>61.82</v>
      </c>
      <c r="G4369" s="24">
        <f t="shared" si="68"/>
        <v>471.51</v>
      </c>
    </row>
    <row r="4370" spans="1:7" x14ac:dyDescent="0.25">
      <c r="A4370" t="s">
        <v>311</v>
      </c>
      <c r="B4370" t="s">
        <v>314</v>
      </c>
      <c r="C4370" t="s">
        <v>458</v>
      </c>
      <c r="D4370" s="34">
        <v>44866</v>
      </c>
      <c r="E4370">
        <v>409.69</v>
      </c>
      <c r="F4370" s="24">
        <v>61.82</v>
      </c>
      <c r="G4370" s="24">
        <f t="shared" si="68"/>
        <v>471.51</v>
      </c>
    </row>
    <row r="4371" spans="1:7" x14ac:dyDescent="0.25">
      <c r="A4371" t="s">
        <v>311</v>
      </c>
      <c r="B4371" t="s">
        <v>314</v>
      </c>
      <c r="C4371" t="s">
        <v>459</v>
      </c>
      <c r="D4371" s="34">
        <v>44866</v>
      </c>
      <c r="E4371">
        <v>409.69</v>
      </c>
      <c r="F4371" s="24">
        <v>61.82</v>
      </c>
      <c r="G4371" s="24">
        <f t="shared" si="68"/>
        <v>471.51</v>
      </c>
    </row>
    <row r="4372" spans="1:7" x14ac:dyDescent="0.25">
      <c r="A4372" t="s">
        <v>311</v>
      </c>
      <c r="B4372" t="s">
        <v>314</v>
      </c>
      <c r="C4372" t="s">
        <v>460</v>
      </c>
      <c r="D4372" s="34">
        <v>44866</v>
      </c>
      <c r="E4372">
        <v>409.69</v>
      </c>
      <c r="F4372" s="24">
        <v>61.82</v>
      </c>
      <c r="G4372" s="24">
        <f t="shared" si="68"/>
        <v>471.51</v>
      </c>
    </row>
    <row r="4373" spans="1:7" x14ac:dyDescent="0.25">
      <c r="A4373" t="s">
        <v>311</v>
      </c>
      <c r="B4373" t="s">
        <v>314</v>
      </c>
      <c r="C4373" t="s">
        <v>461</v>
      </c>
      <c r="D4373" s="34">
        <v>44866</v>
      </c>
      <c r="E4373">
        <v>409.69</v>
      </c>
      <c r="F4373" s="24">
        <v>61.82</v>
      </c>
      <c r="G4373" s="24">
        <f t="shared" si="68"/>
        <v>471.51</v>
      </c>
    </row>
    <row r="4374" spans="1:7" x14ac:dyDescent="0.25">
      <c r="A4374" t="s">
        <v>311</v>
      </c>
      <c r="B4374" t="s">
        <v>314</v>
      </c>
      <c r="C4374" t="s">
        <v>462</v>
      </c>
      <c r="D4374" s="34">
        <v>44866</v>
      </c>
      <c r="E4374">
        <v>409.69</v>
      </c>
      <c r="F4374" s="24">
        <v>61.82</v>
      </c>
      <c r="G4374" s="24">
        <f t="shared" si="68"/>
        <v>471.51</v>
      </c>
    </row>
    <row r="4375" spans="1:7" x14ac:dyDescent="0.25">
      <c r="A4375" t="s">
        <v>311</v>
      </c>
      <c r="B4375" t="s">
        <v>314</v>
      </c>
      <c r="C4375" t="s">
        <v>463</v>
      </c>
      <c r="D4375" s="34">
        <v>44866</v>
      </c>
      <c r="E4375">
        <v>409.69</v>
      </c>
      <c r="F4375" s="24">
        <v>61.82</v>
      </c>
      <c r="G4375" s="24">
        <f t="shared" si="68"/>
        <v>471.51</v>
      </c>
    </row>
    <row r="4376" spans="1:7" x14ac:dyDescent="0.25">
      <c r="A4376" t="s">
        <v>311</v>
      </c>
      <c r="B4376" t="s">
        <v>314</v>
      </c>
      <c r="C4376" t="s">
        <v>464</v>
      </c>
      <c r="D4376" s="34">
        <v>44866</v>
      </c>
      <c r="E4376">
        <v>409.69</v>
      </c>
      <c r="F4376" s="24">
        <v>61.82</v>
      </c>
      <c r="G4376" s="24">
        <f t="shared" si="68"/>
        <v>471.51</v>
      </c>
    </row>
    <row r="4377" spans="1:7" x14ac:dyDescent="0.25">
      <c r="A4377" t="s">
        <v>311</v>
      </c>
      <c r="B4377" t="s">
        <v>314</v>
      </c>
      <c r="C4377" t="s">
        <v>465</v>
      </c>
      <c r="D4377" s="34">
        <v>44866</v>
      </c>
      <c r="E4377">
        <v>409.69</v>
      </c>
      <c r="F4377" s="24">
        <v>61.82</v>
      </c>
      <c r="G4377" s="24">
        <f t="shared" si="68"/>
        <v>471.51</v>
      </c>
    </row>
    <row r="4378" spans="1:7" x14ac:dyDescent="0.25">
      <c r="A4378" t="s">
        <v>311</v>
      </c>
      <c r="B4378" t="s">
        <v>314</v>
      </c>
      <c r="C4378" t="s">
        <v>466</v>
      </c>
      <c r="D4378" s="34">
        <v>44866</v>
      </c>
      <c r="E4378">
        <v>409.69</v>
      </c>
      <c r="F4378" s="24">
        <v>61.82</v>
      </c>
      <c r="G4378" s="24">
        <f t="shared" si="68"/>
        <v>471.51</v>
      </c>
    </row>
    <row r="4379" spans="1:7" x14ac:dyDescent="0.25">
      <c r="A4379" t="s">
        <v>311</v>
      </c>
      <c r="B4379" t="s">
        <v>314</v>
      </c>
      <c r="C4379" t="s">
        <v>467</v>
      </c>
      <c r="D4379" s="34">
        <v>44866</v>
      </c>
      <c r="E4379">
        <v>409.69</v>
      </c>
      <c r="F4379" s="24">
        <v>61.82</v>
      </c>
      <c r="G4379" s="24">
        <f t="shared" si="68"/>
        <v>471.51</v>
      </c>
    </row>
    <row r="4380" spans="1:7" x14ac:dyDescent="0.25">
      <c r="A4380" t="s">
        <v>311</v>
      </c>
      <c r="B4380" t="s">
        <v>314</v>
      </c>
      <c r="C4380" t="s">
        <v>468</v>
      </c>
      <c r="D4380" s="34">
        <v>44866</v>
      </c>
      <c r="E4380">
        <v>409.69</v>
      </c>
      <c r="F4380" s="24">
        <v>61.82</v>
      </c>
      <c r="G4380" s="24">
        <f t="shared" si="68"/>
        <v>471.51</v>
      </c>
    </row>
    <row r="4381" spans="1:7" x14ac:dyDescent="0.25">
      <c r="A4381" t="s">
        <v>311</v>
      </c>
      <c r="B4381" t="s">
        <v>314</v>
      </c>
      <c r="C4381" t="s">
        <v>469</v>
      </c>
      <c r="D4381" s="34">
        <v>44866</v>
      </c>
      <c r="E4381">
        <v>409.69</v>
      </c>
      <c r="F4381" s="24">
        <v>61.82</v>
      </c>
      <c r="G4381" s="24">
        <f t="shared" si="68"/>
        <v>471.51</v>
      </c>
    </row>
    <row r="4382" spans="1:7" x14ac:dyDescent="0.25">
      <c r="A4382" t="s">
        <v>311</v>
      </c>
      <c r="B4382" t="s">
        <v>314</v>
      </c>
      <c r="C4382" t="s">
        <v>470</v>
      </c>
      <c r="D4382" s="34">
        <v>44866</v>
      </c>
      <c r="E4382">
        <v>409.69</v>
      </c>
      <c r="F4382" s="24">
        <v>61.82</v>
      </c>
      <c r="G4382" s="24">
        <f t="shared" si="68"/>
        <v>471.51</v>
      </c>
    </row>
    <row r="4383" spans="1:7" x14ac:dyDescent="0.25">
      <c r="A4383" t="s">
        <v>311</v>
      </c>
      <c r="B4383" t="s">
        <v>314</v>
      </c>
      <c r="C4383" t="s">
        <v>471</v>
      </c>
      <c r="D4383" s="34">
        <v>44866</v>
      </c>
      <c r="E4383">
        <v>409.69</v>
      </c>
      <c r="F4383" s="24">
        <v>61.82</v>
      </c>
      <c r="G4383" s="24">
        <f t="shared" si="68"/>
        <v>471.51</v>
      </c>
    </row>
    <row r="4384" spans="1:7" x14ac:dyDescent="0.25">
      <c r="A4384" t="s">
        <v>311</v>
      </c>
      <c r="B4384" t="s">
        <v>314</v>
      </c>
      <c r="C4384" t="s">
        <v>472</v>
      </c>
      <c r="D4384" s="34">
        <v>44866</v>
      </c>
      <c r="E4384">
        <v>409.69</v>
      </c>
      <c r="F4384" s="24">
        <v>61.82</v>
      </c>
      <c r="G4384" s="24">
        <f t="shared" si="68"/>
        <v>471.51</v>
      </c>
    </row>
    <row r="4385" spans="1:7" x14ac:dyDescent="0.25">
      <c r="A4385" t="s">
        <v>311</v>
      </c>
      <c r="B4385" t="s">
        <v>314</v>
      </c>
      <c r="C4385" t="s">
        <v>473</v>
      </c>
      <c r="D4385" s="34">
        <v>44866</v>
      </c>
      <c r="E4385">
        <v>409.69</v>
      </c>
      <c r="F4385" s="24">
        <v>61.82</v>
      </c>
      <c r="G4385" s="24">
        <f t="shared" si="68"/>
        <v>471.51</v>
      </c>
    </row>
    <row r="4386" spans="1:7" x14ac:dyDescent="0.25">
      <c r="A4386" t="s">
        <v>311</v>
      </c>
      <c r="B4386" t="s">
        <v>314</v>
      </c>
      <c r="C4386" t="s">
        <v>474</v>
      </c>
      <c r="D4386" s="34">
        <v>44866</v>
      </c>
      <c r="E4386">
        <v>409.69</v>
      </c>
      <c r="F4386" s="24">
        <v>61.82</v>
      </c>
      <c r="G4386" s="24">
        <f t="shared" si="68"/>
        <v>471.51</v>
      </c>
    </row>
    <row r="4387" spans="1:7" x14ac:dyDescent="0.25">
      <c r="A4387" t="s">
        <v>311</v>
      </c>
      <c r="B4387" t="s">
        <v>314</v>
      </c>
      <c r="C4387" t="s">
        <v>475</v>
      </c>
      <c r="D4387" s="34">
        <v>44866</v>
      </c>
      <c r="E4387">
        <v>409.69</v>
      </c>
      <c r="F4387" s="24">
        <v>61.82</v>
      </c>
      <c r="G4387" s="24">
        <f t="shared" si="68"/>
        <v>471.51</v>
      </c>
    </row>
    <row r="4388" spans="1:7" x14ac:dyDescent="0.25">
      <c r="A4388" t="s">
        <v>311</v>
      </c>
      <c r="B4388" t="s">
        <v>314</v>
      </c>
      <c r="C4388" t="s">
        <v>476</v>
      </c>
      <c r="D4388" s="34">
        <v>44866</v>
      </c>
      <c r="E4388">
        <v>408.36</v>
      </c>
      <c r="F4388" s="24">
        <v>61.62</v>
      </c>
      <c r="G4388" s="24">
        <f t="shared" si="68"/>
        <v>469.98</v>
      </c>
    </row>
    <row r="4389" spans="1:7" x14ac:dyDescent="0.25">
      <c r="A4389" t="s">
        <v>311</v>
      </c>
      <c r="B4389" t="s">
        <v>314</v>
      </c>
      <c r="C4389" t="s">
        <v>477</v>
      </c>
      <c r="D4389" s="34">
        <v>44866</v>
      </c>
      <c r="E4389">
        <v>409.69</v>
      </c>
      <c r="F4389" s="24">
        <v>61.82</v>
      </c>
      <c r="G4389" s="24">
        <f t="shared" si="68"/>
        <v>471.51</v>
      </c>
    </row>
    <row r="4390" spans="1:7" x14ac:dyDescent="0.25">
      <c r="A4390" t="s">
        <v>311</v>
      </c>
      <c r="B4390" t="s">
        <v>314</v>
      </c>
      <c r="C4390" t="s">
        <v>478</v>
      </c>
      <c r="D4390" s="34">
        <v>44866</v>
      </c>
      <c r="E4390">
        <v>409.69</v>
      </c>
      <c r="F4390" s="24">
        <v>61.82</v>
      </c>
      <c r="G4390" s="24">
        <f t="shared" si="68"/>
        <v>471.51</v>
      </c>
    </row>
    <row r="4391" spans="1:7" x14ac:dyDescent="0.25">
      <c r="A4391" t="s">
        <v>311</v>
      </c>
      <c r="B4391" t="s">
        <v>314</v>
      </c>
      <c r="C4391" t="s">
        <v>479</v>
      </c>
      <c r="D4391" s="34">
        <v>44866</v>
      </c>
      <c r="E4391">
        <v>409.69</v>
      </c>
      <c r="F4391" s="24">
        <v>61.82</v>
      </c>
      <c r="G4391" s="24">
        <f t="shared" si="68"/>
        <v>471.51</v>
      </c>
    </row>
    <row r="4392" spans="1:7" x14ac:dyDescent="0.25">
      <c r="A4392" t="s">
        <v>311</v>
      </c>
      <c r="B4392" t="s">
        <v>314</v>
      </c>
      <c r="C4392" t="s">
        <v>480</v>
      </c>
      <c r="D4392" s="34">
        <v>44866</v>
      </c>
      <c r="E4392">
        <v>409.69</v>
      </c>
      <c r="F4392" s="24">
        <v>61.82</v>
      </c>
      <c r="G4392" s="24">
        <f t="shared" si="68"/>
        <v>471.51</v>
      </c>
    </row>
    <row r="4393" spans="1:7" x14ac:dyDescent="0.25">
      <c r="A4393" t="s">
        <v>311</v>
      </c>
      <c r="B4393" t="s">
        <v>314</v>
      </c>
      <c r="C4393" t="s">
        <v>481</v>
      </c>
      <c r="D4393" s="34">
        <v>44866</v>
      </c>
      <c r="E4393">
        <v>408.36</v>
      </c>
      <c r="F4393" s="24">
        <v>61.62</v>
      </c>
      <c r="G4393" s="24">
        <f t="shared" si="68"/>
        <v>469.98</v>
      </c>
    </row>
    <row r="4394" spans="1:7" x14ac:dyDescent="0.25">
      <c r="A4394" t="s">
        <v>311</v>
      </c>
      <c r="B4394" t="s">
        <v>314</v>
      </c>
      <c r="C4394" t="s">
        <v>482</v>
      </c>
      <c r="D4394" s="34">
        <v>44866</v>
      </c>
      <c r="E4394">
        <v>408.36</v>
      </c>
      <c r="F4394" s="24">
        <v>61.62</v>
      </c>
      <c r="G4394" s="24">
        <f t="shared" si="68"/>
        <v>469.98</v>
      </c>
    </row>
    <row r="4395" spans="1:7" x14ac:dyDescent="0.25">
      <c r="A4395" t="s">
        <v>311</v>
      </c>
      <c r="B4395" t="s">
        <v>314</v>
      </c>
      <c r="C4395" t="s">
        <v>483</v>
      </c>
      <c r="D4395" s="34">
        <v>44866</v>
      </c>
      <c r="E4395">
        <v>408.36</v>
      </c>
      <c r="F4395" s="24">
        <v>61.62</v>
      </c>
      <c r="G4395" s="24">
        <f t="shared" si="68"/>
        <v>469.98</v>
      </c>
    </row>
    <row r="4396" spans="1:7" x14ac:dyDescent="0.25">
      <c r="A4396" t="s">
        <v>311</v>
      </c>
      <c r="B4396" t="s">
        <v>314</v>
      </c>
      <c r="C4396" t="s">
        <v>484</v>
      </c>
      <c r="D4396" s="34">
        <v>44866</v>
      </c>
      <c r="E4396">
        <v>408.36</v>
      </c>
      <c r="F4396" s="24">
        <v>61.62</v>
      </c>
      <c r="G4396" s="24">
        <f t="shared" si="68"/>
        <v>469.98</v>
      </c>
    </row>
    <row r="4397" spans="1:7" x14ac:dyDescent="0.25">
      <c r="A4397" t="s">
        <v>311</v>
      </c>
      <c r="B4397" t="s">
        <v>314</v>
      </c>
      <c r="C4397" t="s">
        <v>485</v>
      </c>
      <c r="D4397" s="34">
        <v>44866</v>
      </c>
      <c r="E4397">
        <v>408.36</v>
      </c>
      <c r="F4397" s="24">
        <v>61.62</v>
      </c>
      <c r="G4397" s="24">
        <f t="shared" si="68"/>
        <v>469.98</v>
      </c>
    </row>
    <row r="4398" spans="1:7" x14ac:dyDescent="0.25">
      <c r="A4398" t="s">
        <v>311</v>
      </c>
      <c r="B4398" t="s">
        <v>314</v>
      </c>
      <c r="C4398" t="s">
        <v>486</v>
      </c>
      <c r="D4398" s="34">
        <v>44866</v>
      </c>
      <c r="E4398">
        <v>408.36</v>
      </c>
      <c r="F4398" s="24">
        <v>61.62</v>
      </c>
      <c r="G4398" s="24">
        <f t="shared" si="68"/>
        <v>469.98</v>
      </c>
    </row>
    <row r="4399" spans="1:7" x14ac:dyDescent="0.25">
      <c r="A4399" t="s">
        <v>311</v>
      </c>
      <c r="B4399" t="s">
        <v>314</v>
      </c>
      <c r="C4399" t="s">
        <v>487</v>
      </c>
      <c r="D4399" s="34">
        <v>44866</v>
      </c>
      <c r="E4399">
        <v>408.36</v>
      </c>
      <c r="F4399" s="24">
        <v>61.62</v>
      </c>
      <c r="G4399" s="24">
        <f t="shared" si="68"/>
        <v>469.98</v>
      </c>
    </row>
    <row r="4400" spans="1:7" x14ac:dyDescent="0.25">
      <c r="A4400" t="s">
        <v>311</v>
      </c>
      <c r="B4400" t="s">
        <v>314</v>
      </c>
      <c r="C4400" t="s">
        <v>488</v>
      </c>
      <c r="D4400" s="34">
        <v>44866</v>
      </c>
      <c r="E4400">
        <v>408.36</v>
      </c>
      <c r="F4400" s="24">
        <v>61.62</v>
      </c>
      <c r="G4400" s="24">
        <f t="shared" si="68"/>
        <v>469.98</v>
      </c>
    </row>
    <row r="4401" spans="1:7" x14ac:dyDescent="0.25">
      <c r="A4401" t="s">
        <v>311</v>
      </c>
      <c r="B4401" t="s">
        <v>314</v>
      </c>
      <c r="C4401" t="s">
        <v>489</v>
      </c>
      <c r="D4401" s="34">
        <v>44866</v>
      </c>
      <c r="E4401">
        <v>408.36</v>
      </c>
      <c r="F4401" s="24">
        <v>61.62</v>
      </c>
      <c r="G4401" s="24">
        <f t="shared" si="68"/>
        <v>469.98</v>
      </c>
    </row>
    <row r="4402" spans="1:7" x14ac:dyDescent="0.25">
      <c r="A4402" t="s">
        <v>311</v>
      </c>
      <c r="B4402" t="s">
        <v>314</v>
      </c>
      <c r="C4402" t="s">
        <v>490</v>
      </c>
      <c r="D4402" s="34">
        <v>44866</v>
      </c>
      <c r="E4402">
        <v>408.36</v>
      </c>
      <c r="F4402" s="24">
        <v>61.62</v>
      </c>
      <c r="G4402" s="24">
        <f t="shared" si="68"/>
        <v>469.98</v>
      </c>
    </row>
    <row r="4403" spans="1:7" x14ac:dyDescent="0.25">
      <c r="A4403" t="s">
        <v>311</v>
      </c>
      <c r="B4403" t="s">
        <v>314</v>
      </c>
      <c r="C4403" t="s">
        <v>491</v>
      </c>
      <c r="D4403" s="34">
        <v>44866</v>
      </c>
      <c r="E4403">
        <v>408.36</v>
      </c>
      <c r="F4403" s="24">
        <v>61.62</v>
      </c>
      <c r="G4403" s="24">
        <f t="shared" si="68"/>
        <v>469.98</v>
      </c>
    </row>
    <row r="4404" spans="1:7" x14ac:dyDescent="0.25">
      <c r="A4404" t="s">
        <v>311</v>
      </c>
      <c r="B4404" t="s">
        <v>314</v>
      </c>
      <c r="C4404" t="s">
        <v>492</v>
      </c>
      <c r="D4404" s="34">
        <v>44866</v>
      </c>
      <c r="E4404">
        <v>408.36</v>
      </c>
      <c r="F4404" s="24">
        <v>61.62</v>
      </c>
      <c r="G4404" s="24">
        <f t="shared" si="68"/>
        <v>469.98</v>
      </c>
    </row>
    <row r="4405" spans="1:7" x14ac:dyDescent="0.25">
      <c r="A4405" t="s">
        <v>311</v>
      </c>
      <c r="B4405" t="s">
        <v>314</v>
      </c>
      <c r="C4405" t="s">
        <v>493</v>
      </c>
      <c r="D4405" s="34">
        <v>44866</v>
      </c>
      <c r="E4405">
        <v>408.36</v>
      </c>
      <c r="F4405" s="24">
        <v>61.62</v>
      </c>
      <c r="G4405" s="24">
        <f t="shared" si="68"/>
        <v>469.98</v>
      </c>
    </row>
    <row r="4406" spans="1:7" x14ac:dyDescent="0.25">
      <c r="A4406" t="s">
        <v>311</v>
      </c>
      <c r="B4406" t="s">
        <v>314</v>
      </c>
      <c r="C4406" t="s">
        <v>494</v>
      </c>
      <c r="D4406" s="34">
        <v>44866</v>
      </c>
      <c r="E4406">
        <v>408.36</v>
      </c>
      <c r="F4406" s="24">
        <v>61.62</v>
      </c>
      <c r="G4406" s="24">
        <f t="shared" si="68"/>
        <v>469.98</v>
      </c>
    </row>
    <row r="4407" spans="1:7" x14ac:dyDescent="0.25">
      <c r="A4407" t="s">
        <v>311</v>
      </c>
      <c r="B4407" t="s">
        <v>314</v>
      </c>
      <c r="C4407" t="s">
        <v>495</v>
      </c>
      <c r="D4407" s="34">
        <v>44866</v>
      </c>
      <c r="E4407">
        <v>408.36</v>
      </c>
      <c r="F4407" s="24">
        <v>61.62</v>
      </c>
      <c r="G4407" s="24">
        <f t="shared" si="68"/>
        <v>469.98</v>
      </c>
    </row>
    <row r="4408" spans="1:7" x14ac:dyDescent="0.25">
      <c r="A4408" t="s">
        <v>311</v>
      </c>
      <c r="B4408" t="s">
        <v>314</v>
      </c>
      <c r="C4408" t="s">
        <v>496</v>
      </c>
      <c r="D4408" s="34">
        <v>44866</v>
      </c>
      <c r="E4408">
        <v>408.36</v>
      </c>
      <c r="F4408" s="24">
        <v>61.62</v>
      </c>
      <c r="G4408" s="24">
        <f t="shared" si="68"/>
        <v>469.98</v>
      </c>
    </row>
    <row r="4409" spans="1:7" x14ac:dyDescent="0.25">
      <c r="A4409" t="s">
        <v>311</v>
      </c>
      <c r="B4409" t="s">
        <v>314</v>
      </c>
      <c r="C4409" t="s">
        <v>497</v>
      </c>
      <c r="D4409" s="34">
        <v>44866</v>
      </c>
      <c r="E4409">
        <v>408.36</v>
      </c>
      <c r="F4409" s="24">
        <v>61.62</v>
      </c>
      <c r="G4409" s="24">
        <f t="shared" si="68"/>
        <v>469.98</v>
      </c>
    </row>
    <row r="4410" spans="1:7" x14ac:dyDescent="0.25">
      <c r="A4410" t="s">
        <v>311</v>
      </c>
      <c r="B4410" t="s">
        <v>314</v>
      </c>
      <c r="C4410" t="s">
        <v>498</v>
      </c>
      <c r="D4410" s="34">
        <v>44866</v>
      </c>
      <c r="E4410">
        <v>408.36</v>
      </c>
      <c r="F4410" s="24">
        <v>61.62</v>
      </c>
      <c r="G4410" s="24">
        <f t="shared" si="68"/>
        <v>469.98</v>
      </c>
    </row>
    <row r="4411" spans="1:7" x14ac:dyDescent="0.25">
      <c r="A4411" t="s">
        <v>311</v>
      </c>
      <c r="B4411" t="s">
        <v>314</v>
      </c>
      <c r="C4411" t="s">
        <v>499</v>
      </c>
      <c r="D4411" s="34">
        <v>44866</v>
      </c>
      <c r="E4411">
        <v>408.36</v>
      </c>
      <c r="F4411" s="24">
        <v>61.62</v>
      </c>
      <c r="G4411" s="24">
        <f t="shared" si="68"/>
        <v>469.98</v>
      </c>
    </row>
    <row r="4412" spans="1:7" x14ac:dyDescent="0.25">
      <c r="A4412" t="s">
        <v>311</v>
      </c>
      <c r="B4412" t="s">
        <v>314</v>
      </c>
      <c r="C4412" t="s">
        <v>500</v>
      </c>
      <c r="D4412" s="34">
        <v>44866</v>
      </c>
      <c r="E4412">
        <v>408.36</v>
      </c>
      <c r="F4412" s="24">
        <v>61.62</v>
      </c>
      <c r="G4412" s="24">
        <f t="shared" si="68"/>
        <v>469.98</v>
      </c>
    </row>
    <row r="4413" spans="1:7" x14ac:dyDescent="0.25">
      <c r="A4413" t="s">
        <v>311</v>
      </c>
      <c r="B4413" t="s">
        <v>314</v>
      </c>
      <c r="C4413" t="s">
        <v>501</v>
      </c>
      <c r="D4413" s="34">
        <v>44866</v>
      </c>
      <c r="E4413">
        <v>408.36</v>
      </c>
      <c r="F4413" s="24">
        <v>61.62</v>
      </c>
      <c r="G4413" s="24">
        <f t="shared" si="68"/>
        <v>469.98</v>
      </c>
    </row>
    <row r="4414" spans="1:7" x14ac:dyDescent="0.25">
      <c r="A4414" t="s">
        <v>311</v>
      </c>
      <c r="B4414" t="s">
        <v>314</v>
      </c>
      <c r="C4414" t="s">
        <v>502</v>
      </c>
      <c r="D4414" s="34">
        <v>44866</v>
      </c>
      <c r="E4414">
        <v>408.36</v>
      </c>
      <c r="F4414" s="24">
        <v>61.62</v>
      </c>
      <c r="G4414" s="24">
        <f t="shared" si="68"/>
        <v>469.98</v>
      </c>
    </row>
    <row r="4415" spans="1:7" x14ac:dyDescent="0.25">
      <c r="A4415" t="s">
        <v>311</v>
      </c>
      <c r="B4415" t="s">
        <v>314</v>
      </c>
      <c r="C4415" t="s">
        <v>503</v>
      </c>
      <c r="D4415" s="34">
        <v>44866</v>
      </c>
      <c r="E4415">
        <v>408.36</v>
      </c>
      <c r="F4415" s="24">
        <v>61.62</v>
      </c>
      <c r="G4415" s="24">
        <f t="shared" si="68"/>
        <v>469.98</v>
      </c>
    </row>
    <row r="4416" spans="1:7" x14ac:dyDescent="0.25">
      <c r="A4416" t="s">
        <v>311</v>
      </c>
      <c r="B4416" t="s">
        <v>314</v>
      </c>
      <c r="C4416" t="s">
        <v>504</v>
      </c>
      <c r="D4416" s="34">
        <v>44866</v>
      </c>
      <c r="E4416">
        <v>408.36</v>
      </c>
      <c r="F4416" s="24">
        <v>61.62</v>
      </c>
      <c r="G4416" s="24">
        <f t="shared" si="68"/>
        <v>469.98</v>
      </c>
    </row>
    <row r="4417" spans="1:7" x14ac:dyDescent="0.25">
      <c r="A4417" t="s">
        <v>311</v>
      </c>
      <c r="B4417" t="s">
        <v>314</v>
      </c>
      <c r="C4417" t="s">
        <v>505</v>
      </c>
      <c r="D4417" s="34">
        <v>44866</v>
      </c>
      <c r="E4417">
        <v>408.36</v>
      </c>
      <c r="F4417" s="24">
        <v>61.62</v>
      </c>
      <c r="G4417" s="24">
        <f t="shared" si="68"/>
        <v>469.98</v>
      </c>
    </row>
    <row r="4418" spans="1:7" x14ac:dyDescent="0.25">
      <c r="A4418" t="s">
        <v>311</v>
      </c>
      <c r="B4418" t="s">
        <v>312</v>
      </c>
      <c r="C4418" t="s">
        <v>313</v>
      </c>
      <c r="D4418" s="34">
        <v>44896</v>
      </c>
      <c r="E4418">
        <v>893847.12</v>
      </c>
      <c r="F4418" s="24">
        <v>304644.98</v>
      </c>
      <c r="G4418" s="24">
        <f t="shared" si="68"/>
        <v>1198492.1000000001</v>
      </c>
    </row>
    <row r="4419" spans="1:7" x14ac:dyDescent="0.25">
      <c r="A4419" t="s">
        <v>311</v>
      </c>
      <c r="B4419" t="s">
        <v>314</v>
      </c>
      <c r="C4419" t="s">
        <v>315</v>
      </c>
      <c r="D4419" s="34">
        <v>44896</v>
      </c>
      <c r="E4419">
        <v>409.61</v>
      </c>
      <c r="F4419" s="24">
        <v>60.37</v>
      </c>
      <c r="G4419" s="24">
        <f t="shared" ref="G4419:G4482" si="69">SUM(E4419:F4419)</f>
        <v>469.98</v>
      </c>
    </row>
    <row r="4420" spans="1:7" x14ac:dyDescent="0.25">
      <c r="A4420" t="s">
        <v>311</v>
      </c>
      <c r="B4420" t="s">
        <v>314</v>
      </c>
      <c r="C4420" t="s">
        <v>316</v>
      </c>
      <c r="D4420" s="34">
        <v>44896</v>
      </c>
      <c r="E4420">
        <v>410.94</v>
      </c>
      <c r="F4420" s="24">
        <v>60.57</v>
      </c>
      <c r="G4420" s="24">
        <f t="shared" si="69"/>
        <v>471.51</v>
      </c>
    </row>
    <row r="4421" spans="1:7" x14ac:dyDescent="0.25">
      <c r="A4421" t="s">
        <v>311</v>
      </c>
      <c r="B4421" t="s">
        <v>314</v>
      </c>
      <c r="C4421" t="s">
        <v>317</v>
      </c>
      <c r="D4421" s="34">
        <v>44896</v>
      </c>
      <c r="E4421">
        <v>409.61</v>
      </c>
      <c r="F4421" s="24">
        <v>60.37</v>
      </c>
      <c r="G4421" s="24">
        <f t="shared" si="69"/>
        <v>469.98</v>
      </c>
    </row>
    <row r="4422" spans="1:7" x14ac:dyDescent="0.25">
      <c r="A4422" t="s">
        <v>311</v>
      </c>
      <c r="B4422" t="s">
        <v>314</v>
      </c>
      <c r="C4422" t="s">
        <v>318</v>
      </c>
      <c r="D4422" s="34">
        <v>44896</v>
      </c>
      <c r="E4422">
        <v>410.94</v>
      </c>
      <c r="F4422" s="24">
        <v>60.57</v>
      </c>
      <c r="G4422" s="24">
        <f t="shared" si="69"/>
        <v>471.51</v>
      </c>
    </row>
    <row r="4423" spans="1:7" x14ac:dyDescent="0.25">
      <c r="A4423" t="s">
        <v>311</v>
      </c>
      <c r="B4423" t="s">
        <v>314</v>
      </c>
      <c r="C4423" t="s">
        <v>319</v>
      </c>
      <c r="D4423" s="34">
        <v>44896</v>
      </c>
      <c r="E4423">
        <v>410.94</v>
      </c>
      <c r="F4423" s="24">
        <v>60.57</v>
      </c>
      <c r="G4423" s="24">
        <f t="shared" si="69"/>
        <v>471.51</v>
      </c>
    </row>
    <row r="4424" spans="1:7" x14ac:dyDescent="0.25">
      <c r="A4424" t="s">
        <v>311</v>
      </c>
      <c r="B4424" t="s">
        <v>314</v>
      </c>
      <c r="C4424" t="s">
        <v>320</v>
      </c>
      <c r="D4424" s="34">
        <v>44896</v>
      </c>
      <c r="E4424">
        <v>410.94</v>
      </c>
      <c r="F4424" s="24">
        <v>60.57</v>
      </c>
      <c r="G4424" s="24">
        <f t="shared" si="69"/>
        <v>471.51</v>
      </c>
    </row>
    <row r="4425" spans="1:7" x14ac:dyDescent="0.25">
      <c r="A4425" t="s">
        <v>311</v>
      </c>
      <c r="B4425" t="s">
        <v>314</v>
      </c>
      <c r="C4425" t="s">
        <v>321</v>
      </c>
      <c r="D4425" s="34">
        <v>44896</v>
      </c>
      <c r="E4425">
        <v>409.61</v>
      </c>
      <c r="F4425" s="24">
        <v>60.37</v>
      </c>
      <c r="G4425" s="24">
        <f t="shared" si="69"/>
        <v>469.98</v>
      </c>
    </row>
    <row r="4426" spans="1:7" x14ac:dyDescent="0.25">
      <c r="A4426" t="s">
        <v>311</v>
      </c>
      <c r="B4426" t="s">
        <v>314</v>
      </c>
      <c r="C4426" t="s">
        <v>322</v>
      </c>
      <c r="D4426" s="34">
        <v>44896</v>
      </c>
      <c r="E4426">
        <v>410.94</v>
      </c>
      <c r="F4426" s="24">
        <v>60.57</v>
      </c>
      <c r="G4426" s="24">
        <f t="shared" si="69"/>
        <v>471.51</v>
      </c>
    </row>
    <row r="4427" spans="1:7" x14ac:dyDescent="0.25">
      <c r="A4427" t="s">
        <v>311</v>
      </c>
      <c r="B4427" t="s">
        <v>314</v>
      </c>
      <c r="C4427" t="s">
        <v>323</v>
      </c>
      <c r="D4427" s="34">
        <v>44896</v>
      </c>
      <c r="E4427">
        <v>409.61</v>
      </c>
      <c r="F4427" s="24">
        <v>60.37</v>
      </c>
      <c r="G4427" s="24">
        <f t="shared" si="69"/>
        <v>469.98</v>
      </c>
    </row>
    <row r="4428" spans="1:7" x14ac:dyDescent="0.25">
      <c r="A4428" t="s">
        <v>311</v>
      </c>
      <c r="B4428" t="s">
        <v>314</v>
      </c>
      <c r="C4428" t="s">
        <v>324</v>
      </c>
      <c r="D4428" s="34">
        <v>44896</v>
      </c>
      <c r="E4428">
        <v>410.94</v>
      </c>
      <c r="F4428" s="24">
        <v>60.57</v>
      </c>
      <c r="G4428" s="24">
        <f t="shared" si="69"/>
        <v>471.51</v>
      </c>
    </row>
    <row r="4429" spans="1:7" x14ac:dyDescent="0.25">
      <c r="A4429" t="s">
        <v>311</v>
      </c>
      <c r="B4429" t="s">
        <v>314</v>
      </c>
      <c r="C4429" t="s">
        <v>325</v>
      </c>
      <c r="D4429" s="34">
        <v>44896</v>
      </c>
      <c r="E4429">
        <v>409.61</v>
      </c>
      <c r="F4429" s="24">
        <v>60.37</v>
      </c>
      <c r="G4429" s="24">
        <f t="shared" si="69"/>
        <v>469.98</v>
      </c>
    </row>
    <row r="4430" spans="1:7" x14ac:dyDescent="0.25">
      <c r="A4430" t="s">
        <v>311</v>
      </c>
      <c r="B4430" t="s">
        <v>314</v>
      </c>
      <c r="C4430" t="s">
        <v>326</v>
      </c>
      <c r="D4430" s="34">
        <v>44896</v>
      </c>
      <c r="E4430">
        <v>410.94</v>
      </c>
      <c r="F4430" s="24">
        <v>60.57</v>
      </c>
      <c r="G4430" s="24">
        <f t="shared" si="69"/>
        <v>471.51</v>
      </c>
    </row>
    <row r="4431" spans="1:7" x14ac:dyDescent="0.25">
      <c r="A4431" t="s">
        <v>311</v>
      </c>
      <c r="B4431" t="s">
        <v>314</v>
      </c>
      <c r="C4431" t="s">
        <v>327</v>
      </c>
      <c r="D4431" s="34">
        <v>44896</v>
      </c>
      <c r="E4431">
        <v>410.94</v>
      </c>
      <c r="F4431" s="24">
        <v>60.57</v>
      </c>
      <c r="G4431" s="24">
        <f t="shared" si="69"/>
        <v>471.51</v>
      </c>
    </row>
    <row r="4432" spans="1:7" x14ac:dyDescent="0.25">
      <c r="A4432" t="s">
        <v>311</v>
      </c>
      <c r="B4432" t="s">
        <v>314</v>
      </c>
      <c r="C4432" t="s">
        <v>328</v>
      </c>
      <c r="D4432" s="34">
        <v>44896</v>
      </c>
      <c r="E4432">
        <v>410.94</v>
      </c>
      <c r="F4432" s="24">
        <v>60.57</v>
      </c>
      <c r="G4432" s="24">
        <f t="shared" si="69"/>
        <v>471.51</v>
      </c>
    </row>
    <row r="4433" spans="1:7" x14ac:dyDescent="0.25">
      <c r="A4433" t="s">
        <v>311</v>
      </c>
      <c r="B4433" t="s">
        <v>314</v>
      </c>
      <c r="C4433" t="s">
        <v>329</v>
      </c>
      <c r="D4433" s="34">
        <v>44896</v>
      </c>
      <c r="E4433">
        <v>410.94</v>
      </c>
      <c r="F4433" s="24">
        <v>60.57</v>
      </c>
      <c r="G4433" s="24">
        <f t="shared" si="69"/>
        <v>471.51</v>
      </c>
    </row>
    <row r="4434" spans="1:7" x14ac:dyDescent="0.25">
      <c r="A4434" t="s">
        <v>311</v>
      </c>
      <c r="B4434" t="s">
        <v>314</v>
      </c>
      <c r="C4434" t="s">
        <v>330</v>
      </c>
      <c r="D4434" s="34">
        <v>44896</v>
      </c>
      <c r="E4434">
        <v>409.61</v>
      </c>
      <c r="F4434" s="24">
        <v>60.37</v>
      </c>
      <c r="G4434" s="24">
        <f t="shared" si="69"/>
        <v>469.98</v>
      </c>
    </row>
    <row r="4435" spans="1:7" x14ac:dyDescent="0.25">
      <c r="A4435" t="s">
        <v>311</v>
      </c>
      <c r="B4435" t="s">
        <v>314</v>
      </c>
      <c r="C4435" t="s">
        <v>331</v>
      </c>
      <c r="D4435" s="34">
        <v>44896</v>
      </c>
      <c r="E4435">
        <v>410.94</v>
      </c>
      <c r="F4435" s="24">
        <v>60.57</v>
      </c>
      <c r="G4435" s="24">
        <f t="shared" si="69"/>
        <v>471.51</v>
      </c>
    </row>
    <row r="4436" spans="1:7" x14ac:dyDescent="0.25">
      <c r="A4436" t="s">
        <v>311</v>
      </c>
      <c r="B4436" t="s">
        <v>314</v>
      </c>
      <c r="C4436" t="s">
        <v>332</v>
      </c>
      <c r="D4436" s="34">
        <v>44896</v>
      </c>
      <c r="E4436">
        <v>410.94</v>
      </c>
      <c r="F4436" s="24">
        <v>60.57</v>
      </c>
      <c r="G4436" s="24">
        <f t="shared" si="69"/>
        <v>471.51</v>
      </c>
    </row>
    <row r="4437" spans="1:7" x14ac:dyDescent="0.25">
      <c r="A4437" t="s">
        <v>311</v>
      </c>
      <c r="B4437" t="s">
        <v>314</v>
      </c>
      <c r="C4437" t="s">
        <v>333</v>
      </c>
      <c r="D4437" s="34">
        <v>44896</v>
      </c>
      <c r="E4437">
        <v>410.94</v>
      </c>
      <c r="F4437" s="24">
        <v>60.57</v>
      </c>
      <c r="G4437" s="24">
        <f t="shared" si="69"/>
        <v>471.51</v>
      </c>
    </row>
    <row r="4438" spans="1:7" x14ac:dyDescent="0.25">
      <c r="A4438" t="s">
        <v>311</v>
      </c>
      <c r="B4438" t="s">
        <v>314</v>
      </c>
      <c r="C4438" t="s">
        <v>334</v>
      </c>
      <c r="D4438" s="34">
        <v>44896</v>
      </c>
      <c r="E4438">
        <v>409.61</v>
      </c>
      <c r="F4438" s="24">
        <v>60.37</v>
      </c>
      <c r="G4438" s="24">
        <f t="shared" si="69"/>
        <v>469.98</v>
      </c>
    </row>
    <row r="4439" spans="1:7" x14ac:dyDescent="0.25">
      <c r="A4439" t="s">
        <v>311</v>
      </c>
      <c r="B4439" t="s">
        <v>314</v>
      </c>
      <c r="C4439" t="s">
        <v>335</v>
      </c>
      <c r="D4439" s="34">
        <v>44896</v>
      </c>
      <c r="E4439">
        <v>410.94</v>
      </c>
      <c r="F4439" s="24">
        <v>60.57</v>
      </c>
      <c r="G4439" s="24">
        <f t="shared" si="69"/>
        <v>471.51</v>
      </c>
    </row>
    <row r="4440" spans="1:7" x14ac:dyDescent="0.25">
      <c r="A4440" t="s">
        <v>311</v>
      </c>
      <c r="B4440" t="s">
        <v>314</v>
      </c>
      <c r="C4440" t="s">
        <v>336</v>
      </c>
      <c r="D4440" s="34">
        <v>44896</v>
      </c>
      <c r="E4440">
        <v>410.94</v>
      </c>
      <c r="F4440" s="24">
        <v>60.57</v>
      </c>
      <c r="G4440" s="24">
        <f t="shared" si="69"/>
        <v>471.51</v>
      </c>
    </row>
    <row r="4441" spans="1:7" x14ac:dyDescent="0.25">
      <c r="A4441" t="s">
        <v>311</v>
      </c>
      <c r="B4441" t="s">
        <v>314</v>
      </c>
      <c r="C4441" t="s">
        <v>337</v>
      </c>
      <c r="D4441" s="34">
        <v>44896</v>
      </c>
      <c r="E4441">
        <v>409.61</v>
      </c>
      <c r="F4441" s="24">
        <v>60.37</v>
      </c>
      <c r="G4441" s="24">
        <f t="shared" si="69"/>
        <v>469.98</v>
      </c>
    </row>
    <row r="4442" spans="1:7" x14ac:dyDescent="0.25">
      <c r="A4442" t="s">
        <v>311</v>
      </c>
      <c r="B4442" t="s">
        <v>314</v>
      </c>
      <c r="C4442" t="s">
        <v>338</v>
      </c>
      <c r="D4442" s="34">
        <v>44896</v>
      </c>
      <c r="E4442">
        <v>409.61</v>
      </c>
      <c r="F4442" s="24">
        <v>60.37</v>
      </c>
      <c r="G4442" s="24">
        <f t="shared" si="69"/>
        <v>469.98</v>
      </c>
    </row>
    <row r="4443" spans="1:7" x14ac:dyDescent="0.25">
      <c r="A4443" t="s">
        <v>311</v>
      </c>
      <c r="B4443" t="s">
        <v>314</v>
      </c>
      <c r="C4443" t="s">
        <v>339</v>
      </c>
      <c r="D4443" s="34">
        <v>44896</v>
      </c>
      <c r="E4443">
        <v>409.61</v>
      </c>
      <c r="F4443" s="24">
        <v>60.37</v>
      </c>
      <c r="G4443" s="24">
        <f t="shared" si="69"/>
        <v>469.98</v>
      </c>
    </row>
    <row r="4444" spans="1:7" x14ac:dyDescent="0.25">
      <c r="A4444" t="s">
        <v>311</v>
      </c>
      <c r="B4444" t="s">
        <v>314</v>
      </c>
      <c r="C4444" t="s">
        <v>340</v>
      </c>
      <c r="D4444" s="34">
        <v>44896</v>
      </c>
      <c r="E4444">
        <v>409.61</v>
      </c>
      <c r="F4444" s="24">
        <v>60.37</v>
      </c>
      <c r="G4444" s="24">
        <f t="shared" si="69"/>
        <v>469.98</v>
      </c>
    </row>
    <row r="4445" spans="1:7" x14ac:dyDescent="0.25">
      <c r="A4445" t="s">
        <v>311</v>
      </c>
      <c r="B4445" t="s">
        <v>314</v>
      </c>
      <c r="C4445" t="s">
        <v>341</v>
      </c>
      <c r="D4445" s="34">
        <v>44896</v>
      </c>
      <c r="E4445">
        <v>409.61</v>
      </c>
      <c r="F4445" s="24">
        <v>60.37</v>
      </c>
      <c r="G4445" s="24">
        <f t="shared" si="69"/>
        <v>469.98</v>
      </c>
    </row>
    <row r="4446" spans="1:7" x14ac:dyDescent="0.25">
      <c r="A4446" t="s">
        <v>311</v>
      </c>
      <c r="B4446" t="s">
        <v>314</v>
      </c>
      <c r="C4446" t="s">
        <v>342</v>
      </c>
      <c r="D4446" s="34">
        <v>44896</v>
      </c>
      <c r="E4446">
        <v>409.61</v>
      </c>
      <c r="F4446" s="24">
        <v>60.37</v>
      </c>
      <c r="G4446" s="24">
        <f t="shared" si="69"/>
        <v>469.98</v>
      </c>
    </row>
    <row r="4447" spans="1:7" x14ac:dyDescent="0.25">
      <c r="A4447" t="s">
        <v>311</v>
      </c>
      <c r="B4447" t="s">
        <v>314</v>
      </c>
      <c r="C4447" t="s">
        <v>343</v>
      </c>
      <c r="D4447" s="34">
        <v>44896</v>
      </c>
      <c r="E4447">
        <v>409.61</v>
      </c>
      <c r="F4447" s="24">
        <v>60.37</v>
      </c>
      <c r="G4447" s="24">
        <f t="shared" si="69"/>
        <v>469.98</v>
      </c>
    </row>
    <row r="4448" spans="1:7" x14ac:dyDescent="0.25">
      <c r="A4448" t="s">
        <v>311</v>
      </c>
      <c r="B4448" t="s">
        <v>314</v>
      </c>
      <c r="C4448" t="s">
        <v>344</v>
      </c>
      <c r="D4448" s="34">
        <v>44896</v>
      </c>
      <c r="E4448">
        <v>409.61</v>
      </c>
      <c r="F4448" s="24">
        <v>60.37</v>
      </c>
      <c r="G4448" s="24">
        <f t="shared" si="69"/>
        <v>469.98</v>
      </c>
    </row>
    <row r="4449" spans="1:7" x14ac:dyDescent="0.25">
      <c r="A4449" t="s">
        <v>311</v>
      </c>
      <c r="B4449" t="s">
        <v>314</v>
      </c>
      <c r="C4449" t="s">
        <v>345</v>
      </c>
      <c r="D4449" s="34">
        <v>44896</v>
      </c>
      <c r="E4449">
        <v>409.61</v>
      </c>
      <c r="F4449" s="24">
        <v>60.37</v>
      </c>
      <c r="G4449" s="24">
        <f t="shared" si="69"/>
        <v>469.98</v>
      </c>
    </row>
    <row r="4450" spans="1:7" x14ac:dyDescent="0.25">
      <c r="A4450" t="s">
        <v>311</v>
      </c>
      <c r="B4450" t="s">
        <v>314</v>
      </c>
      <c r="C4450" t="s">
        <v>346</v>
      </c>
      <c r="D4450" s="34">
        <v>44896</v>
      </c>
      <c r="E4450">
        <v>409.61</v>
      </c>
      <c r="F4450" s="24">
        <v>60.37</v>
      </c>
      <c r="G4450" s="24">
        <f t="shared" si="69"/>
        <v>469.98</v>
      </c>
    </row>
    <row r="4451" spans="1:7" x14ac:dyDescent="0.25">
      <c r="A4451" t="s">
        <v>311</v>
      </c>
      <c r="B4451" t="s">
        <v>314</v>
      </c>
      <c r="C4451" t="s">
        <v>347</v>
      </c>
      <c r="D4451" s="34">
        <v>44896</v>
      </c>
      <c r="E4451">
        <v>409.61</v>
      </c>
      <c r="F4451" s="24">
        <v>60.37</v>
      </c>
      <c r="G4451" s="24">
        <f t="shared" si="69"/>
        <v>469.98</v>
      </c>
    </row>
    <row r="4452" spans="1:7" x14ac:dyDescent="0.25">
      <c r="A4452" t="s">
        <v>311</v>
      </c>
      <c r="B4452" t="s">
        <v>314</v>
      </c>
      <c r="C4452" t="s">
        <v>348</v>
      </c>
      <c r="D4452" s="34">
        <v>44896</v>
      </c>
      <c r="E4452">
        <v>409.61</v>
      </c>
      <c r="F4452" s="24">
        <v>60.37</v>
      </c>
      <c r="G4452" s="24">
        <f t="shared" si="69"/>
        <v>469.98</v>
      </c>
    </row>
    <row r="4453" spans="1:7" x14ac:dyDescent="0.25">
      <c r="A4453" t="s">
        <v>311</v>
      </c>
      <c r="B4453" t="s">
        <v>314</v>
      </c>
      <c r="C4453" t="s">
        <v>349</v>
      </c>
      <c r="D4453" s="34">
        <v>44896</v>
      </c>
      <c r="E4453">
        <v>410.94</v>
      </c>
      <c r="F4453" s="24">
        <v>60.57</v>
      </c>
      <c r="G4453" s="24">
        <f t="shared" si="69"/>
        <v>471.51</v>
      </c>
    </row>
    <row r="4454" spans="1:7" x14ac:dyDescent="0.25">
      <c r="A4454" t="s">
        <v>311</v>
      </c>
      <c r="B4454" t="s">
        <v>314</v>
      </c>
      <c r="C4454" t="s">
        <v>350</v>
      </c>
      <c r="D4454" s="34">
        <v>44896</v>
      </c>
      <c r="E4454">
        <v>409.61</v>
      </c>
      <c r="F4454" s="24">
        <v>60.37</v>
      </c>
      <c r="G4454" s="24">
        <f t="shared" si="69"/>
        <v>469.98</v>
      </c>
    </row>
    <row r="4455" spans="1:7" x14ac:dyDescent="0.25">
      <c r="A4455" t="s">
        <v>311</v>
      </c>
      <c r="B4455" t="s">
        <v>314</v>
      </c>
      <c r="C4455" t="s">
        <v>351</v>
      </c>
      <c r="D4455" s="34">
        <v>44896</v>
      </c>
      <c r="E4455">
        <v>410.94</v>
      </c>
      <c r="F4455" s="24">
        <v>60.57</v>
      </c>
      <c r="G4455" s="24">
        <f t="shared" si="69"/>
        <v>471.51</v>
      </c>
    </row>
    <row r="4456" spans="1:7" x14ac:dyDescent="0.25">
      <c r="A4456" t="s">
        <v>311</v>
      </c>
      <c r="B4456" t="s">
        <v>314</v>
      </c>
      <c r="C4456" t="s">
        <v>352</v>
      </c>
      <c r="D4456" s="34">
        <v>44896</v>
      </c>
      <c r="E4456">
        <v>410.94</v>
      </c>
      <c r="F4456" s="24">
        <v>60.57</v>
      </c>
      <c r="G4456" s="24">
        <f t="shared" si="69"/>
        <v>471.51</v>
      </c>
    </row>
    <row r="4457" spans="1:7" x14ac:dyDescent="0.25">
      <c r="A4457" t="s">
        <v>311</v>
      </c>
      <c r="B4457" t="s">
        <v>314</v>
      </c>
      <c r="C4457" t="s">
        <v>353</v>
      </c>
      <c r="D4457" s="34">
        <v>44896</v>
      </c>
      <c r="E4457">
        <v>409.61</v>
      </c>
      <c r="F4457" s="24">
        <v>60.37</v>
      </c>
      <c r="G4457" s="24">
        <f t="shared" si="69"/>
        <v>469.98</v>
      </c>
    </row>
    <row r="4458" spans="1:7" x14ac:dyDescent="0.25">
      <c r="A4458" t="s">
        <v>311</v>
      </c>
      <c r="B4458" t="s">
        <v>314</v>
      </c>
      <c r="C4458" t="s">
        <v>354</v>
      </c>
      <c r="D4458" s="34">
        <v>44896</v>
      </c>
      <c r="E4458">
        <v>410.94</v>
      </c>
      <c r="F4458" s="24">
        <v>60.57</v>
      </c>
      <c r="G4458" s="24">
        <f t="shared" si="69"/>
        <v>471.51</v>
      </c>
    </row>
    <row r="4459" spans="1:7" x14ac:dyDescent="0.25">
      <c r="A4459" t="s">
        <v>311</v>
      </c>
      <c r="B4459" t="s">
        <v>314</v>
      </c>
      <c r="C4459" t="s">
        <v>355</v>
      </c>
      <c r="D4459" s="34">
        <v>44896</v>
      </c>
      <c r="E4459">
        <v>410.94</v>
      </c>
      <c r="F4459" s="24">
        <v>60.57</v>
      </c>
      <c r="G4459" s="24">
        <f t="shared" si="69"/>
        <v>471.51</v>
      </c>
    </row>
    <row r="4460" spans="1:7" x14ac:dyDescent="0.25">
      <c r="A4460" t="s">
        <v>311</v>
      </c>
      <c r="B4460" t="s">
        <v>314</v>
      </c>
      <c r="C4460" t="s">
        <v>356</v>
      </c>
      <c r="D4460" s="34">
        <v>44896</v>
      </c>
      <c r="E4460">
        <v>410.94</v>
      </c>
      <c r="F4460" s="24">
        <v>60.57</v>
      </c>
      <c r="G4460" s="24">
        <f t="shared" si="69"/>
        <v>471.51</v>
      </c>
    </row>
    <row r="4461" spans="1:7" x14ac:dyDescent="0.25">
      <c r="A4461" t="s">
        <v>311</v>
      </c>
      <c r="B4461" t="s">
        <v>314</v>
      </c>
      <c r="C4461" t="s">
        <v>357</v>
      </c>
      <c r="D4461" s="34">
        <v>44896</v>
      </c>
      <c r="E4461">
        <v>410.94</v>
      </c>
      <c r="F4461" s="24">
        <v>60.57</v>
      </c>
      <c r="G4461" s="24">
        <f t="shared" si="69"/>
        <v>471.51</v>
      </c>
    </row>
    <row r="4462" spans="1:7" x14ac:dyDescent="0.25">
      <c r="A4462" t="s">
        <v>311</v>
      </c>
      <c r="B4462" t="s">
        <v>314</v>
      </c>
      <c r="C4462" t="s">
        <v>358</v>
      </c>
      <c r="D4462" s="34">
        <v>44896</v>
      </c>
      <c r="E4462">
        <v>410.94</v>
      </c>
      <c r="F4462" s="24">
        <v>60.57</v>
      </c>
      <c r="G4462" s="24">
        <f t="shared" si="69"/>
        <v>471.51</v>
      </c>
    </row>
    <row r="4463" spans="1:7" x14ac:dyDescent="0.25">
      <c r="A4463" t="s">
        <v>311</v>
      </c>
      <c r="B4463" t="s">
        <v>314</v>
      </c>
      <c r="C4463" t="s">
        <v>359</v>
      </c>
      <c r="D4463" s="34">
        <v>44896</v>
      </c>
      <c r="E4463">
        <v>410.94</v>
      </c>
      <c r="F4463" s="24">
        <v>60.57</v>
      </c>
      <c r="G4463" s="24">
        <f t="shared" si="69"/>
        <v>471.51</v>
      </c>
    </row>
    <row r="4464" spans="1:7" x14ac:dyDescent="0.25">
      <c r="A4464" t="s">
        <v>311</v>
      </c>
      <c r="B4464" t="s">
        <v>314</v>
      </c>
      <c r="C4464" t="s">
        <v>360</v>
      </c>
      <c r="D4464" s="34">
        <v>44896</v>
      </c>
      <c r="E4464">
        <v>410.94</v>
      </c>
      <c r="F4464" s="24">
        <v>60.57</v>
      </c>
      <c r="G4464" s="24">
        <f t="shared" si="69"/>
        <v>471.51</v>
      </c>
    </row>
    <row r="4465" spans="1:7" x14ac:dyDescent="0.25">
      <c r="A4465" t="s">
        <v>311</v>
      </c>
      <c r="B4465" t="s">
        <v>314</v>
      </c>
      <c r="C4465" t="s">
        <v>361</v>
      </c>
      <c r="D4465" s="34">
        <v>44896</v>
      </c>
      <c r="E4465">
        <v>410.94</v>
      </c>
      <c r="F4465" s="24">
        <v>60.57</v>
      </c>
      <c r="G4465" s="24">
        <f t="shared" si="69"/>
        <v>471.51</v>
      </c>
    </row>
    <row r="4466" spans="1:7" x14ac:dyDescent="0.25">
      <c r="A4466" t="s">
        <v>311</v>
      </c>
      <c r="B4466" t="s">
        <v>314</v>
      </c>
      <c r="C4466" t="s">
        <v>362</v>
      </c>
      <c r="D4466" s="34">
        <v>44896</v>
      </c>
      <c r="E4466">
        <v>410.94</v>
      </c>
      <c r="F4466" s="24">
        <v>60.57</v>
      </c>
      <c r="G4466" s="24">
        <f t="shared" si="69"/>
        <v>471.51</v>
      </c>
    </row>
    <row r="4467" spans="1:7" x14ac:dyDescent="0.25">
      <c r="A4467" t="s">
        <v>311</v>
      </c>
      <c r="B4467" t="s">
        <v>314</v>
      </c>
      <c r="C4467" t="s">
        <v>363</v>
      </c>
      <c r="D4467" s="34">
        <v>44896</v>
      </c>
      <c r="E4467">
        <v>410.94</v>
      </c>
      <c r="F4467" s="24">
        <v>60.57</v>
      </c>
      <c r="G4467" s="24">
        <f t="shared" si="69"/>
        <v>471.51</v>
      </c>
    </row>
    <row r="4468" spans="1:7" x14ac:dyDescent="0.25">
      <c r="A4468" t="s">
        <v>311</v>
      </c>
      <c r="B4468" t="s">
        <v>314</v>
      </c>
      <c r="C4468" t="s">
        <v>364</v>
      </c>
      <c r="D4468" s="34">
        <v>44896</v>
      </c>
      <c r="E4468">
        <v>410.94</v>
      </c>
      <c r="F4468" s="24">
        <v>60.57</v>
      </c>
      <c r="G4468" s="24">
        <f t="shared" si="69"/>
        <v>471.51</v>
      </c>
    </row>
    <row r="4469" spans="1:7" x14ac:dyDescent="0.25">
      <c r="A4469" t="s">
        <v>311</v>
      </c>
      <c r="B4469" t="s">
        <v>314</v>
      </c>
      <c r="C4469" t="s">
        <v>365</v>
      </c>
      <c r="D4469" s="34">
        <v>44896</v>
      </c>
      <c r="E4469">
        <v>410.94</v>
      </c>
      <c r="F4469" s="24">
        <v>60.57</v>
      </c>
      <c r="G4469" s="24">
        <f t="shared" si="69"/>
        <v>471.51</v>
      </c>
    </row>
    <row r="4470" spans="1:7" x14ac:dyDescent="0.25">
      <c r="A4470" t="s">
        <v>311</v>
      </c>
      <c r="B4470" t="s">
        <v>314</v>
      </c>
      <c r="C4470" t="s">
        <v>366</v>
      </c>
      <c r="D4470" s="34">
        <v>44896</v>
      </c>
      <c r="E4470">
        <v>410.94</v>
      </c>
      <c r="F4470" s="24">
        <v>60.57</v>
      </c>
      <c r="G4470" s="24">
        <f t="shared" si="69"/>
        <v>471.51</v>
      </c>
    </row>
    <row r="4471" spans="1:7" x14ac:dyDescent="0.25">
      <c r="A4471" t="s">
        <v>311</v>
      </c>
      <c r="B4471" t="s">
        <v>314</v>
      </c>
      <c r="C4471" t="s">
        <v>367</v>
      </c>
      <c r="D4471" s="34">
        <v>44896</v>
      </c>
      <c r="E4471">
        <v>409.61</v>
      </c>
      <c r="F4471" s="24">
        <v>60.37</v>
      </c>
      <c r="G4471" s="24">
        <f t="shared" si="69"/>
        <v>469.98</v>
      </c>
    </row>
    <row r="4472" spans="1:7" x14ac:dyDescent="0.25">
      <c r="A4472" t="s">
        <v>311</v>
      </c>
      <c r="B4472" t="s">
        <v>314</v>
      </c>
      <c r="C4472" t="s">
        <v>368</v>
      </c>
      <c r="D4472" s="34">
        <v>44896</v>
      </c>
      <c r="E4472">
        <v>410.94</v>
      </c>
      <c r="F4472" s="24">
        <v>60.57</v>
      </c>
      <c r="G4472" s="24">
        <f t="shared" si="69"/>
        <v>471.51</v>
      </c>
    </row>
    <row r="4473" spans="1:7" x14ac:dyDescent="0.25">
      <c r="A4473" t="s">
        <v>311</v>
      </c>
      <c r="B4473" t="s">
        <v>314</v>
      </c>
      <c r="C4473" t="s">
        <v>369</v>
      </c>
      <c r="D4473" s="34">
        <v>44896</v>
      </c>
      <c r="E4473">
        <v>410.94</v>
      </c>
      <c r="F4473" s="24">
        <v>60.57</v>
      </c>
      <c r="G4473" s="24">
        <f t="shared" si="69"/>
        <v>471.51</v>
      </c>
    </row>
    <row r="4474" spans="1:7" x14ac:dyDescent="0.25">
      <c r="A4474" t="s">
        <v>311</v>
      </c>
      <c r="B4474" t="s">
        <v>314</v>
      </c>
      <c r="C4474" t="s">
        <v>370</v>
      </c>
      <c r="D4474" s="34">
        <v>44896</v>
      </c>
      <c r="E4474">
        <v>410.94</v>
      </c>
      <c r="F4474" s="24">
        <v>60.57</v>
      </c>
      <c r="G4474" s="24">
        <f t="shared" si="69"/>
        <v>471.51</v>
      </c>
    </row>
    <row r="4475" spans="1:7" x14ac:dyDescent="0.25">
      <c r="A4475" t="s">
        <v>311</v>
      </c>
      <c r="B4475" t="s">
        <v>314</v>
      </c>
      <c r="C4475" t="s">
        <v>371</v>
      </c>
      <c r="D4475" s="34">
        <v>44896</v>
      </c>
      <c r="E4475">
        <v>410.94</v>
      </c>
      <c r="F4475" s="24">
        <v>60.57</v>
      </c>
      <c r="G4475" s="24">
        <f t="shared" si="69"/>
        <v>471.51</v>
      </c>
    </row>
    <row r="4476" spans="1:7" x14ac:dyDescent="0.25">
      <c r="A4476" t="s">
        <v>311</v>
      </c>
      <c r="B4476" t="s">
        <v>314</v>
      </c>
      <c r="C4476" t="s">
        <v>372</v>
      </c>
      <c r="D4476" s="34">
        <v>44896</v>
      </c>
      <c r="E4476">
        <v>410.94</v>
      </c>
      <c r="F4476" s="24">
        <v>60.57</v>
      </c>
      <c r="G4476" s="24">
        <f t="shared" si="69"/>
        <v>471.51</v>
      </c>
    </row>
    <row r="4477" spans="1:7" x14ac:dyDescent="0.25">
      <c r="A4477" t="s">
        <v>311</v>
      </c>
      <c r="B4477" t="s">
        <v>314</v>
      </c>
      <c r="C4477" t="s">
        <v>373</v>
      </c>
      <c r="D4477" s="34">
        <v>44896</v>
      </c>
      <c r="E4477">
        <v>410.94</v>
      </c>
      <c r="F4477" s="24">
        <v>60.57</v>
      </c>
      <c r="G4477" s="24">
        <f t="shared" si="69"/>
        <v>471.51</v>
      </c>
    </row>
    <row r="4478" spans="1:7" x14ac:dyDescent="0.25">
      <c r="A4478" t="s">
        <v>311</v>
      </c>
      <c r="B4478" t="s">
        <v>314</v>
      </c>
      <c r="C4478" t="s">
        <v>374</v>
      </c>
      <c r="D4478" s="34">
        <v>44896</v>
      </c>
      <c r="E4478">
        <v>409.61</v>
      </c>
      <c r="F4478" s="24">
        <v>60.37</v>
      </c>
      <c r="G4478" s="24">
        <f t="shared" si="69"/>
        <v>469.98</v>
      </c>
    </row>
    <row r="4479" spans="1:7" x14ac:dyDescent="0.25">
      <c r="A4479" t="s">
        <v>311</v>
      </c>
      <c r="B4479" t="s">
        <v>314</v>
      </c>
      <c r="C4479" t="s">
        <v>375</v>
      </c>
      <c r="D4479" s="34">
        <v>44896</v>
      </c>
      <c r="E4479">
        <v>410.94</v>
      </c>
      <c r="F4479" s="24">
        <v>60.57</v>
      </c>
      <c r="G4479" s="24">
        <f t="shared" si="69"/>
        <v>471.51</v>
      </c>
    </row>
    <row r="4480" spans="1:7" x14ac:dyDescent="0.25">
      <c r="A4480" t="s">
        <v>311</v>
      </c>
      <c r="B4480" t="s">
        <v>314</v>
      </c>
      <c r="C4480" t="s">
        <v>376</v>
      </c>
      <c r="D4480" s="34">
        <v>44896</v>
      </c>
      <c r="E4480">
        <v>410.94</v>
      </c>
      <c r="F4480" s="24">
        <v>60.57</v>
      </c>
      <c r="G4480" s="24">
        <f t="shared" si="69"/>
        <v>471.51</v>
      </c>
    </row>
    <row r="4481" spans="1:7" x14ac:dyDescent="0.25">
      <c r="A4481" t="s">
        <v>311</v>
      </c>
      <c r="B4481" t="s">
        <v>314</v>
      </c>
      <c r="C4481" t="s">
        <v>377</v>
      </c>
      <c r="D4481" s="34">
        <v>44896</v>
      </c>
      <c r="E4481">
        <v>410.94</v>
      </c>
      <c r="F4481" s="24">
        <v>60.57</v>
      </c>
      <c r="G4481" s="24">
        <f t="shared" si="69"/>
        <v>471.51</v>
      </c>
    </row>
    <row r="4482" spans="1:7" x14ac:dyDescent="0.25">
      <c r="A4482" t="s">
        <v>311</v>
      </c>
      <c r="B4482" t="s">
        <v>314</v>
      </c>
      <c r="C4482" t="s">
        <v>378</v>
      </c>
      <c r="D4482" s="34">
        <v>44896</v>
      </c>
      <c r="E4482">
        <v>410.94</v>
      </c>
      <c r="F4482" s="24">
        <v>60.57</v>
      </c>
      <c r="G4482" s="24">
        <f t="shared" si="69"/>
        <v>471.51</v>
      </c>
    </row>
    <row r="4483" spans="1:7" x14ac:dyDescent="0.25">
      <c r="A4483" t="s">
        <v>311</v>
      </c>
      <c r="B4483" t="s">
        <v>314</v>
      </c>
      <c r="C4483" t="s">
        <v>379</v>
      </c>
      <c r="D4483" s="34">
        <v>44896</v>
      </c>
      <c r="E4483">
        <v>409.61</v>
      </c>
      <c r="F4483" s="24">
        <v>60.37</v>
      </c>
      <c r="G4483" s="24">
        <f t="shared" ref="G4483:G4546" si="70">SUM(E4483:F4483)</f>
        <v>469.98</v>
      </c>
    </row>
    <row r="4484" spans="1:7" x14ac:dyDescent="0.25">
      <c r="A4484" t="s">
        <v>311</v>
      </c>
      <c r="B4484" t="s">
        <v>314</v>
      </c>
      <c r="C4484" t="s">
        <v>380</v>
      </c>
      <c r="D4484" s="34">
        <v>44896</v>
      </c>
      <c r="E4484">
        <v>409.61</v>
      </c>
      <c r="F4484" s="24">
        <v>60.37</v>
      </c>
      <c r="G4484" s="24">
        <f t="shared" si="70"/>
        <v>469.98</v>
      </c>
    </row>
    <row r="4485" spans="1:7" x14ac:dyDescent="0.25">
      <c r="A4485" t="s">
        <v>311</v>
      </c>
      <c r="B4485" t="s">
        <v>314</v>
      </c>
      <c r="C4485" t="s">
        <v>381</v>
      </c>
      <c r="D4485" s="34">
        <v>44896</v>
      </c>
      <c r="E4485">
        <v>409.61</v>
      </c>
      <c r="F4485" s="24">
        <v>60.37</v>
      </c>
      <c r="G4485" s="24">
        <f t="shared" si="70"/>
        <v>469.98</v>
      </c>
    </row>
    <row r="4486" spans="1:7" x14ac:dyDescent="0.25">
      <c r="A4486" t="s">
        <v>311</v>
      </c>
      <c r="B4486" t="s">
        <v>314</v>
      </c>
      <c r="C4486" t="s">
        <v>382</v>
      </c>
      <c r="D4486" s="34">
        <v>44896</v>
      </c>
      <c r="E4486">
        <v>409.61</v>
      </c>
      <c r="F4486" s="24">
        <v>60.37</v>
      </c>
      <c r="G4486" s="24">
        <f t="shared" si="70"/>
        <v>469.98</v>
      </c>
    </row>
    <row r="4487" spans="1:7" x14ac:dyDescent="0.25">
      <c r="A4487" t="s">
        <v>311</v>
      </c>
      <c r="B4487" t="s">
        <v>314</v>
      </c>
      <c r="C4487" t="s">
        <v>383</v>
      </c>
      <c r="D4487" s="34">
        <v>44896</v>
      </c>
      <c r="E4487">
        <v>409.61</v>
      </c>
      <c r="F4487" s="24">
        <v>60.37</v>
      </c>
      <c r="G4487" s="24">
        <f t="shared" si="70"/>
        <v>469.98</v>
      </c>
    </row>
    <row r="4488" spans="1:7" x14ac:dyDescent="0.25">
      <c r="A4488" t="s">
        <v>311</v>
      </c>
      <c r="B4488" t="s">
        <v>314</v>
      </c>
      <c r="C4488" t="s">
        <v>384</v>
      </c>
      <c r="D4488" s="34">
        <v>44896</v>
      </c>
      <c r="E4488">
        <v>409.61</v>
      </c>
      <c r="F4488" s="24">
        <v>60.37</v>
      </c>
      <c r="G4488" s="24">
        <f t="shared" si="70"/>
        <v>469.98</v>
      </c>
    </row>
    <row r="4489" spans="1:7" x14ac:dyDescent="0.25">
      <c r="A4489" t="s">
        <v>311</v>
      </c>
      <c r="B4489" t="s">
        <v>314</v>
      </c>
      <c r="C4489" t="s">
        <v>385</v>
      </c>
      <c r="D4489" s="34">
        <v>44896</v>
      </c>
      <c r="E4489">
        <v>409.61</v>
      </c>
      <c r="F4489" s="24">
        <v>60.37</v>
      </c>
      <c r="G4489" s="24">
        <f t="shared" si="70"/>
        <v>469.98</v>
      </c>
    </row>
    <row r="4490" spans="1:7" x14ac:dyDescent="0.25">
      <c r="A4490" t="s">
        <v>311</v>
      </c>
      <c r="B4490" t="s">
        <v>314</v>
      </c>
      <c r="C4490" t="s">
        <v>386</v>
      </c>
      <c r="D4490" s="34">
        <v>44896</v>
      </c>
      <c r="E4490">
        <v>409.61</v>
      </c>
      <c r="F4490" s="24">
        <v>60.37</v>
      </c>
      <c r="G4490" s="24">
        <f t="shared" si="70"/>
        <v>469.98</v>
      </c>
    </row>
    <row r="4491" spans="1:7" x14ac:dyDescent="0.25">
      <c r="A4491" t="s">
        <v>311</v>
      </c>
      <c r="B4491" t="s">
        <v>314</v>
      </c>
      <c r="C4491" t="s">
        <v>387</v>
      </c>
      <c r="D4491" s="34">
        <v>44896</v>
      </c>
      <c r="E4491">
        <v>409.61</v>
      </c>
      <c r="F4491" s="24">
        <v>60.37</v>
      </c>
      <c r="G4491" s="24">
        <f t="shared" si="70"/>
        <v>469.98</v>
      </c>
    </row>
    <row r="4492" spans="1:7" x14ac:dyDescent="0.25">
      <c r="A4492" t="s">
        <v>311</v>
      </c>
      <c r="B4492" t="s">
        <v>314</v>
      </c>
      <c r="C4492" t="s">
        <v>388</v>
      </c>
      <c r="D4492" s="34">
        <v>44896</v>
      </c>
      <c r="E4492">
        <v>409.61</v>
      </c>
      <c r="F4492" s="24">
        <v>60.37</v>
      </c>
      <c r="G4492" s="24">
        <f t="shared" si="70"/>
        <v>469.98</v>
      </c>
    </row>
    <row r="4493" spans="1:7" x14ac:dyDescent="0.25">
      <c r="A4493" t="s">
        <v>311</v>
      </c>
      <c r="B4493" t="s">
        <v>314</v>
      </c>
      <c r="C4493" t="s">
        <v>389</v>
      </c>
      <c r="D4493" s="34">
        <v>44896</v>
      </c>
      <c r="E4493">
        <v>409.61</v>
      </c>
      <c r="F4493" s="24">
        <v>60.37</v>
      </c>
      <c r="G4493" s="24">
        <f t="shared" si="70"/>
        <v>469.98</v>
      </c>
    </row>
    <row r="4494" spans="1:7" x14ac:dyDescent="0.25">
      <c r="A4494" t="s">
        <v>311</v>
      </c>
      <c r="B4494" t="s">
        <v>314</v>
      </c>
      <c r="C4494" t="s">
        <v>390</v>
      </c>
      <c r="D4494" s="34">
        <v>44896</v>
      </c>
      <c r="E4494">
        <v>409.61</v>
      </c>
      <c r="F4494" s="24">
        <v>60.37</v>
      </c>
      <c r="G4494" s="24">
        <f t="shared" si="70"/>
        <v>469.98</v>
      </c>
    </row>
    <row r="4495" spans="1:7" x14ac:dyDescent="0.25">
      <c r="A4495" t="s">
        <v>311</v>
      </c>
      <c r="B4495" t="s">
        <v>314</v>
      </c>
      <c r="C4495" t="s">
        <v>391</v>
      </c>
      <c r="D4495" s="34">
        <v>44896</v>
      </c>
      <c r="E4495">
        <v>409.61</v>
      </c>
      <c r="F4495" s="24">
        <v>60.37</v>
      </c>
      <c r="G4495" s="24">
        <f t="shared" si="70"/>
        <v>469.98</v>
      </c>
    </row>
    <row r="4496" spans="1:7" x14ac:dyDescent="0.25">
      <c r="A4496" t="s">
        <v>311</v>
      </c>
      <c r="B4496" t="s">
        <v>314</v>
      </c>
      <c r="C4496" t="s">
        <v>392</v>
      </c>
      <c r="D4496" s="34">
        <v>44896</v>
      </c>
      <c r="E4496">
        <v>409.61</v>
      </c>
      <c r="F4496" s="24">
        <v>60.37</v>
      </c>
      <c r="G4496" s="24">
        <f t="shared" si="70"/>
        <v>469.98</v>
      </c>
    </row>
    <row r="4497" spans="1:7" x14ac:dyDescent="0.25">
      <c r="A4497" t="s">
        <v>311</v>
      </c>
      <c r="B4497" t="s">
        <v>314</v>
      </c>
      <c r="C4497" t="s">
        <v>393</v>
      </c>
      <c r="D4497" s="34">
        <v>44896</v>
      </c>
      <c r="E4497">
        <v>409.61</v>
      </c>
      <c r="F4497" s="24">
        <v>60.37</v>
      </c>
      <c r="G4497" s="24">
        <f t="shared" si="70"/>
        <v>469.98</v>
      </c>
    </row>
    <row r="4498" spans="1:7" x14ac:dyDescent="0.25">
      <c r="A4498" t="s">
        <v>311</v>
      </c>
      <c r="B4498" t="s">
        <v>314</v>
      </c>
      <c r="C4498" t="s">
        <v>394</v>
      </c>
      <c r="D4498" s="34">
        <v>44896</v>
      </c>
      <c r="E4498">
        <v>409.61</v>
      </c>
      <c r="F4498" s="24">
        <v>60.37</v>
      </c>
      <c r="G4498" s="24">
        <f t="shared" si="70"/>
        <v>469.98</v>
      </c>
    </row>
    <row r="4499" spans="1:7" x14ac:dyDescent="0.25">
      <c r="A4499" t="s">
        <v>311</v>
      </c>
      <c r="B4499" t="s">
        <v>314</v>
      </c>
      <c r="C4499" t="s">
        <v>395</v>
      </c>
      <c r="D4499" s="34">
        <v>44896</v>
      </c>
      <c r="E4499">
        <v>409.61</v>
      </c>
      <c r="F4499" s="24">
        <v>60.37</v>
      </c>
      <c r="G4499" s="24">
        <f t="shared" si="70"/>
        <v>469.98</v>
      </c>
    </row>
    <row r="4500" spans="1:7" x14ac:dyDescent="0.25">
      <c r="A4500" t="s">
        <v>311</v>
      </c>
      <c r="B4500" t="s">
        <v>314</v>
      </c>
      <c r="C4500" t="s">
        <v>396</v>
      </c>
      <c r="D4500" s="34">
        <v>44896</v>
      </c>
      <c r="E4500">
        <v>409.61</v>
      </c>
      <c r="F4500" s="24">
        <v>60.37</v>
      </c>
      <c r="G4500" s="24">
        <f t="shared" si="70"/>
        <v>469.98</v>
      </c>
    </row>
    <row r="4501" spans="1:7" x14ac:dyDescent="0.25">
      <c r="A4501" t="s">
        <v>311</v>
      </c>
      <c r="B4501" t="s">
        <v>314</v>
      </c>
      <c r="C4501" t="s">
        <v>397</v>
      </c>
      <c r="D4501" s="34">
        <v>44896</v>
      </c>
      <c r="E4501">
        <v>409.61</v>
      </c>
      <c r="F4501" s="24">
        <v>60.37</v>
      </c>
      <c r="G4501" s="24">
        <f t="shared" si="70"/>
        <v>469.98</v>
      </c>
    </row>
    <row r="4502" spans="1:7" x14ac:dyDescent="0.25">
      <c r="A4502" t="s">
        <v>311</v>
      </c>
      <c r="B4502" t="s">
        <v>314</v>
      </c>
      <c r="C4502" t="s">
        <v>398</v>
      </c>
      <c r="D4502" s="34">
        <v>44896</v>
      </c>
      <c r="E4502">
        <v>409.61</v>
      </c>
      <c r="F4502" s="24">
        <v>60.37</v>
      </c>
      <c r="G4502" s="24">
        <f t="shared" si="70"/>
        <v>469.98</v>
      </c>
    </row>
    <row r="4503" spans="1:7" x14ac:dyDescent="0.25">
      <c r="A4503" t="s">
        <v>311</v>
      </c>
      <c r="B4503" t="s">
        <v>314</v>
      </c>
      <c r="C4503" t="s">
        <v>399</v>
      </c>
      <c r="D4503" s="34">
        <v>44896</v>
      </c>
      <c r="E4503">
        <v>409.61</v>
      </c>
      <c r="F4503" s="24">
        <v>60.37</v>
      </c>
      <c r="G4503" s="24">
        <f t="shared" si="70"/>
        <v>469.98</v>
      </c>
    </row>
    <row r="4504" spans="1:7" x14ac:dyDescent="0.25">
      <c r="A4504" t="s">
        <v>311</v>
      </c>
      <c r="B4504" t="s">
        <v>314</v>
      </c>
      <c r="C4504" t="s">
        <v>400</v>
      </c>
      <c r="D4504" s="34">
        <v>44896</v>
      </c>
      <c r="E4504">
        <v>409.61</v>
      </c>
      <c r="F4504" s="24">
        <v>60.37</v>
      </c>
      <c r="G4504" s="24">
        <f t="shared" si="70"/>
        <v>469.98</v>
      </c>
    </row>
    <row r="4505" spans="1:7" x14ac:dyDescent="0.25">
      <c r="A4505" t="s">
        <v>311</v>
      </c>
      <c r="B4505" t="s">
        <v>314</v>
      </c>
      <c r="C4505" t="s">
        <v>401</v>
      </c>
      <c r="D4505" s="34">
        <v>44896</v>
      </c>
      <c r="E4505">
        <v>409.61</v>
      </c>
      <c r="F4505" s="24">
        <v>60.37</v>
      </c>
      <c r="G4505" s="24">
        <f t="shared" si="70"/>
        <v>469.98</v>
      </c>
    </row>
    <row r="4506" spans="1:7" x14ac:dyDescent="0.25">
      <c r="A4506" t="s">
        <v>311</v>
      </c>
      <c r="B4506" t="s">
        <v>314</v>
      </c>
      <c r="C4506" t="s">
        <v>402</v>
      </c>
      <c r="D4506" s="34">
        <v>44896</v>
      </c>
      <c r="E4506">
        <v>409.61</v>
      </c>
      <c r="F4506" s="24">
        <v>60.37</v>
      </c>
      <c r="G4506" s="24">
        <f t="shared" si="70"/>
        <v>469.98</v>
      </c>
    </row>
    <row r="4507" spans="1:7" x14ac:dyDescent="0.25">
      <c r="A4507" t="s">
        <v>311</v>
      </c>
      <c r="B4507" t="s">
        <v>314</v>
      </c>
      <c r="C4507" t="s">
        <v>403</v>
      </c>
      <c r="D4507" s="34">
        <v>44896</v>
      </c>
      <c r="E4507">
        <v>409.61</v>
      </c>
      <c r="F4507" s="24">
        <v>60.37</v>
      </c>
      <c r="G4507" s="24">
        <f t="shared" si="70"/>
        <v>469.98</v>
      </c>
    </row>
    <row r="4508" spans="1:7" x14ac:dyDescent="0.25">
      <c r="A4508" t="s">
        <v>311</v>
      </c>
      <c r="B4508" t="s">
        <v>314</v>
      </c>
      <c r="C4508" t="s">
        <v>404</v>
      </c>
      <c r="D4508" s="34">
        <v>44896</v>
      </c>
      <c r="E4508">
        <v>409.61</v>
      </c>
      <c r="F4508" s="24">
        <v>60.37</v>
      </c>
      <c r="G4508" s="24">
        <f t="shared" si="70"/>
        <v>469.98</v>
      </c>
    </row>
    <row r="4509" spans="1:7" x14ac:dyDescent="0.25">
      <c r="A4509" t="s">
        <v>311</v>
      </c>
      <c r="B4509" t="s">
        <v>314</v>
      </c>
      <c r="C4509" t="s">
        <v>405</v>
      </c>
      <c r="D4509" s="34">
        <v>44896</v>
      </c>
      <c r="E4509">
        <v>409.61</v>
      </c>
      <c r="F4509" s="24">
        <v>60.37</v>
      </c>
      <c r="G4509" s="24">
        <f t="shared" si="70"/>
        <v>469.98</v>
      </c>
    </row>
    <row r="4510" spans="1:7" x14ac:dyDescent="0.25">
      <c r="A4510" t="s">
        <v>311</v>
      </c>
      <c r="B4510" t="s">
        <v>314</v>
      </c>
      <c r="C4510" t="s">
        <v>406</v>
      </c>
      <c r="D4510" s="34">
        <v>44896</v>
      </c>
      <c r="E4510">
        <v>409.61</v>
      </c>
      <c r="F4510" s="24">
        <v>60.37</v>
      </c>
      <c r="G4510" s="24">
        <f t="shared" si="70"/>
        <v>469.98</v>
      </c>
    </row>
    <row r="4511" spans="1:7" x14ac:dyDescent="0.25">
      <c r="A4511" t="s">
        <v>311</v>
      </c>
      <c r="B4511" t="s">
        <v>314</v>
      </c>
      <c r="C4511" t="s">
        <v>407</v>
      </c>
      <c r="D4511" s="34">
        <v>44896</v>
      </c>
      <c r="E4511">
        <v>409.61</v>
      </c>
      <c r="F4511" s="24">
        <v>60.37</v>
      </c>
      <c r="G4511" s="24">
        <f t="shared" si="70"/>
        <v>469.98</v>
      </c>
    </row>
    <row r="4512" spans="1:7" x14ac:dyDescent="0.25">
      <c r="A4512" t="s">
        <v>311</v>
      </c>
      <c r="B4512" t="s">
        <v>314</v>
      </c>
      <c r="C4512" t="s">
        <v>408</v>
      </c>
      <c r="D4512" s="34">
        <v>44896</v>
      </c>
      <c r="E4512">
        <v>409.61</v>
      </c>
      <c r="F4512" s="24">
        <v>60.37</v>
      </c>
      <c r="G4512" s="24">
        <f t="shared" si="70"/>
        <v>469.98</v>
      </c>
    </row>
    <row r="4513" spans="1:7" x14ac:dyDescent="0.25">
      <c r="A4513" t="s">
        <v>311</v>
      </c>
      <c r="B4513" t="s">
        <v>314</v>
      </c>
      <c r="C4513" t="s">
        <v>409</v>
      </c>
      <c r="D4513" s="34">
        <v>44896</v>
      </c>
      <c r="E4513">
        <v>409.61</v>
      </c>
      <c r="F4513" s="24">
        <v>60.37</v>
      </c>
      <c r="G4513" s="24">
        <f t="shared" si="70"/>
        <v>469.98</v>
      </c>
    </row>
    <row r="4514" spans="1:7" x14ac:dyDescent="0.25">
      <c r="A4514" t="s">
        <v>311</v>
      </c>
      <c r="B4514" t="s">
        <v>314</v>
      </c>
      <c r="C4514" t="s">
        <v>410</v>
      </c>
      <c r="D4514" s="34">
        <v>44896</v>
      </c>
      <c r="E4514">
        <v>409.61</v>
      </c>
      <c r="F4514" s="24">
        <v>60.37</v>
      </c>
      <c r="G4514" s="24">
        <f t="shared" si="70"/>
        <v>469.98</v>
      </c>
    </row>
    <row r="4515" spans="1:7" x14ac:dyDescent="0.25">
      <c r="A4515" t="s">
        <v>311</v>
      </c>
      <c r="B4515" t="s">
        <v>314</v>
      </c>
      <c r="C4515" t="s">
        <v>411</v>
      </c>
      <c r="D4515" s="34">
        <v>44896</v>
      </c>
      <c r="E4515">
        <v>409.61</v>
      </c>
      <c r="F4515" s="24">
        <v>60.37</v>
      </c>
      <c r="G4515" s="24">
        <f t="shared" si="70"/>
        <v>469.98</v>
      </c>
    </row>
    <row r="4516" spans="1:7" x14ac:dyDescent="0.25">
      <c r="A4516" t="s">
        <v>311</v>
      </c>
      <c r="B4516" t="s">
        <v>314</v>
      </c>
      <c r="C4516" t="s">
        <v>412</v>
      </c>
      <c r="D4516" s="34">
        <v>44896</v>
      </c>
      <c r="E4516">
        <v>409.61</v>
      </c>
      <c r="F4516" s="24">
        <v>60.37</v>
      </c>
      <c r="G4516" s="24">
        <f t="shared" si="70"/>
        <v>469.98</v>
      </c>
    </row>
    <row r="4517" spans="1:7" x14ac:dyDescent="0.25">
      <c r="A4517" t="s">
        <v>311</v>
      </c>
      <c r="B4517" t="s">
        <v>314</v>
      </c>
      <c r="C4517" t="s">
        <v>413</v>
      </c>
      <c r="D4517" s="34">
        <v>44896</v>
      </c>
      <c r="E4517">
        <v>409.61</v>
      </c>
      <c r="F4517" s="24">
        <v>60.37</v>
      </c>
      <c r="G4517" s="24">
        <f t="shared" si="70"/>
        <v>469.98</v>
      </c>
    </row>
    <row r="4518" spans="1:7" x14ac:dyDescent="0.25">
      <c r="A4518" t="s">
        <v>311</v>
      </c>
      <c r="B4518" t="s">
        <v>314</v>
      </c>
      <c r="C4518" t="s">
        <v>414</v>
      </c>
      <c r="D4518" s="34">
        <v>44896</v>
      </c>
      <c r="E4518">
        <v>409.61</v>
      </c>
      <c r="F4518" s="24">
        <v>60.37</v>
      </c>
      <c r="G4518" s="24">
        <f t="shared" si="70"/>
        <v>469.98</v>
      </c>
    </row>
    <row r="4519" spans="1:7" x14ac:dyDescent="0.25">
      <c r="A4519" t="s">
        <v>311</v>
      </c>
      <c r="B4519" t="s">
        <v>314</v>
      </c>
      <c r="C4519" t="s">
        <v>415</v>
      </c>
      <c r="D4519" s="34">
        <v>44896</v>
      </c>
      <c r="E4519">
        <v>409.61</v>
      </c>
      <c r="F4519" s="24">
        <v>60.37</v>
      </c>
      <c r="G4519" s="24">
        <f t="shared" si="70"/>
        <v>469.98</v>
      </c>
    </row>
    <row r="4520" spans="1:7" x14ac:dyDescent="0.25">
      <c r="A4520" t="s">
        <v>311</v>
      </c>
      <c r="B4520" t="s">
        <v>314</v>
      </c>
      <c r="C4520" t="s">
        <v>416</v>
      </c>
      <c r="D4520" s="34">
        <v>44896</v>
      </c>
      <c r="E4520">
        <v>409.61</v>
      </c>
      <c r="F4520" s="24">
        <v>60.37</v>
      </c>
      <c r="G4520" s="24">
        <f t="shared" si="70"/>
        <v>469.98</v>
      </c>
    </row>
    <row r="4521" spans="1:7" x14ac:dyDescent="0.25">
      <c r="A4521" t="s">
        <v>311</v>
      </c>
      <c r="B4521" t="s">
        <v>314</v>
      </c>
      <c r="C4521" t="s">
        <v>417</v>
      </c>
      <c r="D4521" s="34">
        <v>44896</v>
      </c>
      <c r="E4521">
        <v>409.61</v>
      </c>
      <c r="F4521" s="24">
        <v>60.37</v>
      </c>
      <c r="G4521" s="24">
        <f t="shared" si="70"/>
        <v>469.98</v>
      </c>
    </row>
    <row r="4522" spans="1:7" x14ac:dyDescent="0.25">
      <c r="A4522" t="s">
        <v>311</v>
      </c>
      <c r="B4522" t="s">
        <v>314</v>
      </c>
      <c r="C4522" t="s">
        <v>418</v>
      </c>
      <c r="D4522" s="34">
        <v>44896</v>
      </c>
      <c r="E4522">
        <v>409.61</v>
      </c>
      <c r="F4522" s="24">
        <v>60.37</v>
      </c>
      <c r="G4522" s="24">
        <f t="shared" si="70"/>
        <v>469.98</v>
      </c>
    </row>
    <row r="4523" spans="1:7" x14ac:dyDescent="0.25">
      <c r="A4523" t="s">
        <v>311</v>
      </c>
      <c r="B4523" t="s">
        <v>314</v>
      </c>
      <c r="C4523" t="s">
        <v>419</v>
      </c>
      <c r="D4523" s="34">
        <v>44896</v>
      </c>
      <c r="E4523">
        <v>409.61</v>
      </c>
      <c r="F4523" s="24">
        <v>60.37</v>
      </c>
      <c r="G4523" s="24">
        <f t="shared" si="70"/>
        <v>469.98</v>
      </c>
    </row>
    <row r="4524" spans="1:7" x14ac:dyDescent="0.25">
      <c r="A4524" t="s">
        <v>311</v>
      </c>
      <c r="B4524" t="s">
        <v>314</v>
      </c>
      <c r="C4524" t="s">
        <v>420</v>
      </c>
      <c r="D4524" s="34">
        <v>44896</v>
      </c>
      <c r="E4524">
        <v>409.61</v>
      </c>
      <c r="F4524" s="24">
        <v>60.37</v>
      </c>
      <c r="G4524" s="24">
        <f t="shared" si="70"/>
        <v>469.98</v>
      </c>
    </row>
    <row r="4525" spans="1:7" x14ac:dyDescent="0.25">
      <c r="A4525" t="s">
        <v>311</v>
      </c>
      <c r="B4525" t="s">
        <v>314</v>
      </c>
      <c r="C4525" t="s">
        <v>421</v>
      </c>
      <c r="D4525" s="34">
        <v>44896</v>
      </c>
      <c r="E4525">
        <v>409.61</v>
      </c>
      <c r="F4525" s="24">
        <v>60.37</v>
      </c>
      <c r="G4525" s="24">
        <f t="shared" si="70"/>
        <v>469.98</v>
      </c>
    </row>
    <row r="4526" spans="1:7" x14ac:dyDescent="0.25">
      <c r="A4526" t="s">
        <v>311</v>
      </c>
      <c r="B4526" t="s">
        <v>314</v>
      </c>
      <c r="C4526" t="s">
        <v>422</v>
      </c>
      <c r="D4526" s="34">
        <v>44896</v>
      </c>
      <c r="E4526">
        <v>409.61</v>
      </c>
      <c r="F4526" s="24">
        <v>60.37</v>
      </c>
      <c r="G4526" s="24">
        <f t="shared" si="70"/>
        <v>469.98</v>
      </c>
    </row>
    <row r="4527" spans="1:7" x14ac:dyDescent="0.25">
      <c r="A4527" t="s">
        <v>311</v>
      </c>
      <c r="B4527" t="s">
        <v>314</v>
      </c>
      <c r="C4527" t="s">
        <v>423</v>
      </c>
      <c r="D4527" s="34">
        <v>44896</v>
      </c>
      <c r="E4527">
        <v>409.61</v>
      </c>
      <c r="F4527" s="24">
        <v>60.37</v>
      </c>
      <c r="G4527" s="24">
        <f t="shared" si="70"/>
        <v>469.98</v>
      </c>
    </row>
    <row r="4528" spans="1:7" x14ac:dyDescent="0.25">
      <c r="A4528" t="s">
        <v>311</v>
      </c>
      <c r="B4528" t="s">
        <v>314</v>
      </c>
      <c r="C4528" t="s">
        <v>424</v>
      </c>
      <c r="D4528" s="34">
        <v>44896</v>
      </c>
      <c r="E4528">
        <v>409.61</v>
      </c>
      <c r="F4528" s="24">
        <v>60.37</v>
      </c>
      <c r="G4528" s="24">
        <f t="shared" si="70"/>
        <v>469.98</v>
      </c>
    </row>
    <row r="4529" spans="1:7" x14ac:dyDescent="0.25">
      <c r="A4529" t="s">
        <v>311</v>
      </c>
      <c r="B4529" t="s">
        <v>314</v>
      </c>
      <c r="C4529" t="s">
        <v>425</v>
      </c>
      <c r="D4529" s="34">
        <v>44896</v>
      </c>
      <c r="E4529">
        <v>409.61</v>
      </c>
      <c r="F4529" s="24">
        <v>60.37</v>
      </c>
      <c r="G4529" s="24">
        <f t="shared" si="70"/>
        <v>469.98</v>
      </c>
    </row>
    <row r="4530" spans="1:7" x14ac:dyDescent="0.25">
      <c r="A4530" t="s">
        <v>311</v>
      </c>
      <c r="B4530" t="s">
        <v>314</v>
      </c>
      <c r="C4530" t="s">
        <v>426</v>
      </c>
      <c r="D4530" s="34">
        <v>44896</v>
      </c>
      <c r="E4530">
        <v>410.94</v>
      </c>
      <c r="F4530" s="24">
        <v>60.57</v>
      </c>
      <c r="G4530" s="24">
        <f t="shared" si="70"/>
        <v>471.51</v>
      </c>
    </row>
    <row r="4531" spans="1:7" x14ac:dyDescent="0.25">
      <c r="A4531" t="s">
        <v>311</v>
      </c>
      <c r="B4531" t="s">
        <v>314</v>
      </c>
      <c r="C4531" t="s">
        <v>427</v>
      </c>
      <c r="D4531" s="34">
        <v>44896</v>
      </c>
      <c r="E4531">
        <v>409.61</v>
      </c>
      <c r="F4531" s="24">
        <v>60.37</v>
      </c>
      <c r="G4531" s="24">
        <f t="shared" si="70"/>
        <v>469.98</v>
      </c>
    </row>
    <row r="4532" spans="1:7" x14ac:dyDescent="0.25">
      <c r="A4532" t="s">
        <v>311</v>
      </c>
      <c r="B4532" t="s">
        <v>314</v>
      </c>
      <c r="C4532" t="s">
        <v>428</v>
      </c>
      <c r="D4532" s="34">
        <v>44896</v>
      </c>
      <c r="E4532">
        <v>409.61</v>
      </c>
      <c r="F4532" s="24">
        <v>60.37</v>
      </c>
      <c r="G4532" s="24">
        <f t="shared" si="70"/>
        <v>469.98</v>
      </c>
    </row>
    <row r="4533" spans="1:7" x14ac:dyDescent="0.25">
      <c r="A4533" t="s">
        <v>311</v>
      </c>
      <c r="B4533" t="s">
        <v>314</v>
      </c>
      <c r="C4533" t="s">
        <v>429</v>
      </c>
      <c r="D4533" s="34">
        <v>44896</v>
      </c>
      <c r="E4533">
        <v>409.61</v>
      </c>
      <c r="F4533" s="24">
        <v>60.37</v>
      </c>
      <c r="G4533" s="24">
        <f t="shared" si="70"/>
        <v>469.98</v>
      </c>
    </row>
    <row r="4534" spans="1:7" x14ac:dyDescent="0.25">
      <c r="A4534" t="s">
        <v>311</v>
      </c>
      <c r="B4534" t="s">
        <v>314</v>
      </c>
      <c r="C4534" t="s">
        <v>430</v>
      </c>
      <c r="D4534" s="34">
        <v>44896</v>
      </c>
      <c r="E4534">
        <v>410.94</v>
      </c>
      <c r="F4534" s="24">
        <v>60.57</v>
      </c>
      <c r="G4534" s="24">
        <f t="shared" si="70"/>
        <v>471.51</v>
      </c>
    </row>
    <row r="4535" spans="1:7" x14ac:dyDescent="0.25">
      <c r="A4535" t="s">
        <v>311</v>
      </c>
      <c r="B4535" t="s">
        <v>314</v>
      </c>
      <c r="C4535" t="s">
        <v>431</v>
      </c>
      <c r="D4535" s="34">
        <v>44896</v>
      </c>
      <c r="E4535">
        <v>410.94</v>
      </c>
      <c r="F4535" s="24">
        <v>60.57</v>
      </c>
      <c r="G4535" s="24">
        <f t="shared" si="70"/>
        <v>471.51</v>
      </c>
    </row>
    <row r="4536" spans="1:7" x14ac:dyDescent="0.25">
      <c r="A4536" t="s">
        <v>311</v>
      </c>
      <c r="B4536" t="s">
        <v>314</v>
      </c>
      <c r="C4536" t="s">
        <v>432</v>
      </c>
      <c r="D4536" s="34">
        <v>44896</v>
      </c>
      <c r="E4536">
        <v>410.94</v>
      </c>
      <c r="F4536" s="24">
        <v>60.57</v>
      </c>
      <c r="G4536" s="24">
        <f t="shared" si="70"/>
        <v>471.51</v>
      </c>
    </row>
    <row r="4537" spans="1:7" x14ac:dyDescent="0.25">
      <c r="A4537" t="s">
        <v>311</v>
      </c>
      <c r="B4537" t="s">
        <v>314</v>
      </c>
      <c r="C4537" t="s">
        <v>433</v>
      </c>
      <c r="D4537" s="34">
        <v>44896</v>
      </c>
      <c r="E4537">
        <v>410.94</v>
      </c>
      <c r="F4537" s="24">
        <v>60.57</v>
      </c>
      <c r="G4537" s="24">
        <f t="shared" si="70"/>
        <v>471.51</v>
      </c>
    </row>
    <row r="4538" spans="1:7" x14ac:dyDescent="0.25">
      <c r="A4538" t="s">
        <v>311</v>
      </c>
      <c r="B4538" t="s">
        <v>314</v>
      </c>
      <c r="C4538" t="s">
        <v>434</v>
      </c>
      <c r="D4538" s="34">
        <v>44896</v>
      </c>
      <c r="E4538">
        <v>410.94</v>
      </c>
      <c r="F4538" s="24">
        <v>60.57</v>
      </c>
      <c r="G4538" s="24">
        <f t="shared" si="70"/>
        <v>471.51</v>
      </c>
    </row>
    <row r="4539" spans="1:7" x14ac:dyDescent="0.25">
      <c r="A4539" t="s">
        <v>311</v>
      </c>
      <c r="B4539" t="s">
        <v>314</v>
      </c>
      <c r="C4539" t="s">
        <v>435</v>
      </c>
      <c r="D4539" s="34">
        <v>44896</v>
      </c>
      <c r="E4539">
        <v>410.94</v>
      </c>
      <c r="F4539" s="24">
        <v>60.57</v>
      </c>
      <c r="G4539" s="24">
        <f t="shared" si="70"/>
        <v>471.51</v>
      </c>
    </row>
    <row r="4540" spans="1:7" x14ac:dyDescent="0.25">
      <c r="A4540" t="s">
        <v>311</v>
      </c>
      <c r="B4540" t="s">
        <v>314</v>
      </c>
      <c r="C4540" t="s">
        <v>436</v>
      </c>
      <c r="D4540" s="34">
        <v>44896</v>
      </c>
      <c r="E4540">
        <v>410.94</v>
      </c>
      <c r="F4540" s="24">
        <v>60.57</v>
      </c>
      <c r="G4540" s="24">
        <f t="shared" si="70"/>
        <v>471.51</v>
      </c>
    </row>
    <row r="4541" spans="1:7" x14ac:dyDescent="0.25">
      <c r="A4541" t="s">
        <v>311</v>
      </c>
      <c r="B4541" t="s">
        <v>314</v>
      </c>
      <c r="C4541" t="s">
        <v>437</v>
      </c>
      <c r="D4541" s="34">
        <v>44896</v>
      </c>
      <c r="E4541">
        <v>410.94</v>
      </c>
      <c r="F4541" s="24">
        <v>60.57</v>
      </c>
      <c r="G4541" s="24">
        <f t="shared" si="70"/>
        <v>471.51</v>
      </c>
    </row>
    <row r="4542" spans="1:7" x14ac:dyDescent="0.25">
      <c r="A4542" t="s">
        <v>311</v>
      </c>
      <c r="B4542" t="s">
        <v>314</v>
      </c>
      <c r="C4542" t="s">
        <v>438</v>
      </c>
      <c r="D4542" s="34">
        <v>44896</v>
      </c>
      <c r="E4542">
        <v>410.94</v>
      </c>
      <c r="F4542" s="24">
        <v>60.57</v>
      </c>
      <c r="G4542" s="24">
        <f t="shared" si="70"/>
        <v>471.51</v>
      </c>
    </row>
    <row r="4543" spans="1:7" x14ac:dyDescent="0.25">
      <c r="A4543" t="s">
        <v>311</v>
      </c>
      <c r="B4543" t="s">
        <v>314</v>
      </c>
      <c r="C4543" t="s">
        <v>439</v>
      </c>
      <c r="D4543" s="34">
        <v>44896</v>
      </c>
      <c r="E4543">
        <v>410.94</v>
      </c>
      <c r="F4543" s="24">
        <v>60.57</v>
      </c>
      <c r="G4543" s="24">
        <f t="shared" si="70"/>
        <v>471.51</v>
      </c>
    </row>
    <row r="4544" spans="1:7" x14ac:dyDescent="0.25">
      <c r="A4544" t="s">
        <v>311</v>
      </c>
      <c r="B4544" t="s">
        <v>314</v>
      </c>
      <c r="C4544" t="s">
        <v>440</v>
      </c>
      <c r="D4544" s="34">
        <v>44896</v>
      </c>
      <c r="E4544">
        <v>410.94</v>
      </c>
      <c r="F4544" s="24">
        <v>60.57</v>
      </c>
      <c r="G4544" s="24">
        <f t="shared" si="70"/>
        <v>471.51</v>
      </c>
    </row>
    <row r="4545" spans="1:7" x14ac:dyDescent="0.25">
      <c r="A4545" t="s">
        <v>311</v>
      </c>
      <c r="B4545" t="s">
        <v>314</v>
      </c>
      <c r="C4545" t="s">
        <v>441</v>
      </c>
      <c r="D4545" s="34">
        <v>44896</v>
      </c>
      <c r="E4545">
        <v>410.94</v>
      </c>
      <c r="F4545" s="24">
        <v>60.57</v>
      </c>
      <c r="G4545" s="24">
        <f t="shared" si="70"/>
        <v>471.51</v>
      </c>
    </row>
    <row r="4546" spans="1:7" x14ac:dyDescent="0.25">
      <c r="A4546" t="s">
        <v>311</v>
      </c>
      <c r="B4546" t="s">
        <v>314</v>
      </c>
      <c r="C4546" t="s">
        <v>442</v>
      </c>
      <c r="D4546" s="34">
        <v>44896</v>
      </c>
      <c r="E4546">
        <v>410.94</v>
      </c>
      <c r="F4546" s="24">
        <v>60.57</v>
      </c>
      <c r="G4546" s="24">
        <f t="shared" si="70"/>
        <v>471.51</v>
      </c>
    </row>
    <row r="4547" spans="1:7" x14ac:dyDescent="0.25">
      <c r="A4547" t="s">
        <v>311</v>
      </c>
      <c r="B4547" t="s">
        <v>314</v>
      </c>
      <c r="C4547" t="s">
        <v>443</v>
      </c>
      <c r="D4547" s="34">
        <v>44896</v>
      </c>
      <c r="E4547">
        <v>410.94</v>
      </c>
      <c r="F4547" s="24">
        <v>60.57</v>
      </c>
      <c r="G4547" s="24">
        <f t="shared" ref="G4547:G4610" si="71">SUM(E4547:F4547)</f>
        <v>471.51</v>
      </c>
    </row>
    <row r="4548" spans="1:7" x14ac:dyDescent="0.25">
      <c r="A4548" t="s">
        <v>311</v>
      </c>
      <c r="B4548" t="s">
        <v>314</v>
      </c>
      <c r="C4548" t="s">
        <v>444</v>
      </c>
      <c r="D4548" s="34">
        <v>44896</v>
      </c>
      <c r="E4548">
        <v>410.94</v>
      </c>
      <c r="F4548" s="24">
        <v>60.57</v>
      </c>
      <c r="G4548" s="24">
        <f t="shared" si="71"/>
        <v>471.51</v>
      </c>
    </row>
    <row r="4549" spans="1:7" x14ac:dyDescent="0.25">
      <c r="A4549" t="s">
        <v>311</v>
      </c>
      <c r="B4549" t="s">
        <v>314</v>
      </c>
      <c r="C4549" t="s">
        <v>445</v>
      </c>
      <c r="D4549" s="34">
        <v>44896</v>
      </c>
      <c r="E4549">
        <v>410.94</v>
      </c>
      <c r="F4549" s="24">
        <v>60.57</v>
      </c>
      <c r="G4549" s="24">
        <f t="shared" si="71"/>
        <v>471.51</v>
      </c>
    </row>
    <row r="4550" spans="1:7" x14ac:dyDescent="0.25">
      <c r="A4550" t="s">
        <v>311</v>
      </c>
      <c r="B4550" t="s">
        <v>314</v>
      </c>
      <c r="C4550" t="s">
        <v>446</v>
      </c>
      <c r="D4550" s="34">
        <v>44896</v>
      </c>
      <c r="E4550">
        <v>410.94</v>
      </c>
      <c r="F4550" s="24">
        <v>60.57</v>
      </c>
      <c r="G4550" s="24">
        <f t="shared" si="71"/>
        <v>471.51</v>
      </c>
    </row>
    <row r="4551" spans="1:7" x14ac:dyDescent="0.25">
      <c r="A4551" t="s">
        <v>311</v>
      </c>
      <c r="B4551" t="s">
        <v>314</v>
      </c>
      <c r="C4551" t="s">
        <v>447</v>
      </c>
      <c r="D4551" s="34">
        <v>44896</v>
      </c>
      <c r="E4551">
        <v>410.94</v>
      </c>
      <c r="F4551" s="24">
        <v>60.57</v>
      </c>
      <c r="G4551" s="24">
        <f t="shared" si="71"/>
        <v>471.51</v>
      </c>
    </row>
    <row r="4552" spans="1:7" x14ac:dyDescent="0.25">
      <c r="A4552" t="s">
        <v>311</v>
      </c>
      <c r="B4552" t="s">
        <v>314</v>
      </c>
      <c r="C4552" t="s">
        <v>448</v>
      </c>
      <c r="D4552" s="34">
        <v>44896</v>
      </c>
      <c r="E4552">
        <v>410.94</v>
      </c>
      <c r="F4552" s="24">
        <v>60.57</v>
      </c>
      <c r="G4552" s="24">
        <f t="shared" si="71"/>
        <v>471.51</v>
      </c>
    </row>
    <row r="4553" spans="1:7" x14ac:dyDescent="0.25">
      <c r="A4553" t="s">
        <v>311</v>
      </c>
      <c r="B4553" t="s">
        <v>314</v>
      </c>
      <c r="C4553" t="s">
        <v>449</v>
      </c>
      <c r="D4553" s="34">
        <v>44896</v>
      </c>
      <c r="E4553">
        <v>410.94</v>
      </c>
      <c r="F4553" s="24">
        <v>60.57</v>
      </c>
      <c r="G4553" s="24">
        <f t="shared" si="71"/>
        <v>471.51</v>
      </c>
    </row>
    <row r="4554" spans="1:7" x14ac:dyDescent="0.25">
      <c r="A4554" t="s">
        <v>311</v>
      </c>
      <c r="B4554" t="s">
        <v>314</v>
      </c>
      <c r="C4554" t="s">
        <v>450</v>
      </c>
      <c r="D4554" s="34">
        <v>44896</v>
      </c>
      <c r="E4554">
        <v>410.94</v>
      </c>
      <c r="F4554" s="24">
        <v>60.57</v>
      </c>
      <c r="G4554" s="24">
        <f t="shared" si="71"/>
        <v>471.51</v>
      </c>
    </row>
    <row r="4555" spans="1:7" x14ac:dyDescent="0.25">
      <c r="A4555" t="s">
        <v>311</v>
      </c>
      <c r="B4555" t="s">
        <v>314</v>
      </c>
      <c r="C4555" t="s">
        <v>451</v>
      </c>
      <c r="D4555" s="34">
        <v>44896</v>
      </c>
      <c r="E4555">
        <v>410.94</v>
      </c>
      <c r="F4555" s="24">
        <v>60.57</v>
      </c>
      <c r="G4555" s="24">
        <f t="shared" si="71"/>
        <v>471.51</v>
      </c>
    </row>
    <row r="4556" spans="1:7" x14ac:dyDescent="0.25">
      <c r="A4556" t="s">
        <v>311</v>
      </c>
      <c r="B4556" t="s">
        <v>314</v>
      </c>
      <c r="C4556" t="s">
        <v>452</v>
      </c>
      <c r="D4556" s="34">
        <v>44896</v>
      </c>
      <c r="E4556">
        <v>410.94</v>
      </c>
      <c r="F4556" s="24">
        <v>60.57</v>
      </c>
      <c r="G4556" s="24">
        <f t="shared" si="71"/>
        <v>471.51</v>
      </c>
    </row>
    <row r="4557" spans="1:7" x14ac:dyDescent="0.25">
      <c r="A4557" t="s">
        <v>311</v>
      </c>
      <c r="B4557" t="s">
        <v>314</v>
      </c>
      <c r="C4557" t="s">
        <v>453</v>
      </c>
      <c r="D4557" s="34">
        <v>44896</v>
      </c>
      <c r="E4557">
        <v>410.94</v>
      </c>
      <c r="F4557" s="24">
        <v>60.57</v>
      </c>
      <c r="G4557" s="24">
        <f t="shared" si="71"/>
        <v>471.51</v>
      </c>
    </row>
    <row r="4558" spans="1:7" x14ac:dyDescent="0.25">
      <c r="A4558" t="s">
        <v>311</v>
      </c>
      <c r="B4558" t="s">
        <v>314</v>
      </c>
      <c r="C4558" t="s">
        <v>454</v>
      </c>
      <c r="D4558" s="34">
        <v>44896</v>
      </c>
      <c r="E4558">
        <v>410.94</v>
      </c>
      <c r="F4558" s="24">
        <v>60.57</v>
      </c>
      <c r="G4558" s="24">
        <f t="shared" si="71"/>
        <v>471.51</v>
      </c>
    </row>
    <row r="4559" spans="1:7" x14ac:dyDescent="0.25">
      <c r="A4559" t="s">
        <v>311</v>
      </c>
      <c r="B4559" t="s">
        <v>314</v>
      </c>
      <c r="C4559" t="s">
        <v>455</v>
      </c>
      <c r="D4559" s="34">
        <v>44896</v>
      </c>
      <c r="E4559">
        <v>410.94</v>
      </c>
      <c r="F4559" s="24">
        <v>60.57</v>
      </c>
      <c r="G4559" s="24">
        <f t="shared" si="71"/>
        <v>471.51</v>
      </c>
    </row>
    <row r="4560" spans="1:7" x14ac:dyDescent="0.25">
      <c r="A4560" t="s">
        <v>311</v>
      </c>
      <c r="B4560" t="s">
        <v>314</v>
      </c>
      <c r="C4560" t="s">
        <v>456</v>
      </c>
      <c r="D4560" s="34">
        <v>44896</v>
      </c>
      <c r="E4560">
        <v>410.94</v>
      </c>
      <c r="F4560" s="24">
        <v>60.57</v>
      </c>
      <c r="G4560" s="24">
        <f t="shared" si="71"/>
        <v>471.51</v>
      </c>
    </row>
    <row r="4561" spans="1:7" x14ac:dyDescent="0.25">
      <c r="A4561" t="s">
        <v>311</v>
      </c>
      <c r="B4561" t="s">
        <v>314</v>
      </c>
      <c r="C4561" t="s">
        <v>457</v>
      </c>
      <c r="D4561" s="34">
        <v>44896</v>
      </c>
      <c r="E4561">
        <v>410.94</v>
      </c>
      <c r="F4561" s="24">
        <v>60.57</v>
      </c>
      <c r="G4561" s="24">
        <f t="shared" si="71"/>
        <v>471.51</v>
      </c>
    </row>
    <row r="4562" spans="1:7" x14ac:dyDescent="0.25">
      <c r="A4562" t="s">
        <v>311</v>
      </c>
      <c r="B4562" t="s">
        <v>314</v>
      </c>
      <c r="C4562" t="s">
        <v>458</v>
      </c>
      <c r="D4562" s="34">
        <v>44896</v>
      </c>
      <c r="E4562">
        <v>410.94</v>
      </c>
      <c r="F4562" s="24">
        <v>60.57</v>
      </c>
      <c r="G4562" s="24">
        <f t="shared" si="71"/>
        <v>471.51</v>
      </c>
    </row>
    <row r="4563" spans="1:7" x14ac:dyDescent="0.25">
      <c r="A4563" t="s">
        <v>311</v>
      </c>
      <c r="B4563" t="s">
        <v>314</v>
      </c>
      <c r="C4563" t="s">
        <v>459</v>
      </c>
      <c r="D4563" s="34">
        <v>44896</v>
      </c>
      <c r="E4563">
        <v>410.94</v>
      </c>
      <c r="F4563" s="24">
        <v>60.57</v>
      </c>
      <c r="G4563" s="24">
        <f t="shared" si="71"/>
        <v>471.51</v>
      </c>
    </row>
    <row r="4564" spans="1:7" x14ac:dyDescent="0.25">
      <c r="A4564" t="s">
        <v>311</v>
      </c>
      <c r="B4564" t="s">
        <v>314</v>
      </c>
      <c r="C4564" t="s">
        <v>460</v>
      </c>
      <c r="D4564" s="34">
        <v>44896</v>
      </c>
      <c r="E4564">
        <v>410.94</v>
      </c>
      <c r="F4564" s="24">
        <v>60.57</v>
      </c>
      <c r="G4564" s="24">
        <f t="shared" si="71"/>
        <v>471.51</v>
      </c>
    </row>
    <row r="4565" spans="1:7" x14ac:dyDescent="0.25">
      <c r="A4565" t="s">
        <v>311</v>
      </c>
      <c r="B4565" t="s">
        <v>314</v>
      </c>
      <c r="C4565" t="s">
        <v>461</v>
      </c>
      <c r="D4565" s="34">
        <v>44896</v>
      </c>
      <c r="E4565">
        <v>410.94</v>
      </c>
      <c r="F4565" s="24">
        <v>60.57</v>
      </c>
      <c r="G4565" s="24">
        <f t="shared" si="71"/>
        <v>471.51</v>
      </c>
    </row>
    <row r="4566" spans="1:7" x14ac:dyDescent="0.25">
      <c r="A4566" t="s">
        <v>311</v>
      </c>
      <c r="B4566" t="s">
        <v>314</v>
      </c>
      <c r="C4566" t="s">
        <v>462</v>
      </c>
      <c r="D4566" s="34">
        <v>44896</v>
      </c>
      <c r="E4566">
        <v>410.94</v>
      </c>
      <c r="F4566" s="24">
        <v>60.57</v>
      </c>
      <c r="G4566" s="24">
        <f t="shared" si="71"/>
        <v>471.51</v>
      </c>
    </row>
    <row r="4567" spans="1:7" x14ac:dyDescent="0.25">
      <c r="A4567" t="s">
        <v>311</v>
      </c>
      <c r="B4567" t="s">
        <v>314</v>
      </c>
      <c r="C4567" t="s">
        <v>463</v>
      </c>
      <c r="D4567" s="34">
        <v>44896</v>
      </c>
      <c r="E4567">
        <v>410.94</v>
      </c>
      <c r="F4567" s="24">
        <v>60.57</v>
      </c>
      <c r="G4567" s="24">
        <f t="shared" si="71"/>
        <v>471.51</v>
      </c>
    </row>
    <row r="4568" spans="1:7" x14ac:dyDescent="0.25">
      <c r="A4568" t="s">
        <v>311</v>
      </c>
      <c r="B4568" t="s">
        <v>314</v>
      </c>
      <c r="C4568" t="s">
        <v>464</v>
      </c>
      <c r="D4568" s="34">
        <v>44896</v>
      </c>
      <c r="E4568">
        <v>410.94</v>
      </c>
      <c r="F4568" s="24">
        <v>60.57</v>
      </c>
      <c r="G4568" s="24">
        <f t="shared" si="71"/>
        <v>471.51</v>
      </c>
    </row>
    <row r="4569" spans="1:7" x14ac:dyDescent="0.25">
      <c r="A4569" t="s">
        <v>311</v>
      </c>
      <c r="B4569" t="s">
        <v>314</v>
      </c>
      <c r="C4569" t="s">
        <v>465</v>
      </c>
      <c r="D4569" s="34">
        <v>44896</v>
      </c>
      <c r="E4569">
        <v>410.94</v>
      </c>
      <c r="F4569" s="24">
        <v>60.57</v>
      </c>
      <c r="G4569" s="24">
        <f t="shared" si="71"/>
        <v>471.51</v>
      </c>
    </row>
    <row r="4570" spans="1:7" x14ac:dyDescent="0.25">
      <c r="A4570" t="s">
        <v>311</v>
      </c>
      <c r="B4570" t="s">
        <v>314</v>
      </c>
      <c r="C4570" t="s">
        <v>466</v>
      </c>
      <c r="D4570" s="34">
        <v>44896</v>
      </c>
      <c r="E4570">
        <v>410.94</v>
      </c>
      <c r="F4570" s="24">
        <v>60.57</v>
      </c>
      <c r="G4570" s="24">
        <f t="shared" si="71"/>
        <v>471.51</v>
      </c>
    </row>
    <row r="4571" spans="1:7" x14ac:dyDescent="0.25">
      <c r="A4571" t="s">
        <v>311</v>
      </c>
      <c r="B4571" t="s">
        <v>314</v>
      </c>
      <c r="C4571" t="s">
        <v>467</v>
      </c>
      <c r="D4571" s="34">
        <v>44896</v>
      </c>
      <c r="E4571">
        <v>410.94</v>
      </c>
      <c r="F4571" s="24">
        <v>60.57</v>
      </c>
      <c r="G4571" s="24">
        <f t="shared" si="71"/>
        <v>471.51</v>
      </c>
    </row>
    <row r="4572" spans="1:7" x14ac:dyDescent="0.25">
      <c r="A4572" t="s">
        <v>311</v>
      </c>
      <c r="B4572" t="s">
        <v>314</v>
      </c>
      <c r="C4572" t="s">
        <v>468</v>
      </c>
      <c r="D4572" s="34">
        <v>44896</v>
      </c>
      <c r="E4572">
        <v>410.94</v>
      </c>
      <c r="F4572" s="24">
        <v>60.57</v>
      </c>
      <c r="G4572" s="24">
        <f t="shared" si="71"/>
        <v>471.51</v>
      </c>
    </row>
    <row r="4573" spans="1:7" x14ac:dyDescent="0.25">
      <c r="A4573" t="s">
        <v>311</v>
      </c>
      <c r="B4573" t="s">
        <v>314</v>
      </c>
      <c r="C4573" t="s">
        <v>469</v>
      </c>
      <c r="D4573" s="34">
        <v>44896</v>
      </c>
      <c r="E4573">
        <v>410.94</v>
      </c>
      <c r="F4573" s="24">
        <v>60.57</v>
      </c>
      <c r="G4573" s="24">
        <f t="shared" si="71"/>
        <v>471.51</v>
      </c>
    </row>
    <row r="4574" spans="1:7" x14ac:dyDescent="0.25">
      <c r="A4574" t="s">
        <v>311</v>
      </c>
      <c r="B4574" t="s">
        <v>314</v>
      </c>
      <c r="C4574" t="s">
        <v>470</v>
      </c>
      <c r="D4574" s="34">
        <v>44896</v>
      </c>
      <c r="E4574">
        <v>410.94</v>
      </c>
      <c r="F4574" s="24">
        <v>60.57</v>
      </c>
      <c r="G4574" s="24">
        <f t="shared" si="71"/>
        <v>471.51</v>
      </c>
    </row>
    <row r="4575" spans="1:7" x14ac:dyDescent="0.25">
      <c r="A4575" t="s">
        <v>311</v>
      </c>
      <c r="B4575" t="s">
        <v>314</v>
      </c>
      <c r="C4575" t="s">
        <v>471</v>
      </c>
      <c r="D4575" s="34">
        <v>44896</v>
      </c>
      <c r="E4575">
        <v>410.94</v>
      </c>
      <c r="F4575" s="24">
        <v>60.57</v>
      </c>
      <c r="G4575" s="24">
        <f t="shared" si="71"/>
        <v>471.51</v>
      </c>
    </row>
    <row r="4576" spans="1:7" x14ac:dyDescent="0.25">
      <c r="A4576" t="s">
        <v>311</v>
      </c>
      <c r="B4576" t="s">
        <v>314</v>
      </c>
      <c r="C4576" t="s">
        <v>472</v>
      </c>
      <c r="D4576" s="34">
        <v>44896</v>
      </c>
      <c r="E4576">
        <v>410.94</v>
      </c>
      <c r="F4576" s="24">
        <v>60.57</v>
      </c>
      <c r="G4576" s="24">
        <f t="shared" si="71"/>
        <v>471.51</v>
      </c>
    </row>
    <row r="4577" spans="1:7" x14ac:dyDescent="0.25">
      <c r="A4577" t="s">
        <v>311</v>
      </c>
      <c r="B4577" t="s">
        <v>314</v>
      </c>
      <c r="C4577" t="s">
        <v>473</v>
      </c>
      <c r="D4577" s="34">
        <v>44896</v>
      </c>
      <c r="E4577">
        <v>410.94</v>
      </c>
      <c r="F4577" s="24">
        <v>60.57</v>
      </c>
      <c r="G4577" s="24">
        <f t="shared" si="71"/>
        <v>471.51</v>
      </c>
    </row>
    <row r="4578" spans="1:7" x14ac:dyDescent="0.25">
      <c r="A4578" t="s">
        <v>311</v>
      </c>
      <c r="B4578" t="s">
        <v>314</v>
      </c>
      <c r="C4578" t="s">
        <v>474</v>
      </c>
      <c r="D4578" s="34">
        <v>44896</v>
      </c>
      <c r="E4578">
        <v>410.94</v>
      </c>
      <c r="F4578" s="24">
        <v>60.57</v>
      </c>
      <c r="G4578" s="24">
        <f t="shared" si="71"/>
        <v>471.51</v>
      </c>
    </row>
    <row r="4579" spans="1:7" x14ac:dyDescent="0.25">
      <c r="A4579" t="s">
        <v>311</v>
      </c>
      <c r="B4579" t="s">
        <v>314</v>
      </c>
      <c r="C4579" t="s">
        <v>475</v>
      </c>
      <c r="D4579" s="34">
        <v>44896</v>
      </c>
      <c r="E4579">
        <v>410.94</v>
      </c>
      <c r="F4579" s="24">
        <v>60.57</v>
      </c>
      <c r="G4579" s="24">
        <f t="shared" si="71"/>
        <v>471.51</v>
      </c>
    </row>
    <row r="4580" spans="1:7" x14ac:dyDescent="0.25">
      <c r="A4580" t="s">
        <v>311</v>
      </c>
      <c r="B4580" t="s">
        <v>314</v>
      </c>
      <c r="C4580" t="s">
        <v>476</v>
      </c>
      <c r="D4580" s="34">
        <v>44896</v>
      </c>
      <c r="E4580">
        <v>409.61</v>
      </c>
      <c r="F4580" s="24">
        <v>60.37</v>
      </c>
      <c r="G4580" s="24">
        <f t="shared" si="71"/>
        <v>469.98</v>
      </c>
    </row>
    <row r="4581" spans="1:7" x14ac:dyDescent="0.25">
      <c r="A4581" t="s">
        <v>311</v>
      </c>
      <c r="B4581" t="s">
        <v>314</v>
      </c>
      <c r="C4581" t="s">
        <v>477</v>
      </c>
      <c r="D4581" s="34">
        <v>44896</v>
      </c>
      <c r="E4581">
        <v>410.94</v>
      </c>
      <c r="F4581" s="24">
        <v>60.57</v>
      </c>
      <c r="G4581" s="24">
        <f t="shared" si="71"/>
        <v>471.51</v>
      </c>
    </row>
    <row r="4582" spans="1:7" x14ac:dyDescent="0.25">
      <c r="A4582" t="s">
        <v>311</v>
      </c>
      <c r="B4582" t="s">
        <v>314</v>
      </c>
      <c r="C4582" t="s">
        <v>478</v>
      </c>
      <c r="D4582" s="34">
        <v>44896</v>
      </c>
      <c r="E4582">
        <v>410.94</v>
      </c>
      <c r="F4582" s="24">
        <v>60.57</v>
      </c>
      <c r="G4582" s="24">
        <f t="shared" si="71"/>
        <v>471.51</v>
      </c>
    </row>
    <row r="4583" spans="1:7" x14ac:dyDescent="0.25">
      <c r="A4583" t="s">
        <v>311</v>
      </c>
      <c r="B4583" t="s">
        <v>314</v>
      </c>
      <c r="C4583" t="s">
        <v>479</v>
      </c>
      <c r="D4583" s="34">
        <v>44896</v>
      </c>
      <c r="E4583">
        <v>410.94</v>
      </c>
      <c r="F4583" s="24">
        <v>60.57</v>
      </c>
      <c r="G4583" s="24">
        <f t="shared" si="71"/>
        <v>471.51</v>
      </c>
    </row>
    <row r="4584" spans="1:7" x14ac:dyDescent="0.25">
      <c r="A4584" t="s">
        <v>311</v>
      </c>
      <c r="B4584" t="s">
        <v>314</v>
      </c>
      <c r="C4584" t="s">
        <v>480</v>
      </c>
      <c r="D4584" s="34">
        <v>44896</v>
      </c>
      <c r="E4584">
        <v>410.94</v>
      </c>
      <c r="F4584" s="24">
        <v>60.57</v>
      </c>
      <c r="G4584" s="24">
        <f t="shared" si="71"/>
        <v>471.51</v>
      </c>
    </row>
    <row r="4585" spans="1:7" x14ac:dyDescent="0.25">
      <c r="A4585" t="s">
        <v>311</v>
      </c>
      <c r="B4585" t="s">
        <v>314</v>
      </c>
      <c r="C4585" t="s">
        <v>481</v>
      </c>
      <c r="D4585" s="34">
        <v>44896</v>
      </c>
      <c r="E4585">
        <v>409.61</v>
      </c>
      <c r="F4585" s="24">
        <v>60.37</v>
      </c>
      <c r="G4585" s="24">
        <f t="shared" si="71"/>
        <v>469.98</v>
      </c>
    </row>
    <row r="4586" spans="1:7" x14ac:dyDescent="0.25">
      <c r="A4586" t="s">
        <v>311</v>
      </c>
      <c r="B4586" t="s">
        <v>314</v>
      </c>
      <c r="C4586" t="s">
        <v>482</v>
      </c>
      <c r="D4586" s="34">
        <v>44896</v>
      </c>
      <c r="E4586">
        <v>409.61</v>
      </c>
      <c r="F4586" s="24">
        <v>60.37</v>
      </c>
      <c r="G4586" s="24">
        <f t="shared" si="71"/>
        <v>469.98</v>
      </c>
    </row>
    <row r="4587" spans="1:7" x14ac:dyDescent="0.25">
      <c r="A4587" t="s">
        <v>311</v>
      </c>
      <c r="B4587" t="s">
        <v>314</v>
      </c>
      <c r="C4587" t="s">
        <v>483</v>
      </c>
      <c r="D4587" s="34">
        <v>44896</v>
      </c>
      <c r="E4587">
        <v>409.61</v>
      </c>
      <c r="F4587" s="24">
        <v>60.37</v>
      </c>
      <c r="G4587" s="24">
        <f t="shared" si="71"/>
        <v>469.98</v>
      </c>
    </row>
    <row r="4588" spans="1:7" x14ac:dyDescent="0.25">
      <c r="A4588" t="s">
        <v>311</v>
      </c>
      <c r="B4588" t="s">
        <v>314</v>
      </c>
      <c r="C4588" t="s">
        <v>484</v>
      </c>
      <c r="D4588" s="34">
        <v>44896</v>
      </c>
      <c r="E4588">
        <v>409.61</v>
      </c>
      <c r="F4588" s="24">
        <v>60.37</v>
      </c>
      <c r="G4588" s="24">
        <f t="shared" si="71"/>
        <v>469.98</v>
      </c>
    </row>
    <row r="4589" spans="1:7" x14ac:dyDescent="0.25">
      <c r="A4589" t="s">
        <v>311</v>
      </c>
      <c r="B4589" t="s">
        <v>314</v>
      </c>
      <c r="C4589" t="s">
        <v>485</v>
      </c>
      <c r="D4589" s="34">
        <v>44896</v>
      </c>
      <c r="E4589">
        <v>409.61</v>
      </c>
      <c r="F4589" s="24">
        <v>60.37</v>
      </c>
      <c r="G4589" s="24">
        <f t="shared" si="71"/>
        <v>469.98</v>
      </c>
    </row>
    <row r="4590" spans="1:7" x14ac:dyDescent="0.25">
      <c r="A4590" t="s">
        <v>311</v>
      </c>
      <c r="B4590" t="s">
        <v>314</v>
      </c>
      <c r="C4590" t="s">
        <v>486</v>
      </c>
      <c r="D4590" s="34">
        <v>44896</v>
      </c>
      <c r="E4590">
        <v>409.61</v>
      </c>
      <c r="F4590" s="24">
        <v>60.37</v>
      </c>
      <c r="G4590" s="24">
        <f t="shared" si="71"/>
        <v>469.98</v>
      </c>
    </row>
    <row r="4591" spans="1:7" x14ac:dyDescent="0.25">
      <c r="A4591" t="s">
        <v>311</v>
      </c>
      <c r="B4591" t="s">
        <v>314</v>
      </c>
      <c r="C4591" t="s">
        <v>487</v>
      </c>
      <c r="D4591" s="34">
        <v>44896</v>
      </c>
      <c r="E4591">
        <v>409.61</v>
      </c>
      <c r="F4591" s="24">
        <v>60.37</v>
      </c>
      <c r="G4591" s="24">
        <f t="shared" si="71"/>
        <v>469.98</v>
      </c>
    </row>
    <row r="4592" spans="1:7" x14ac:dyDescent="0.25">
      <c r="A4592" t="s">
        <v>311</v>
      </c>
      <c r="B4592" t="s">
        <v>314</v>
      </c>
      <c r="C4592" t="s">
        <v>488</v>
      </c>
      <c r="D4592" s="34">
        <v>44896</v>
      </c>
      <c r="E4592">
        <v>409.61</v>
      </c>
      <c r="F4592" s="24">
        <v>60.37</v>
      </c>
      <c r="G4592" s="24">
        <f t="shared" si="71"/>
        <v>469.98</v>
      </c>
    </row>
    <row r="4593" spans="1:7" x14ac:dyDescent="0.25">
      <c r="A4593" t="s">
        <v>311</v>
      </c>
      <c r="B4593" t="s">
        <v>314</v>
      </c>
      <c r="C4593" t="s">
        <v>489</v>
      </c>
      <c r="D4593" s="34">
        <v>44896</v>
      </c>
      <c r="E4593">
        <v>409.61</v>
      </c>
      <c r="F4593" s="24">
        <v>60.37</v>
      </c>
      <c r="G4593" s="24">
        <f t="shared" si="71"/>
        <v>469.98</v>
      </c>
    </row>
    <row r="4594" spans="1:7" x14ac:dyDescent="0.25">
      <c r="A4594" t="s">
        <v>311</v>
      </c>
      <c r="B4594" t="s">
        <v>314</v>
      </c>
      <c r="C4594" t="s">
        <v>490</v>
      </c>
      <c r="D4594" s="34">
        <v>44896</v>
      </c>
      <c r="E4594">
        <v>409.61</v>
      </c>
      <c r="F4594" s="24">
        <v>60.37</v>
      </c>
      <c r="G4594" s="24">
        <f t="shared" si="71"/>
        <v>469.98</v>
      </c>
    </row>
    <row r="4595" spans="1:7" x14ac:dyDescent="0.25">
      <c r="A4595" t="s">
        <v>311</v>
      </c>
      <c r="B4595" t="s">
        <v>314</v>
      </c>
      <c r="C4595" t="s">
        <v>491</v>
      </c>
      <c r="D4595" s="34">
        <v>44896</v>
      </c>
      <c r="E4595">
        <v>409.61</v>
      </c>
      <c r="F4595" s="24">
        <v>60.37</v>
      </c>
      <c r="G4595" s="24">
        <f t="shared" si="71"/>
        <v>469.98</v>
      </c>
    </row>
    <row r="4596" spans="1:7" x14ac:dyDescent="0.25">
      <c r="A4596" t="s">
        <v>311</v>
      </c>
      <c r="B4596" t="s">
        <v>314</v>
      </c>
      <c r="C4596" t="s">
        <v>492</v>
      </c>
      <c r="D4596" s="34">
        <v>44896</v>
      </c>
      <c r="E4596">
        <v>409.61</v>
      </c>
      <c r="F4596" s="24">
        <v>60.37</v>
      </c>
      <c r="G4596" s="24">
        <f t="shared" si="71"/>
        <v>469.98</v>
      </c>
    </row>
    <row r="4597" spans="1:7" x14ac:dyDescent="0.25">
      <c r="A4597" t="s">
        <v>311</v>
      </c>
      <c r="B4597" t="s">
        <v>314</v>
      </c>
      <c r="C4597" t="s">
        <v>493</v>
      </c>
      <c r="D4597" s="34">
        <v>44896</v>
      </c>
      <c r="E4597">
        <v>409.61</v>
      </c>
      <c r="F4597" s="24">
        <v>60.37</v>
      </c>
      <c r="G4597" s="24">
        <f t="shared" si="71"/>
        <v>469.98</v>
      </c>
    </row>
    <row r="4598" spans="1:7" x14ac:dyDescent="0.25">
      <c r="A4598" t="s">
        <v>311</v>
      </c>
      <c r="B4598" t="s">
        <v>314</v>
      </c>
      <c r="C4598" t="s">
        <v>494</v>
      </c>
      <c r="D4598" s="34">
        <v>44896</v>
      </c>
      <c r="E4598">
        <v>409.61</v>
      </c>
      <c r="F4598" s="24">
        <v>60.37</v>
      </c>
      <c r="G4598" s="24">
        <f t="shared" si="71"/>
        <v>469.98</v>
      </c>
    </row>
    <row r="4599" spans="1:7" x14ac:dyDescent="0.25">
      <c r="A4599" t="s">
        <v>311</v>
      </c>
      <c r="B4599" t="s">
        <v>314</v>
      </c>
      <c r="C4599" t="s">
        <v>495</v>
      </c>
      <c r="D4599" s="34">
        <v>44896</v>
      </c>
      <c r="E4599">
        <v>409.61</v>
      </c>
      <c r="F4599" s="24">
        <v>60.37</v>
      </c>
      <c r="G4599" s="24">
        <f t="shared" si="71"/>
        <v>469.98</v>
      </c>
    </row>
    <row r="4600" spans="1:7" x14ac:dyDescent="0.25">
      <c r="A4600" t="s">
        <v>311</v>
      </c>
      <c r="B4600" t="s">
        <v>314</v>
      </c>
      <c r="C4600" t="s">
        <v>496</v>
      </c>
      <c r="D4600" s="34">
        <v>44896</v>
      </c>
      <c r="E4600">
        <v>409.61</v>
      </c>
      <c r="F4600" s="24">
        <v>60.37</v>
      </c>
      <c r="G4600" s="24">
        <f t="shared" si="71"/>
        <v>469.98</v>
      </c>
    </row>
    <row r="4601" spans="1:7" x14ac:dyDescent="0.25">
      <c r="A4601" t="s">
        <v>311</v>
      </c>
      <c r="B4601" t="s">
        <v>314</v>
      </c>
      <c r="C4601" t="s">
        <v>497</v>
      </c>
      <c r="D4601" s="34">
        <v>44896</v>
      </c>
      <c r="E4601">
        <v>409.61</v>
      </c>
      <c r="F4601" s="24">
        <v>60.37</v>
      </c>
      <c r="G4601" s="24">
        <f t="shared" si="71"/>
        <v>469.98</v>
      </c>
    </row>
    <row r="4602" spans="1:7" x14ac:dyDescent="0.25">
      <c r="A4602" t="s">
        <v>311</v>
      </c>
      <c r="B4602" t="s">
        <v>314</v>
      </c>
      <c r="C4602" t="s">
        <v>498</v>
      </c>
      <c r="D4602" s="34">
        <v>44896</v>
      </c>
      <c r="E4602">
        <v>409.61</v>
      </c>
      <c r="F4602" s="24">
        <v>60.37</v>
      </c>
      <c r="G4602" s="24">
        <f t="shared" si="71"/>
        <v>469.98</v>
      </c>
    </row>
    <row r="4603" spans="1:7" x14ac:dyDescent="0.25">
      <c r="A4603" t="s">
        <v>311</v>
      </c>
      <c r="B4603" t="s">
        <v>314</v>
      </c>
      <c r="C4603" t="s">
        <v>499</v>
      </c>
      <c r="D4603" s="34">
        <v>44896</v>
      </c>
      <c r="E4603">
        <v>409.61</v>
      </c>
      <c r="F4603" s="24">
        <v>60.37</v>
      </c>
      <c r="G4603" s="24">
        <f t="shared" si="71"/>
        <v>469.98</v>
      </c>
    </row>
    <row r="4604" spans="1:7" x14ac:dyDescent="0.25">
      <c r="A4604" t="s">
        <v>311</v>
      </c>
      <c r="B4604" t="s">
        <v>314</v>
      </c>
      <c r="C4604" t="s">
        <v>500</v>
      </c>
      <c r="D4604" s="34">
        <v>44896</v>
      </c>
      <c r="E4604">
        <v>409.61</v>
      </c>
      <c r="F4604" s="24">
        <v>60.37</v>
      </c>
      <c r="G4604" s="24">
        <f t="shared" si="71"/>
        <v>469.98</v>
      </c>
    </row>
    <row r="4605" spans="1:7" x14ac:dyDescent="0.25">
      <c r="A4605" t="s">
        <v>311</v>
      </c>
      <c r="B4605" t="s">
        <v>314</v>
      </c>
      <c r="C4605" t="s">
        <v>501</v>
      </c>
      <c r="D4605" s="34">
        <v>44896</v>
      </c>
      <c r="E4605">
        <v>409.61</v>
      </c>
      <c r="F4605" s="24">
        <v>60.37</v>
      </c>
      <c r="G4605" s="24">
        <f t="shared" si="71"/>
        <v>469.98</v>
      </c>
    </row>
    <row r="4606" spans="1:7" x14ac:dyDescent="0.25">
      <c r="A4606" t="s">
        <v>311</v>
      </c>
      <c r="B4606" t="s">
        <v>314</v>
      </c>
      <c r="C4606" t="s">
        <v>502</v>
      </c>
      <c r="D4606" s="34">
        <v>44896</v>
      </c>
      <c r="E4606">
        <v>409.61</v>
      </c>
      <c r="F4606" s="24">
        <v>60.37</v>
      </c>
      <c r="G4606" s="24">
        <f t="shared" si="71"/>
        <v>469.98</v>
      </c>
    </row>
    <row r="4607" spans="1:7" x14ac:dyDescent="0.25">
      <c r="A4607" t="s">
        <v>311</v>
      </c>
      <c r="B4607" t="s">
        <v>314</v>
      </c>
      <c r="C4607" t="s">
        <v>503</v>
      </c>
      <c r="D4607" s="34">
        <v>44896</v>
      </c>
      <c r="E4607">
        <v>409.61</v>
      </c>
      <c r="F4607" s="24">
        <v>60.37</v>
      </c>
      <c r="G4607" s="24">
        <f t="shared" si="71"/>
        <v>469.98</v>
      </c>
    </row>
    <row r="4608" spans="1:7" x14ac:dyDescent="0.25">
      <c r="A4608" t="s">
        <v>311</v>
      </c>
      <c r="B4608" t="s">
        <v>314</v>
      </c>
      <c r="C4608" t="s">
        <v>504</v>
      </c>
      <c r="D4608" s="34">
        <v>44896</v>
      </c>
      <c r="E4608">
        <v>409.61</v>
      </c>
      <c r="F4608" s="24">
        <v>60.37</v>
      </c>
      <c r="G4608" s="24">
        <f t="shared" si="71"/>
        <v>469.98</v>
      </c>
    </row>
    <row r="4609" spans="1:8" x14ac:dyDescent="0.25">
      <c r="A4609" t="s">
        <v>311</v>
      </c>
      <c r="B4609" t="s">
        <v>314</v>
      </c>
      <c r="C4609" t="s">
        <v>505</v>
      </c>
      <c r="D4609" s="34">
        <v>44896</v>
      </c>
      <c r="E4609">
        <v>409.61</v>
      </c>
      <c r="F4609" s="24">
        <v>60.37</v>
      </c>
      <c r="G4609" s="24">
        <f t="shared" si="71"/>
        <v>469.98</v>
      </c>
      <c r="H4609" s="37">
        <f>SUM(G2306:G4609)</f>
        <v>15460788.480000164</v>
      </c>
    </row>
    <row r="4610" spans="1:8" x14ac:dyDescent="0.25">
      <c r="A4610" t="s">
        <v>311</v>
      </c>
      <c r="B4610" t="s">
        <v>312</v>
      </c>
      <c r="C4610" t="s">
        <v>313</v>
      </c>
      <c r="D4610" s="34">
        <v>44927</v>
      </c>
      <c r="E4610">
        <v>896732.55</v>
      </c>
      <c r="F4610" s="24">
        <v>301759.55</v>
      </c>
      <c r="G4610" s="24">
        <f t="shared" si="71"/>
        <v>1198492.1000000001</v>
      </c>
    </row>
    <row r="4611" spans="1:8" x14ac:dyDescent="0.25">
      <c r="A4611" t="s">
        <v>311</v>
      </c>
      <c r="B4611" t="s">
        <v>314</v>
      </c>
      <c r="C4611" t="s">
        <v>315</v>
      </c>
      <c r="D4611" s="34">
        <v>44927</v>
      </c>
      <c r="E4611">
        <v>410.86</v>
      </c>
      <c r="F4611" s="24">
        <v>59.12</v>
      </c>
      <c r="G4611" s="24">
        <f t="shared" ref="G4611:G4674" si="72">SUM(E4611:F4611)</f>
        <v>469.98</v>
      </c>
    </row>
    <row r="4612" spans="1:8" x14ac:dyDescent="0.25">
      <c r="A4612" t="s">
        <v>311</v>
      </c>
      <c r="B4612" t="s">
        <v>314</v>
      </c>
      <c r="C4612" t="s">
        <v>316</v>
      </c>
      <c r="D4612" s="34">
        <v>44927</v>
      </c>
      <c r="E4612">
        <v>412.2</v>
      </c>
      <c r="F4612" s="24">
        <v>59.31</v>
      </c>
      <c r="G4612" s="24">
        <f t="shared" si="72"/>
        <v>471.51</v>
      </c>
    </row>
    <row r="4613" spans="1:8" x14ac:dyDescent="0.25">
      <c r="A4613" t="s">
        <v>311</v>
      </c>
      <c r="B4613" t="s">
        <v>314</v>
      </c>
      <c r="C4613" t="s">
        <v>317</v>
      </c>
      <c r="D4613" s="34">
        <v>44927</v>
      </c>
      <c r="E4613">
        <v>410.86</v>
      </c>
      <c r="F4613" s="24">
        <v>59.12</v>
      </c>
      <c r="G4613" s="24">
        <f t="shared" si="72"/>
        <v>469.98</v>
      </c>
    </row>
    <row r="4614" spans="1:8" x14ac:dyDescent="0.25">
      <c r="A4614" t="s">
        <v>311</v>
      </c>
      <c r="B4614" t="s">
        <v>314</v>
      </c>
      <c r="C4614" t="s">
        <v>318</v>
      </c>
      <c r="D4614" s="34">
        <v>44927</v>
      </c>
      <c r="E4614">
        <v>412.2</v>
      </c>
      <c r="F4614" s="24">
        <v>59.31</v>
      </c>
      <c r="G4614" s="24">
        <f t="shared" si="72"/>
        <v>471.51</v>
      </c>
    </row>
    <row r="4615" spans="1:8" x14ac:dyDescent="0.25">
      <c r="A4615" t="s">
        <v>311</v>
      </c>
      <c r="B4615" t="s">
        <v>314</v>
      </c>
      <c r="C4615" t="s">
        <v>319</v>
      </c>
      <c r="D4615" s="34">
        <v>44927</v>
      </c>
      <c r="E4615">
        <v>412.2</v>
      </c>
      <c r="F4615" s="24">
        <v>59.31</v>
      </c>
      <c r="G4615" s="24">
        <f t="shared" si="72"/>
        <v>471.51</v>
      </c>
    </row>
    <row r="4616" spans="1:8" x14ac:dyDescent="0.25">
      <c r="A4616" t="s">
        <v>311</v>
      </c>
      <c r="B4616" t="s">
        <v>314</v>
      </c>
      <c r="C4616" t="s">
        <v>320</v>
      </c>
      <c r="D4616" s="34">
        <v>44927</v>
      </c>
      <c r="E4616">
        <v>412.2</v>
      </c>
      <c r="F4616" s="24">
        <v>59.31</v>
      </c>
      <c r="G4616" s="24">
        <f t="shared" si="72"/>
        <v>471.51</v>
      </c>
    </row>
    <row r="4617" spans="1:8" x14ac:dyDescent="0.25">
      <c r="A4617" t="s">
        <v>311</v>
      </c>
      <c r="B4617" t="s">
        <v>314</v>
      </c>
      <c r="C4617" t="s">
        <v>321</v>
      </c>
      <c r="D4617" s="34">
        <v>44927</v>
      </c>
      <c r="E4617">
        <v>410.86</v>
      </c>
      <c r="F4617" s="24">
        <v>59.12</v>
      </c>
      <c r="G4617" s="24">
        <f t="shared" si="72"/>
        <v>469.98</v>
      </c>
    </row>
    <row r="4618" spans="1:8" x14ac:dyDescent="0.25">
      <c r="A4618" t="s">
        <v>311</v>
      </c>
      <c r="B4618" t="s">
        <v>314</v>
      </c>
      <c r="C4618" t="s">
        <v>322</v>
      </c>
      <c r="D4618" s="34">
        <v>44927</v>
      </c>
      <c r="E4618">
        <v>412.2</v>
      </c>
      <c r="F4618" s="24">
        <v>59.31</v>
      </c>
      <c r="G4618" s="24">
        <f t="shared" si="72"/>
        <v>471.51</v>
      </c>
    </row>
    <row r="4619" spans="1:8" x14ac:dyDescent="0.25">
      <c r="A4619" t="s">
        <v>311</v>
      </c>
      <c r="B4619" t="s">
        <v>314</v>
      </c>
      <c r="C4619" t="s">
        <v>323</v>
      </c>
      <c r="D4619" s="34">
        <v>44927</v>
      </c>
      <c r="E4619">
        <v>410.86</v>
      </c>
      <c r="F4619" s="24">
        <v>59.12</v>
      </c>
      <c r="G4619" s="24">
        <f t="shared" si="72"/>
        <v>469.98</v>
      </c>
    </row>
    <row r="4620" spans="1:8" x14ac:dyDescent="0.25">
      <c r="A4620" t="s">
        <v>311</v>
      </c>
      <c r="B4620" t="s">
        <v>314</v>
      </c>
      <c r="C4620" t="s">
        <v>324</v>
      </c>
      <c r="D4620" s="34">
        <v>44927</v>
      </c>
      <c r="E4620">
        <v>412.2</v>
      </c>
      <c r="F4620" s="24">
        <v>59.31</v>
      </c>
      <c r="G4620" s="24">
        <f t="shared" si="72"/>
        <v>471.51</v>
      </c>
    </row>
    <row r="4621" spans="1:8" x14ac:dyDescent="0.25">
      <c r="A4621" t="s">
        <v>311</v>
      </c>
      <c r="B4621" t="s">
        <v>314</v>
      </c>
      <c r="C4621" t="s">
        <v>325</v>
      </c>
      <c r="D4621" s="34">
        <v>44927</v>
      </c>
      <c r="E4621">
        <v>410.86</v>
      </c>
      <c r="F4621" s="24">
        <v>59.12</v>
      </c>
      <c r="G4621" s="24">
        <f t="shared" si="72"/>
        <v>469.98</v>
      </c>
    </row>
    <row r="4622" spans="1:8" x14ac:dyDescent="0.25">
      <c r="A4622" t="s">
        <v>311</v>
      </c>
      <c r="B4622" t="s">
        <v>314</v>
      </c>
      <c r="C4622" t="s">
        <v>326</v>
      </c>
      <c r="D4622" s="34">
        <v>44927</v>
      </c>
      <c r="E4622">
        <v>412.2</v>
      </c>
      <c r="F4622" s="24">
        <v>59.31</v>
      </c>
      <c r="G4622" s="24">
        <f t="shared" si="72"/>
        <v>471.51</v>
      </c>
    </row>
    <row r="4623" spans="1:8" x14ac:dyDescent="0.25">
      <c r="A4623" t="s">
        <v>311</v>
      </c>
      <c r="B4623" t="s">
        <v>314</v>
      </c>
      <c r="C4623" t="s">
        <v>327</v>
      </c>
      <c r="D4623" s="34">
        <v>44927</v>
      </c>
      <c r="E4623">
        <v>412.2</v>
      </c>
      <c r="F4623" s="24">
        <v>59.31</v>
      </c>
      <c r="G4623" s="24">
        <f t="shared" si="72"/>
        <v>471.51</v>
      </c>
    </row>
    <row r="4624" spans="1:8" x14ac:dyDescent="0.25">
      <c r="A4624" t="s">
        <v>311</v>
      </c>
      <c r="B4624" t="s">
        <v>314</v>
      </c>
      <c r="C4624" t="s">
        <v>328</v>
      </c>
      <c r="D4624" s="34">
        <v>44927</v>
      </c>
      <c r="E4624">
        <v>412.2</v>
      </c>
      <c r="F4624" s="24">
        <v>59.31</v>
      </c>
      <c r="G4624" s="24">
        <f t="shared" si="72"/>
        <v>471.51</v>
      </c>
    </row>
    <row r="4625" spans="1:7" x14ac:dyDescent="0.25">
      <c r="A4625" t="s">
        <v>311</v>
      </c>
      <c r="B4625" t="s">
        <v>314</v>
      </c>
      <c r="C4625" t="s">
        <v>329</v>
      </c>
      <c r="D4625" s="34">
        <v>44927</v>
      </c>
      <c r="E4625">
        <v>412.2</v>
      </c>
      <c r="F4625" s="24">
        <v>59.31</v>
      </c>
      <c r="G4625" s="24">
        <f t="shared" si="72"/>
        <v>471.51</v>
      </c>
    </row>
    <row r="4626" spans="1:7" x14ac:dyDescent="0.25">
      <c r="A4626" t="s">
        <v>311</v>
      </c>
      <c r="B4626" t="s">
        <v>314</v>
      </c>
      <c r="C4626" t="s">
        <v>330</v>
      </c>
      <c r="D4626" s="34">
        <v>44927</v>
      </c>
      <c r="E4626">
        <v>410.86</v>
      </c>
      <c r="F4626" s="24">
        <v>59.12</v>
      </c>
      <c r="G4626" s="24">
        <f t="shared" si="72"/>
        <v>469.98</v>
      </c>
    </row>
    <row r="4627" spans="1:7" x14ac:dyDescent="0.25">
      <c r="A4627" t="s">
        <v>311</v>
      </c>
      <c r="B4627" t="s">
        <v>314</v>
      </c>
      <c r="C4627" t="s">
        <v>331</v>
      </c>
      <c r="D4627" s="34">
        <v>44927</v>
      </c>
      <c r="E4627">
        <v>412.2</v>
      </c>
      <c r="F4627" s="24">
        <v>59.31</v>
      </c>
      <c r="G4627" s="24">
        <f t="shared" si="72"/>
        <v>471.51</v>
      </c>
    </row>
    <row r="4628" spans="1:7" x14ac:dyDescent="0.25">
      <c r="A4628" t="s">
        <v>311</v>
      </c>
      <c r="B4628" t="s">
        <v>314</v>
      </c>
      <c r="C4628" t="s">
        <v>332</v>
      </c>
      <c r="D4628" s="34">
        <v>44927</v>
      </c>
      <c r="E4628">
        <v>412.2</v>
      </c>
      <c r="F4628" s="24">
        <v>59.31</v>
      </c>
      <c r="G4628" s="24">
        <f t="shared" si="72"/>
        <v>471.51</v>
      </c>
    </row>
    <row r="4629" spans="1:7" x14ac:dyDescent="0.25">
      <c r="A4629" t="s">
        <v>311</v>
      </c>
      <c r="B4629" t="s">
        <v>314</v>
      </c>
      <c r="C4629" t="s">
        <v>333</v>
      </c>
      <c r="D4629" s="34">
        <v>44927</v>
      </c>
      <c r="E4629">
        <v>412.2</v>
      </c>
      <c r="F4629" s="24">
        <v>59.31</v>
      </c>
      <c r="G4629" s="24">
        <f t="shared" si="72"/>
        <v>471.51</v>
      </c>
    </row>
    <row r="4630" spans="1:7" x14ac:dyDescent="0.25">
      <c r="A4630" t="s">
        <v>311</v>
      </c>
      <c r="B4630" t="s">
        <v>314</v>
      </c>
      <c r="C4630" t="s">
        <v>334</v>
      </c>
      <c r="D4630" s="34">
        <v>44927</v>
      </c>
      <c r="E4630">
        <v>410.86</v>
      </c>
      <c r="F4630" s="24">
        <v>59.12</v>
      </c>
      <c r="G4630" s="24">
        <f t="shared" si="72"/>
        <v>469.98</v>
      </c>
    </row>
    <row r="4631" spans="1:7" x14ac:dyDescent="0.25">
      <c r="A4631" t="s">
        <v>311</v>
      </c>
      <c r="B4631" t="s">
        <v>314</v>
      </c>
      <c r="C4631" t="s">
        <v>335</v>
      </c>
      <c r="D4631" s="34">
        <v>44927</v>
      </c>
      <c r="E4631">
        <v>412.2</v>
      </c>
      <c r="F4631" s="24">
        <v>59.31</v>
      </c>
      <c r="G4631" s="24">
        <f t="shared" si="72"/>
        <v>471.51</v>
      </c>
    </row>
    <row r="4632" spans="1:7" x14ac:dyDescent="0.25">
      <c r="A4632" t="s">
        <v>311</v>
      </c>
      <c r="B4632" t="s">
        <v>314</v>
      </c>
      <c r="C4632" t="s">
        <v>336</v>
      </c>
      <c r="D4632" s="34">
        <v>44927</v>
      </c>
      <c r="E4632">
        <v>412.2</v>
      </c>
      <c r="F4632" s="24">
        <v>59.31</v>
      </c>
      <c r="G4632" s="24">
        <f t="shared" si="72"/>
        <v>471.51</v>
      </c>
    </row>
    <row r="4633" spans="1:7" x14ac:dyDescent="0.25">
      <c r="A4633" t="s">
        <v>311</v>
      </c>
      <c r="B4633" t="s">
        <v>314</v>
      </c>
      <c r="C4633" t="s">
        <v>337</v>
      </c>
      <c r="D4633" s="34">
        <v>44927</v>
      </c>
      <c r="E4633">
        <v>410.86</v>
      </c>
      <c r="F4633" s="24">
        <v>59.12</v>
      </c>
      <c r="G4633" s="24">
        <f t="shared" si="72"/>
        <v>469.98</v>
      </c>
    </row>
    <row r="4634" spans="1:7" x14ac:dyDescent="0.25">
      <c r="A4634" t="s">
        <v>311</v>
      </c>
      <c r="B4634" t="s">
        <v>314</v>
      </c>
      <c r="C4634" t="s">
        <v>338</v>
      </c>
      <c r="D4634" s="34">
        <v>44927</v>
      </c>
      <c r="E4634">
        <v>410.86</v>
      </c>
      <c r="F4634" s="24">
        <v>59.12</v>
      </c>
      <c r="G4634" s="24">
        <f t="shared" si="72"/>
        <v>469.98</v>
      </c>
    </row>
    <row r="4635" spans="1:7" x14ac:dyDescent="0.25">
      <c r="A4635" t="s">
        <v>311</v>
      </c>
      <c r="B4635" t="s">
        <v>314</v>
      </c>
      <c r="C4635" t="s">
        <v>339</v>
      </c>
      <c r="D4635" s="34">
        <v>44927</v>
      </c>
      <c r="E4635">
        <v>410.86</v>
      </c>
      <c r="F4635" s="24">
        <v>59.12</v>
      </c>
      <c r="G4635" s="24">
        <f t="shared" si="72"/>
        <v>469.98</v>
      </c>
    </row>
    <row r="4636" spans="1:7" x14ac:dyDescent="0.25">
      <c r="A4636" t="s">
        <v>311</v>
      </c>
      <c r="B4636" t="s">
        <v>314</v>
      </c>
      <c r="C4636" t="s">
        <v>340</v>
      </c>
      <c r="D4636" s="34">
        <v>44927</v>
      </c>
      <c r="E4636">
        <v>410.86</v>
      </c>
      <c r="F4636" s="24">
        <v>59.12</v>
      </c>
      <c r="G4636" s="24">
        <f t="shared" si="72"/>
        <v>469.98</v>
      </c>
    </row>
    <row r="4637" spans="1:7" x14ac:dyDescent="0.25">
      <c r="A4637" t="s">
        <v>311</v>
      </c>
      <c r="B4637" t="s">
        <v>314</v>
      </c>
      <c r="C4637" t="s">
        <v>341</v>
      </c>
      <c r="D4637" s="34">
        <v>44927</v>
      </c>
      <c r="E4637">
        <v>410.86</v>
      </c>
      <c r="F4637" s="24">
        <v>59.12</v>
      </c>
      <c r="G4637" s="24">
        <f t="shared" si="72"/>
        <v>469.98</v>
      </c>
    </row>
    <row r="4638" spans="1:7" x14ac:dyDescent="0.25">
      <c r="A4638" t="s">
        <v>311</v>
      </c>
      <c r="B4638" t="s">
        <v>314</v>
      </c>
      <c r="C4638" t="s">
        <v>342</v>
      </c>
      <c r="D4638" s="34">
        <v>44927</v>
      </c>
      <c r="E4638">
        <v>410.86</v>
      </c>
      <c r="F4638" s="24">
        <v>59.12</v>
      </c>
      <c r="G4638" s="24">
        <f t="shared" si="72"/>
        <v>469.98</v>
      </c>
    </row>
    <row r="4639" spans="1:7" x14ac:dyDescent="0.25">
      <c r="A4639" t="s">
        <v>311</v>
      </c>
      <c r="B4639" t="s">
        <v>314</v>
      </c>
      <c r="C4639" t="s">
        <v>343</v>
      </c>
      <c r="D4639" s="34">
        <v>44927</v>
      </c>
      <c r="E4639">
        <v>410.86</v>
      </c>
      <c r="F4639" s="24">
        <v>59.12</v>
      </c>
      <c r="G4639" s="24">
        <f t="shared" si="72"/>
        <v>469.98</v>
      </c>
    </row>
    <row r="4640" spans="1:7" x14ac:dyDescent="0.25">
      <c r="A4640" t="s">
        <v>311</v>
      </c>
      <c r="B4640" t="s">
        <v>314</v>
      </c>
      <c r="C4640" t="s">
        <v>344</v>
      </c>
      <c r="D4640" s="34">
        <v>44927</v>
      </c>
      <c r="E4640">
        <v>410.86</v>
      </c>
      <c r="F4640" s="24">
        <v>59.12</v>
      </c>
      <c r="G4640" s="24">
        <f t="shared" si="72"/>
        <v>469.98</v>
      </c>
    </row>
    <row r="4641" spans="1:7" x14ac:dyDescent="0.25">
      <c r="A4641" t="s">
        <v>311</v>
      </c>
      <c r="B4641" t="s">
        <v>314</v>
      </c>
      <c r="C4641" t="s">
        <v>345</v>
      </c>
      <c r="D4641" s="34">
        <v>44927</v>
      </c>
      <c r="E4641">
        <v>410.86</v>
      </c>
      <c r="F4641" s="24">
        <v>59.12</v>
      </c>
      <c r="G4641" s="24">
        <f t="shared" si="72"/>
        <v>469.98</v>
      </c>
    </row>
    <row r="4642" spans="1:7" x14ac:dyDescent="0.25">
      <c r="A4642" t="s">
        <v>311</v>
      </c>
      <c r="B4642" t="s">
        <v>314</v>
      </c>
      <c r="C4642" t="s">
        <v>346</v>
      </c>
      <c r="D4642" s="34">
        <v>44927</v>
      </c>
      <c r="E4642">
        <v>410.86</v>
      </c>
      <c r="F4642" s="24">
        <v>59.12</v>
      </c>
      <c r="G4642" s="24">
        <f t="shared" si="72"/>
        <v>469.98</v>
      </c>
    </row>
    <row r="4643" spans="1:7" x14ac:dyDescent="0.25">
      <c r="A4643" t="s">
        <v>311</v>
      </c>
      <c r="B4643" t="s">
        <v>314</v>
      </c>
      <c r="C4643" t="s">
        <v>347</v>
      </c>
      <c r="D4643" s="34">
        <v>44927</v>
      </c>
      <c r="E4643">
        <v>410.86</v>
      </c>
      <c r="F4643" s="24">
        <v>59.12</v>
      </c>
      <c r="G4643" s="24">
        <f t="shared" si="72"/>
        <v>469.98</v>
      </c>
    </row>
    <row r="4644" spans="1:7" x14ac:dyDescent="0.25">
      <c r="A4644" t="s">
        <v>311</v>
      </c>
      <c r="B4644" t="s">
        <v>314</v>
      </c>
      <c r="C4644" t="s">
        <v>348</v>
      </c>
      <c r="D4644" s="34">
        <v>44927</v>
      </c>
      <c r="E4644">
        <v>410.86</v>
      </c>
      <c r="F4644" s="24">
        <v>59.12</v>
      </c>
      <c r="G4644" s="24">
        <f t="shared" si="72"/>
        <v>469.98</v>
      </c>
    </row>
    <row r="4645" spans="1:7" x14ac:dyDescent="0.25">
      <c r="A4645" t="s">
        <v>311</v>
      </c>
      <c r="B4645" t="s">
        <v>314</v>
      </c>
      <c r="C4645" t="s">
        <v>349</v>
      </c>
      <c r="D4645" s="34">
        <v>44927</v>
      </c>
      <c r="E4645">
        <v>412.2</v>
      </c>
      <c r="F4645" s="24">
        <v>59.31</v>
      </c>
      <c r="G4645" s="24">
        <f t="shared" si="72"/>
        <v>471.51</v>
      </c>
    </row>
    <row r="4646" spans="1:7" x14ac:dyDescent="0.25">
      <c r="A4646" t="s">
        <v>311</v>
      </c>
      <c r="B4646" t="s">
        <v>314</v>
      </c>
      <c r="C4646" t="s">
        <v>350</v>
      </c>
      <c r="D4646" s="34">
        <v>44927</v>
      </c>
      <c r="E4646">
        <v>410.86</v>
      </c>
      <c r="F4646" s="24">
        <v>59.12</v>
      </c>
      <c r="G4646" s="24">
        <f t="shared" si="72"/>
        <v>469.98</v>
      </c>
    </row>
    <row r="4647" spans="1:7" x14ac:dyDescent="0.25">
      <c r="A4647" t="s">
        <v>311</v>
      </c>
      <c r="B4647" t="s">
        <v>314</v>
      </c>
      <c r="C4647" t="s">
        <v>351</v>
      </c>
      <c r="D4647" s="34">
        <v>44927</v>
      </c>
      <c r="E4647">
        <v>412.2</v>
      </c>
      <c r="F4647" s="24">
        <v>59.31</v>
      </c>
      <c r="G4647" s="24">
        <f t="shared" si="72"/>
        <v>471.51</v>
      </c>
    </row>
    <row r="4648" spans="1:7" x14ac:dyDescent="0.25">
      <c r="A4648" t="s">
        <v>311</v>
      </c>
      <c r="B4648" t="s">
        <v>314</v>
      </c>
      <c r="C4648" t="s">
        <v>352</v>
      </c>
      <c r="D4648" s="34">
        <v>44927</v>
      </c>
      <c r="E4648">
        <v>412.2</v>
      </c>
      <c r="F4648" s="24">
        <v>59.31</v>
      </c>
      <c r="G4648" s="24">
        <f t="shared" si="72"/>
        <v>471.51</v>
      </c>
    </row>
    <row r="4649" spans="1:7" x14ac:dyDescent="0.25">
      <c r="A4649" t="s">
        <v>311</v>
      </c>
      <c r="B4649" t="s">
        <v>314</v>
      </c>
      <c r="C4649" t="s">
        <v>353</v>
      </c>
      <c r="D4649" s="34">
        <v>44927</v>
      </c>
      <c r="E4649">
        <v>410.86</v>
      </c>
      <c r="F4649" s="24">
        <v>59.12</v>
      </c>
      <c r="G4649" s="24">
        <f t="shared" si="72"/>
        <v>469.98</v>
      </c>
    </row>
    <row r="4650" spans="1:7" x14ac:dyDescent="0.25">
      <c r="A4650" t="s">
        <v>311</v>
      </c>
      <c r="B4650" t="s">
        <v>314</v>
      </c>
      <c r="C4650" t="s">
        <v>354</v>
      </c>
      <c r="D4650" s="34">
        <v>44927</v>
      </c>
      <c r="E4650">
        <v>412.2</v>
      </c>
      <c r="F4650" s="24">
        <v>59.31</v>
      </c>
      <c r="G4650" s="24">
        <f t="shared" si="72"/>
        <v>471.51</v>
      </c>
    </row>
    <row r="4651" spans="1:7" x14ac:dyDescent="0.25">
      <c r="A4651" t="s">
        <v>311</v>
      </c>
      <c r="B4651" t="s">
        <v>314</v>
      </c>
      <c r="C4651" t="s">
        <v>355</v>
      </c>
      <c r="D4651" s="34">
        <v>44927</v>
      </c>
      <c r="E4651">
        <v>412.2</v>
      </c>
      <c r="F4651" s="24">
        <v>59.31</v>
      </c>
      <c r="G4651" s="24">
        <f t="shared" si="72"/>
        <v>471.51</v>
      </c>
    </row>
    <row r="4652" spans="1:7" x14ac:dyDescent="0.25">
      <c r="A4652" t="s">
        <v>311</v>
      </c>
      <c r="B4652" t="s">
        <v>314</v>
      </c>
      <c r="C4652" t="s">
        <v>356</v>
      </c>
      <c r="D4652" s="34">
        <v>44927</v>
      </c>
      <c r="E4652">
        <v>412.2</v>
      </c>
      <c r="F4652" s="24">
        <v>59.31</v>
      </c>
      <c r="G4652" s="24">
        <f t="shared" si="72"/>
        <v>471.51</v>
      </c>
    </row>
    <row r="4653" spans="1:7" x14ac:dyDescent="0.25">
      <c r="A4653" t="s">
        <v>311</v>
      </c>
      <c r="B4653" t="s">
        <v>314</v>
      </c>
      <c r="C4653" t="s">
        <v>357</v>
      </c>
      <c r="D4653" s="34">
        <v>44927</v>
      </c>
      <c r="E4653">
        <v>412.2</v>
      </c>
      <c r="F4653" s="24">
        <v>59.31</v>
      </c>
      <c r="G4653" s="24">
        <f t="shared" si="72"/>
        <v>471.51</v>
      </c>
    </row>
    <row r="4654" spans="1:7" x14ac:dyDescent="0.25">
      <c r="A4654" t="s">
        <v>311</v>
      </c>
      <c r="B4654" t="s">
        <v>314</v>
      </c>
      <c r="C4654" t="s">
        <v>358</v>
      </c>
      <c r="D4654" s="34">
        <v>44927</v>
      </c>
      <c r="E4654">
        <v>412.2</v>
      </c>
      <c r="F4654" s="24">
        <v>59.31</v>
      </c>
      <c r="G4654" s="24">
        <f t="shared" si="72"/>
        <v>471.51</v>
      </c>
    </row>
    <row r="4655" spans="1:7" x14ac:dyDescent="0.25">
      <c r="A4655" t="s">
        <v>311</v>
      </c>
      <c r="B4655" t="s">
        <v>314</v>
      </c>
      <c r="C4655" t="s">
        <v>359</v>
      </c>
      <c r="D4655" s="34">
        <v>44927</v>
      </c>
      <c r="E4655">
        <v>412.2</v>
      </c>
      <c r="F4655" s="24">
        <v>59.31</v>
      </c>
      <c r="G4655" s="24">
        <f t="shared" si="72"/>
        <v>471.51</v>
      </c>
    </row>
    <row r="4656" spans="1:7" x14ac:dyDescent="0.25">
      <c r="A4656" t="s">
        <v>311</v>
      </c>
      <c r="B4656" t="s">
        <v>314</v>
      </c>
      <c r="C4656" t="s">
        <v>360</v>
      </c>
      <c r="D4656" s="34">
        <v>44927</v>
      </c>
      <c r="E4656">
        <v>412.2</v>
      </c>
      <c r="F4656" s="24">
        <v>59.31</v>
      </c>
      <c r="G4656" s="24">
        <f t="shared" si="72"/>
        <v>471.51</v>
      </c>
    </row>
    <row r="4657" spans="1:7" x14ac:dyDescent="0.25">
      <c r="A4657" t="s">
        <v>311</v>
      </c>
      <c r="B4657" t="s">
        <v>314</v>
      </c>
      <c r="C4657" t="s">
        <v>361</v>
      </c>
      <c r="D4657" s="34">
        <v>44927</v>
      </c>
      <c r="E4657">
        <v>412.2</v>
      </c>
      <c r="F4657" s="24">
        <v>59.31</v>
      </c>
      <c r="G4657" s="24">
        <f t="shared" si="72"/>
        <v>471.51</v>
      </c>
    </row>
    <row r="4658" spans="1:7" x14ac:dyDescent="0.25">
      <c r="A4658" t="s">
        <v>311</v>
      </c>
      <c r="B4658" t="s">
        <v>314</v>
      </c>
      <c r="C4658" t="s">
        <v>362</v>
      </c>
      <c r="D4658" s="34">
        <v>44927</v>
      </c>
      <c r="E4658">
        <v>412.2</v>
      </c>
      <c r="F4658" s="24">
        <v>59.31</v>
      </c>
      <c r="G4658" s="24">
        <f t="shared" si="72"/>
        <v>471.51</v>
      </c>
    </row>
    <row r="4659" spans="1:7" x14ac:dyDescent="0.25">
      <c r="A4659" t="s">
        <v>311</v>
      </c>
      <c r="B4659" t="s">
        <v>314</v>
      </c>
      <c r="C4659" t="s">
        <v>363</v>
      </c>
      <c r="D4659" s="34">
        <v>44927</v>
      </c>
      <c r="E4659">
        <v>412.2</v>
      </c>
      <c r="F4659" s="24">
        <v>59.31</v>
      </c>
      <c r="G4659" s="24">
        <f t="shared" si="72"/>
        <v>471.51</v>
      </c>
    </row>
    <row r="4660" spans="1:7" x14ac:dyDescent="0.25">
      <c r="A4660" t="s">
        <v>311</v>
      </c>
      <c r="B4660" t="s">
        <v>314</v>
      </c>
      <c r="C4660" t="s">
        <v>364</v>
      </c>
      <c r="D4660" s="34">
        <v>44927</v>
      </c>
      <c r="E4660">
        <v>412.2</v>
      </c>
      <c r="F4660" s="24">
        <v>59.31</v>
      </c>
      <c r="G4660" s="24">
        <f t="shared" si="72"/>
        <v>471.51</v>
      </c>
    </row>
    <row r="4661" spans="1:7" x14ac:dyDescent="0.25">
      <c r="A4661" t="s">
        <v>311</v>
      </c>
      <c r="B4661" t="s">
        <v>314</v>
      </c>
      <c r="C4661" t="s">
        <v>365</v>
      </c>
      <c r="D4661" s="34">
        <v>44927</v>
      </c>
      <c r="E4661">
        <v>412.2</v>
      </c>
      <c r="F4661" s="24">
        <v>59.31</v>
      </c>
      <c r="G4661" s="24">
        <f t="shared" si="72"/>
        <v>471.51</v>
      </c>
    </row>
    <row r="4662" spans="1:7" x14ac:dyDescent="0.25">
      <c r="A4662" t="s">
        <v>311</v>
      </c>
      <c r="B4662" t="s">
        <v>314</v>
      </c>
      <c r="C4662" t="s">
        <v>366</v>
      </c>
      <c r="D4662" s="34">
        <v>44927</v>
      </c>
      <c r="E4662">
        <v>412.2</v>
      </c>
      <c r="F4662" s="24">
        <v>59.31</v>
      </c>
      <c r="G4662" s="24">
        <f t="shared" si="72"/>
        <v>471.51</v>
      </c>
    </row>
    <row r="4663" spans="1:7" x14ac:dyDescent="0.25">
      <c r="A4663" t="s">
        <v>311</v>
      </c>
      <c r="B4663" t="s">
        <v>314</v>
      </c>
      <c r="C4663" t="s">
        <v>367</v>
      </c>
      <c r="D4663" s="34">
        <v>44927</v>
      </c>
      <c r="E4663">
        <v>410.86</v>
      </c>
      <c r="F4663" s="24">
        <v>59.12</v>
      </c>
      <c r="G4663" s="24">
        <f t="shared" si="72"/>
        <v>469.98</v>
      </c>
    </row>
    <row r="4664" spans="1:7" x14ac:dyDescent="0.25">
      <c r="A4664" t="s">
        <v>311</v>
      </c>
      <c r="B4664" t="s">
        <v>314</v>
      </c>
      <c r="C4664" t="s">
        <v>368</v>
      </c>
      <c r="D4664" s="34">
        <v>44927</v>
      </c>
      <c r="E4664">
        <v>412.2</v>
      </c>
      <c r="F4664" s="24">
        <v>59.31</v>
      </c>
      <c r="G4664" s="24">
        <f t="shared" si="72"/>
        <v>471.51</v>
      </c>
    </row>
    <row r="4665" spans="1:7" x14ac:dyDescent="0.25">
      <c r="A4665" t="s">
        <v>311</v>
      </c>
      <c r="B4665" t="s">
        <v>314</v>
      </c>
      <c r="C4665" t="s">
        <v>369</v>
      </c>
      <c r="D4665" s="34">
        <v>44927</v>
      </c>
      <c r="E4665">
        <v>412.2</v>
      </c>
      <c r="F4665" s="24">
        <v>59.31</v>
      </c>
      <c r="G4665" s="24">
        <f t="shared" si="72"/>
        <v>471.51</v>
      </c>
    </row>
    <row r="4666" spans="1:7" x14ac:dyDescent="0.25">
      <c r="A4666" t="s">
        <v>311</v>
      </c>
      <c r="B4666" t="s">
        <v>314</v>
      </c>
      <c r="C4666" t="s">
        <v>370</v>
      </c>
      <c r="D4666" s="34">
        <v>44927</v>
      </c>
      <c r="E4666">
        <v>412.2</v>
      </c>
      <c r="F4666" s="24">
        <v>59.31</v>
      </c>
      <c r="G4666" s="24">
        <f t="shared" si="72"/>
        <v>471.51</v>
      </c>
    </row>
    <row r="4667" spans="1:7" x14ac:dyDescent="0.25">
      <c r="A4667" t="s">
        <v>311</v>
      </c>
      <c r="B4667" t="s">
        <v>314</v>
      </c>
      <c r="C4667" t="s">
        <v>371</v>
      </c>
      <c r="D4667" s="34">
        <v>44927</v>
      </c>
      <c r="E4667">
        <v>412.2</v>
      </c>
      <c r="F4667" s="24">
        <v>59.31</v>
      </c>
      <c r="G4667" s="24">
        <f t="shared" si="72"/>
        <v>471.51</v>
      </c>
    </row>
    <row r="4668" spans="1:7" x14ac:dyDescent="0.25">
      <c r="A4668" t="s">
        <v>311</v>
      </c>
      <c r="B4668" t="s">
        <v>314</v>
      </c>
      <c r="C4668" t="s">
        <v>372</v>
      </c>
      <c r="D4668" s="34">
        <v>44927</v>
      </c>
      <c r="E4668">
        <v>412.2</v>
      </c>
      <c r="F4668" s="24">
        <v>59.31</v>
      </c>
      <c r="G4668" s="24">
        <f t="shared" si="72"/>
        <v>471.51</v>
      </c>
    </row>
    <row r="4669" spans="1:7" x14ac:dyDescent="0.25">
      <c r="A4669" t="s">
        <v>311</v>
      </c>
      <c r="B4669" t="s">
        <v>314</v>
      </c>
      <c r="C4669" t="s">
        <v>373</v>
      </c>
      <c r="D4669" s="34">
        <v>44927</v>
      </c>
      <c r="E4669">
        <v>412.2</v>
      </c>
      <c r="F4669" s="24">
        <v>59.31</v>
      </c>
      <c r="G4669" s="24">
        <f t="shared" si="72"/>
        <v>471.51</v>
      </c>
    </row>
    <row r="4670" spans="1:7" x14ac:dyDescent="0.25">
      <c r="A4670" t="s">
        <v>311</v>
      </c>
      <c r="B4670" t="s">
        <v>314</v>
      </c>
      <c r="C4670" t="s">
        <v>374</v>
      </c>
      <c r="D4670" s="34">
        <v>44927</v>
      </c>
      <c r="E4670">
        <v>410.86</v>
      </c>
      <c r="F4670" s="24">
        <v>59.12</v>
      </c>
      <c r="G4670" s="24">
        <f t="shared" si="72"/>
        <v>469.98</v>
      </c>
    </row>
    <row r="4671" spans="1:7" x14ac:dyDescent="0.25">
      <c r="A4671" t="s">
        <v>311</v>
      </c>
      <c r="B4671" t="s">
        <v>314</v>
      </c>
      <c r="C4671" t="s">
        <v>375</v>
      </c>
      <c r="D4671" s="34">
        <v>44927</v>
      </c>
      <c r="E4671">
        <v>412.2</v>
      </c>
      <c r="F4671" s="24">
        <v>59.31</v>
      </c>
      <c r="G4671" s="24">
        <f t="shared" si="72"/>
        <v>471.51</v>
      </c>
    </row>
    <row r="4672" spans="1:7" x14ac:dyDescent="0.25">
      <c r="A4672" t="s">
        <v>311</v>
      </c>
      <c r="B4672" t="s">
        <v>314</v>
      </c>
      <c r="C4672" t="s">
        <v>376</v>
      </c>
      <c r="D4672" s="34">
        <v>44927</v>
      </c>
      <c r="E4672">
        <v>412.2</v>
      </c>
      <c r="F4672" s="24">
        <v>59.31</v>
      </c>
      <c r="G4672" s="24">
        <f t="shared" si="72"/>
        <v>471.51</v>
      </c>
    </row>
    <row r="4673" spans="1:7" x14ac:dyDescent="0.25">
      <c r="A4673" t="s">
        <v>311</v>
      </c>
      <c r="B4673" t="s">
        <v>314</v>
      </c>
      <c r="C4673" t="s">
        <v>377</v>
      </c>
      <c r="D4673" s="34">
        <v>44927</v>
      </c>
      <c r="E4673">
        <v>412.2</v>
      </c>
      <c r="F4673" s="24">
        <v>59.31</v>
      </c>
      <c r="G4673" s="24">
        <f t="shared" si="72"/>
        <v>471.51</v>
      </c>
    </row>
    <row r="4674" spans="1:7" x14ac:dyDescent="0.25">
      <c r="A4674" t="s">
        <v>311</v>
      </c>
      <c r="B4674" t="s">
        <v>314</v>
      </c>
      <c r="C4674" t="s">
        <v>378</v>
      </c>
      <c r="D4674" s="34">
        <v>44927</v>
      </c>
      <c r="E4674">
        <v>412.2</v>
      </c>
      <c r="F4674" s="24">
        <v>59.31</v>
      </c>
      <c r="G4674" s="24">
        <f t="shared" si="72"/>
        <v>471.51</v>
      </c>
    </row>
    <row r="4675" spans="1:7" x14ac:dyDescent="0.25">
      <c r="A4675" t="s">
        <v>311</v>
      </c>
      <c r="B4675" t="s">
        <v>314</v>
      </c>
      <c r="C4675" t="s">
        <v>379</v>
      </c>
      <c r="D4675" s="34">
        <v>44927</v>
      </c>
      <c r="E4675">
        <v>410.86</v>
      </c>
      <c r="F4675" s="24">
        <v>59.12</v>
      </c>
      <c r="G4675" s="24">
        <f t="shared" ref="G4675:G4738" si="73">SUM(E4675:F4675)</f>
        <v>469.98</v>
      </c>
    </row>
    <row r="4676" spans="1:7" x14ac:dyDescent="0.25">
      <c r="A4676" t="s">
        <v>311</v>
      </c>
      <c r="B4676" t="s">
        <v>314</v>
      </c>
      <c r="C4676" t="s">
        <v>380</v>
      </c>
      <c r="D4676" s="34">
        <v>44927</v>
      </c>
      <c r="E4676">
        <v>410.86</v>
      </c>
      <c r="F4676" s="24">
        <v>59.12</v>
      </c>
      <c r="G4676" s="24">
        <f t="shared" si="73"/>
        <v>469.98</v>
      </c>
    </row>
    <row r="4677" spans="1:7" x14ac:dyDescent="0.25">
      <c r="A4677" t="s">
        <v>311</v>
      </c>
      <c r="B4677" t="s">
        <v>314</v>
      </c>
      <c r="C4677" t="s">
        <v>381</v>
      </c>
      <c r="D4677" s="34">
        <v>44927</v>
      </c>
      <c r="E4677">
        <v>410.86</v>
      </c>
      <c r="F4677" s="24">
        <v>59.12</v>
      </c>
      <c r="G4677" s="24">
        <f t="shared" si="73"/>
        <v>469.98</v>
      </c>
    </row>
    <row r="4678" spans="1:7" x14ac:dyDescent="0.25">
      <c r="A4678" t="s">
        <v>311</v>
      </c>
      <c r="B4678" t="s">
        <v>314</v>
      </c>
      <c r="C4678" t="s">
        <v>382</v>
      </c>
      <c r="D4678" s="34">
        <v>44927</v>
      </c>
      <c r="E4678">
        <v>410.86</v>
      </c>
      <c r="F4678" s="24">
        <v>59.12</v>
      </c>
      <c r="G4678" s="24">
        <f t="shared" si="73"/>
        <v>469.98</v>
      </c>
    </row>
    <row r="4679" spans="1:7" x14ac:dyDescent="0.25">
      <c r="A4679" t="s">
        <v>311</v>
      </c>
      <c r="B4679" t="s">
        <v>314</v>
      </c>
      <c r="C4679" t="s">
        <v>383</v>
      </c>
      <c r="D4679" s="34">
        <v>44927</v>
      </c>
      <c r="E4679">
        <v>410.86</v>
      </c>
      <c r="F4679" s="24">
        <v>59.12</v>
      </c>
      <c r="G4679" s="24">
        <f t="shared" si="73"/>
        <v>469.98</v>
      </c>
    </row>
    <row r="4680" spans="1:7" x14ac:dyDescent="0.25">
      <c r="A4680" t="s">
        <v>311</v>
      </c>
      <c r="B4680" t="s">
        <v>314</v>
      </c>
      <c r="C4680" t="s">
        <v>384</v>
      </c>
      <c r="D4680" s="34">
        <v>44927</v>
      </c>
      <c r="E4680">
        <v>410.86</v>
      </c>
      <c r="F4680" s="24">
        <v>59.12</v>
      </c>
      <c r="G4680" s="24">
        <f t="shared" si="73"/>
        <v>469.98</v>
      </c>
    </row>
    <row r="4681" spans="1:7" x14ac:dyDescent="0.25">
      <c r="A4681" t="s">
        <v>311</v>
      </c>
      <c r="B4681" t="s">
        <v>314</v>
      </c>
      <c r="C4681" t="s">
        <v>385</v>
      </c>
      <c r="D4681" s="34">
        <v>44927</v>
      </c>
      <c r="E4681">
        <v>410.86</v>
      </c>
      <c r="F4681" s="24">
        <v>59.12</v>
      </c>
      <c r="G4681" s="24">
        <f t="shared" si="73"/>
        <v>469.98</v>
      </c>
    </row>
    <row r="4682" spans="1:7" x14ac:dyDescent="0.25">
      <c r="A4682" t="s">
        <v>311</v>
      </c>
      <c r="B4682" t="s">
        <v>314</v>
      </c>
      <c r="C4682" t="s">
        <v>386</v>
      </c>
      <c r="D4682" s="34">
        <v>44927</v>
      </c>
      <c r="E4682">
        <v>410.86</v>
      </c>
      <c r="F4682" s="24">
        <v>59.12</v>
      </c>
      <c r="G4682" s="24">
        <f t="shared" si="73"/>
        <v>469.98</v>
      </c>
    </row>
    <row r="4683" spans="1:7" x14ac:dyDescent="0.25">
      <c r="A4683" t="s">
        <v>311</v>
      </c>
      <c r="B4683" t="s">
        <v>314</v>
      </c>
      <c r="C4683" t="s">
        <v>387</v>
      </c>
      <c r="D4683" s="34">
        <v>44927</v>
      </c>
      <c r="E4683">
        <v>410.86</v>
      </c>
      <c r="F4683" s="24">
        <v>59.12</v>
      </c>
      <c r="G4683" s="24">
        <f t="shared" si="73"/>
        <v>469.98</v>
      </c>
    </row>
    <row r="4684" spans="1:7" x14ac:dyDescent="0.25">
      <c r="A4684" t="s">
        <v>311</v>
      </c>
      <c r="B4684" t="s">
        <v>314</v>
      </c>
      <c r="C4684" t="s">
        <v>388</v>
      </c>
      <c r="D4684" s="34">
        <v>44927</v>
      </c>
      <c r="E4684">
        <v>410.86</v>
      </c>
      <c r="F4684" s="24">
        <v>59.12</v>
      </c>
      <c r="G4684" s="24">
        <f t="shared" si="73"/>
        <v>469.98</v>
      </c>
    </row>
    <row r="4685" spans="1:7" x14ac:dyDescent="0.25">
      <c r="A4685" t="s">
        <v>311</v>
      </c>
      <c r="B4685" t="s">
        <v>314</v>
      </c>
      <c r="C4685" t="s">
        <v>389</v>
      </c>
      <c r="D4685" s="34">
        <v>44927</v>
      </c>
      <c r="E4685">
        <v>410.86</v>
      </c>
      <c r="F4685" s="24">
        <v>59.12</v>
      </c>
      <c r="G4685" s="24">
        <f t="shared" si="73"/>
        <v>469.98</v>
      </c>
    </row>
    <row r="4686" spans="1:7" x14ac:dyDescent="0.25">
      <c r="A4686" t="s">
        <v>311</v>
      </c>
      <c r="B4686" t="s">
        <v>314</v>
      </c>
      <c r="C4686" t="s">
        <v>390</v>
      </c>
      <c r="D4686" s="34">
        <v>44927</v>
      </c>
      <c r="E4686">
        <v>410.86</v>
      </c>
      <c r="F4686" s="24">
        <v>59.12</v>
      </c>
      <c r="G4686" s="24">
        <f t="shared" si="73"/>
        <v>469.98</v>
      </c>
    </row>
    <row r="4687" spans="1:7" x14ac:dyDescent="0.25">
      <c r="A4687" t="s">
        <v>311</v>
      </c>
      <c r="B4687" t="s">
        <v>314</v>
      </c>
      <c r="C4687" t="s">
        <v>391</v>
      </c>
      <c r="D4687" s="34">
        <v>44927</v>
      </c>
      <c r="E4687">
        <v>410.86</v>
      </c>
      <c r="F4687" s="24">
        <v>59.12</v>
      </c>
      <c r="G4687" s="24">
        <f t="shared" si="73"/>
        <v>469.98</v>
      </c>
    </row>
    <row r="4688" spans="1:7" x14ac:dyDescent="0.25">
      <c r="A4688" t="s">
        <v>311</v>
      </c>
      <c r="B4688" t="s">
        <v>314</v>
      </c>
      <c r="C4688" t="s">
        <v>392</v>
      </c>
      <c r="D4688" s="34">
        <v>44927</v>
      </c>
      <c r="E4688">
        <v>410.86</v>
      </c>
      <c r="F4688" s="24">
        <v>59.12</v>
      </c>
      <c r="G4688" s="24">
        <f t="shared" si="73"/>
        <v>469.98</v>
      </c>
    </row>
    <row r="4689" spans="1:7" x14ac:dyDescent="0.25">
      <c r="A4689" t="s">
        <v>311</v>
      </c>
      <c r="B4689" t="s">
        <v>314</v>
      </c>
      <c r="C4689" t="s">
        <v>393</v>
      </c>
      <c r="D4689" s="34">
        <v>44927</v>
      </c>
      <c r="E4689">
        <v>410.86</v>
      </c>
      <c r="F4689" s="24">
        <v>59.12</v>
      </c>
      <c r="G4689" s="24">
        <f t="shared" si="73"/>
        <v>469.98</v>
      </c>
    </row>
    <row r="4690" spans="1:7" x14ac:dyDescent="0.25">
      <c r="A4690" t="s">
        <v>311</v>
      </c>
      <c r="B4690" t="s">
        <v>314</v>
      </c>
      <c r="C4690" t="s">
        <v>394</v>
      </c>
      <c r="D4690" s="34">
        <v>44927</v>
      </c>
      <c r="E4690">
        <v>410.86</v>
      </c>
      <c r="F4690" s="24">
        <v>59.12</v>
      </c>
      <c r="G4690" s="24">
        <f t="shared" si="73"/>
        <v>469.98</v>
      </c>
    </row>
    <row r="4691" spans="1:7" x14ac:dyDescent="0.25">
      <c r="A4691" t="s">
        <v>311</v>
      </c>
      <c r="B4691" t="s">
        <v>314</v>
      </c>
      <c r="C4691" t="s">
        <v>395</v>
      </c>
      <c r="D4691" s="34">
        <v>44927</v>
      </c>
      <c r="E4691">
        <v>410.86</v>
      </c>
      <c r="F4691" s="24">
        <v>59.12</v>
      </c>
      <c r="G4691" s="24">
        <f t="shared" si="73"/>
        <v>469.98</v>
      </c>
    </row>
    <row r="4692" spans="1:7" x14ac:dyDescent="0.25">
      <c r="A4692" t="s">
        <v>311</v>
      </c>
      <c r="B4692" t="s">
        <v>314</v>
      </c>
      <c r="C4692" t="s">
        <v>396</v>
      </c>
      <c r="D4692" s="34">
        <v>44927</v>
      </c>
      <c r="E4692">
        <v>410.86</v>
      </c>
      <c r="F4692" s="24">
        <v>59.12</v>
      </c>
      <c r="G4692" s="24">
        <f t="shared" si="73"/>
        <v>469.98</v>
      </c>
    </row>
    <row r="4693" spans="1:7" x14ac:dyDescent="0.25">
      <c r="A4693" t="s">
        <v>311</v>
      </c>
      <c r="B4693" t="s">
        <v>314</v>
      </c>
      <c r="C4693" t="s">
        <v>397</v>
      </c>
      <c r="D4693" s="34">
        <v>44927</v>
      </c>
      <c r="E4693">
        <v>410.86</v>
      </c>
      <c r="F4693" s="24">
        <v>59.12</v>
      </c>
      <c r="G4693" s="24">
        <f t="shared" si="73"/>
        <v>469.98</v>
      </c>
    </row>
    <row r="4694" spans="1:7" x14ac:dyDescent="0.25">
      <c r="A4694" t="s">
        <v>311</v>
      </c>
      <c r="B4694" t="s">
        <v>314</v>
      </c>
      <c r="C4694" t="s">
        <v>398</v>
      </c>
      <c r="D4694" s="34">
        <v>44927</v>
      </c>
      <c r="E4694">
        <v>410.86</v>
      </c>
      <c r="F4694" s="24">
        <v>59.12</v>
      </c>
      <c r="G4694" s="24">
        <f t="shared" si="73"/>
        <v>469.98</v>
      </c>
    </row>
    <row r="4695" spans="1:7" x14ac:dyDescent="0.25">
      <c r="A4695" t="s">
        <v>311</v>
      </c>
      <c r="B4695" t="s">
        <v>314</v>
      </c>
      <c r="C4695" t="s">
        <v>399</v>
      </c>
      <c r="D4695" s="34">
        <v>44927</v>
      </c>
      <c r="E4695">
        <v>410.86</v>
      </c>
      <c r="F4695" s="24">
        <v>59.12</v>
      </c>
      <c r="G4695" s="24">
        <f t="shared" si="73"/>
        <v>469.98</v>
      </c>
    </row>
    <row r="4696" spans="1:7" x14ac:dyDescent="0.25">
      <c r="A4696" t="s">
        <v>311</v>
      </c>
      <c r="B4696" t="s">
        <v>314</v>
      </c>
      <c r="C4696" t="s">
        <v>400</v>
      </c>
      <c r="D4696" s="34">
        <v>44927</v>
      </c>
      <c r="E4696">
        <v>410.86</v>
      </c>
      <c r="F4696" s="24">
        <v>59.12</v>
      </c>
      <c r="G4696" s="24">
        <f t="shared" si="73"/>
        <v>469.98</v>
      </c>
    </row>
    <row r="4697" spans="1:7" x14ac:dyDescent="0.25">
      <c r="A4697" t="s">
        <v>311</v>
      </c>
      <c r="B4697" t="s">
        <v>314</v>
      </c>
      <c r="C4697" t="s">
        <v>401</v>
      </c>
      <c r="D4697" s="34">
        <v>44927</v>
      </c>
      <c r="E4697">
        <v>410.86</v>
      </c>
      <c r="F4697" s="24">
        <v>59.12</v>
      </c>
      <c r="G4697" s="24">
        <f t="shared" si="73"/>
        <v>469.98</v>
      </c>
    </row>
    <row r="4698" spans="1:7" x14ac:dyDescent="0.25">
      <c r="A4698" t="s">
        <v>311</v>
      </c>
      <c r="B4698" t="s">
        <v>314</v>
      </c>
      <c r="C4698" t="s">
        <v>402</v>
      </c>
      <c r="D4698" s="34">
        <v>44927</v>
      </c>
      <c r="E4698">
        <v>410.86</v>
      </c>
      <c r="F4698" s="24">
        <v>59.12</v>
      </c>
      <c r="G4698" s="24">
        <f t="shared" si="73"/>
        <v>469.98</v>
      </c>
    </row>
    <row r="4699" spans="1:7" x14ac:dyDescent="0.25">
      <c r="A4699" t="s">
        <v>311</v>
      </c>
      <c r="B4699" t="s">
        <v>314</v>
      </c>
      <c r="C4699" t="s">
        <v>403</v>
      </c>
      <c r="D4699" s="34">
        <v>44927</v>
      </c>
      <c r="E4699">
        <v>410.86</v>
      </c>
      <c r="F4699" s="24">
        <v>59.12</v>
      </c>
      <c r="G4699" s="24">
        <f t="shared" si="73"/>
        <v>469.98</v>
      </c>
    </row>
    <row r="4700" spans="1:7" x14ac:dyDescent="0.25">
      <c r="A4700" t="s">
        <v>311</v>
      </c>
      <c r="B4700" t="s">
        <v>314</v>
      </c>
      <c r="C4700" t="s">
        <v>404</v>
      </c>
      <c r="D4700" s="34">
        <v>44927</v>
      </c>
      <c r="E4700">
        <v>410.86</v>
      </c>
      <c r="F4700" s="24">
        <v>59.12</v>
      </c>
      <c r="G4700" s="24">
        <f t="shared" si="73"/>
        <v>469.98</v>
      </c>
    </row>
    <row r="4701" spans="1:7" x14ac:dyDescent="0.25">
      <c r="A4701" t="s">
        <v>311</v>
      </c>
      <c r="B4701" t="s">
        <v>314</v>
      </c>
      <c r="C4701" t="s">
        <v>405</v>
      </c>
      <c r="D4701" s="34">
        <v>44927</v>
      </c>
      <c r="E4701">
        <v>410.86</v>
      </c>
      <c r="F4701" s="24">
        <v>59.12</v>
      </c>
      <c r="G4701" s="24">
        <f t="shared" si="73"/>
        <v>469.98</v>
      </c>
    </row>
    <row r="4702" spans="1:7" x14ac:dyDescent="0.25">
      <c r="A4702" t="s">
        <v>311</v>
      </c>
      <c r="B4702" t="s">
        <v>314</v>
      </c>
      <c r="C4702" t="s">
        <v>406</v>
      </c>
      <c r="D4702" s="34">
        <v>44927</v>
      </c>
      <c r="E4702">
        <v>410.86</v>
      </c>
      <c r="F4702" s="24">
        <v>59.12</v>
      </c>
      <c r="G4702" s="24">
        <f t="shared" si="73"/>
        <v>469.98</v>
      </c>
    </row>
    <row r="4703" spans="1:7" x14ac:dyDescent="0.25">
      <c r="A4703" t="s">
        <v>311</v>
      </c>
      <c r="B4703" t="s">
        <v>314</v>
      </c>
      <c r="C4703" t="s">
        <v>407</v>
      </c>
      <c r="D4703" s="34">
        <v>44927</v>
      </c>
      <c r="E4703">
        <v>410.86</v>
      </c>
      <c r="F4703" s="24">
        <v>59.12</v>
      </c>
      <c r="G4703" s="24">
        <f t="shared" si="73"/>
        <v>469.98</v>
      </c>
    </row>
    <row r="4704" spans="1:7" x14ac:dyDescent="0.25">
      <c r="A4704" t="s">
        <v>311</v>
      </c>
      <c r="B4704" t="s">
        <v>314</v>
      </c>
      <c r="C4704" t="s">
        <v>408</v>
      </c>
      <c r="D4704" s="34">
        <v>44927</v>
      </c>
      <c r="E4704">
        <v>410.86</v>
      </c>
      <c r="F4704" s="24">
        <v>59.12</v>
      </c>
      <c r="G4704" s="24">
        <f t="shared" si="73"/>
        <v>469.98</v>
      </c>
    </row>
    <row r="4705" spans="1:7" x14ac:dyDescent="0.25">
      <c r="A4705" t="s">
        <v>311</v>
      </c>
      <c r="B4705" t="s">
        <v>314</v>
      </c>
      <c r="C4705" t="s">
        <v>409</v>
      </c>
      <c r="D4705" s="34">
        <v>44927</v>
      </c>
      <c r="E4705">
        <v>410.86</v>
      </c>
      <c r="F4705" s="24">
        <v>59.12</v>
      </c>
      <c r="G4705" s="24">
        <f t="shared" si="73"/>
        <v>469.98</v>
      </c>
    </row>
    <row r="4706" spans="1:7" x14ac:dyDescent="0.25">
      <c r="A4706" t="s">
        <v>311</v>
      </c>
      <c r="B4706" t="s">
        <v>314</v>
      </c>
      <c r="C4706" t="s">
        <v>410</v>
      </c>
      <c r="D4706" s="34">
        <v>44927</v>
      </c>
      <c r="E4706">
        <v>410.86</v>
      </c>
      <c r="F4706" s="24">
        <v>59.12</v>
      </c>
      <c r="G4706" s="24">
        <f t="shared" si="73"/>
        <v>469.98</v>
      </c>
    </row>
    <row r="4707" spans="1:7" x14ac:dyDescent="0.25">
      <c r="A4707" t="s">
        <v>311</v>
      </c>
      <c r="B4707" t="s">
        <v>314</v>
      </c>
      <c r="C4707" t="s">
        <v>411</v>
      </c>
      <c r="D4707" s="34">
        <v>44927</v>
      </c>
      <c r="E4707">
        <v>410.86</v>
      </c>
      <c r="F4707" s="24">
        <v>59.12</v>
      </c>
      <c r="G4707" s="24">
        <f t="shared" si="73"/>
        <v>469.98</v>
      </c>
    </row>
    <row r="4708" spans="1:7" x14ac:dyDescent="0.25">
      <c r="A4708" t="s">
        <v>311</v>
      </c>
      <c r="B4708" t="s">
        <v>314</v>
      </c>
      <c r="C4708" t="s">
        <v>412</v>
      </c>
      <c r="D4708" s="34">
        <v>44927</v>
      </c>
      <c r="E4708">
        <v>410.86</v>
      </c>
      <c r="F4708" s="24">
        <v>59.12</v>
      </c>
      <c r="G4708" s="24">
        <f t="shared" si="73"/>
        <v>469.98</v>
      </c>
    </row>
    <row r="4709" spans="1:7" x14ac:dyDescent="0.25">
      <c r="A4709" t="s">
        <v>311</v>
      </c>
      <c r="B4709" t="s">
        <v>314</v>
      </c>
      <c r="C4709" t="s">
        <v>413</v>
      </c>
      <c r="D4709" s="34">
        <v>44927</v>
      </c>
      <c r="E4709">
        <v>410.86</v>
      </c>
      <c r="F4709" s="24">
        <v>59.12</v>
      </c>
      <c r="G4709" s="24">
        <f t="shared" si="73"/>
        <v>469.98</v>
      </c>
    </row>
    <row r="4710" spans="1:7" x14ac:dyDescent="0.25">
      <c r="A4710" t="s">
        <v>311</v>
      </c>
      <c r="B4710" t="s">
        <v>314</v>
      </c>
      <c r="C4710" t="s">
        <v>414</v>
      </c>
      <c r="D4710" s="34">
        <v>44927</v>
      </c>
      <c r="E4710">
        <v>410.86</v>
      </c>
      <c r="F4710" s="24">
        <v>59.12</v>
      </c>
      <c r="G4710" s="24">
        <f t="shared" si="73"/>
        <v>469.98</v>
      </c>
    </row>
    <row r="4711" spans="1:7" x14ac:dyDescent="0.25">
      <c r="A4711" t="s">
        <v>311</v>
      </c>
      <c r="B4711" t="s">
        <v>314</v>
      </c>
      <c r="C4711" t="s">
        <v>415</v>
      </c>
      <c r="D4711" s="34">
        <v>44927</v>
      </c>
      <c r="E4711">
        <v>410.86</v>
      </c>
      <c r="F4711" s="24">
        <v>59.12</v>
      </c>
      <c r="G4711" s="24">
        <f t="shared" si="73"/>
        <v>469.98</v>
      </c>
    </row>
    <row r="4712" spans="1:7" x14ac:dyDescent="0.25">
      <c r="A4712" t="s">
        <v>311</v>
      </c>
      <c r="B4712" t="s">
        <v>314</v>
      </c>
      <c r="C4712" t="s">
        <v>416</v>
      </c>
      <c r="D4712" s="34">
        <v>44927</v>
      </c>
      <c r="E4712">
        <v>410.86</v>
      </c>
      <c r="F4712" s="24">
        <v>59.12</v>
      </c>
      <c r="G4712" s="24">
        <f t="shared" si="73"/>
        <v>469.98</v>
      </c>
    </row>
    <row r="4713" spans="1:7" x14ac:dyDescent="0.25">
      <c r="A4713" t="s">
        <v>311</v>
      </c>
      <c r="B4713" t="s">
        <v>314</v>
      </c>
      <c r="C4713" t="s">
        <v>417</v>
      </c>
      <c r="D4713" s="34">
        <v>44927</v>
      </c>
      <c r="E4713">
        <v>410.86</v>
      </c>
      <c r="F4713" s="24">
        <v>59.12</v>
      </c>
      <c r="G4713" s="24">
        <f t="shared" si="73"/>
        <v>469.98</v>
      </c>
    </row>
    <row r="4714" spans="1:7" x14ac:dyDescent="0.25">
      <c r="A4714" t="s">
        <v>311</v>
      </c>
      <c r="B4714" t="s">
        <v>314</v>
      </c>
      <c r="C4714" t="s">
        <v>418</v>
      </c>
      <c r="D4714" s="34">
        <v>44927</v>
      </c>
      <c r="E4714">
        <v>410.86</v>
      </c>
      <c r="F4714" s="24">
        <v>59.12</v>
      </c>
      <c r="G4714" s="24">
        <f t="shared" si="73"/>
        <v>469.98</v>
      </c>
    </row>
    <row r="4715" spans="1:7" x14ac:dyDescent="0.25">
      <c r="A4715" t="s">
        <v>311</v>
      </c>
      <c r="B4715" t="s">
        <v>314</v>
      </c>
      <c r="C4715" t="s">
        <v>419</v>
      </c>
      <c r="D4715" s="34">
        <v>44927</v>
      </c>
      <c r="E4715">
        <v>410.86</v>
      </c>
      <c r="F4715" s="24">
        <v>59.12</v>
      </c>
      <c r="G4715" s="24">
        <f t="shared" si="73"/>
        <v>469.98</v>
      </c>
    </row>
    <row r="4716" spans="1:7" x14ac:dyDescent="0.25">
      <c r="A4716" t="s">
        <v>311</v>
      </c>
      <c r="B4716" t="s">
        <v>314</v>
      </c>
      <c r="C4716" t="s">
        <v>420</v>
      </c>
      <c r="D4716" s="34">
        <v>44927</v>
      </c>
      <c r="E4716">
        <v>410.86</v>
      </c>
      <c r="F4716" s="24">
        <v>59.12</v>
      </c>
      <c r="G4716" s="24">
        <f t="shared" si="73"/>
        <v>469.98</v>
      </c>
    </row>
    <row r="4717" spans="1:7" x14ac:dyDescent="0.25">
      <c r="A4717" t="s">
        <v>311</v>
      </c>
      <c r="B4717" t="s">
        <v>314</v>
      </c>
      <c r="C4717" t="s">
        <v>421</v>
      </c>
      <c r="D4717" s="34">
        <v>44927</v>
      </c>
      <c r="E4717">
        <v>410.86</v>
      </c>
      <c r="F4717" s="24">
        <v>59.12</v>
      </c>
      <c r="G4717" s="24">
        <f t="shared" si="73"/>
        <v>469.98</v>
      </c>
    </row>
    <row r="4718" spans="1:7" x14ac:dyDescent="0.25">
      <c r="A4718" t="s">
        <v>311</v>
      </c>
      <c r="B4718" t="s">
        <v>314</v>
      </c>
      <c r="C4718" t="s">
        <v>422</v>
      </c>
      <c r="D4718" s="34">
        <v>44927</v>
      </c>
      <c r="E4718">
        <v>410.86</v>
      </c>
      <c r="F4718" s="24">
        <v>59.12</v>
      </c>
      <c r="G4718" s="24">
        <f t="shared" si="73"/>
        <v>469.98</v>
      </c>
    </row>
    <row r="4719" spans="1:7" x14ac:dyDescent="0.25">
      <c r="A4719" t="s">
        <v>311</v>
      </c>
      <c r="B4719" t="s">
        <v>314</v>
      </c>
      <c r="C4719" t="s">
        <v>423</v>
      </c>
      <c r="D4719" s="34">
        <v>44927</v>
      </c>
      <c r="E4719">
        <v>410.86</v>
      </c>
      <c r="F4719" s="24">
        <v>59.12</v>
      </c>
      <c r="G4719" s="24">
        <f t="shared" si="73"/>
        <v>469.98</v>
      </c>
    </row>
    <row r="4720" spans="1:7" x14ac:dyDescent="0.25">
      <c r="A4720" t="s">
        <v>311</v>
      </c>
      <c r="B4720" t="s">
        <v>314</v>
      </c>
      <c r="C4720" t="s">
        <v>424</v>
      </c>
      <c r="D4720" s="34">
        <v>44927</v>
      </c>
      <c r="E4720">
        <v>410.86</v>
      </c>
      <c r="F4720" s="24">
        <v>59.12</v>
      </c>
      <c r="G4720" s="24">
        <f t="shared" si="73"/>
        <v>469.98</v>
      </c>
    </row>
    <row r="4721" spans="1:7" x14ac:dyDescent="0.25">
      <c r="A4721" t="s">
        <v>311</v>
      </c>
      <c r="B4721" t="s">
        <v>314</v>
      </c>
      <c r="C4721" t="s">
        <v>425</v>
      </c>
      <c r="D4721" s="34">
        <v>44927</v>
      </c>
      <c r="E4721">
        <v>410.86</v>
      </c>
      <c r="F4721" s="24">
        <v>59.12</v>
      </c>
      <c r="G4721" s="24">
        <f t="shared" si="73"/>
        <v>469.98</v>
      </c>
    </row>
    <row r="4722" spans="1:7" x14ac:dyDescent="0.25">
      <c r="A4722" t="s">
        <v>311</v>
      </c>
      <c r="B4722" t="s">
        <v>314</v>
      </c>
      <c r="C4722" t="s">
        <v>426</v>
      </c>
      <c r="D4722" s="34">
        <v>44927</v>
      </c>
      <c r="E4722">
        <v>412.2</v>
      </c>
      <c r="F4722" s="24">
        <v>59.31</v>
      </c>
      <c r="G4722" s="24">
        <f t="shared" si="73"/>
        <v>471.51</v>
      </c>
    </row>
    <row r="4723" spans="1:7" x14ac:dyDescent="0.25">
      <c r="A4723" t="s">
        <v>311</v>
      </c>
      <c r="B4723" t="s">
        <v>314</v>
      </c>
      <c r="C4723" t="s">
        <v>427</v>
      </c>
      <c r="D4723" s="34">
        <v>44927</v>
      </c>
      <c r="E4723">
        <v>410.86</v>
      </c>
      <c r="F4723" s="24">
        <v>59.12</v>
      </c>
      <c r="G4723" s="24">
        <f t="shared" si="73"/>
        <v>469.98</v>
      </c>
    </row>
    <row r="4724" spans="1:7" x14ac:dyDescent="0.25">
      <c r="A4724" t="s">
        <v>311</v>
      </c>
      <c r="B4724" t="s">
        <v>314</v>
      </c>
      <c r="C4724" t="s">
        <v>428</v>
      </c>
      <c r="D4724" s="34">
        <v>44927</v>
      </c>
      <c r="E4724">
        <v>410.86</v>
      </c>
      <c r="F4724" s="24">
        <v>59.12</v>
      </c>
      <c r="G4724" s="24">
        <f t="shared" si="73"/>
        <v>469.98</v>
      </c>
    </row>
    <row r="4725" spans="1:7" x14ac:dyDescent="0.25">
      <c r="A4725" t="s">
        <v>311</v>
      </c>
      <c r="B4725" t="s">
        <v>314</v>
      </c>
      <c r="C4725" t="s">
        <v>429</v>
      </c>
      <c r="D4725" s="34">
        <v>44927</v>
      </c>
      <c r="E4725">
        <v>410.86</v>
      </c>
      <c r="F4725" s="24">
        <v>59.12</v>
      </c>
      <c r="G4725" s="24">
        <f t="shared" si="73"/>
        <v>469.98</v>
      </c>
    </row>
    <row r="4726" spans="1:7" x14ac:dyDescent="0.25">
      <c r="A4726" t="s">
        <v>311</v>
      </c>
      <c r="B4726" t="s">
        <v>314</v>
      </c>
      <c r="C4726" t="s">
        <v>430</v>
      </c>
      <c r="D4726" s="34">
        <v>44927</v>
      </c>
      <c r="E4726">
        <v>412.2</v>
      </c>
      <c r="F4726" s="24">
        <v>59.31</v>
      </c>
      <c r="G4726" s="24">
        <f t="shared" si="73"/>
        <v>471.51</v>
      </c>
    </row>
    <row r="4727" spans="1:7" x14ac:dyDescent="0.25">
      <c r="A4727" t="s">
        <v>311</v>
      </c>
      <c r="B4727" t="s">
        <v>314</v>
      </c>
      <c r="C4727" t="s">
        <v>431</v>
      </c>
      <c r="D4727" s="34">
        <v>44927</v>
      </c>
      <c r="E4727">
        <v>412.2</v>
      </c>
      <c r="F4727" s="24">
        <v>59.31</v>
      </c>
      <c r="G4727" s="24">
        <f t="shared" si="73"/>
        <v>471.51</v>
      </c>
    </row>
    <row r="4728" spans="1:7" x14ac:dyDescent="0.25">
      <c r="A4728" t="s">
        <v>311</v>
      </c>
      <c r="B4728" t="s">
        <v>314</v>
      </c>
      <c r="C4728" t="s">
        <v>432</v>
      </c>
      <c r="D4728" s="34">
        <v>44927</v>
      </c>
      <c r="E4728">
        <v>412.2</v>
      </c>
      <c r="F4728" s="24">
        <v>59.31</v>
      </c>
      <c r="G4728" s="24">
        <f t="shared" si="73"/>
        <v>471.51</v>
      </c>
    </row>
    <row r="4729" spans="1:7" x14ac:dyDescent="0.25">
      <c r="A4729" t="s">
        <v>311</v>
      </c>
      <c r="B4729" t="s">
        <v>314</v>
      </c>
      <c r="C4729" t="s">
        <v>433</v>
      </c>
      <c r="D4729" s="34">
        <v>44927</v>
      </c>
      <c r="E4729">
        <v>412.2</v>
      </c>
      <c r="F4729" s="24">
        <v>59.31</v>
      </c>
      <c r="G4729" s="24">
        <f t="shared" si="73"/>
        <v>471.51</v>
      </c>
    </row>
    <row r="4730" spans="1:7" x14ac:dyDescent="0.25">
      <c r="A4730" t="s">
        <v>311</v>
      </c>
      <c r="B4730" t="s">
        <v>314</v>
      </c>
      <c r="C4730" t="s">
        <v>434</v>
      </c>
      <c r="D4730" s="34">
        <v>44927</v>
      </c>
      <c r="E4730">
        <v>412.2</v>
      </c>
      <c r="F4730" s="24">
        <v>59.31</v>
      </c>
      <c r="G4730" s="24">
        <f t="shared" si="73"/>
        <v>471.51</v>
      </c>
    </row>
    <row r="4731" spans="1:7" x14ac:dyDescent="0.25">
      <c r="A4731" t="s">
        <v>311</v>
      </c>
      <c r="B4731" t="s">
        <v>314</v>
      </c>
      <c r="C4731" t="s">
        <v>435</v>
      </c>
      <c r="D4731" s="34">
        <v>44927</v>
      </c>
      <c r="E4731">
        <v>412.2</v>
      </c>
      <c r="F4731" s="24">
        <v>59.31</v>
      </c>
      <c r="G4731" s="24">
        <f t="shared" si="73"/>
        <v>471.51</v>
      </c>
    </row>
    <row r="4732" spans="1:7" x14ac:dyDescent="0.25">
      <c r="A4732" t="s">
        <v>311</v>
      </c>
      <c r="B4732" t="s">
        <v>314</v>
      </c>
      <c r="C4732" t="s">
        <v>436</v>
      </c>
      <c r="D4732" s="34">
        <v>44927</v>
      </c>
      <c r="E4732">
        <v>412.2</v>
      </c>
      <c r="F4732" s="24">
        <v>59.31</v>
      </c>
      <c r="G4732" s="24">
        <f t="shared" si="73"/>
        <v>471.51</v>
      </c>
    </row>
    <row r="4733" spans="1:7" x14ac:dyDescent="0.25">
      <c r="A4733" t="s">
        <v>311</v>
      </c>
      <c r="B4733" t="s">
        <v>314</v>
      </c>
      <c r="C4733" t="s">
        <v>437</v>
      </c>
      <c r="D4733" s="34">
        <v>44927</v>
      </c>
      <c r="E4733">
        <v>412.2</v>
      </c>
      <c r="F4733" s="24">
        <v>59.31</v>
      </c>
      <c r="G4733" s="24">
        <f t="shared" si="73"/>
        <v>471.51</v>
      </c>
    </row>
    <row r="4734" spans="1:7" x14ac:dyDescent="0.25">
      <c r="A4734" t="s">
        <v>311</v>
      </c>
      <c r="B4734" t="s">
        <v>314</v>
      </c>
      <c r="C4734" t="s">
        <v>438</v>
      </c>
      <c r="D4734" s="34">
        <v>44927</v>
      </c>
      <c r="E4734">
        <v>412.2</v>
      </c>
      <c r="F4734" s="24">
        <v>59.31</v>
      </c>
      <c r="G4734" s="24">
        <f t="shared" si="73"/>
        <v>471.51</v>
      </c>
    </row>
    <row r="4735" spans="1:7" x14ac:dyDescent="0.25">
      <c r="A4735" t="s">
        <v>311</v>
      </c>
      <c r="B4735" t="s">
        <v>314</v>
      </c>
      <c r="C4735" t="s">
        <v>439</v>
      </c>
      <c r="D4735" s="34">
        <v>44927</v>
      </c>
      <c r="E4735">
        <v>412.2</v>
      </c>
      <c r="F4735" s="24">
        <v>59.31</v>
      </c>
      <c r="G4735" s="24">
        <f t="shared" si="73"/>
        <v>471.51</v>
      </c>
    </row>
    <row r="4736" spans="1:7" x14ac:dyDescent="0.25">
      <c r="A4736" t="s">
        <v>311</v>
      </c>
      <c r="B4736" t="s">
        <v>314</v>
      </c>
      <c r="C4736" t="s">
        <v>440</v>
      </c>
      <c r="D4736" s="34">
        <v>44927</v>
      </c>
      <c r="E4736">
        <v>412.2</v>
      </c>
      <c r="F4736" s="24">
        <v>59.31</v>
      </c>
      <c r="G4736" s="24">
        <f t="shared" si="73"/>
        <v>471.51</v>
      </c>
    </row>
    <row r="4737" spans="1:7" x14ac:dyDescent="0.25">
      <c r="A4737" t="s">
        <v>311</v>
      </c>
      <c r="B4737" t="s">
        <v>314</v>
      </c>
      <c r="C4737" t="s">
        <v>441</v>
      </c>
      <c r="D4737" s="34">
        <v>44927</v>
      </c>
      <c r="E4737">
        <v>412.2</v>
      </c>
      <c r="F4737" s="24">
        <v>59.31</v>
      </c>
      <c r="G4737" s="24">
        <f t="shared" si="73"/>
        <v>471.51</v>
      </c>
    </row>
    <row r="4738" spans="1:7" x14ac:dyDescent="0.25">
      <c r="A4738" t="s">
        <v>311</v>
      </c>
      <c r="B4738" t="s">
        <v>314</v>
      </c>
      <c r="C4738" t="s">
        <v>442</v>
      </c>
      <c r="D4738" s="34">
        <v>44927</v>
      </c>
      <c r="E4738">
        <v>412.2</v>
      </c>
      <c r="F4738" s="24">
        <v>59.31</v>
      </c>
      <c r="G4738" s="24">
        <f t="shared" si="73"/>
        <v>471.51</v>
      </c>
    </row>
    <row r="4739" spans="1:7" x14ac:dyDescent="0.25">
      <c r="A4739" t="s">
        <v>311</v>
      </c>
      <c r="B4739" t="s">
        <v>314</v>
      </c>
      <c r="C4739" t="s">
        <v>443</v>
      </c>
      <c r="D4739" s="34">
        <v>44927</v>
      </c>
      <c r="E4739">
        <v>412.2</v>
      </c>
      <c r="F4739" s="24">
        <v>59.31</v>
      </c>
      <c r="G4739" s="24">
        <f t="shared" ref="G4739:G4802" si="74">SUM(E4739:F4739)</f>
        <v>471.51</v>
      </c>
    </row>
    <row r="4740" spans="1:7" x14ac:dyDescent="0.25">
      <c r="A4740" t="s">
        <v>311</v>
      </c>
      <c r="B4740" t="s">
        <v>314</v>
      </c>
      <c r="C4740" t="s">
        <v>444</v>
      </c>
      <c r="D4740" s="34">
        <v>44927</v>
      </c>
      <c r="E4740">
        <v>412.2</v>
      </c>
      <c r="F4740" s="24">
        <v>59.31</v>
      </c>
      <c r="G4740" s="24">
        <f t="shared" si="74"/>
        <v>471.51</v>
      </c>
    </row>
    <row r="4741" spans="1:7" x14ac:dyDescent="0.25">
      <c r="A4741" t="s">
        <v>311</v>
      </c>
      <c r="B4741" t="s">
        <v>314</v>
      </c>
      <c r="C4741" t="s">
        <v>445</v>
      </c>
      <c r="D4741" s="34">
        <v>44927</v>
      </c>
      <c r="E4741">
        <v>412.2</v>
      </c>
      <c r="F4741" s="24">
        <v>59.31</v>
      </c>
      <c r="G4741" s="24">
        <f t="shared" si="74"/>
        <v>471.51</v>
      </c>
    </row>
    <row r="4742" spans="1:7" x14ac:dyDescent="0.25">
      <c r="A4742" t="s">
        <v>311</v>
      </c>
      <c r="B4742" t="s">
        <v>314</v>
      </c>
      <c r="C4742" t="s">
        <v>446</v>
      </c>
      <c r="D4742" s="34">
        <v>44927</v>
      </c>
      <c r="E4742">
        <v>412.2</v>
      </c>
      <c r="F4742" s="24">
        <v>59.31</v>
      </c>
      <c r="G4742" s="24">
        <f t="shared" si="74"/>
        <v>471.51</v>
      </c>
    </row>
    <row r="4743" spans="1:7" x14ac:dyDescent="0.25">
      <c r="A4743" t="s">
        <v>311</v>
      </c>
      <c r="B4743" t="s">
        <v>314</v>
      </c>
      <c r="C4743" t="s">
        <v>447</v>
      </c>
      <c r="D4743" s="34">
        <v>44927</v>
      </c>
      <c r="E4743">
        <v>412.2</v>
      </c>
      <c r="F4743" s="24">
        <v>59.31</v>
      </c>
      <c r="G4743" s="24">
        <f t="shared" si="74"/>
        <v>471.51</v>
      </c>
    </row>
    <row r="4744" spans="1:7" x14ac:dyDescent="0.25">
      <c r="A4744" t="s">
        <v>311</v>
      </c>
      <c r="B4744" t="s">
        <v>314</v>
      </c>
      <c r="C4744" t="s">
        <v>448</v>
      </c>
      <c r="D4744" s="34">
        <v>44927</v>
      </c>
      <c r="E4744">
        <v>412.2</v>
      </c>
      <c r="F4744" s="24">
        <v>59.31</v>
      </c>
      <c r="G4744" s="24">
        <f t="shared" si="74"/>
        <v>471.51</v>
      </c>
    </row>
    <row r="4745" spans="1:7" x14ac:dyDescent="0.25">
      <c r="A4745" t="s">
        <v>311</v>
      </c>
      <c r="B4745" t="s">
        <v>314</v>
      </c>
      <c r="C4745" t="s">
        <v>449</v>
      </c>
      <c r="D4745" s="34">
        <v>44927</v>
      </c>
      <c r="E4745">
        <v>412.2</v>
      </c>
      <c r="F4745" s="24">
        <v>59.31</v>
      </c>
      <c r="G4745" s="24">
        <f t="shared" si="74"/>
        <v>471.51</v>
      </c>
    </row>
    <row r="4746" spans="1:7" x14ac:dyDescent="0.25">
      <c r="A4746" t="s">
        <v>311</v>
      </c>
      <c r="B4746" t="s">
        <v>314</v>
      </c>
      <c r="C4746" t="s">
        <v>450</v>
      </c>
      <c r="D4746" s="34">
        <v>44927</v>
      </c>
      <c r="E4746">
        <v>412.2</v>
      </c>
      <c r="F4746" s="24">
        <v>59.31</v>
      </c>
      <c r="G4746" s="24">
        <f t="shared" si="74"/>
        <v>471.51</v>
      </c>
    </row>
    <row r="4747" spans="1:7" x14ac:dyDescent="0.25">
      <c r="A4747" t="s">
        <v>311</v>
      </c>
      <c r="B4747" t="s">
        <v>314</v>
      </c>
      <c r="C4747" t="s">
        <v>451</v>
      </c>
      <c r="D4747" s="34">
        <v>44927</v>
      </c>
      <c r="E4747">
        <v>412.2</v>
      </c>
      <c r="F4747" s="24">
        <v>59.31</v>
      </c>
      <c r="G4747" s="24">
        <f t="shared" si="74"/>
        <v>471.51</v>
      </c>
    </row>
    <row r="4748" spans="1:7" x14ac:dyDescent="0.25">
      <c r="A4748" t="s">
        <v>311</v>
      </c>
      <c r="B4748" t="s">
        <v>314</v>
      </c>
      <c r="C4748" t="s">
        <v>452</v>
      </c>
      <c r="D4748" s="34">
        <v>44927</v>
      </c>
      <c r="E4748">
        <v>412.2</v>
      </c>
      <c r="F4748" s="24">
        <v>59.31</v>
      </c>
      <c r="G4748" s="24">
        <f t="shared" si="74"/>
        <v>471.51</v>
      </c>
    </row>
    <row r="4749" spans="1:7" x14ac:dyDescent="0.25">
      <c r="A4749" t="s">
        <v>311</v>
      </c>
      <c r="B4749" t="s">
        <v>314</v>
      </c>
      <c r="C4749" t="s">
        <v>453</v>
      </c>
      <c r="D4749" s="34">
        <v>44927</v>
      </c>
      <c r="E4749">
        <v>412.2</v>
      </c>
      <c r="F4749" s="24">
        <v>59.31</v>
      </c>
      <c r="G4749" s="24">
        <f t="shared" si="74"/>
        <v>471.51</v>
      </c>
    </row>
    <row r="4750" spans="1:7" x14ac:dyDescent="0.25">
      <c r="A4750" t="s">
        <v>311</v>
      </c>
      <c r="B4750" t="s">
        <v>314</v>
      </c>
      <c r="C4750" t="s">
        <v>454</v>
      </c>
      <c r="D4750" s="34">
        <v>44927</v>
      </c>
      <c r="E4750">
        <v>412.2</v>
      </c>
      <c r="F4750" s="24">
        <v>59.31</v>
      </c>
      <c r="G4750" s="24">
        <f t="shared" si="74"/>
        <v>471.51</v>
      </c>
    </row>
    <row r="4751" spans="1:7" x14ac:dyDescent="0.25">
      <c r="A4751" t="s">
        <v>311</v>
      </c>
      <c r="B4751" t="s">
        <v>314</v>
      </c>
      <c r="C4751" t="s">
        <v>455</v>
      </c>
      <c r="D4751" s="34">
        <v>44927</v>
      </c>
      <c r="E4751">
        <v>412.2</v>
      </c>
      <c r="F4751" s="24">
        <v>59.31</v>
      </c>
      <c r="G4751" s="24">
        <f t="shared" si="74"/>
        <v>471.51</v>
      </c>
    </row>
    <row r="4752" spans="1:7" x14ac:dyDescent="0.25">
      <c r="A4752" t="s">
        <v>311</v>
      </c>
      <c r="B4752" t="s">
        <v>314</v>
      </c>
      <c r="C4752" t="s">
        <v>456</v>
      </c>
      <c r="D4752" s="34">
        <v>44927</v>
      </c>
      <c r="E4752">
        <v>412.2</v>
      </c>
      <c r="F4752" s="24">
        <v>59.31</v>
      </c>
      <c r="G4752" s="24">
        <f t="shared" si="74"/>
        <v>471.51</v>
      </c>
    </row>
    <row r="4753" spans="1:7" x14ac:dyDescent="0.25">
      <c r="A4753" t="s">
        <v>311</v>
      </c>
      <c r="B4753" t="s">
        <v>314</v>
      </c>
      <c r="C4753" t="s">
        <v>457</v>
      </c>
      <c r="D4753" s="34">
        <v>44927</v>
      </c>
      <c r="E4753">
        <v>412.2</v>
      </c>
      <c r="F4753" s="24">
        <v>59.31</v>
      </c>
      <c r="G4753" s="24">
        <f t="shared" si="74"/>
        <v>471.51</v>
      </c>
    </row>
    <row r="4754" spans="1:7" x14ac:dyDescent="0.25">
      <c r="A4754" t="s">
        <v>311</v>
      </c>
      <c r="B4754" t="s">
        <v>314</v>
      </c>
      <c r="C4754" t="s">
        <v>458</v>
      </c>
      <c r="D4754" s="34">
        <v>44927</v>
      </c>
      <c r="E4754">
        <v>412.2</v>
      </c>
      <c r="F4754" s="24">
        <v>59.31</v>
      </c>
      <c r="G4754" s="24">
        <f t="shared" si="74"/>
        <v>471.51</v>
      </c>
    </row>
    <row r="4755" spans="1:7" x14ac:dyDescent="0.25">
      <c r="A4755" t="s">
        <v>311</v>
      </c>
      <c r="B4755" t="s">
        <v>314</v>
      </c>
      <c r="C4755" t="s">
        <v>459</v>
      </c>
      <c r="D4755" s="34">
        <v>44927</v>
      </c>
      <c r="E4755">
        <v>412.2</v>
      </c>
      <c r="F4755" s="24">
        <v>59.31</v>
      </c>
      <c r="G4755" s="24">
        <f t="shared" si="74"/>
        <v>471.51</v>
      </c>
    </row>
    <row r="4756" spans="1:7" x14ac:dyDescent="0.25">
      <c r="A4756" t="s">
        <v>311</v>
      </c>
      <c r="B4756" t="s">
        <v>314</v>
      </c>
      <c r="C4756" t="s">
        <v>460</v>
      </c>
      <c r="D4756" s="34">
        <v>44927</v>
      </c>
      <c r="E4756">
        <v>412.2</v>
      </c>
      <c r="F4756" s="24">
        <v>59.31</v>
      </c>
      <c r="G4756" s="24">
        <f t="shared" si="74"/>
        <v>471.51</v>
      </c>
    </row>
    <row r="4757" spans="1:7" x14ac:dyDescent="0.25">
      <c r="A4757" t="s">
        <v>311</v>
      </c>
      <c r="B4757" t="s">
        <v>314</v>
      </c>
      <c r="C4757" t="s">
        <v>461</v>
      </c>
      <c r="D4757" s="34">
        <v>44927</v>
      </c>
      <c r="E4757">
        <v>412.2</v>
      </c>
      <c r="F4757" s="24">
        <v>59.31</v>
      </c>
      <c r="G4757" s="24">
        <f t="shared" si="74"/>
        <v>471.51</v>
      </c>
    </row>
    <row r="4758" spans="1:7" x14ac:dyDescent="0.25">
      <c r="A4758" t="s">
        <v>311</v>
      </c>
      <c r="B4758" t="s">
        <v>314</v>
      </c>
      <c r="C4758" t="s">
        <v>462</v>
      </c>
      <c r="D4758" s="34">
        <v>44927</v>
      </c>
      <c r="E4758">
        <v>412.2</v>
      </c>
      <c r="F4758" s="24">
        <v>59.31</v>
      </c>
      <c r="G4758" s="24">
        <f t="shared" si="74"/>
        <v>471.51</v>
      </c>
    </row>
    <row r="4759" spans="1:7" x14ac:dyDescent="0.25">
      <c r="A4759" t="s">
        <v>311</v>
      </c>
      <c r="B4759" t="s">
        <v>314</v>
      </c>
      <c r="C4759" t="s">
        <v>463</v>
      </c>
      <c r="D4759" s="34">
        <v>44927</v>
      </c>
      <c r="E4759">
        <v>412.2</v>
      </c>
      <c r="F4759" s="24">
        <v>59.31</v>
      </c>
      <c r="G4759" s="24">
        <f t="shared" si="74"/>
        <v>471.51</v>
      </c>
    </row>
    <row r="4760" spans="1:7" x14ac:dyDescent="0.25">
      <c r="A4760" t="s">
        <v>311</v>
      </c>
      <c r="B4760" t="s">
        <v>314</v>
      </c>
      <c r="C4760" t="s">
        <v>464</v>
      </c>
      <c r="D4760" s="34">
        <v>44927</v>
      </c>
      <c r="E4760">
        <v>412.2</v>
      </c>
      <c r="F4760" s="24">
        <v>59.31</v>
      </c>
      <c r="G4760" s="24">
        <f t="shared" si="74"/>
        <v>471.51</v>
      </c>
    </row>
    <row r="4761" spans="1:7" x14ac:dyDescent="0.25">
      <c r="A4761" t="s">
        <v>311</v>
      </c>
      <c r="B4761" t="s">
        <v>314</v>
      </c>
      <c r="C4761" t="s">
        <v>465</v>
      </c>
      <c r="D4761" s="34">
        <v>44927</v>
      </c>
      <c r="E4761">
        <v>412.2</v>
      </c>
      <c r="F4761" s="24">
        <v>59.31</v>
      </c>
      <c r="G4761" s="24">
        <f t="shared" si="74"/>
        <v>471.51</v>
      </c>
    </row>
    <row r="4762" spans="1:7" x14ac:dyDescent="0.25">
      <c r="A4762" t="s">
        <v>311</v>
      </c>
      <c r="B4762" t="s">
        <v>314</v>
      </c>
      <c r="C4762" t="s">
        <v>466</v>
      </c>
      <c r="D4762" s="34">
        <v>44927</v>
      </c>
      <c r="E4762">
        <v>412.2</v>
      </c>
      <c r="F4762" s="24">
        <v>59.31</v>
      </c>
      <c r="G4762" s="24">
        <f t="shared" si="74"/>
        <v>471.51</v>
      </c>
    </row>
    <row r="4763" spans="1:7" x14ac:dyDescent="0.25">
      <c r="A4763" t="s">
        <v>311</v>
      </c>
      <c r="B4763" t="s">
        <v>314</v>
      </c>
      <c r="C4763" t="s">
        <v>467</v>
      </c>
      <c r="D4763" s="34">
        <v>44927</v>
      </c>
      <c r="E4763">
        <v>412.2</v>
      </c>
      <c r="F4763" s="24">
        <v>59.31</v>
      </c>
      <c r="G4763" s="24">
        <f t="shared" si="74"/>
        <v>471.51</v>
      </c>
    </row>
    <row r="4764" spans="1:7" x14ac:dyDescent="0.25">
      <c r="A4764" t="s">
        <v>311</v>
      </c>
      <c r="B4764" t="s">
        <v>314</v>
      </c>
      <c r="C4764" t="s">
        <v>468</v>
      </c>
      <c r="D4764" s="34">
        <v>44927</v>
      </c>
      <c r="E4764">
        <v>412.2</v>
      </c>
      <c r="F4764" s="24">
        <v>59.31</v>
      </c>
      <c r="G4764" s="24">
        <f t="shared" si="74"/>
        <v>471.51</v>
      </c>
    </row>
    <row r="4765" spans="1:7" x14ac:dyDescent="0.25">
      <c r="A4765" t="s">
        <v>311</v>
      </c>
      <c r="B4765" t="s">
        <v>314</v>
      </c>
      <c r="C4765" t="s">
        <v>469</v>
      </c>
      <c r="D4765" s="34">
        <v>44927</v>
      </c>
      <c r="E4765">
        <v>412.2</v>
      </c>
      <c r="F4765" s="24">
        <v>59.31</v>
      </c>
      <c r="G4765" s="24">
        <f t="shared" si="74"/>
        <v>471.51</v>
      </c>
    </row>
    <row r="4766" spans="1:7" x14ac:dyDescent="0.25">
      <c r="A4766" t="s">
        <v>311</v>
      </c>
      <c r="B4766" t="s">
        <v>314</v>
      </c>
      <c r="C4766" t="s">
        <v>470</v>
      </c>
      <c r="D4766" s="34">
        <v>44927</v>
      </c>
      <c r="E4766">
        <v>412.2</v>
      </c>
      <c r="F4766" s="24">
        <v>59.31</v>
      </c>
      <c r="G4766" s="24">
        <f t="shared" si="74"/>
        <v>471.51</v>
      </c>
    </row>
    <row r="4767" spans="1:7" x14ac:dyDescent="0.25">
      <c r="A4767" t="s">
        <v>311</v>
      </c>
      <c r="B4767" t="s">
        <v>314</v>
      </c>
      <c r="C4767" t="s">
        <v>471</v>
      </c>
      <c r="D4767" s="34">
        <v>44927</v>
      </c>
      <c r="E4767">
        <v>412.2</v>
      </c>
      <c r="F4767" s="24">
        <v>59.31</v>
      </c>
      <c r="G4767" s="24">
        <f t="shared" si="74"/>
        <v>471.51</v>
      </c>
    </row>
    <row r="4768" spans="1:7" x14ac:dyDescent="0.25">
      <c r="A4768" t="s">
        <v>311</v>
      </c>
      <c r="B4768" t="s">
        <v>314</v>
      </c>
      <c r="C4768" t="s">
        <v>472</v>
      </c>
      <c r="D4768" s="34">
        <v>44927</v>
      </c>
      <c r="E4768">
        <v>412.2</v>
      </c>
      <c r="F4768" s="24">
        <v>59.31</v>
      </c>
      <c r="G4768" s="24">
        <f t="shared" si="74"/>
        <v>471.51</v>
      </c>
    </row>
    <row r="4769" spans="1:7" x14ac:dyDescent="0.25">
      <c r="A4769" t="s">
        <v>311</v>
      </c>
      <c r="B4769" t="s">
        <v>314</v>
      </c>
      <c r="C4769" t="s">
        <v>473</v>
      </c>
      <c r="D4769" s="34">
        <v>44927</v>
      </c>
      <c r="E4769">
        <v>412.2</v>
      </c>
      <c r="F4769" s="24">
        <v>59.31</v>
      </c>
      <c r="G4769" s="24">
        <f t="shared" si="74"/>
        <v>471.51</v>
      </c>
    </row>
    <row r="4770" spans="1:7" x14ac:dyDescent="0.25">
      <c r="A4770" t="s">
        <v>311</v>
      </c>
      <c r="B4770" t="s">
        <v>314</v>
      </c>
      <c r="C4770" t="s">
        <v>474</v>
      </c>
      <c r="D4770" s="34">
        <v>44927</v>
      </c>
      <c r="E4770">
        <v>412.2</v>
      </c>
      <c r="F4770" s="24">
        <v>59.31</v>
      </c>
      <c r="G4770" s="24">
        <f t="shared" si="74"/>
        <v>471.51</v>
      </c>
    </row>
    <row r="4771" spans="1:7" x14ac:dyDescent="0.25">
      <c r="A4771" t="s">
        <v>311</v>
      </c>
      <c r="B4771" t="s">
        <v>314</v>
      </c>
      <c r="C4771" t="s">
        <v>475</v>
      </c>
      <c r="D4771" s="34">
        <v>44927</v>
      </c>
      <c r="E4771">
        <v>412.2</v>
      </c>
      <c r="F4771" s="24">
        <v>59.31</v>
      </c>
      <c r="G4771" s="24">
        <f t="shared" si="74"/>
        <v>471.51</v>
      </c>
    </row>
    <row r="4772" spans="1:7" x14ac:dyDescent="0.25">
      <c r="A4772" t="s">
        <v>311</v>
      </c>
      <c r="B4772" t="s">
        <v>314</v>
      </c>
      <c r="C4772" t="s">
        <v>476</v>
      </c>
      <c r="D4772" s="34">
        <v>44927</v>
      </c>
      <c r="E4772">
        <v>410.86</v>
      </c>
      <c r="F4772" s="24">
        <v>59.12</v>
      </c>
      <c r="G4772" s="24">
        <f t="shared" si="74"/>
        <v>469.98</v>
      </c>
    </row>
    <row r="4773" spans="1:7" x14ac:dyDescent="0.25">
      <c r="A4773" t="s">
        <v>311</v>
      </c>
      <c r="B4773" t="s">
        <v>314</v>
      </c>
      <c r="C4773" t="s">
        <v>477</v>
      </c>
      <c r="D4773" s="34">
        <v>44927</v>
      </c>
      <c r="E4773">
        <v>412.2</v>
      </c>
      <c r="F4773" s="24">
        <v>59.31</v>
      </c>
      <c r="G4773" s="24">
        <f t="shared" si="74"/>
        <v>471.51</v>
      </c>
    </row>
    <row r="4774" spans="1:7" x14ac:dyDescent="0.25">
      <c r="A4774" t="s">
        <v>311</v>
      </c>
      <c r="B4774" t="s">
        <v>314</v>
      </c>
      <c r="C4774" t="s">
        <v>478</v>
      </c>
      <c r="D4774" s="34">
        <v>44927</v>
      </c>
      <c r="E4774">
        <v>412.2</v>
      </c>
      <c r="F4774" s="24">
        <v>59.31</v>
      </c>
      <c r="G4774" s="24">
        <f t="shared" si="74"/>
        <v>471.51</v>
      </c>
    </row>
    <row r="4775" spans="1:7" x14ac:dyDescent="0.25">
      <c r="A4775" t="s">
        <v>311</v>
      </c>
      <c r="B4775" t="s">
        <v>314</v>
      </c>
      <c r="C4775" t="s">
        <v>479</v>
      </c>
      <c r="D4775" s="34">
        <v>44927</v>
      </c>
      <c r="E4775">
        <v>412.2</v>
      </c>
      <c r="F4775" s="24">
        <v>59.31</v>
      </c>
      <c r="G4775" s="24">
        <f t="shared" si="74"/>
        <v>471.51</v>
      </c>
    </row>
    <row r="4776" spans="1:7" x14ac:dyDescent="0.25">
      <c r="A4776" t="s">
        <v>311</v>
      </c>
      <c r="B4776" t="s">
        <v>314</v>
      </c>
      <c r="C4776" t="s">
        <v>480</v>
      </c>
      <c r="D4776" s="34">
        <v>44927</v>
      </c>
      <c r="E4776">
        <v>412.2</v>
      </c>
      <c r="F4776" s="24">
        <v>59.31</v>
      </c>
      <c r="G4776" s="24">
        <f t="shared" si="74"/>
        <v>471.51</v>
      </c>
    </row>
    <row r="4777" spans="1:7" x14ac:dyDescent="0.25">
      <c r="A4777" t="s">
        <v>311</v>
      </c>
      <c r="B4777" t="s">
        <v>314</v>
      </c>
      <c r="C4777" t="s">
        <v>481</v>
      </c>
      <c r="D4777" s="34">
        <v>44927</v>
      </c>
      <c r="E4777">
        <v>410.86</v>
      </c>
      <c r="F4777" s="24">
        <v>59.12</v>
      </c>
      <c r="G4777" s="24">
        <f t="shared" si="74"/>
        <v>469.98</v>
      </c>
    </row>
    <row r="4778" spans="1:7" x14ac:dyDescent="0.25">
      <c r="A4778" t="s">
        <v>311</v>
      </c>
      <c r="B4778" t="s">
        <v>314</v>
      </c>
      <c r="C4778" t="s">
        <v>482</v>
      </c>
      <c r="D4778" s="34">
        <v>44927</v>
      </c>
      <c r="E4778">
        <v>410.86</v>
      </c>
      <c r="F4778" s="24">
        <v>59.12</v>
      </c>
      <c r="G4778" s="24">
        <f t="shared" si="74"/>
        <v>469.98</v>
      </c>
    </row>
    <row r="4779" spans="1:7" x14ac:dyDescent="0.25">
      <c r="A4779" t="s">
        <v>311</v>
      </c>
      <c r="B4779" t="s">
        <v>314</v>
      </c>
      <c r="C4779" t="s">
        <v>483</v>
      </c>
      <c r="D4779" s="34">
        <v>44927</v>
      </c>
      <c r="E4779">
        <v>410.86</v>
      </c>
      <c r="F4779" s="24">
        <v>59.12</v>
      </c>
      <c r="G4779" s="24">
        <f t="shared" si="74"/>
        <v>469.98</v>
      </c>
    </row>
    <row r="4780" spans="1:7" x14ac:dyDescent="0.25">
      <c r="A4780" t="s">
        <v>311</v>
      </c>
      <c r="B4780" t="s">
        <v>314</v>
      </c>
      <c r="C4780" t="s">
        <v>484</v>
      </c>
      <c r="D4780" s="34">
        <v>44927</v>
      </c>
      <c r="E4780">
        <v>410.86</v>
      </c>
      <c r="F4780" s="24">
        <v>59.12</v>
      </c>
      <c r="G4780" s="24">
        <f t="shared" si="74"/>
        <v>469.98</v>
      </c>
    </row>
    <row r="4781" spans="1:7" x14ac:dyDescent="0.25">
      <c r="A4781" t="s">
        <v>311</v>
      </c>
      <c r="B4781" t="s">
        <v>314</v>
      </c>
      <c r="C4781" t="s">
        <v>485</v>
      </c>
      <c r="D4781" s="34">
        <v>44927</v>
      </c>
      <c r="E4781">
        <v>410.86</v>
      </c>
      <c r="F4781" s="24">
        <v>59.12</v>
      </c>
      <c r="G4781" s="24">
        <f t="shared" si="74"/>
        <v>469.98</v>
      </c>
    </row>
    <row r="4782" spans="1:7" x14ac:dyDescent="0.25">
      <c r="A4782" t="s">
        <v>311</v>
      </c>
      <c r="B4782" t="s">
        <v>314</v>
      </c>
      <c r="C4782" t="s">
        <v>486</v>
      </c>
      <c r="D4782" s="34">
        <v>44927</v>
      </c>
      <c r="E4782">
        <v>410.86</v>
      </c>
      <c r="F4782" s="24">
        <v>59.12</v>
      </c>
      <c r="G4782" s="24">
        <f t="shared" si="74"/>
        <v>469.98</v>
      </c>
    </row>
    <row r="4783" spans="1:7" x14ac:dyDescent="0.25">
      <c r="A4783" t="s">
        <v>311</v>
      </c>
      <c r="B4783" t="s">
        <v>314</v>
      </c>
      <c r="C4783" t="s">
        <v>487</v>
      </c>
      <c r="D4783" s="34">
        <v>44927</v>
      </c>
      <c r="E4783">
        <v>410.86</v>
      </c>
      <c r="F4783" s="24">
        <v>59.12</v>
      </c>
      <c r="G4783" s="24">
        <f t="shared" si="74"/>
        <v>469.98</v>
      </c>
    </row>
    <row r="4784" spans="1:7" x14ac:dyDescent="0.25">
      <c r="A4784" t="s">
        <v>311</v>
      </c>
      <c r="B4784" t="s">
        <v>314</v>
      </c>
      <c r="C4784" t="s">
        <v>488</v>
      </c>
      <c r="D4784" s="34">
        <v>44927</v>
      </c>
      <c r="E4784">
        <v>410.86</v>
      </c>
      <c r="F4784" s="24">
        <v>59.12</v>
      </c>
      <c r="G4784" s="24">
        <f t="shared" si="74"/>
        <v>469.98</v>
      </c>
    </row>
    <row r="4785" spans="1:7" x14ac:dyDescent="0.25">
      <c r="A4785" t="s">
        <v>311</v>
      </c>
      <c r="B4785" t="s">
        <v>314</v>
      </c>
      <c r="C4785" t="s">
        <v>489</v>
      </c>
      <c r="D4785" s="34">
        <v>44927</v>
      </c>
      <c r="E4785">
        <v>410.86</v>
      </c>
      <c r="F4785" s="24">
        <v>59.12</v>
      </c>
      <c r="G4785" s="24">
        <f t="shared" si="74"/>
        <v>469.98</v>
      </c>
    </row>
    <row r="4786" spans="1:7" x14ac:dyDescent="0.25">
      <c r="A4786" t="s">
        <v>311</v>
      </c>
      <c r="B4786" t="s">
        <v>314</v>
      </c>
      <c r="C4786" t="s">
        <v>490</v>
      </c>
      <c r="D4786" s="34">
        <v>44927</v>
      </c>
      <c r="E4786">
        <v>410.86</v>
      </c>
      <c r="F4786" s="24">
        <v>59.12</v>
      </c>
      <c r="G4786" s="24">
        <f t="shared" si="74"/>
        <v>469.98</v>
      </c>
    </row>
    <row r="4787" spans="1:7" x14ac:dyDescent="0.25">
      <c r="A4787" t="s">
        <v>311</v>
      </c>
      <c r="B4787" t="s">
        <v>314</v>
      </c>
      <c r="C4787" t="s">
        <v>491</v>
      </c>
      <c r="D4787" s="34">
        <v>44927</v>
      </c>
      <c r="E4787">
        <v>410.86</v>
      </c>
      <c r="F4787" s="24">
        <v>59.12</v>
      </c>
      <c r="G4787" s="24">
        <f t="shared" si="74"/>
        <v>469.98</v>
      </c>
    </row>
    <row r="4788" spans="1:7" x14ac:dyDescent="0.25">
      <c r="A4788" t="s">
        <v>311</v>
      </c>
      <c r="B4788" t="s">
        <v>314</v>
      </c>
      <c r="C4788" t="s">
        <v>492</v>
      </c>
      <c r="D4788" s="34">
        <v>44927</v>
      </c>
      <c r="E4788">
        <v>410.86</v>
      </c>
      <c r="F4788" s="24">
        <v>59.12</v>
      </c>
      <c r="G4788" s="24">
        <f t="shared" si="74"/>
        <v>469.98</v>
      </c>
    </row>
    <row r="4789" spans="1:7" x14ac:dyDescent="0.25">
      <c r="A4789" t="s">
        <v>311</v>
      </c>
      <c r="B4789" t="s">
        <v>314</v>
      </c>
      <c r="C4789" t="s">
        <v>493</v>
      </c>
      <c r="D4789" s="34">
        <v>44927</v>
      </c>
      <c r="E4789">
        <v>410.86</v>
      </c>
      <c r="F4789" s="24">
        <v>59.12</v>
      </c>
      <c r="G4789" s="24">
        <f t="shared" si="74"/>
        <v>469.98</v>
      </c>
    </row>
    <row r="4790" spans="1:7" x14ac:dyDescent="0.25">
      <c r="A4790" t="s">
        <v>311</v>
      </c>
      <c r="B4790" t="s">
        <v>314</v>
      </c>
      <c r="C4790" t="s">
        <v>494</v>
      </c>
      <c r="D4790" s="34">
        <v>44927</v>
      </c>
      <c r="E4790">
        <v>410.86</v>
      </c>
      <c r="F4790" s="24">
        <v>59.12</v>
      </c>
      <c r="G4790" s="24">
        <f t="shared" si="74"/>
        <v>469.98</v>
      </c>
    </row>
    <row r="4791" spans="1:7" x14ac:dyDescent="0.25">
      <c r="A4791" t="s">
        <v>311</v>
      </c>
      <c r="B4791" t="s">
        <v>314</v>
      </c>
      <c r="C4791" t="s">
        <v>495</v>
      </c>
      <c r="D4791" s="34">
        <v>44927</v>
      </c>
      <c r="E4791">
        <v>410.86</v>
      </c>
      <c r="F4791" s="24">
        <v>59.12</v>
      </c>
      <c r="G4791" s="24">
        <f t="shared" si="74"/>
        <v>469.98</v>
      </c>
    </row>
    <row r="4792" spans="1:7" x14ac:dyDescent="0.25">
      <c r="A4792" t="s">
        <v>311</v>
      </c>
      <c r="B4792" t="s">
        <v>314</v>
      </c>
      <c r="C4792" t="s">
        <v>496</v>
      </c>
      <c r="D4792" s="34">
        <v>44927</v>
      </c>
      <c r="E4792">
        <v>410.86</v>
      </c>
      <c r="F4792" s="24">
        <v>59.12</v>
      </c>
      <c r="G4792" s="24">
        <f t="shared" si="74"/>
        <v>469.98</v>
      </c>
    </row>
    <row r="4793" spans="1:7" x14ac:dyDescent="0.25">
      <c r="A4793" t="s">
        <v>311</v>
      </c>
      <c r="B4793" t="s">
        <v>314</v>
      </c>
      <c r="C4793" t="s">
        <v>497</v>
      </c>
      <c r="D4793" s="34">
        <v>44927</v>
      </c>
      <c r="E4793">
        <v>410.86</v>
      </c>
      <c r="F4793" s="24">
        <v>59.12</v>
      </c>
      <c r="G4793" s="24">
        <f t="shared" si="74"/>
        <v>469.98</v>
      </c>
    </row>
    <row r="4794" spans="1:7" x14ac:dyDescent="0.25">
      <c r="A4794" t="s">
        <v>311</v>
      </c>
      <c r="B4794" t="s">
        <v>314</v>
      </c>
      <c r="C4794" t="s">
        <v>498</v>
      </c>
      <c r="D4794" s="34">
        <v>44927</v>
      </c>
      <c r="E4794">
        <v>410.86</v>
      </c>
      <c r="F4794" s="24">
        <v>59.12</v>
      </c>
      <c r="G4794" s="24">
        <f t="shared" si="74"/>
        <v>469.98</v>
      </c>
    </row>
    <row r="4795" spans="1:7" x14ac:dyDescent="0.25">
      <c r="A4795" t="s">
        <v>311</v>
      </c>
      <c r="B4795" t="s">
        <v>314</v>
      </c>
      <c r="C4795" t="s">
        <v>499</v>
      </c>
      <c r="D4795" s="34">
        <v>44927</v>
      </c>
      <c r="E4795">
        <v>410.86</v>
      </c>
      <c r="F4795" s="24">
        <v>59.12</v>
      </c>
      <c r="G4795" s="24">
        <f t="shared" si="74"/>
        <v>469.98</v>
      </c>
    </row>
    <row r="4796" spans="1:7" x14ac:dyDescent="0.25">
      <c r="A4796" t="s">
        <v>311</v>
      </c>
      <c r="B4796" t="s">
        <v>314</v>
      </c>
      <c r="C4796" t="s">
        <v>500</v>
      </c>
      <c r="D4796" s="34">
        <v>44927</v>
      </c>
      <c r="E4796">
        <v>410.86</v>
      </c>
      <c r="F4796" s="24">
        <v>59.12</v>
      </c>
      <c r="G4796" s="24">
        <f t="shared" si="74"/>
        <v>469.98</v>
      </c>
    </row>
    <row r="4797" spans="1:7" x14ac:dyDescent="0.25">
      <c r="A4797" t="s">
        <v>311</v>
      </c>
      <c r="B4797" t="s">
        <v>314</v>
      </c>
      <c r="C4797" t="s">
        <v>501</v>
      </c>
      <c r="D4797" s="34">
        <v>44927</v>
      </c>
      <c r="E4797">
        <v>410.86</v>
      </c>
      <c r="F4797" s="24">
        <v>59.12</v>
      </c>
      <c r="G4797" s="24">
        <f t="shared" si="74"/>
        <v>469.98</v>
      </c>
    </row>
    <row r="4798" spans="1:7" x14ac:dyDescent="0.25">
      <c r="A4798" t="s">
        <v>311</v>
      </c>
      <c r="B4798" t="s">
        <v>314</v>
      </c>
      <c r="C4798" t="s">
        <v>502</v>
      </c>
      <c r="D4798" s="34">
        <v>44927</v>
      </c>
      <c r="E4798">
        <v>410.86</v>
      </c>
      <c r="F4798" s="24">
        <v>59.12</v>
      </c>
      <c r="G4798" s="24">
        <f t="shared" si="74"/>
        <v>469.98</v>
      </c>
    </row>
    <row r="4799" spans="1:7" x14ac:dyDescent="0.25">
      <c r="A4799" t="s">
        <v>311</v>
      </c>
      <c r="B4799" t="s">
        <v>314</v>
      </c>
      <c r="C4799" t="s">
        <v>503</v>
      </c>
      <c r="D4799" s="34">
        <v>44927</v>
      </c>
      <c r="E4799">
        <v>410.86</v>
      </c>
      <c r="F4799" s="24">
        <v>59.12</v>
      </c>
      <c r="G4799" s="24">
        <f t="shared" si="74"/>
        <v>469.98</v>
      </c>
    </row>
    <row r="4800" spans="1:7" x14ac:dyDescent="0.25">
      <c r="A4800" t="s">
        <v>311</v>
      </c>
      <c r="B4800" t="s">
        <v>314</v>
      </c>
      <c r="C4800" t="s">
        <v>504</v>
      </c>
      <c r="D4800" s="34">
        <v>44927</v>
      </c>
      <c r="E4800">
        <v>410.86</v>
      </c>
      <c r="F4800" s="24">
        <v>59.12</v>
      </c>
      <c r="G4800" s="24">
        <f t="shared" si="74"/>
        <v>469.98</v>
      </c>
    </row>
    <row r="4801" spans="1:7" x14ac:dyDescent="0.25">
      <c r="A4801" t="s">
        <v>311</v>
      </c>
      <c r="B4801" t="s">
        <v>314</v>
      </c>
      <c r="C4801" t="s">
        <v>505</v>
      </c>
      <c r="D4801" s="34">
        <v>44927</v>
      </c>
      <c r="E4801">
        <v>410.86</v>
      </c>
      <c r="F4801" s="24">
        <v>59.12</v>
      </c>
      <c r="G4801" s="24">
        <f t="shared" si="74"/>
        <v>469.98</v>
      </c>
    </row>
    <row r="4802" spans="1:7" x14ac:dyDescent="0.25">
      <c r="A4802" t="s">
        <v>311</v>
      </c>
      <c r="B4802" t="s">
        <v>312</v>
      </c>
      <c r="C4802" t="s">
        <v>313</v>
      </c>
      <c r="D4802" s="34">
        <v>44958</v>
      </c>
      <c r="E4802">
        <v>899627.31</v>
      </c>
      <c r="F4802" s="24">
        <v>298864.78999999998</v>
      </c>
      <c r="G4802" s="24">
        <f t="shared" si="74"/>
        <v>1198492.1000000001</v>
      </c>
    </row>
    <row r="4803" spans="1:7" x14ac:dyDescent="0.25">
      <c r="A4803" t="s">
        <v>311</v>
      </c>
      <c r="B4803" t="s">
        <v>314</v>
      </c>
      <c r="C4803" t="s">
        <v>315</v>
      </c>
      <c r="D4803" s="34">
        <v>44958</v>
      </c>
      <c r="E4803">
        <v>412.11</v>
      </c>
      <c r="F4803" s="24">
        <v>57.87</v>
      </c>
      <c r="G4803" s="24">
        <f t="shared" ref="G4803:G4866" si="75">SUM(E4803:F4803)</f>
        <v>469.98</v>
      </c>
    </row>
    <row r="4804" spans="1:7" x14ac:dyDescent="0.25">
      <c r="A4804" t="s">
        <v>311</v>
      </c>
      <c r="B4804" t="s">
        <v>314</v>
      </c>
      <c r="C4804" t="s">
        <v>316</v>
      </c>
      <c r="D4804" s="34">
        <v>44958</v>
      </c>
      <c r="E4804">
        <v>413.46</v>
      </c>
      <c r="F4804" s="24">
        <v>58.05</v>
      </c>
      <c r="G4804" s="24">
        <f t="shared" si="75"/>
        <v>471.51</v>
      </c>
    </row>
    <row r="4805" spans="1:7" x14ac:dyDescent="0.25">
      <c r="A4805" t="s">
        <v>311</v>
      </c>
      <c r="B4805" t="s">
        <v>314</v>
      </c>
      <c r="C4805" t="s">
        <v>317</v>
      </c>
      <c r="D4805" s="34">
        <v>44958</v>
      </c>
      <c r="E4805">
        <v>412.11</v>
      </c>
      <c r="F4805" s="24">
        <v>57.87</v>
      </c>
      <c r="G4805" s="24">
        <f t="shared" si="75"/>
        <v>469.98</v>
      </c>
    </row>
    <row r="4806" spans="1:7" x14ac:dyDescent="0.25">
      <c r="A4806" t="s">
        <v>311</v>
      </c>
      <c r="B4806" t="s">
        <v>314</v>
      </c>
      <c r="C4806" t="s">
        <v>318</v>
      </c>
      <c r="D4806" s="34">
        <v>44958</v>
      </c>
      <c r="E4806">
        <v>413.46</v>
      </c>
      <c r="F4806" s="24">
        <v>58.05</v>
      </c>
      <c r="G4806" s="24">
        <f t="shared" si="75"/>
        <v>471.51</v>
      </c>
    </row>
    <row r="4807" spans="1:7" x14ac:dyDescent="0.25">
      <c r="A4807" t="s">
        <v>311</v>
      </c>
      <c r="B4807" t="s">
        <v>314</v>
      </c>
      <c r="C4807" t="s">
        <v>319</v>
      </c>
      <c r="D4807" s="34">
        <v>44958</v>
      </c>
      <c r="E4807">
        <v>413.46</v>
      </c>
      <c r="F4807" s="24">
        <v>58.05</v>
      </c>
      <c r="G4807" s="24">
        <f t="shared" si="75"/>
        <v>471.51</v>
      </c>
    </row>
    <row r="4808" spans="1:7" x14ac:dyDescent="0.25">
      <c r="A4808" t="s">
        <v>311</v>
      </c>
      <c r="B4808" t="s">
        <v>314</v>
      </c>
      <c r="C4808" t="s">
        <v>320</v>
      </c>
      <c r="D4808" s="34">
        <v>44958</v>
      </c>
      <c r="E4808">
        <v>413.46</v>
      </c>
      <c r="F4808" s="24">
        <v>58.05</v>
      </c>
      <c r="G4808" s="24">
        <f t="shared" si="75"/>
        <v>471.51</v>
      </c>
    </row>
    <row r="4809" spans="1:7" x14ac:dyDescent="0.25">
      <c r="A4809" t="s">
        <v>311</v>
      </c>
      <c r="B4809" t="s">
        <v>314</v>
      </c>
      <c r="C4809" t="s">
        <v>321</v>
      </c>
      <c r="D4809" s="34">
        <v>44958</v>
      </c>
      <c r="E4809">
        <v>412.11</v>
      </c>
      <c r="F4809" s="24">
        <v>57.87</v>
      </c>
      <c r="G4809" s="24">
        <f t="shared" si="75"/>
        <v>469.98</v>
      </c>
    </row>
    <row r="4810" spans="1:7" x14ac:dyDescent="0.25">
      <c r="A4810" t="s">
        <v>311</v>
      </c>
      <c r="B4810" t="s">
        <v>314</v>
      </c>
      <c r="C4810" t="s">
        <v>322</v>
      </c>
      <c r="D4810" s="34">
        <v>44958</v>
      </c>
      <c r="E4810">
        <v>413.46</v>
      </c>
      <c r="F4810" s="24">
        <v>58.05</v>
      </c>
      <c r="G4810" s="24">
        <f t="shared" si="75"/>
        <v>471.51</v>
      </c>
    </row>
    <row r="4811" spans="1:7" x14ac:dyDescent="0.25">
      <c r="A4811" t="s">
        <v>311</v>
      </c>
      <c r="B4811" t="s">
        <v>314</v>
      </c>
      <c r="C4811" t="s">
        <v>323</v>
      </c>
      <c r="D4811" s="34">
        <v>44958</v>
      </c>
      <c r="E4811">
        <v>412.11</v>
      </c>
      <c r="F4811" s="24">
        <v>57.87</v>
      </c>
      <c r="G4811" s="24">
        <f t="shared" si="75"/>
        <v>469.98</v>
      </c>
    </row>
    <row r="4812" spans="1:7" x14ac:dyDescent="0.25">
      <c r="A4812" t="s">
        <v>311</v>
      </c>
      <c r="B4812" t="s">
        <v>314</v>
      </c>
      <c r="C4812" t="s">
        <v>324</v>
      </c>
      <c r="D4812" s="34">
        <v>44958</v>
      </c>
      <c r="E4812">
        <v>413.46</v>
      </c>
      <c r="F4812" s="24">
        <v>58.05</v>
      </c>
      <c r="G4812" s="24">
        <f t="shared" si="75"/>
        <v>471.51</v>
      </c>
    </row>
    <row r="4813" spans="1:7" x14ac:dyDescent="0.25">
      <c r="A4813" t="s">
        <v>311</v>
      </c>
      <c r="B4813" t="s">
        <v>314</v>
      </c>
      <c r="C4813" t="s">
        <v>325</v>
      </c>
      <c r="D4813" s="34">
        <v>44958</v>
      </c>
      <c r="E4813">
        <v>412.11</v>
      </c>
      <c r="F4813" s="24">
        <v>57.87</v>
      </c>
      <c r="G4813" s="24">
        <f t="shared" si="75"/>
        <v>469.98</v>
      </c>
    </row>
    <row r="4814" spans="1:7" x14ac:dyDescent="0.25">
      <c r="A4814" t="s">
        <v>311</v>
      </c>
      <c r="B4814" t="s">
        <v>314</v>
      </c>
      <c r="C4814" t="s">
        <v>326</v>
      </c>
      <c r="D4814" s="34">
        <v>44958</v>
      </c>
      <c r="E4814">
        <v>413.46</v>
      </c>
      <c r="F4814" s="24">
        <v>58.05</v>
      </c>
      <c r="G4814" s="24">
        <f t="shared" si="75"/>
        <v>471.51</v>
      </c>
    </row>
    <row r="4815" spans="1:7" x14ac:dyDescent="0.25">
      <c r="A4815" t="s">
        <v>311</v>
      </c>
      <c r="B4815" t="s">
        <v>314</v>
      </c>
      <c r="C4815" t="s">
        <v>327</v>
      </c>
      <c r="D4815" s="34">
        <v>44958</v>
      </c>
      <c r="E4815">
        <v>413.46</v>
      </c>
      <c r="F4815" s="24">
        <v>58.05</v>
      </c>
      <c r="G4815" s="24">
        <f t="shared" si="75"/>
        <v>471.51</v>
      </c>
    </row>
    <row r="4816" spans="1:7" x14ac:dyDescent="0.25">
      <c r="A4816" t="s">
        <v>311</v>
      </c>
      <c r="B4816" t="s">
        <v>314</v>
      </c>
      <c r="C4816" t="s">
        <v>328</v>
      </c>
      <c r="D4816" s="34">
        <v>44958</v>
      </c>
      <c r="E4816">
        <v>413.46</v>
      </c>
      <c r="F4816" s="24">
        <v>58.05</v>
      </c>
      <c r="G4816" s="24">
        <f t="shared" si="75"/>
        <v>471.51</v>
      </c>
    </row>
    <row r="4817" spans="1:7" x14ac:dyDescent="0.25">
      <c r="A4817" t="s">
        <v>311</v>
      </c>
      <c r="B4817" t="s">
        <v>314</v>
      </c>
      <c r="C4817" t="s">
        <v>329</v>
      </c>
      <c r="D4817" s="34">
        <v>44958</v>
      </c>
      <c r="E4817">
        <v>413.46</v>
      </c>
      <c r="F4817" s="24">
        <v>58.05</v>
      </c>
      <c r="G4817" s="24">
        <f t="shared" si="75"/>
        <v>471.51</v>
      </c>
    </row>
    <row r="4818" spans="1:7" x14ac:dyDescent="0.25">
      <c r="A4818" t="s">
        <v>311</v>
      </c>
      <c r="B4818" t="s">
        <v>314</v>
      </c>
      <c r="C4818" t="s">
        <v>330</v>
      </c>
      <c r="D4818" s="34">
        <v>44958</v>
      </c>
      <c r="E4818">
        <v>412.11</v>
      </c>
      <c r="F4818" s="24">
        <v>57.87</v>
      </c>
      <c r="G4818" s="24">
        <f t="shared" si="75"/>
        <v>469.98</v>
      </c>
    </row>
    <row r="4819" spans="1:7" x14ac:dyDescent="0.25">
      <c r="A4819" t="s">
        <v>311</v>
      </c>
      <c r="B4819" t="s">
        <v>314</v>
      </c>
      <c r="C4819" t="s">
        <v>331</v>
      </c>
      <c r="D4819" s="34">
        <v>44958</v>
      </c>
      <c r="E4819">
        <v>413.46</v>
      </c>
      <c r="F4819" s="24">
        <v>58.05</v>
      </c>
      <c r="G4819" s="24">
        <f t="shared" si="75"/>
        <v>471.51</v>
      </c>
    </row>
    <row r="4820" spans="1:7" x14ac:dyDescent="0.25">
      <c r="A4820" t="s">
        <v>311</v>
      </c>
      <c r="B4820" t="s">
        <v>314</v>
      </c>
      <c r="C4820" t="s">
        <v>332</v>
      </c>
      <c r="D4820" s="34">
        <v>44958</v>
      </c>
      <c r="E4820">
        <v>413.46</v>
      </c>
      <c r="F4820" s="24">
        <v>58.05</v>
      </c>
      <c r="G4820" s="24">
        <f t="shared" si="75"/>
        <v>471.51</v>
      </c>
    </row>
    <row r="4821" spans="1:7" x14ac:dyDescent="0.25">
      <c r="A4821" t="s">
        <v>311</v>
      </c>
      <c r="B4821" t="s">
        <v>314</v>
      </c>
      <c r="C4821" t="s">
        <v>333</v>
      </c>
      <c r="D4821" s="34">
        <v>44958</v>
      </c>
      <c r="E4821">
        <v>413.46</v>
      </c>
      <c r="F4821" s="24">
        <v>58.05</v>
      </c>
      <c r="G4821" s="24">
        <f t="shared" si="75"/>
        <v>471.51</v>
      </c>
    </row>
    <row r="4822" spans="1:7" x14ac:dyDescent="0.25">
      <c r="A4822" t="s">
        <v>311</v>
      </c>
      <c r="B4822" t="s">
        <v>314</v>
      </c>
      <c r="C4822" t="s">
        <v>334</v>
      </c>
      <c r="D4822" s="34">
        <v>44958</v>
      </c>
      <c r="E4822">
        <v>412.11</v>
      </c>
      <c r="F4822" s="24">
        <v>57.87</v>
      </c>
      <c r="G4822" s="24">
        <f t="shared" si="75"/>
        <v>469.98</v>
      </c>
    </row>
    <row r="4823" spans="1:7" x14ac:dyDescent="0.25">
      <c r="A4823" t="s">
        <v>311</v>
      </c>
      <c r="B4823" t="s">
        <v>314</v>
      </c>
      <c r="C4823" t="s">
        <v>335</v>
      </c>
      <c r="D4823" s="34">
        <v>44958</v>
      </c>
      <c r="E4823">
        <v>413.46</v>
      </c>
      <c r="F4823" s="24">
        <v>58.05</v>
      </c>
      <c r="G4823" s="24">
        <f t="shared" si="75"/>
        <v>471.51</v>
      </c>
    </row>
    <row r="4824" spans="1:7" x14ac:dyDescent="0.25">
      <c r="A4824" t="s">
        <v>311</v>
      </c>
      <c r="B4824" t="s">
        <v>314</v>
      </c>
      <c r="C4824" t="s">
        <v>336</v>
      </c>
      <c r="D4824" s="34">
        <v>44958</v>
      </c>
      <c r="E4824">
        <v>413.46</v>
      </c>
      <c r="F4824" s="24">
        <v>58.05</v>
      </c>
      <c r="G4824" s="24">
        <f t="shared" si="75"/>
        <v>471.51</v>
      </c>
    </row>
    <row r="4825" spans="1:7" x14ac:dyDescent="0.25">
      <c r="A4825" t="s">
        <v>311</v>
      </c>
      <c r="B4825" t="s">
        <v>314</v>
      </c>
      <c r="C4825" t="s">
        <v>337</v>
      </c>
      <c r="D4825" s="34">
        <v>44958</v>
      </c>
      <c r="E4825">
        <v>412.11</v>
      </c>
      <c r="F4825" s="24">
        <v>57.87</v>
      </c>
      <c r="G4825" s="24">
        <f t="shared" si="75"/>
        <v>469.98</v>
      </c>
    </row>
    <row r="4826" spans="1:7" x14ac:dyDescent="0.25">
      <c r="A4826" t="s">
        <v>311</v>
      </c>
      <c r="B4826" t="s">
        <v>314</v>
      </c>
      <c r="C4826" t="s">
        <v>338</v>
      </c>
      <c r="D4826" s="34">
        <v>44958</v>
      </c>
      <c r="E4826">
        <v>412.11</v>
      </c>
      <c r="F4826" s="24">
        <v>57.87</v>
      </c>
      <c r="G4826" s="24">
        <f t="shared" si="75"/>
        <v>469.98</v>
      </c>
    </row>
    <row r="4827" spans="1:7" x14ac:dyDescent="0.25">
      <c r="A4827" t="s">
        <v>311</v>
      </c>
      <c r="B4827" t="s">
        <v>314</v>
      </c>
      <c r="C4827" t="s">
        <v>339</v>
      </c>
      <c r="D4827" s="34">
        <v>44958</v>
      </c>
      <c r="E4827">
        <v>412.11</v>
      </c>
      <c r="F4827" s="24">
        <v>57.87</v>
      </c>
      <c r="G4827" s="24">
        <f t="shared" si="75"/>
        <v>469.98</v>
      </c>
    </row>
    <row r="4828" spans="1:7" x14ac:dyDescent="0.25">
      <c r="A4828" t="s">
        <v>311</v>
      </c>
      <c r="B4828" t="s">
        <v>314</v>
      </c>
      <c r="C4828" t="s">
        <v>340</v>
      </c>
      <c r="D4828" s="34">
        <v>44958</v>
      </c>
      <c r="E4828">
        <v>412.11</v>
      </c>
      <c r="F4828" s="24">
        <v>57.87</v>
      </c>
      <c r="G4828" s="24">
        <f t="shared" si="75"/>
        <v>469.98</v>
      </c>
    </row>
    <row r="4829" spans="1:7" x14ac:dyDescent="0.25">
      <c r="A4829" t="s">
        <v>311</v>
      </c>
      <c r="B4829" t="s">
        <v>314</v>
      </c>
      <c r="C4829" t="s">
        <v>341</v>
      </c>
      <c r="D4829" s="34">
        <v>44958</v>
      </c>
      <c r="E4829">
        <v>412.11</v>
      </c>
      <c r="F4829" s="24">
        <v>57.87</v>
      </c>
      <c r="G4829" s="24">
        <f t="shared" si="75"/>
        <v>469.98</v>
      </c>
    </row>
    <row r="4830" spans="1:7" x14ac:dyDescent="0.25">
      <c r="A4830" t="s">
        <v>311</v>
      </c>
      <c r="B4830" t="s">
        <v>314</v>
      </c>
      <c r="C4830" t="s">
        <v>342</v>
      </c>
      <c r="D4830" s="34">
        <v>44958</v>
      </c>
      <c r="E4830">
        <v>412.11</v>
      </c>
      <c r="F4830" s="24">
        <v>57.87</v>
      </c>
      <c r="G4830" s="24">
        <f t="shared" si="75"/>
        <v>469.98</v>
      </c>
    </row>
    <row r="4831" spans="1:7" x14ac:dyDescent="0.25">
      <c r="A4831" t="s">
        <v>311</v>
      </c>
      <c r="B4831" t="s">
        <v>314</v>
      </c>
      <c r="C4831" t="s">
        <v>343</v>
      </c>
      <c r="D4831" s="34">
        <v>44958</v>
      </c>
      <c r="E4831">
        <v>412.11</v>
      </c>
      <c r="F4831" s="24">
        <v>57.87</v>
      </c>
      <c r="G4831" s="24">
        <f t="shared" si="75"/>
        <v>469.98</v>
      </c>
    </row>
    <row r="4832" spans="1:7" x14ac:dyDescent="0.25">
      <c r="A4832" t="s">
        <v>311</v>
      </c>
      <c r="B4832" t="s">
        <v>314</v>
      </c>
      <c r="C4832" t="s">
        <v>344</v>
      </c>
      <c r="D4832" s="34">
        <v>44958</v>
      </c>
      <c r="E4832">
        <v>412.11</v>
      </c>
      <c r="F4832" s="24">
        <v>57.87</v>
      </c>
      <c r="G4832" s="24">
        <f t="shared" si="75"/>
        <v>469.98</v>
      </c>
    </row>
    <row r="4833" spans="1:7" x14ac:dyDescent="0.25">
      <c r="A4833" t="s">
        <v>311</v>
      </c>
      <c r="B4833" t="s">
        <v>314</v>
      </c>
      <c r="C4833" t="s">
        <v>345</v>
      </c>
      <c r="D4833" s="34">
        <v>44958</v>
      </c>
      <c r="E4833">
        <v>412.11</v>
      </c>
      <c r="F4833" s="24">
        <v>57.87</v>
      </c>
      <c r="G4833" s="24">
        <f t="shared" si="75"/>
        <v>469.98</v>
      </c>
    </row>
    <row r="4834" spans="1:7" x14ac:dyDescent="0.25">
      <c r="A4834" t="s">
        <v>311</v>
      </c>
      <c r="B4834" t="s">
        <v>314</v>
      </c>
      <c r="C4834" t="s">
        <v>346</v>
      </c>
      <c r="D4834" s="34">
        <v>44958</v>
      </c>
      <c r="E4834">
        <v>412.11</v>
      </c>
      <c r="F4834" s="24">
        <v>57.87</v>
      </c>
      <c r="G4834" s="24">
        <f t="shared" si="75"/>
        <v>469.98</v>
      </c>
    </row>
    <row r="4835" spans="1:7" x14ac:dyDescent="0.25">
      <c r="A4835" t="s">
        <v>311</v>
      </c>
      <c r="B4835" t="s">
        <v>314</v>
      </c>
      <c r="C4835" t="s">
        <v>347</v>
      </c>
      <c r="D4835" s="34">
        <v>44958</v>
      </c>
      <c r="E4835">
        <v>412.11</v>
      </c>
      <c r="F4835" s="24">
        <v>57.87</v>
      </c>
      <c r="G4835" s="24">
        <f t="shared" si="75"/>
        <v>469.98</v>
      </c>
    </row>
    <row r="4836" spans="1:7" x14ac:dyDescent="0.25">
      <c r="A4836" t="s">
        <v>311</v>
      </c>
      <c r="B4836" t="s">
        <v>314</v>
      </c>
      <c r="C4836" t="s">
        <v>348</v>
      </c>
      <c r="D4836" s="34">
        <v>44958</v>
      </c>
      <c r="E4836">
        <v>412.11</v>
      </c>
      <c r="F4836" s="24">
        <v>57.87</v>
      </c>
      <c r="G4836" s="24">
        <f t="shared" si="75"/>
        <v>469.98</v>
      </c>
    </row>
    <row r="4837" spans="1:7" x14ac:dyDescent="0.25">
      <c r="A4837" t="s">
        <v>311</v>
      </c>
      <c r="B4837" t="s">
        <v>314</v>
      </c>
      <c r="C4837" t="s">
        <v>349</v>
      </c>
      <c r="D4837" s="34">
        <v>44958</v>
      </c>
      <c r="E4837">
        <v>413.46</v>
      </c>
      <c r="F4837" s="24">
        <v>58.05</v>
      </c>
      <c r="G4837" s="24">
        <f t="shared" si="75"/>
        <v>471.51</v>
      </c>
    </row>
    <row r="4838" spans="1:7" x14ac:dyDescent="0.25">
      <c r="A4838" t="s">
        <v>311</v>
      </c>
      <c r="B4838" t="s">
        <v>314</v>
      </c>
      <c r="C4838" t="s">
        <v>350</v>
      </c>
      <c r="D4838" s="34">
        <v>44958</v>
      </c>
      <c r="E4838">
        <v>412.11</v>
      </c>
      <c r="F4838" s="24">
        <v>57.87</v>
      </c>
      <c r="G4838" s="24">
        <f t="shared" si="75"/>
        <v>469.98</v>
      </c>
    </row>
    <row r="4839" spans="1:7" x14ac:dyDescent="0.25">
      <c r="A4839" t="s">
        <v>311</v>
      </c>
      <c r="B4839" t="s">
        <v>314</v>
      </c>
      <c r="C4839" t="s">
        <v>351</v>
      </c>
      <c r="D4839" s="34">
        <v>44958</v>
      </c>
      <c r="E4839">
        <v>413.46</v>
      </c>
      <c r="F4839" s="24">
        <v>58.05</v>
      </c>
      <c r="G4839" s="24">
        <f t="shared" si="75"/>
        <v>471.51</v>
      </c>
    </row>
    <row r="4840" spans="1:7" x14ac:dyDescent="0.25">
      <c r="A4840" t="s">
        <v>311</v>
      </c>
      <c r="B4840" t="s">
        <v>314</v>
      </c>
      <c r="C4840" t="s">
        <v>352</v>
      </c>
      <c r="D4840" s="34">
        <v>44958</v>
      </c>
      <c r="E4840">
        <v>413.46</v>
      </c>
      <c r="F4840" s="24">
        <v>58.05</v>
      </c>
      <c r="G4840" s="24">
        <f t="shared" si="75"/>
        <v>471.51</v>
      </c>
    </row>
    <row r="4841" spans="1:7" x14ac:dyDescent="0.25">
      <c r="A4841" t="s">
        <v>311</v>
      </c>
      <c r="B4841" t="s">
        <v>314</v>
      </c>
      <c r="C4841" t="s">
        <v>353</v>
      </c>
      <c r="D4841" s="34">
        <v>44958</v>
      </c>
      <c r="E4841">
        <v>412.11</v>
      </c>
      <c r="F4841" s="24">
        <v>57.87</v>
      </c>
      <c r="G4841" s="24">
        <f t="shared" si="75"/>
        <v>469.98</v>
      </c>
    </row>
    <row r="4842" spans="1:7" x14ac:dyDescent="0.25">
      <c r="A4842" t="s">
        <v>311</v>
      </c>
      <c r="B4842" t="s">
        <v>314</v>
      </c>
      <c r="C4842" t="s">
        <v>354</v>
      </c>
      <c r="D4842" s="34">
        <v>44958</v>
      </c>
      <c r="E4842">
        <v>413.46</v>
      </c>
      <c r="F4842" s="24">
        <v>58.05</v>
      </c>
      <c r="G4842" s="24">
        <f t="shared" si="75"/>
        <v>471.51</v>
      </c>
    </row>
    <row r="4843" spans="1:7" x14ac:dyDescent="0.25">
      <c r="A4843" t="s">
        <v>311</v>
      </c>
      <c r="B4843" t="s">
        <v>314</v>
      </c>
      <c r="C4843" t="s">
        <v>355</v>
      </c>
      <c r="D4843" s="34">
        <v>44958</v>
      </c>
      <c r="E4843">
        <v>413.46</v>
      </c>
      <c r="F4843" s="24">
        <v>58.05</v>
      </c>
      <c r="G4843" s="24">
        <f t="shared" si="75"/>
        <v>471.51</v>
      </c>
    </row>
    <row r="4844" spans="1:7" x14ac:dyDescent="0.25">
      <c r="A4844" t="s">
        <v>311</v>
      </c>
      <c r="B4844" t="s">
        <v>314</v>
      </c>
      <c r="C4844" t="s">
        <v>356</v>
      </c>
      <c r="D4844" s="34">
        <v>44958</v>
      </c>
      <c r="E4844">
        <v>413.46</v>
      </c>
      <c r="F4844" s="24">
        <v>58.05</v>
      </c>
      <c r="G4844" s="24">
        <f t="shared" si="75"/>
        <v>471.51</v>
      </c>
    </row>
    <row r="4845" spans="1:7" x14ac:dyDescent="0.25">
      <c r="A4845" t="s">
        <v>311</v>
      </c>
      <c r="B4845" t="s">
        <v>314</v>
      </c>
      <c r="C4845" t="s">
        <v>357</v>
      </c>
      <c r="D4845" s="34">
        <v>44958</v>
      </c>
      <c r="E4845">
        <v>413.46</v>
      </c>
      <c r="F4845" s="24">
        <v>58.05</v>
      </c>
      <c r="G4845" s="24">
        <f t="shared" si="75"/>
        <v>471.51</v>
      </c>
    </row>
    <row r="4846" spans="1:7" x14ac:dyDescent="0.25">
      <c r="A4846" t="s">
        <v>311</v>
      </c>
      <c r="B4846" t="s">
        <v>314</v>
      </c>
      <c r="C4846" t="s">
        <v>358</v>
      </c>
      <c r="D4846" s="34">
        <v>44958</v>
      </c>
      <c r="E4846">
        <v>413.46</v>
      </c>
      <c r="F4846" s="24">
        <v>58.05</v>
      </c>
      <c r="G4846" s="24">
        <f t="shared" si="75"/>
        <v>471.51</v>
      </c>
    </row>
    <row r="4847" spans="1:7" x14ac:dyDescent="0.25">
      <c r="A4847" t="s">
        <v>311</v>
      </c>
      <c r="B4847" t="s">
        <v>314</v>
      </c>
      <c r="C4847" t="s">
        <v>359</v>
      </c>
      <c r="D4847" s="34">
        <v>44958</v>
      </c>
      <c r="E4847">
        <v>413.46</v>
      </c>
      <c r="F4847" s="24">
        <v>58.05</v>
      </c>
      <c r="G4847" s="24">
        <f t="shared" si="75"/>
        <v>471.51</v>
      </c>
    </row>
    <row r="4848" spans="1:7" x14ac:dyDescent="0.25">
      <c r="A4848" t="s">
        <v>311</v>
      </c>
      <c r="B4848" t="s">
        <v>314</v>
      </c>
      <c r="C4848" t="s">
        <v>360</v>
      </c>
      <c r="D4848" s="34">
        <v>44958</v>
      </c>
      <c r="E4848">
        <v>413.46</v>
      </c>
      <c r="F4848" s="24">
        <v>58.05</v>
      </c>
      <c r="G4848" s="24">
        <f t="shared" si="75"/>
        <v>471.51</v>
      </c>
    </row>
    <row r="4849" spans="1:7" x14ac:dyDescent="0.25">
      <c r="A4849" t="s">
        <v>311</v>
      </c>
      <c r="B4849" t="s">
        <v>314</v>
      </c>
      <c r="C4849" t="s">
        <v>361</v>
      </c>
      <c r="D4849" s="34">
        <v>44958</v>
      </c>
      <c r="E4849">
        <v>413.46</v>
      </c>
      <c r="F4849" s="24">
        <v>58.05</v>
      </c>
      <c r="G4849" s="24">
        <f t="shared" si="75"/>
        <v>471.51</v>
      </c>
    </row>
    <row r="4850" spans="1:7" x14ac:dyDescent="0.25">
      <c r="A4850" t="s">
        <v>311</v>
      </c>
      <c r="B4850" t="s">
        <v>314</v>
      </c>
      <c r="C4850" t="s">
        <v>362</v>
      </c>
      <c r="D4850" s="34">
        <v>44958</v>
      </c>
      <c r="E4850">
        <v>413.46</v>
      </c>
      <c r="F4850" s="24">
        <v>58.05</v>
      </c>
      <c r="G4850" s="24">
        <f t="shared" si="75"/>
        <v>471.51</v>
      </c>
    </row>
    <row r="4851" spans="1:7" x14ac:dyDescent="0.25">
      <c r="A4851" t="s">
        <v>311</v>
      </c>
      <c r="B4851" t="s">
        <v>314</v>
      </c>
      <c r="C4851" t="s">
        <v>363</v>
      </c>
      <c r="D4851" s="34">
        <v>44958</v>
      </c>
      <c r="E4851">
        <v>413.46</v>
      </c>
      <c r="F4851" s="24">
        <v>58.05</v>
      </c>
      <c r="G4851" s="24">
        <f t="shared" si="75"/>
        <v>471.51</v>
      </c>
    </row>
    <row r="4852" spans="1:7" x14ac:dyDescent="0.25">
      <c r="A4852" t="s">
        <v>311</v>
      </c>
      <c r="B4852" t="s">
        <v>314</v>
      </c>
      <c r="C4852" t="s">
        <v>364</v>
      </c>
      <c r="D4852" s="34">
        <v>44958</v>
      </c>
      <c r="E4852">
        <v>413.46</v>
      </c>
      <c r="F4852" s="24">
        <v>58.05</v>
      </c>
      <c r="G4852" s="24">
        <f t="shared" si="75"/>
        <v>471.51</v>
      </c>
    </row>
    <row r="4853" spans="1:7" x14ac:dyDescent="0.25">
      <c r="A4853" t="s">
        <v>311</v>
      </c>
      <c r="B4853" t="s">
        <v>314</v>
      </c>
      <c r="C4853" t="s">
        <v>365</v>
      </c>
      <c r="D4853" s="34">
        <v>44958</v>
      </c>
      <c r="E4853">
        <v>413.46</v>
      </c>
      <c r="F4853" s="24">
        <v>58.05</v>
      </c>
      <c r="G4853" s="24">
        <f t="shared" si="75"/>
        <v>471.51</v>
      </c>
    </row>
    <row r="4854" spans="1:7" x14ac:dyDescent="0.25">
      <c r="A4854" t="s">
        <v>311</v>
      </c>
      <c r="B4854" t="s">
        <v>314</v>
      </c>
      <c r="C4854" t="s">
        <v>366</v>
      </c>
      <c r="D4854" s="34">
        <v>44958</v>
      </c>
      <c r="E4854">
        <v>413.46</v>
      </c>
      <c r="F4854" s="24">
        <v>58.05</v>
      </c>
      <c r="G4854" s="24">
        <f t="shared" si="75"/>
        <v>471.51</v>
      </c>
    </row>
    <row r="4855" spans="1:7" x14ac:dyDescent="0.25">
      <c r="A4855" t="s">
        <v>311</v>
      </c>
      <c r="B4855" t="s">
        <v>314</v>
      </c>
      <c r="C4855" t="s">
        <v>367</v>
      </c>
      <c r="D4855" s="34">
        <v>44958</v>
      </c>
      <c r="E4855">
        <v>412.11</v>
      </c>
      <c r="F4855" s="24">
        <v>57.87</v>
      </c>
      <c r="G4855" s="24">
        <f t="shared" si="75"/>
        <v>469.98</v>
      </c>
    </row>
    <row r="4856" spans="1:7" x14ac:dyDescent="0.25">
      <c r="A4856" t="s">
        <v>311</v>
      </c>
      <c r="B4856" t="s">
        <v>314</v>
      </c>
      <c r="C4856" t="s">
        <v>368</v>
      </c>
      <c r="D4856" s="34">
        <v>44958</v>
      </c>
      <c r="E4856">
        <v>413.46</v>
      </c>
      <c r="F4856" s="24">
        <v>58.05</v>
      </c>
      <c r="G4856" s="24">
        <f t="shared" si="75"/>
        <v>471.51</v>
      </c>
    </row>
    <row r="4857" spans="1:7" x14ac:dyDescent="0.25">
      <c r="A4857" t="s">
        <v>311</v>
      </c>
      <c r="B4857" t="s">
        <v>314</v>
      </c>
      <c r="C4857" t="s">
        <v>369</v>
      </c>
      <c r="D4857" s="34">
        <v>44958</v>
      </c>
      <c r="E4857">
        <v>413.46</v>
      </c>
      <c r="F4857" s="24">
        <v>58.05</v>
      </c>
      <c r="G4857" s="24">
        <f t="shared" si="75"/>
        <v>471.51</v>
      </c>
    </row>
    <row r="4858" spans="1:7" x14ac:dyDescent="0.25">
      <c r="A4858" t="s">
        <v>311</v>
      </c>
      <c r="B4858" t="s">
        <v>314</v>
      </c>
      <c r="C4858" t="s">
        <v>370</v>
      </c>
      <c r="D4858" s="34">
        <v>44958</v>
      </c>
      <c r="E4858">
        <v>413.46</v>
      </c>
      <c r="F4858" s="24">
        <v>58.05</v>
      </c>
      <c r="G4858" s="24">
        <f t="shared" si="75"/>
        <v>471.51</v>
      </c>
    </row>
    <row r="4859" spans="1:7" x14ac:dyDescent="0.25">
      <c r="A4859" t="s">
        <v>311</v>
      </c>
      <c r="B4859" t="s">
        <v>314</v>
      </c>
      <c r="C4859" t="s">
        <v>371</v>
      </c>
      <c r="D4859" s="34">
        <v>44958</v>
      </c>
      <c r="E4859">
        <v>413.46</v>
      </c>
      <c r="F4859" s="24">
        <v>58.05</v>
      </c>
      <c r="G4859" s="24">
        <f t="shared" si="75"/>
        <v>471.51</v>
      </c>
    </row>
    <row r="4860" spans="1:7" x14ac:dyDescent="0.25">
      <c r="A4860" t="s">
        <v>311</v>
      </c>
      <c r="B4860" t="s">
        <v>314</v>
      </c>
      <c r="C4860" t="s">
        <v>372</v>
      </c>
      <c r="D4860" s="34">
        <v>44958</v>
      </c>
      <c r="E4860">
        <v>413.46</v>
      </c>
      <c r="F4860" s="24">
        <v>58.05</v>
      </c>
      <c r="G4860" s="24">
        <f t="shared" si="75"/>
        <v>471.51</v>
      </c>
    </row>
    <row r="4861" spans="1:7" x14ac:dyDescent="0.25">
      <c r="A4861" t="s">
        <v>311</v>
      </c>
      <c r="B4861" t="s">
        <v>314</v>
      </c>
      <c r="C4861" t="s">
        <v>373</v>
      </c>
      <c r="D4861" s="34">
        <v>44958</v>
      </c>
      <c r="E4861">
        <v>413.46</v>
      </c>
      <c r="F4861" s="24">
        <v>58.05</v>
      </c>
      <c r="G4861" s="24">
        <f t="shared" si="75"/>
        <v>471.51</v>
      </c>
    </row>
    <row r="4862" spans="1:7" x14ac:dyDescent="0.25">
      <c r="A4862" t="s">
        <v>311</v>
      </c>
      <c r="B4862" t="s">
        <v>314</v>
      </c>
      <c r="C4862" t="s">
        <v>374</v>
      </c>
      <c r="D4862" s="34">
        <v>44958</v>
      </c>
      <c r="E4862">
        <v>412.11</v>
      </c>
      <c r="F4862" s="24">
        <v>57.87</v>
      </c>
      <c r="G4862" s="24">
        <f t="shared" si="75"/>
        <v>469.98</v>
      </c>
    </row>
    <row r="4863" spans="1:7" x14ac:dyDescent="0.25">
      <c r="A4863" t="s">
        <v>311</v>
      </c>
      <c r="B4863" t="s">
        <v>314</v>
      </c>
      <c r="C4863" t="s">
        <v>375</v>
      </c>
      <c r="D4863" s="34">
        <v>44958</v>
      </c>
      <c r="E4863">
        <v>413.46</v>
      </c>
      <c r="F4863" s="24">
        <v>58.05</v>
      </c>
      <c r="G4863" s="24">
        <f t="shared" si="75"/>
        <v>471.51</v>
      </c>
    </row>
    <row r="4864" spans="1:7" x14ac:dyDescent="0.25">
      <c r="A4864" t="s">
        <v>311</v>
      </c>
      <c r="B4864" t="s">
        <v>314</v>
      </c>
      <c r="C4864" t="s">
        <v>376</v>
      </c>
      <c r="D4864" s="34">
        <v>44958</v>
      </c>
      <c r="E4864">
        <v>413.46</v>
      </c>
      <c r="F4864" s="24">
        <v>58.05</v>
      </c>
      <c r="G4864" s="24">
        <f t="shared" si="75"/>
        <v>471.51</v>
      </c>
    </row>
    <row r="4865" spans="1:7" x14ac:dyDescent="0.25">
      <c r="A4865" t="s">
        <v>311</v>
      </c>
      <c r="B4865" t="s">
        <v>314</v>
      </c>
      <c r="C4865" t="s">
        <v>377</v>
      </c>
      <c r="D4865" s="34">
        <v>44958</v>
      </c>
      <c r="E4865">
        <v>413.46</v>
      </c>
      <c r="F4865" s="24">
        <v>58.05</v>
      </c>
      <c r="G4865" s="24">
        <f t="shared" si="75"/>
        <v>471.51</v>
      </c>
    </row>
    <row r="4866" spans="1:7" x14ac:dyDescent="0.25">
      <c r="A4866" t="s">
        <v>311</v>
      </c>
      <c r="B4866" t="s">
        <v>314</v>
      </c>
      <c r="C4866" t="s">
        <v>378</v>
      </c>
      <c r="D4866" s="34">
        <v>44958</v>
      </c>
      <c r="E4866">
        <v>413.46</v>
      </c>
      <c r="F4866" s="24">
        <v>58.05</v>
      </c>
      <c r="G4866" s="24">
        <f t="shared" si="75"/>
        <v>471.51</v>
      </c>
    </row>
    <row r="4867" spans="1:7" x14ac:dyDescent="0.25">
      <c r="A4867" t="s">
        <v>311</v>
      </c>
      <c r="B4867" t="s">
        <v>314</v>
      </c>
      <c r="C4867" t="s">
        <v>379</v>
      </c>
      <c r="D4867" s="34">
        <v>44958</v>
      </c>
      <c r="E4867">
        <v>412.11</v>
      </c>
      <c r="F4867" s="24">
        <v>57.87</v>
      </c>
      <c r="G4867" s="24">
        <f t="shared" ref="G4867:G4930" si="76">SUM(E4867:F4867)</f>
        <v>469.98</v>
      </c>
    </row>
    <row r="4868" spans="1:7" x14ac:dyDescent="0.25">
      <c r="A4868" t="s">
        <v>311</v>
      </c>
      <c r="B4868" t="s">
        <v>314</v>
      </c>
      <c r="C4868" t="s">
        <v>380</v>
      </c>
      <c r="D4868" s="34">
        <v>44958</v>
      </c>
      <c r="E4868">
        <v>412.11</v>
      </c>
      <c r="F4868" s="24">
        <v>57.87</v>
      </c>
      <c r="G4868" s="24">
        <f t="shared" si="76"/>
        <v>469.98</v>
      </c>
    </row>
    <row r="4869" spans="1:7" x14ac:dyDescent="0.25">
      <c r="A4869" t="s">
        <v>311</v>
      </c>
      <c r="B4869" t="s">
        <v>314</v>
      </c>
      <c r="C4869" t="s">
        <v>381</v>
      </c>
      <c r="D4869" s="34">
        <v>44958</v>
      </c>
      <c r="E4869">
        <v>412.11</v>
      </c>
      <c r="F4869" s="24">
        <v>57.87</v>
      </c>
      <c r="G4869" s="24">
        <f t="shared" si="76"/>
        <v>469.98</v>
      </c>
    </row>
    <row r="4870" spans="1:7" x14ac:dyDescent="0.25">
      <c r="A4870" t="s">
        <v>311</v>
      </c>
      <c r="B4870" t="s">
        <v>314</v>
      </c>
      <c r="C4870" t="s">
        <v>382</v>
      </c>
      <c r="D4870" s="34">
        <v>44958</v>
      </c>
      <c r="E4870">
        <v>412.11</v>
      </c>
      <c r="F4870" s="24">
        <v>57.87</v>
      </c>
      <c r="G4870" s="24">
        <f t="shared" si="76"/>
        <v>469.98</v>
      </c>
    </row>
    <row r="4871" spans="1:7" x14ac:dyDescent="0.25">
      <c r="A4871" t="s">
        <v>311</v>
      </c>
      <c r="B4871" t="s">
        <v>314</v>
      </c>
      <c r="C4871" t="s">
        <v>383</v>
      </c>
      <c r="D4871" s="34">
        <v>44958</v>
      </c>
      <c r="E4871">
        <v>412.11</v>
      </c>
      <c r="F4871" s="24">
        <v>57.87</v>
      </c>
      <c r="G4871" s="24">
        <f t="shared" si="76"/>
        <v>469.98</v>
      </c>
    </row>
    <row r="4872" spans="1:7" x14ac:dyDescent="0.25">
      <c r="A4872" t="s">
        <v>311</v>
      </c>
      <c r="B4872" t="s">
        <v>314</v>
      </c>
      <c r="C4872" t="s">
        <v>384</v>
      </c>
      <c r="D4872" s="34">
        <v>44958</v>
      </c>
      <c r="E4872">
        <v>412.11</v>
      </c>
      <c r="F4872" s="24">
        <v>57.87</v>
      </c>
      <c r="G4872" s="24">
        <f t="shared" si="76"/>
        <v>469.98</v>
      </c>
    </row>
    <row r="4873" spans="1:7" x14ac:dyDescent="0.25">
      <c r="A4873" t="s">
        <v>311</v>
      </c>
      <c r="B4873" t="s">
        <v>314</v>
      </c>
      <c r="C4873" t="s">
        <v>385</v>
      </c>
      <c r="D4873" s="34">
        <v>44958</v>
      </c>
      <c r="E4873">
        <v>412.11</v>
      </c>
      <c r="F4873" s="24">
        <v>57.87</v>
      </c>
      <c r="G4873" s="24">
        <f t="shared" si="76"/>
        <v>469.98</v>
      </c>
    </row>
    <row r="4874" spans="1:7" x14ac:dyDescent="0.25">
      <c r="A4874" t="s">
        <v>311</v>
      </c>
      <c r="B4874" t="s">
        <v>314</v>
      </c>
      <c r="C4874" t="s">
        <v>386</v>
      </c>
      <c r="D4874" s="34">
        <v>44958</v>
      </c>
      <c r="E4874">
        <v>412.11</v>
      </c>
      <c r="F4874" s="24">
        <v>57.87</v>
      </c>
      <c r="G4874" s="24">
        <f t="shared" si="76"/>
        <v>469.98</v>
      </c>
    </row>
    <row r="4875" spans="1:7" x14ac:dyDescent="0.25">
      <c r="A4875" t="s">
        <v>311</v>
      </c>
      <c r="B4875" t="s">
        <v>314</v>
      </c>
      <c r="C4875" t="s">
        <v>387</v>
      </c>
      <c r="D4875" s="34">
        <v>44958</v>
      </c>
      <c r="E4875">
        <v>412.11</v>
      </c>
      <c r="F4875" s="24">
        <v>57.87</v>
      </c>
      <c r="G4875" s="24">
        <f t="shared" si="76"/>
        <v>469.98</v>
      </c>
    </row>
    <row r="4876" spans="1:7" x14ac:dyDescent="0.25">
      <c r="A4876" t="s">
        <v>311</v>
      </c>
      <c r="B4876" t="s">
        <v>314</v>
      </c>
      <c r="C4876" t="s">
        <v>388</v>
      </c>
      <c r="D4876" s="34">
        <v>44958</v>
      </c>
      <c r="E4876">
        <v>412.11</v>
      </c>
      <c r="F4876" s="24">
        <v>57.87</v>
      </c>
      <c r="G4876" s="24">
        <f t="shared" si="76"/>
        <v>469.98</v>
      </c>
    </row>
    <row r="4877" spans="1:7" x14ac:dyDescent="0.25">
      <c r="A4877" t="s">
        <v>311</v>
      </c>
      <c r="B4877" t="s">
        <v>314</v>
      </c>
      <c r="C4877" t="s">
        <v>389</v>
      </c>
      <c r="D4877" s="34">
        <v>44958</v>
      </c>
      <c r="E4877">
        <v>412.11</v>
      </c>
      <c r="F4877" s="24">
        <v>57.87</v>
      </c>
      <c r="G4877" s="24">
        <f t="shared" si="76"/>
        <v>469.98</v>
      </c>
    </row>
    <row r="4878" spans="1:7" x14ac:dyDescent="0.25">
      <c r="A4878" t="s">
        <v>311</v>
      </c>
      <c r="B4878" t="s">
        <v>314</v>
      </c>
      <c r="C4878" t="s">
        <v>390</v>
      </c>
      <c r="D4878" s="34">
        <v>44958</v>
      </c>
      <c r="E4878">
        <v>412.11</v>
      </c>
      <c r="F4878" s="24">
        <v>57.87</v>
      </c>
      <c r="G4878" s="24">
        <f t="shared" si="76"/>
        <v>469.98</v>
      </c>
    </row>
    <row r="4879" spans="1:7" x14ac:dyDescent="0.25">
      <c r="A4879" t="s">
        <v>311</v>
      </c>
      <c r="B4879" t="s">
        <v>314</v>
      </c>
      <c r="C4879" t="s">
        <v>391</v>
      </c>
      <c r="D4879" s="34">
        <v>44958</v>
      </c>
      <c r="E4879">
        <v>412.11</v>
      </c>
      <c r="F4879" s="24">
        <v>57.87</v>
      </c>
      <c r="G4879" s="24">
        <f t="shared" si="76"/>
        <v>469.98</v>
      </c>
    </row>
    <row r="4880" spans="1:7" x14ac:dyDescent="0.25">
      <c r="A4880" t="s">
        <v>311</v>
      </c>
      <c r="B4880" t="s">
        <v>314</v>
      </c>
      <c r="C4880" t="s">
        <v>392</v>
      </c>
      <c r="D4880" s="34">
        <v>44958</v>
      </c>
      <c r="E4880">
        <v>412.11</v>
      </c>
      <c r="F4880" s="24">
        <v>57.87</v>
      </c>
      <c r="G4880" s="24">
        <f t="shared" si="76"/>
        <v>469.98</v>
      </c>
    </row>
    <row r="4881" spans="1:7" x14ac:dyDescent="0.25">
      <c r="A4881" t="s">
        <v>311</v>
      </c>
      <c r="B4881" t="s">
        <v>314</v>
      </c>
      <c r="C4881" t="s">
        <v>393</v>
      </c>
      <c r="D4881" s="34">
        <v>44958</v>
      </c>
      <c r="E4881">
        <v>412.11</v>
      </c>
      <c r="F4881" s="24">
        <v>57.87</v>
      </c>
      <c r="G4881" s="24">
        <f t="shared" si="76"/>
        <v>469.98</v>
      </c>
    </row>
    <row r="4882" spans="1:7" x14ac:dyDescent="0.25">
      <c r="A4882" t="s">
        <v>311</v>
      </c>
      <c r="B4882" t="s">
        <v>314</v>
      </c>
      <c r="C4882" t="s">
        <v>394</v>
      </c>
      <c r="D4882" s="34">
        <v>44958</v>
      </c>
      <c r="E4882">
        <v>412.11</v>
      </c>
      <c r="F4882" s="24">
        <v>57.87</v>
      </c>
      <c r="G4882" s="24">
        <f t="shared" si="76"/>
        <v>469.98</v>
      </c>
    </row>
    <row r="4883" spans="1:7" x14ac:dyDescent="0.25">
      <c r="A4883" t="s">
        <v>311</v>
      </c>
      <c r="B4883" t="s">
        <v>314</v>
      </c>
      <c r="C4883" t="s">
        <v>395</v>
      </c>
      <c r="D4883" s="34">
        <v>44958</v>
      </c>
      <c r="E4883">
        <v>412.11</v>
      </c>
      <c r="F4883" s="24">
        <v>57.87</v>
      </c>
      <c r="G4883" s="24">
        <f t="shared" si="76"/>
        <v>469.98</v>
      </c>
    </row>
    <row r="4884" spans="1:7" x14ac:dyDescent="0.25">
      <c r="A4884" t="s">
        <v>311</v>
      </c>
      <c r="B4884" t="s">
        <v>314</v>
      </c>
      <c r="C4884" t="s">
        <v>396</v>
      </c>
      <c r="D4884" s="34">
        <v>44958</v>
      </c>
      <c r="E4884">
        <v>412.11</v>
      </c>
      <c r="F4884" s="24">
        <v>57.87</v>
      </c>
      <c r="G4884" s="24">
        <f t="shared" si="76"/>
        <v>469.98</v>
      </c>
    </row>
    <row r="4885" spans="1:7" x14ac:dyDescent="0.25">
      <c r="A4885" t="s">
        <v>311</v>
      </c>
      <c r="B4885" t="s">
        <v>314</v>
      </c>
      <c r="C4885" t="s">
        <v>397</v>
      </c>
      <c r="D4885" s="34">
        <v>44958</v>
      </c>
      <c r="E4885">
        <v>412.11</v>
      </c>
      <c r="F4885" s="24">
        <v>57.87</v>
      </c>
      <c r="G4885" s="24">
        <f t="shared" si="76"/>
        <v>469.98</v>
      </c>
    </row>
    <row r="4886" spans="1:7" x14ac:dyDescent="0.25">
      <c r="A4886" t="s">
        <v>311</v>
      </c>
      <c r="B4886" t="s">
        <v>314</v>
      </c>
      <c r="C4886" t="s">
        <v>398</v>
      </c>
      <c r="D4886" s="34">
        <v>44958</v>
      </c>
      <c r="E4886">
        <v>412.11</v>
      </c>
      <c r="F4886" s="24">
        <v>57.87</v>
      </c>
      <c r="G4886" s="24">
        <f t="shared" si="76"/>
        <v>469.98</v>
      </c>
    </row>
    <row r="4887" spans="1:7" x14ac:dyDescent="0.25">
      <c r="A4887" t="s">
        <v>311</v>
      </c>
      <c r="B4887" t="s">
        <v>314</v>
      </c>
      <c r="C4887" t="s">
        <v>399</v>
      </c>
      <c r="D4887" s="34">
        <v>44958</v>
      </c>
      <c r="E4887">
        <v>412.11</v>
      </c>
      <c r="F4887" s="24">
        <v>57.87</v>
      </c>
      <c r="G4887" s="24">
        <f t="shared" si="76"/>
        <v>469.98</v>
      </c>
    </row>
    <row r="4888" spans="1:7" x14ac:dyDescent="0.25">
      <c r="A4888" t="s">
        <v>311</v>
      </c>
      <c r="B4888" t="s">
        <v>314</v>
      </c>
      <c r="C4888" t="s">
        <v>400</v>
      </c>
      <c r="D4888" s="34">
        <v>44958</v>
      </c>
      <c r="E4888">
        <v>412.11</v>
      </c>
      <c r="F4888" s="24">
        <v>57.87</v>
      </c>
      <c r="G4888" s="24">
        <f t="shared" si="76"/>
        <v>469.98</v>
      </c>
    </row>
    <row r="4889" spans="1:7" x14ac:dyDescent="0.25">
      <c r="A4889" t="s">
        <v>311</v>
      </c>
      <c r="B4889" t="s">
        <v>314</v>
      </c>
      <c r="C4889" t="s">
        <v>401</v>
      </c>
      <c r="D4889" s="34">
        <v>44958</v>
      </c>
      <c r="E4889">
        <v>412.11</v>
      </c>
      <c r="F4889" s="24">
        <v>57.87</v>
      </c>
      <c r="G4889" s="24">
        <f t="shared" si="76"/>
        <v>469.98</v>
      </c>
    </row>
    <row r="4890" spans="1:7" x14ac:dyDescent="0.25">
      <c r="A4890" t="s">
        <v>311</v>
      </c>
      <c r="B4890" t="s">
        <v>314</v>
      </c>
      <c r="C4890" t="s">
        <v>402</v>
      </c>
      <c r="D4890" s="34">
        <v>44958</v>
      </c>
      <c r="E4890">
        <v>412.11</v>
      </c>
      <c r="F4890" s="24">
        <v>57.87</v>
      </c>
      <c r="G4890" s="24">
        <f t="shared" si="76"/>
        <v>469.98</v>
      </c>
    </row>
    <row r="4891" spans="1:7" x14ac:dyDescent="0.25">
      <c r="A4891" t="s">
        <v>311</v>
      </c>
      <c r="B4891" t="s">
        <v>314</v>
      </c>
      <c r="C4891" t="s">
        <v>403</v>
      </c>
      <c r="D4891" s="34">
        <v>44958</v>
      </c>
      <c r="E4891">
        <v>412.11</v>
      </c>
      <c r="F4891" s="24">
        <v>57.87</v>
      </c>
      <c r="G4891" s="24">
        <f t="shared" si="76"/>
        <v>469.98</v>
      </c>
    </row>
    <row r="4892" spans="1:7" x14ac:dyDescent="0.25">
      <c r="A4892" t="s">
        <v>311</v>
      </c>
      <c r="B4892" t="s">
        <v>314</v>
      </c>
      <c r="C4892" t="s">
        <v>404</v>
      </c>
      <c r="D4892" s="34">
        <v>44958</v>
      </c>
      <c r="E4892">
        <v>412.11</v>
      </c>
      <c r="F4892" s="24">
        <v>57.87</v>
      </c>
      <c r="G4892" s="24">
        <f t="shared" si="76"/>
        <v>469.98</v>
      </c>
    </row>
    <row r="4893" spans="1:7" x14ac:dyDescent="0.25">
      <c r="A4893" t="s">
        <v>311</v>
      </c>
      <c r="B4893" t="s">
        <v>314</v>
      </c>
      <c r="C4893" t="s">
        <v>405</v>
      </c>
      <c r="D4893" s="34">
        <v>44958</v>
      </c>
      <c r="E4893">
        <v>412.11</v>
      </c>
      <c r="F4893" s="24">
        <v>57.87</v>
      </c>
      <c r="G4893" s="24">
        <f t="shared" si="76"/>
        <v>469.98</v>
      </c>
    </row>
    <row r="4894" spans="1:7" x14ac:dyDescent="0.25">
      <c r="A4894" t="s">
        <v>311</v>
      </c>
      <c r="B4894" t="s">
        <v>314</v>
      </c>
      <c r="C4894" t="s">
        <v>406</v>
      </c>
      <c r="D4894" s="34">
        <v>44958</v>
      </c>
      <c r="E4894">
        <v>412.11</v>
      </c>
      <c r="F4894" s="24">
        <v>57.87</v>
      </c>
      <c r="G4894" s="24">
        <f t="shared" si="76"/>
        <v>469.98</v>
      </c>
    </row>
    <row r="4895" spans="1:7" x14ac:dyDescent="0.25">
      <c r="A4895" t="s">
        <v>311</v>
      </c>
      <c r="B4895" t="s">
        <v>314</v>
      </c>
      <c r="C4895" t="s">
        <v>407</v>
      </c>
      <c r="D4895" s="34">
        <v>44958</v>
      </c>
      <c r="E4895">
        <v>412.11</v>
      </c>
      <c r="F4895" s="24">
        <v>57.87</v>
      </c>
      <c r="G4895" s="24">
        <f t="shared" si="76"/>
        <v>469.98</v>
      </c>
    </row>
    <row r="4896" spans="1:7" x14ac:dyDescent="0.25">
      <c r="A4896" t="s">
        <v>311</v>
      </c>
      <c r="B4896" t="s">
        <v>314</v>
      </c>
      <c r="C4896" t="s">
        <v>408</v>
      </c>
      <c r="D4896" s="34">
        <v>44958</v>
      </c>
      <c r="E4896">
        <v>412.11</v>
      </c>
      <c r="F4896" s="24">
        <v>57.87</v>
      </c>
      <c r="G4896" s="24">
        <f t="shared" si="76"/>
        <v>469.98</v>
      </c>
    </row>
    <row r="4897" spans="1:7" x14ac:dyDescent="0.25">
      <c r="A4897" t="s">
        <v>311</v>
      </c>
      <c r="B4897" t="s">
        <v>314</v>
      </c>
      <c r="C4897" t="s">
        <v>409</v>
      </c>
      <c r="D4897" s="34">
        <v>44958</v>
      </c>
      <c r="E4897">
        <v>412.11</v>
      </c>
      <c r="F4897" s="24">
        <v>57.87</v>
      </c>
      <c r="G4897" s="24">
        <f t="shared" si="76"/>
        <v>469.98</v>
      </c>
    </row>
    <row r="4898" spans="1:7" x14ac:dyDescent="0.25">
      <c r="A4898" t="s">
        <v>311</v>
      </c>
      <c r="B4898" t="s">
        <v>314</v>
      </c>
      <c r="C4898" t="s">
        <v>410</v>
      </c>
      <c r="D4898" s="34">
        <v>44958</v>
      </c>
      <c r="E4898">
        <v>412.11</v>
      </c>
      <c r="F4898" s="24">
        <v>57.87</v>
      </c>
      <c r="G4898" s="24">
        <f t="shared" si="76"/>
        <v>469.98</v>
      </c>
    </row>
    <row r="4899" spans="1:7" x14ac:dyDescent="0.25">
      <c r="A4899" t="s">
        <v>311</v>
      </c>
      <c r="B4899" t="s">
        <v>314</v>
      </c>
      <c r="C4899" t="s">
        <v>411</v>
      </c>
      <c r="D4899" s="34">
        <v>44958</v>
      </c>
      <c r="E4899">
        <v>412.11</v>
      </c>
      <c r="F4899" s="24">
        <v>57.87</v>
      </c>
      <c r="G4899" s="24">
        <f t="shared" si="76"/>
        <v>469.98</v>
      </c>
    </row>
    <row r="4900" spans="1:7" x14ac:dyDescent="0.25">
      <c r="A4900" t="s">
        <v>311</v>
      </c>
      <c r="B4900" t="s">
        <v>314</v>
      </c>
      <c r="C4900" t="s">
        <v>412</v>
      </c>
      <c r="D4900" s="34">
        <v>44958</v>
      </c>
      <c r="E4900">
        <v>412.11</v>
      </c>
      <c r="F4900" s="24">
        <v>57.87</v>
      </c>
      <c r="G4900" s="24">
        <f t="shared" si="76"/>
        <v>469.98</v>
      </c>
    </row>
    <row r="4901" spans="1:7" x14ac:dyDescent="0.25">
      <c r="A4901" t="s">
        <v>311</v>
      </c>
      <c r="B4901" t="s">
        <v>314</v>
      </c>
      <c r="C4901" t="s">
        <v>413</v>
      </c>
      <c r="D4901" s="34">
        <v>44958</v>
      </c>
      <c r="E4901">
        <v>412.11</v>
      </c>
      <c r="F4901" s="24">
        <v>57.87</v>
      </c>
      <c r="G4901" s="24">
        <f t="shared" si="76"/>
        <v>469.98</v>
      </c>
    </row>
    <row r="4902" spans="1:7" x14ac:dyDescent="0.25">
      <c r="A4902" t="s">
        <v>311</v>
      </c>
      <c r="B4902" t="s">
        <v>314</v>
      </c>
      <c r="C4902" t="s">
        <v>414</v>
      </c>
      <c r="D4902" s="34">
        <v>44958</v>
      </c>
      <c r="E4902">
        <v>412.11</v>
      </c>
      <c r="F4902" s="24">
        <v>57.87</v>
      </c>
      <c r="G4902" s="24">
        <f t="shared" si="76"/>
        <v>469.98</v>
      </c>
    </row>
    <row r="4903" spans="1:7" x14ac:dyDescent="0.25">
      <c r="A4903" t="s">
        <v>311</v>
      </c>
      <c r="B4903" t="s">
        <v>314</v>
      </c>
      <c r="C4903" t="s">
        <v>415</v>
      </c>
      <c r="D4903" s="34">
        <v>44958</v>
      </c>
      <c r="E4903">
        <v>412.11</v>
      </c>
      <c r="F4903" s="24">
        <v>57.87</v>
      </c>
      <c r="G4903" s="24">
        <f t="shared" si="76"/>
        <v>469.98</v>
      </c>
    </row>
    <row r="4904" spans="1:7" x14ac:dyDescent="0.25">
      <c r="A4904" t="s">
        <v>311</v>
      </c>
      <c r="B4904" t="s">
        <v>314</v>
      </c>
      <c r="C4904" t="s">
        <v>416</v>
      </c>
      <c r="D4904" s="34">
        <v>44958</v>
      </c>
      <c r="E4904">
        <v>412.11</v>
      </c>
      <c r="F4904" s="24">
        <v>57.87</v>
      </c>
      <c r="G4904" s="24">
        <f t="shared" si="76"/>
        <v>469.98</v>
      </c>
    </row>
    <row r="4905" spans="1:7" x14ac:dyDescent="0.25">
      <c r="A4905" t="s">
        <v>311</v>
      </c>
      <c r="B4905" t="s">
        <v>314</v>
      </c>
      <c r="C4905" t="s">
        <v>417</v>
      </c>
      <c r="D4905" s="34">
        <v>44958</v>
      </c>
      <c r="E4905">
        <v>412.11</v>
      </c>
      <c r="F4905" s="24">
        <v>57.87</v>
      </c>
      <c r="G4905" s="24">
        <f t="shared" si="76"/>
        <v>469.98</v>
      </c>
    </row>
    <row r="4906" spans="1:7" x14ac:dyDescent="0.25">
      <c r="A4906" t="s">
        <v>311</v>
      </c>
      <c r="B4906" t="s">
        <v>314</v>
      </c>
      <c r="C4906" t="s">
        <v>418</v>
      </c>
      <c r="D4906" s="34">
        <v>44958</v>
      </c>
      <c r="E4906">
        <v>412.11</v>
      </c>
      <c r="F4906" s="24">
        <v>57.87</v>
      </c>
      <c r="G4906" s="24">
        <f t="shared" si="76"/>
        <v>469.98</v>
      </c>
    </row>
    <row r="4907" spans="1:7" x14ac:dyDescent="0.25">
      <c r="A4907" t="s">
        <v>311</v>
      </c>
      <c r="B4907" t="s">
        <v>314</v>
      </c>
      <c r="C4907" t="s">
        <v>419</v>
      </c>
      <c r="D4907" s="34">
        <v>44958</v>
      </c>
      <c r="E4907">
        <v>412.11</v>
      </c>
      <c r="F4907" s="24">
        <v>57.87</v>
      </c>
      <c r="G4907" s="24">
        <f t="shared" si="76"/>
        <v>469.98</v>
      </c>
    </row>
    <row r="4908" spans="1:7" x14ac:dyDescent="0.25">
      <c r="A4908" t="s">
        <v>311</v>
      </c>
      <c r="B4908" t="s">
        <v>314</v>
      </c>
      <c r="C4908" t="s">
        <v>420</v>
      </c>
      <c r="D4908" s="34">
        <v>44958</v>
      </c>
      <c r="E4908">
        <v>412.11</v>
      </c>
      <c r="F4908" s="24">
        <v>57.87</v>
      </c>
      <c r="G4908" s="24">
        <f t="shared" si="76"/>
        <v>469.98</v>
      </c>
    </row>
    <row r="4909" spans="1:7" x14ac:dyDescent="0.25">
      <c r="A4909" t="s">
        <v>311</v>
      </c>
      <c r="B4909" t="s">
        <v>314</v>
      </c>
      <c r="C4909" t="s">
        <v>421</v>
      </c>
      <c r="D4909" s="34">
        <v>44958</v>
      </c>
      <c r="E4909">
        <v>412.11</v>
      </c>
      <c r="F4909" s="24">
        <v>57.87</v>
      </c>
      <c r="G4909" s="24">
        <f t="shared" si="76"/>
        <v>469.98</v>
      </c>
    </row>
    <row r="4910" spans="1:7" x14ac:dyDescent="0.25">
      <c r="A4910" t="s">
        <v>311</v>
      </c>
      <c r="B4910" t="s">
        <v>314</v>
      </c>
      <c r="C4910" t="s">
        <v>422</v>
      </c>
      <c r="D4910" s="34">
        <v>44958</v>
      </c>
      <c r="E4910">
        <v>412.11</v>
      </c>
      <c r="F4910" s="24">
        <v>57.87</v>
      </c>
      <c r="G4910" s="24">
        <f t="shared" si="76"/>
        <v>469.98</v>
      </c>
    </row>
    <row r="4911" spans="1:7" x14ac:dyDescent="0.25">
      <c r="A4911" t="s">
        <v>311</v>
      </c>
      <c r="B4911" t="s">
        <v>314</v>
      </c>
      <c r="C4911" t="s">
        <v>423</v>
      </c>
      <c r="D4911" s="34">
        <v>44958</v>
      </c>
      <c r="E4911">
        <v>412.11</v>
      </c>
      <c r="F4911" s="24">
        <v>57.87</v>
      </c>
      <c r="G4911" s="24">
        <f t="shared" si="76"/>
        <v>469.98</v>
      </c>
    </row>
    <row r="4912" spans="1:7" x14ac:dyDescent="0.25">
      <c r="A4912" t="s">
        <v>311</v>
      </c>
      <c r="B4912" t="s">
        <v>314</v>
      </c>
      <c r="C4912" t="s">
        <v>424</v>
      </c>
      <c r="D4912" s="34">
        <v>44958</v>
      </c>
      <c r="E4912">
        <v>412.11</v>
      </c>
      <c r="F4912" s="24">
        <v>57.87</v>
      </c>
      <c r="G4912" s="24">
        <f t="shared" si="76"/>
        <v>469.98</v>
      </c>
    </row>
    <row r="4913" spans="1:7" x14ac:dyDescent="0.25">
      <c r="A4913" t="s">
        <v>311</v>
      </c>
      <c r="B4913" t="s">
        <v>314</v>
      </c>
      <c r="C4913" t="s">
        <v>425</v>
      </c>
      <c r="D4913" s="34">
        <v>44958</v>
      </c>
      <c r="E4913">
        <v>412.11</v>
      </c>
      <c r="F4913" s="24">
        <v>57.87</v>
      </c>
      <c r="G4913" s="24">
        <f t="shared" si="76"/>
        <v>469.98</v>
      </c>
    </row>
    <row r="4914" spans="1:7" x14ac:dyDescent="0.25">
      <c r="A4914" t="s">
        <v>311</v>
      </c>
      <c r="B4914" t="s">
        <v>314</v>
      </c>
      <c r="C4914" t="s">
        <v>426</v>
      </c>
      <c r="D4914" s="34">
        <v>44958</v>
      </c>
      <c r="E4914">
        <v>413.46</v>
      </c>
      <c r="F4914" s="24">
        <v>58.05</v>
      </c>
      <c r="G4914" s="24">
        <f t="shared" si="76"/>
        <v>471.51</v>
      </c>
    </row>
    <row r="4915" spans="1:7" x14ac:dyDescent="0.25">
      <c r="A4915" t="s">
        <v>311</v>
      </c>
      <c r="B4915" t="s">
        <v>314</v>
      </c>
      <c r="C4915" t="s">
        <v>427</v>
      </c>
      <c r="D4915" s="34">
        <v>44958</v>
      </c>
      <c r="E4915">
        <v>412.11</v>
      </c>
      <c r="F4915" s="24">
        <v>57.87</v>
      </c>
      <c r="G4915" s="24">
        <f t="shared" si="76"/>
        <v>469.98</v>
      </c>
    </row>
    <row r="4916" spans="1:7" x14ac:dyDescent="0.25">
      <c r="A4916" t="s">
        <v>311</v>
      </c>
      <c r="B4916" t="s">
        <v>314</v>
      </c>
      <c r="C4916" t="s">
        <v>428</v>
      </c>
      <c r="D4916" s="34">
        <v>44958</v>
      </c>
      <c r="E4916">
        <v>412.11</v>
      </c>
      <c r="F4916" s="24">
        <v>57.87</v>
      </c>
      <c r="G4916" s="24">
        <f t="shared" si="76"/>
        <v>469.98</v>
      </c>
    </row>
    <row r="4917" spans="1:7" x14ac:dyDescent="0.25">
      <c r="A4917" t="s">
        <v>311</v>
      </c>
      <c r="B4917" t="s">
        <v>314</v>
      </c>
      <c r="C4917" t="s">
        <v>429</v>
      </c>
      <c r="D4917" s="34">
        <v>44958</v>
      </c>
      <c r="E4917">
        <v>412.11</v>
      </c>
      <c r="F4917" s="24">
        <v>57.87</v>
      </c>
      <c r="G4917" s="24">
        <f t="shared" si="76"/>
        <v>469.98</v>
      </c>
    </row>
    <row r="4918" spans="1:7" x14ac:dyDescent="0.25">
      <c r="A4918" t="s">
        <v>311</v>
      </c>
      <c r="B4918" t="s">
        <v>314</v>
      </c>
      <c r="C4918" t="s">
        <v>430</v>
      </c>
      <c r="D4918" s="34">
        <v>44958</v>
      </c>
      <c r="E4918">
        <v>413.46</v>
      </c>
      <c r="F4918" s="24">
        <v>58.05</v>
      </c>
      <c r="G4918" s="24">
        <f t="shared" si="76"/>
        <v>471.51</v>
      </c>
    </row>
    <row r="4919" spans="1:7" x14ac:dyDescent="0.25">
      <c r="A4919" t="s">
        <v>311</v>
      </c>
      <c r="B4919" t="s">
        <v>314</v>
      </c>
      <c r="C4919" t="s">
        <v>431</v>
      </c>
      <c r="D4919" s="34">
        <v>44958</v>
      </c>
      <c r="E4919">
        <v>413.46</v>
      </c>
      <c r="F4919" s="24">
        <v>58.05</v>
      </c>
      <c r="G4919" s="24">
        <f t="shared" si="76"/>
        <v>471.51</v>
      </c>
    </row>
    <row r="4920" spans="1:7" x14ac:dyDescent="0.25">
      <c r="A4920" t="s">
        <v>311</v>
      </c>
      <c r="B4920" t="s">
        <v>314</v>
      </c>
      <c r="C4920" t="s">
        <v>432</v>
      </c>
      <c r="D4920" s="34">
        <v>44958</v>
      </c>
      <c r="E4920">
        <v>413.46</v>
      </c>
      <c r="F4920" s="24">
        <v>58.05</v>
      </c>
      <c r="G4920" s="24">
        <f t="shared" si="76"/>
        <v>471.51</v>
      </c>
    </row>
    <row r="4921" spans="1:7" x14ac:dyDescent="0.25">
      <c r="A4921" t="s">
        <v>311</v>
      </c>
      <c r="B4921" t="s">
        <v>314</v>
      </c>
      <c r="C4921" t="s">
        <v>433</v>
      </c>
      <c r="D4921" s="34">
        <v>44958</v>
      </c>
      <c r="E4921">
        <v>413.46</v>
      </c>
      <c r="F4921" s="24">
        <v>58.05</v>
      </c>
      <c r="G4921" s="24">
        <f t="shared" si="76"/>
        <v>471.51</v>
      </c>
    </row>
    <row r="4922" spans="1:7" x14ac:dyDescent="0.25">
      <c r="A4922" t="s">
        <v>311</v>
      </c>
      <c r="B4922" t="s">
        <v>314</v>
      </c>
      <c r="C4922" t="s">
        <v>434</v>
      </c>
      <c r="D4922" s="34">
        <v>44958</v>
      </c>
      <c r="E4922">
        <v>413.46</v>
      </c>
      <c r="F4922" s="24">
        <v>58.05</v>
      </c>
      <c r="G4922" s="24">
        <f t="shared" si="76"/>
        <v>471.51</v>
      </c>
    </row>
    <row r="4923" spans="1:7" x14ac:dyDescent="0.25">
      <c r="A4923" t="s">
        <v>311</v>
      </c>
      <c r="B4923" t="s">
        <v>314</v>
      </c>
      <c r="C4923" t="s">
        <v>435</v>
      </c>
      <c r="D4923" s="34">
        <v>44958</v>
      </c>
      <c r="E4923">
        <v>413.46</v>
      </c>
      <c r="F4923" s="24">
        <v>58.05</v>
      </c>
      <c r="G4923" s="24">
        <f t="shared" si="76"/>
        <v>471.51</v>
      </c>
    </row>
    <row r="4924" spans="1:7" x14ac:dyDescent="0.25">
      <c r="A4924" t="s">
        <v>311</v>
      </c>
      <c r="B4924" t="s">
        <v>314</v>
      </c>
      <c r="C4924" t="s">
        <v>436</v>
      </c>
      <c r="D4924" s="34">
        <v>44958</v>
      </c>
      <c r="E4924">
        <v>413.46</v>
      </c>
      <c r="F4924" s="24">
        <v>58.05</v>
      </c>
      <c r="G4924" s="24">
        <f t="shared" si="76"/>
        <v>471.51</v>
      </c>
    </row>
    <row r="4925" spans="1:7" x14ac:dyDescent="0.25">
      <c r="A4925" t="s">
        <v>311</v>
      </c>
      <c r="B4925" t="s">
        <v>314</v>
      </c>
      <c r="C4925" t="s">
        <v>437</v>
      </c>
      <c r="D4925" s="34">
        <v>44958</v>
      </c>
      <c r="E4925">
        <v>413.46</v>
      </c>
      <c r="F4925" s="24">
        <v>58.05</v>
      </c>
      <c r="G4925" s="24">
        <f t="shared" si="76"/>
        <v>471.51</v>
      </c>
    </row>
    <row r="4926" spans="1:7" x14ac:dyDescent="0.25">
      <c r="A4926" t="s">
        <v>311</v>
      </c>
      <c r="B4926" t="s">
        <v>314</v>
      </c>
      <c r="C4926" t="s">
        <v>438</v>
      </c>
      <c r="D4926" s="34">
        <v>44958</v>
      </c>
      <c r="E4926">
        <v>413.46</v>
      </c>
      <c r="F4926" s="24">
        <v>58.05</v>
      </c>
      <c r="G4926" s="24">
        <f t="shared" si="76"/>
        <v>471.51</v>
      </c>
    </row>
    <row r="4927" spans="1:7" x14ac:dyDescent="0.25">
      <c r="A4927" t="s">
        <v>311</v>
      </c>
      <c r="B4927" t="s">
        <v>314</v>
      </c>
      <c r="C4927" t="s">
        <v>439</v>
      </c>
      <c r="D4927" s="34">
        <v>44958</v>
      </c>
      <c r="E4927">
        <v>413.46</v>
      </c>
      <c r="F4927" s="24">
        <v>58.05</v>
      </c>
      <c r="G4927" s="24">
        <f t="shared" si="76"/>
        <v>471.51</v>
      </c>
    </row>
    <row r="4928" spans="1:7" x14ac:dyDescent="0.25">
      <c r="A4928" t="s">
        <v>311</v>
      </c>
      <c r="B4928" t="s">
        <v>314</v>
      </c>
      <c r="C4928" t="s">
        <v>440</v>
      </c>
      <c r="D4928" s="34">
        <v>44958</v>
      </c>
      <c r="E4928">
        <v>413.46</v>
      </c>
      <c r="F4928" s="24">
        <v>58.05</v>
      </c>
      <c r="G4928" s="24">
        <f t="shared" si="76"/>
        <v>471.51</v>
      </c>
    </row>
    <row r="4929" spans="1:7" x14ac:dyDescent="0.25">
      <c r="A4929" t="s">
        <v>311</v>
      </c>
      <c r="B4929" t="s">
        <v>314</v>
      </c>
      <c r="C4929" t="s">
        <v>441</v>
      </c>
      <c r="D4929" s="34">
        <v>44958</v>
      </c>
      <c r="E4929">
        <v>413.46</v>
      </c>
      <c r="F4929" s="24">
        <v>58.05</v>
      </c>
      <c r="G4929" s="24">
        <f t="shared" si="76"/>
        <v>471.51</v>
      </c>
    </row>
    <row r="4930" spans="1:7" x14ac:dyDescent="0.25">
      <c r="A4930" t="s">
        <v>311</v>
      </c>
      <c r="B4930" t="s">
        <v>314</v>
      </c>
      <c r="C4930" t="s">
        <v>442</v>
      </c>
      <c r="D4930" s="34">
        <v>44958</v>
      </c>
      <c r="E4930">
        <v>413.46</v>
      </c>
      <c r="F4930" s="24">
        <v>58.05</v>
      </c>
      <c r="G4930" s="24">
        <f t="shared" si="76"/>
        <v>471.51</v>
      </c>
    </row>
    <row r="4931" spans="1:7" x14ac:dyDescent="0.25">
      <c r="A4931" t="s">
        <v>311</v>
      </c>
      <c r="B4931" t="s">
        <v>314</v>
      </c>
      <c r="C4931" t="s">
        <v>443</v>
      </c>
      <c r="D4931" s="34">
        <v>44958</v>
      </c>
      <c r="E4931">
        <v>413.46</v>
      </c>
      <c r="F4931" s="24">
        <v>58.05</v>
      </c>
      <c r="G4931" s="24">
        <f t="shared" ref="G4931:G4994" si="77">SUM(E4931:F4931)</f>
        <v>471.51</v>
      </c>
    </row>
    <row r="4932" spans="1:7" x14ac:dyDescent="0.25">
      <c r="A4932" t="s">
        <v>311</v>
      </c>
      <c r="B4932" t="s">
        <v>314</v>
      </c>
      <c r="C4932" t="s">
        <v>444</v>
      </c>
      <c r="D4932" s="34">
        <v>44958</v>
      </c>
      <c r="E4932">
        <v>413.46</v>
      </c>
      <c r="F4932" s="24">
        <v>58.05</v>
      </c>
      <c r="G4932" s="24">
        <f t="shared" si="77"/>
        <v>471.51</v>
      </c>
    </row>
    <row r="4933" spans="1:7" x14ac:dyDescent="0.25">
      <c r="A4933" t="s">
        <v>311</v>
      </c>
      <c r="B4933" t="s">
        <v>314</v>
      </c>
      <c r="C4933" t="s">
        <v>445</v>
      </c>
      <c r="D4933" s="34">
        <v>44958</v>
      </c>
      <c r="E4933">
        <v>413.46</v>
      </c>
      <c r="F4933" s="24">
        <v>58.05</v>
      </c>
      <c r="G4933" s="24">
        <f t="shared" si="77"/>
        <v>471.51</v>
      </c>
    </row>
    <row r="4934" spans="1:7" x14ac:dyDescent="0.25">
      <c r="A4934" t="s">
        <v>311</v>
      </c>
      <c r="B4934" t="s">
        <v>314</v>
      </c>
      <c r="C4934" t="s">
        <v>446</v>
      </c>
      <c r="D4934" s="34">
        <v>44958</v>
      </c>
      <c r="E4934">
        <v>413.46</v>
      </c>
      <c r="F4934" s="24">
        <v>58.05</v>
      </c>
      <c r="G4934" s="24">
        <f t="shared" si="77"/>
        <v>471.51</v>
      </c>
    </row>
    <row r="4935" spans="1:7" x14ac:dyDescent="0.25">
      <c r="A4935" t="s">
        <v>311</v>
      </c>
      <c r="B4935" t="s">
        <v>314</v>
      </c>
      <c r="C4935" t="s">
        <v>447</v>
      </c>
      <c r="D4935" s="34">
        <v>44958</v>
      </c>
      <c r="E4935">
        <v>413.46</v>
      </c>
      <c r="F4935" s="24">
        <v>58.05</v>
      </c>
      <c r="G4935" s="24">
        <f t="shared" si="77"/>
        <v>471.51</v>
      </c>
    </row>
    <row r="4936" spans="1:7" x14ac:dyDescent="0.25">
      <c r="A4936" t="s">
        <v>311</v>
      </c>
      <c r="B4936" t="s">
        <v>314</v>
      </c>
      <c r="C4936" t="s">
        <v>448</v>
      </c>
      <c r="D4936" s="34">
        <v>44958</v>
      </c>
      <c r="E4936">
        <v>413.46</v>
      </c>
      <c r="F4936" s="24">
        <v>58.05</v>
      </c>
      <c r="G4936" s="24">
        <f t="shared" si="77"/>
        <v>471.51</v>
      </c>
    </row>
    <row r="4937" spans="1:7" x14ac:dyDescent="0.25">
      <c r="A4937" t="s">
        <v>311</v>
      </c>
      <c r="B4937" t="s">
        <v>314</v>
      </c>
      <c r="C4937" t="s">
        <v>449</v>
      </c>
      <c r="D4937" s="34">
        <v>44958</v>
      </c>
      <c r="E4937">
        <v>413.46</v>
      </c>
      <c r="F4937" s="24">
        <v>58.05</v>
      </c>
      <c r="G4937" s="24">
        <f t="shared" si="77"/>
        <v>471.51</v>
      </c>
    </row>
    <row r="4938" spans="1:7" x14ac:dyDescent="0.25">
      <c r="A4938" t="s">
        <v>311</v>
      </c>
      <c r="B4938" t="s">
        <v>314</v>
      </c>
      <c r="C4938" t="s">
        <v>450</v>
      </c>
      <c r="D4938" s="34">
        <v>44958</v>
      </c>
      <c r="E4938">
        <v>413.46</v>
      </c>
      <c r="F4938" s="24">
        <v>58.05</v>
      </c>
      <c r="G4938" s="24">
        <f t="shared" si="77"/>
        <v>471.51</v>
      </c>
    </row>
    <row r="4939" spans="1:7" x14ac:dyDescent="0.25">
      <c r="A4939" t="s">
        <v>311</v>
      </c>
      <c r="B4939" t="s">
        <v>314</v>
      </c>
      <c r="C4939" t="s">
        <v>451</v>
      </c>
      <c r="D4939" s="34">
        <v>44958</v>
      </c>
      <c r="E4939">
        <v>413.46</v>
      </c>
      <c r="F4939" s="24">
        <v>58.05</v>
      </c>
      <c r="G4939" s="24">
        <f t="shared" si="77"/>
        <v>471.51</v>
      </c>
    </row>
    <row r="4940" spans="1:7" x14ac:dyDescent="0.25">
      <c r="A4940" t="s">
        <v>311</v>
      </c>
      <c r="B4940" t="s">
        <v>314</v>
      </c>
      <c r="C4940" t="s">
        <v>452</v>
      </c>
      <c r="D4940" s="34">
        <v>44958</v>
      </c>
      <c r="E4940">
        <v>413.46</v>
      </c>
      <c r="F4940" s="24">
        <v>58.05</v>
      </c>
      <c r="G4940" s="24">
        <f t="shared" si="77"/>
        <v>471.51</v>
      </c>
    </row>
    <row r="4941" spans="1:7" x14ac:dyDescent="0.25">
      <c r="A4941" t="s">
        <v>311</v>
      </c>
      <c r="B4941" t="s">
        <v>314</v>
      </c>
      <c r="C4941" t="s">
        <v>453</v>
      </c>
      <c r="D4941" s="34">
        <v>44958</v>
      </c>
      <c r="E4941">
        <v>413.46</v>
      </c>
      <c r="F4941" s="24">
        <v>58.05</v>
      </c>
      <c r="G4941" s="24">
        <f t="shared" si="77"/>
        <v>471.51</v>
      </c>
    </row>
    <row r="4942" spans="1:7" x14ac:dyDescent="0.25">
      <c r="A4942" t="s">
        <v>311</v>
      </c>
      <c r="B4942" t="s">
        <v>314</v>
      </c>
      <c r="C4942" t="s">
        <v>454</v>
      </c>
      <c r="D4942" s="34">
        <v>44958</v>
      </c>
      <c r="E4942">
        <v>413.46</v>
      </c>
      <c r="F4942" s="24">
        <v>58.05</v>
      </c>
      <c r="G4942" s="24">
        <f t="shared" si="77"/>
        <v>471.51</v>
      </c>
    </row>
    <row r="4943" spans="1:7" x14ac:dyDescent="0.25">
      <c r="A4943" t="s">
        <v>311</v>
      </c>
      <c r="B4943" t="s">
        <v>314</v>
      </c>
      <c r="C4943" t="s">
        <v>455</v>
      </c>
      <c r="D4943" s="34">
        <v>44958</v>
      </c>
      <c r="E4943">
        <v>413.46</v>
      </c>
      <c r="F4943" s="24">
        <v>58.05</v>
      </c>
      <c r="G4943" s="24">
        <f t="shared" si="77"/>
        <v>471.51</v>
      </c>
    </row>
    <row r="4944" spans="1:7" x14ac:dyDescent="0.25">
      <c r="A4944" t="s">
        <v>311</v>
      </c>
      <c r="B4944" t="s">
        <v>314</v>
      </c>
      <c r="C4944" t="s">
        <v>456</v>
      </c>
      <c r="D4944" s="34">
        <v>44958</v>
      </c>
      <c r="E4944">
        <v>413.46</v>
      </c>
      <c r="F4944" s="24">
        <v>58.05</v>
      </c>
      <c r="G4944" s="24">
        <f t="shared" si="77"/>
        <v>471.51</v>
      </c>
    </row>
    <row r="4945" spans="1:7" x14ac:dyDescent="0.25">
      <c r="A4945" t="s">
        <v>311</v>
      </c>
      <c r="B4945" t="s">
        <v>314</v>
      </c>
      <c r="C4945" t="s">
        <v>457</v>
      </c>
      <c r="D4945" s="34">
        <v>44958</v>
      </c>
      <c r="E4945">
        <v>413.46</v>
      </c>
      <c r="F4945" s="24">
        <v>58.05</v>
      </c>
      <c r="G4945" s="24">
        <f t="shared" si="77"/>
        <v>471.51</v>
      </c>
    </row>
    <row r="4946" spans="1:7" x14ac:dyDescent="0.25">
      <c r="A4946" t="s">
        <v>311</v>
      </c>
      <c r="B4946" t="s">
        <v>314</v>
      </c>
      <c r="C4946" t="s">
        <v>458</v>
      </c>
      <c r="D4946" s="34">
        <v>44958</v>
      </c>
      <c r="E4946">
        <v>413.46</v>
      </c>
      <c r="F4946" s="24">
        <v>58.05</v>
      </c>
      <c r="G4946" s="24">
        <f t="shared" si="77"/>
        <v>471.51</v>
      </c>
    </row>
    <row r="4947" spans="1:7" x14ac:dyDescent="0.25">
      <c r="A4947" t="s">
        <v>311</v>
      </c>
      <c r="B4947" t="s">
        <v>314</v>
      </c>
      <c r="C4947" t="s">
        <v>459</v>
      </c>
      <c r="D4947" s="34">
        <v>44958</v>
      </c>
      <c r="E4947">
        <v>413.46</v>
      </c>
      <c r="F4947" s="24">
        <v>58.05</v>
      </c>
      <c r="G4947" s="24">
        <f t="shared" si="77"/>
        <v>471.51</v>
      </c>
    </row>
    <row r="4948" spans="1:7" x14ac:dyDescent="0.25">
      <c r="A4948" t="s">
        <v>311</v>
      </c>
      <c r="B4948" t="s">
        <v>314</v>
      </c>
      <c r="C4948" t="s">
        <v>460</v>
      </c>
      <c r="D4948" s="34">
        <v>44958</v>
      </c>
      <c r="E4948">
        <v>413.46</v>
      </c>
      <c r="F4948" s="24">
        <v>58.05</v>
      </c>
      <c r="G4948" s="24">
        <f t="shared" si="77"/>
        <v>471.51</v>
      </c>
    </row>
    <row r="4949" spans="1:7" x14ac:dyDescent="0.25">
      <c r="A4949" t="s">
        <v>311</v>
      </c>
      <c r="B4949" t="s">
        <v>314</v>
      </c>
      <c r="C4949" t="s">
        <v>461</v>
      </c>
      <c r="D4949" s="34">
        <v>44958</v>
      </c>
      <c r="E4949">
        <v>413.46</v>
      </c>
      <c r="F4949" s="24">
        <v>58.05</v>
      </c>
      <c r="G4949" s="24">
        <f t="shared" si="77"/>
        <v>471.51</v>
      </c>
    </row>
    <row r="4950" spans="1:7" x14ac:dyDescent="0.25">
      <c r="A4950" t="s">
        <v>311</v>
      </c>
      <c r="B4950" t="s">
        <v>314</v>
      </c>
      <c r="C4950" t="s">
        <v>462</v>
      </c>
      <c r="D4950" s="34">
        <v>44958</v>
      </c>
      <c r="E4950">
        <v>413.46</v>
      </c>
      <c r="F4950" s="24">
        <v>58.05</v>
      </c>
      <c r="G4950" s="24">
        <f t="shared" si="77"/>
        <v>471.51</v>
      </c>
    </row>
    <row r="4951" spans="1:7" x14ac:dyDescent="0.25">
      <c r="A4951" t="s">
        <v>311</v>
      </c>
      <c r="B4951" t="s">
        <v>314</v>
      </c>
      <c r="C4951" t="s">
        <v>463</v>
      </c>
      <c r="D4951" s="34">
        <v>44958</v>
      </c>
      <c r="E4951">
        <v>413.46</v>
      </c>
      <c r="F4951" s="24">
        <v>58.05</v>
      </c>
      <c r="G4951" s="24">
        <f t="shared" si="77"/>
        <v>471.51</v>
      </c>
    </row>
    <row r="4952" spans="1:7" x14ac:dyDescent="0.25">
      <c r="A4952" t="s">
        <v>311</v>
      </c>
      <c r="B4952" t="s">
        <v>314</v>
      </c>
      <c r="C4952" t="s">
        <v>464</v>
      </c>
      <c r="D4952" s="34">
        <v>44958</v>
      </c>
      <c r="E4952">
        <v>413.46</v>
      </c>
      <c r="F4952" s="24">
        <v>58.05</v>
      </c>
      <c r="G4952" s="24">
        <f t="shared" si="77"/>
        <v>471.51</v>
      </c>
    </row>
    <row r="4953" spans="1:7" x14ac:dyDescent="0.25">
      <c r="A4953" t="s">
        <v>311</v>
      </c>
      <c r="B4953" t="s">
        <v>314</v>
      </c>
      <c r="C4953" t="s">
        <v>465</v>
      </c>
      <c r="D4953" s="34">
        <v>44958</v>
      </c>
      <c r="E4953">
        <v>413.46</v>
      </c>
      <c r="F4953" s="24">
        <v>58.05</v>
      </c>
      <c r="G4953" s="24">
        <f t="shared" si="77"/>
        <v>471.51</v>
      </c>
    </row>
    <row r="4954" spans="1:7" x14ac:dyDescent="0.25">
      <c r="A4954" t="s">
        <v>311</v>
      </c>
      <c r="B4954" t="s">
        <v>314</v>
      </c>
      <c r="C4954" t="s">
        <v>466</v>
      </c>
      <c r="D4954" s="34">
        <v>44958</v>
      </c>
      <c r="E4954">
        <v>413.46</v>
      </c>
      <c r="F4954" s="24">
        <v>58.05</v>
      </c>
      <c r="G4954" s="24">
        <f t="shared" si="77"/>
        <v>471.51</v>
      </c>
    </row>
    <row r="4955" spans="1:7" x14ac:dyDescent="0.25">
      <c r="A4955" t="s">
        <v>311</v>
      </c>
      <c r="B4955" t="s">
        <v>314</v>
      </c>
      <c r="C4955" t="s">
        <v>467</v>
      </c>
      <c r="D4955" s="34">
        <v>44958</v>
      </c>
      <c r="E4955">
        <v>413.46</v>
      </c>
      <c r="F4955" s="24">
        <v>58.05</v>
      </c>
      <c r="G4955" s="24">
        <f t="shared" si="77"/>
        <v>471.51</v>
      </c>
    </row>
    <row r="4956" spans="1:7" x14ac:dyDescent="0.25">
      <c r="A4956" t="s">
        <v>311</v>
      </c>
      <c r="B4956" t="s">
        <v>314</v>
      </c>
      <c r="C4956" t="s">
        <v>468</v>
      </c>
      <c r="D4956" s="34">
        <v>44958</v>
      </c>
      <c r="E4956">
        <v>413.46</v>
      </c>
      <c r="F4956" s="24">
        <v>58.05</v>
      </c>
      <c r="G4956" s="24">
        <f t="shared" si="77"/>
        <v>471.51</v>
      </c>
    </row>
    <row r="4957" spans="1:7" x14ac:dyDescent="0.25">
      <c r="A4957" t="s">
        <v>311</v>
      </c>
      <c r="B4957" t="s">
        <v>314</v>
      </c>
      <c r="C4957" t="s">
        <v>469</v>
      </c>
      <c r="D4957" s="34">
        <v>44958</v>
      </c>
      <c r="E4957">
        <v>413.46</v>
      </c>
      <c r="F4957" s="24">
        <v>58.05</v>
      </c>
      <c r="G4957" s="24">
        <f t="shared" si="77"/>
        <v>471.51</v>
      </c>
    </row>
    <row r="4958" spans="1:7" x14ac:dyDescent="0.25">
      <c r="A4958" t="s">
        <v>311</v>
      </c>
      <c r="B4958" t="s">
        <v>314</v>
      </c>
      <c r="C4958" t="s">
        <v>470</v>
      </c>
      <c r="D4958" s="34">
        <v>44958</v>
      </c>
      <c r="E4958">
        <v>413.46</v>
      </c>
      <c r="F4958" s="24">
        <v>58.05</v>
      </c>
      <c r="G4958" s="24">
        <f t="shared" si="77"/>
        <v>471.51</v>
      </c>
    </row>
    <row r="4959" spans="1:7" x14ac:dyDescent="0.25">
      <c r="A4959" t="s">
        <v>311</v>
      </c>
      <c r="B4959" t="s">
        <v>314</v>
      </c>
      <c r="C4959" t="s">
        <v>471</v>
      </c>
      <c r="D4959" s="34">
        <v>44958</v>
      </c>
      <c r="E4959">
        <v>413.46</v>
      </c>
      <c r="F4959" s="24">
        <v>58.05</v>
      </c>
      <c r="G4959" s="24">
        <f t="shared" si="77"/>
        <v>471.51</v>
      </c>
    </row>
    <row r="4960" spans="1:7" x14ac:dyDescent="0.25">
      <c r="A4960" t="s">
        <v>311</v>
      </c>
      <c r="B4960" t="s">
        <v>314</v>
      </c>
      <c r="C4960" t="s">
        <v>472</v>
      </c>
      <c r="D4960" s="34">
        <v>44958</v>
      </c>
      <c r="E4960">
        <v>413.46</v>
      </c>
      <c r="F4960" s="24">
        <v>58.05</v>
      </c>
      <c r="G4960" s="24">
        <f t="shared" si="77"/>
        <v>471.51</v>
      </c>
    </row>
    <row r="4961" spans="1:7" x14ac:dyDescent="0.25">
      <c r="A4961" t="s">
        <v>311</v>
      </c>
      <c r="B4961" t="s">
        <v>314</v>
      </c>
      <c r="C4961" t="s">
        <v>473</v>
      </c>
      <c r="D4961" s="34">
        <v>44958</v>
      </c>
      <c r="E4961">
        <v>413.46</v>
      </c>
      <c r="F4961" s="24">
        <v>58.05</v>
      </c>
      <c r="G4961" s="24">
        <f t="shared" si="77"/>
        <v>471.51</v>
      </c>
    </row>
    <row r="4962" spans="1:7" x14ac:dyDescent="0.25">
      <c r="A4962" t="s">
        <v>311</v>
      </c>
      <c r="B4962" t="s">
        <v>314</v>
      </c>
      <c r="C4962" t="s">
        <v>474</v>
      </c>
      <c r="D4962" s="34">
        <v>44958</v>
      </c>
      <c r="E4962">
        <v>413.46</v>
      </c>
      <c r="F4962" s="24">
        <v>58.05</v>
      </c>
      <c r="G4962" s="24">
        <f t="shared" si="77"/>
        <v>471.51</v>
      </c>
    </row>
    <row r="4963" spans="1:7" x14ac:dyDescent="0.25">
      <c r="A4963" t="s">
        <v>311</v>
      </c>
      <c r="B4963" t="s">
        <v>314</v>
      </c>
      <c r="C4963" t="s">
        <v>475</v>
      </c>
      <c r="D4963" s="34">
        <v>44958</v>
      </c>
      <c r="E4963">
        <v>413.46</v>
      </c>
      <c r="F4963" s="24">
        <v>58.05</v>
      </c>
      <c r="G4963" s="24">
        <f t="shared" si="77"/>
        <v>471.51</v>
      </c>
    </row>
    <row r="4964" spans="1:7" x14ac:dyDescent="0.25">
      <c r="A4964" t="s">
        <v>311</v>
      </c>
      <c r="B4964" t="s">
        <v>314</v>
      </c>
      <c r="C4964" t="s">
        <v>476</v>
      </c>
      <c r="D4964" s="34">
        <v>44958</v>
      </c>
      <c r="E4964">
        <v>412.11</v>
      </c>
      <c r="F4964" s="24">
        <v>57.87</v>
      </c>
      <c r="G4964" s="24">
        <f t="shared" si="77"/>
        <v>469.98</v>
      </c>
    </row>
    <row r="4965" spans="1:7" x14ac:dyDescent="0.25">
      <c r="A4965" t="s">
        <v>311</v>
      </c>
      <c r="B4965" t="s">
        <v>314</v>
      </c>
      <c r="C4965" t="s">
        <v>477</v>
      </c>
      <c r="D4965" s="34">
        <v>44958</v>
      </c>
      <c r="E4965">
        <v>413.46</v>
      </c>
      <c r="F4965" s="24">
        <v>58.05</v>
      </c>
      <c r="G4965" s="24">
        <f t="shared" si="77"/>
        <v>471.51</v>
      </c>
    </row>
    <row r="4966" spans="1:7" x14ac:dyDescent="0.25">
      <c r="A4966" t="s">
        <v>311</v>
      </c>
      <c r="B4966" t="s">
        <v>314</v>
      </c>
      <c r="C4966" t="s">
        <v>478</v>
      </c>
      <c r="D4966" s="34">
        <v>44958</v>
      </c>
      <c r="E4966">
        <v>413.46</v>
      </c>
      <c r="F4966" s="24">
        <v>58.05</v>
      </c>
      <c r="G4966" s="24">
        <f t="shared" si="77"/>
        <v>471.51</v>
      </c>
    </row>
    <row r="4967" spans="1:7" x14ac:dyDescent="0.25">
      <c r="A4967" t="s">
        <v>311</v>
      </c>
      <c r="B4967" t="s">
        <v>314</v>
      </c>
      <c r="C4967" t="s">
        <v>479</v>
      </c>
      <c r="D4967" s="34">
        <v>44958</v>
      </c>
      <c r="E4967">
        <v>413.46</v>
      </c>
      <c r="F4967" s="24">
        <v>58.05</v>
      </c>
      <c r="G4967" s="24">
        <f t="shared" si="77"/>
        <v>471.51</v>
      </c>
    </row>
    <row r="4968" spans="1:7" x14ac:dyDescent="0.25">
      <c r="A4968" t="s">
        <v>311</v>
      </c>
      <c r="B4968" t="s">
        <v>314</v>
      </c>
      <c r="C4968" t="s">
        <v>480</v>
      </c>
      <c r="D4968" s="34">
        <v>44958</v>
      </c>
      <c r="E4968">
        <v>413.46</v>
      </c>
      <c r="F4968" s="24">
        <v>58.05</v>
      </c>
      <c r="G4968" s="24">
        <f t="shared" si="77"/>
        <v>471.51</v>
      </c>
    </row>
    <row r="4969" spans="1:7" x14ac:dyDescent="0.25">
      <c r="A4969" t="s">
        <v>311</v>
      </c>
      <c r="B4969" t="s">
        <v>314</v>
      </c>
      <c r="C4969" t="s">
        <v>481</v>
      </c>
      <c r="D4969" s="34">
        <v>44958</v>
      </c>
      <c r="E4969">
        <v>412.11</v>
      </c>
      <c r="F4969" s="24">
        <v>57.87</v>
      </c>
      <c r="G4969" s="24">
        <f t="shared" si="77"/>
        <v>469.98</v>
      </c>
    </row>
    <row r="4970" spans="1:7" x14ac:dyDescent="0.25">
      <c r="A4970" t="s">
        <v>311</v>
      </c>
      <c r="B4970" t="s">
        <v>314</v>
      </c>
      <c r="C4970" t="s">
        <v>482</v>
      </c>
      <c r="D4970" s="34">
        <v>44958</v>
      </c>
      <c r="E4970">
        <v>412.11</v>
      </c>
      <c r="F4970" s="24">
        <v>57.87</v>
      </c>
      <c r="G4970" s="24">
        <f t="shared" si="77"/>
        <v>469.98</v>
      </c>
    </row>
    <row r="4971" spans="1:7" x14ac:dyDescent="0.25">
      <c r="A4971" t="s">
        <v>311</v>
      </c>
      <c r="B4971" t="s">
        <v>314</v>
      </c>
      <c r="C4971" t="s">
        <v>483</v>
      </c>
      <c r="D4971" s="34">
        <v>44958</v>
      </c>
      <c r="E4971">
        <v>412.11</v>
      </c>
      <c r="F4971" s="24">
        <v>57.87</v>
      </c>
      <c r="G4971" s="24">
        <f t="shared" si="77"/>
        <v>469.98</v>
      </c>
    </row>
    <row r="4972" spans="1:7" x14ac:dyDescent="0.25">
      <c r="A4972" t="s">
        <v>311</v>
      </c>
      <c r="B4972" t="s">
        <v>314</v>
      </c>
      <c r="C4972" t="s">
        <v>484</v>
      </c>
      <c r="D4972" s="34">
        <v>44958</v>
      </c>
      <c r="E4972">
        <v>412.11</v>
      </c>
      <c r="F4972" s="24">
        <v>57.87</v>
      </c>
      <c r="G4972" s="24">
        <f t="shared" si="77"/>
        <v>469.98</v>
      </c>
    </row>
    <row r="4973" spans="1:7" x14ac:dyDescent="0.25">
      <c r="A4973" t="s">
        <v>311</v>
      </c>
      <c r="B4973" t="s">
        <v>314</v>
      </c>
      <c r="C4973" t="s">
        <v>485</v>
      </c>
      <c r="D4973" s="34">
        <v>44958</v>
      </c>
      <c r="E4973">
        <v>412.11</v>
      </c>
      <c r="F4973" s="24">
        <v>57.87</v>
      </c>
      <c r="G4973" s="24">
        <f t="shared" si="77"/>
        <v>469.98</v>
      </c>
    </row>
    <row r="4974" spans="1:7" x14ac:dyDescent="0.25">
      <c r="A4974" t="s">
        <v>311</v>
      </c>
      <c r="B4974" t="s">
        <v>314</v>
      </c>
      <c r="C4974" t="s">
        <v>486</v>
      </c>
      <c r="D4974" s="34">
        <v>44958</v>
      </c>
      <c r="E4974">
        <v>412.11</v>
      </c>
      <c r="F4974" s="24">
        <v>57.87</v>
      </c>
      <c r="G4974" s="24">
        <f t="shared" si="77"/>
        <v>469.98</v>
      </c>
    </row>
    <row r="4975" spans="1:7" x14ac:dyDescent="0.25">
      <c r="A4975" t="s">
        <v>311</v>
      </c>
      <c r="B4975" t="s">
        <v>314</v>
      </c>
      <c r="C4975" t="s">
        <v>487</v>
      </c>
      <c r="D4975" s="34">
        <v>44958</v>
      </c>
      <c r="E4975">
        <v>412.11</v>
      </c>
      <c r="F4975" s="24">
        <v>57.87</v>
      </c>
      <c r="G4975" s="24">
        <f t="shared" si="77"/>
        <v>469.98</v>
      </c>
    </row>
    <row r="4976" spans="1:7" x14ac:dyDescent="0.25">
      <c r="A4976" t="s">
        <v>311</v>
      </c>
      <c r="B4976" t="s">
        <v>314</v>
      </c>
      <c r="C4976" t="s">
        <v>488</v>
      </c>
      <c r="D4976" s="34">
        <v>44958</v>
      </c>
      <c r="E4976">
        <v>412.11</v>
      </c>
      <c r="F4976" s="24">
        <v>57.87</v>
      </c>
      <c r="G4976" s="24">
        <f t="shared" si="77"/>
        <v>469.98</v>
      </c>
    </row>
    <row r="4977" spans="1:7" x14ac:dyDescent="0.25">
      <c r="A4977" t="s">
        <v>311</v>
      </c>
      <c r="B4977" t="s">
        <v>314</v>
      </c>
      <c r="C4977" t="s">
        <v>489</v>
      </c>
      <c r="D4977" s="34">
        <v>44958</v>
      </c>
      <c r="E4977">
        <v>412.11</v>
      </c>
      <c r="F4977" s="24">
        <v>57.87</v>
      </c>
      <c r="G4977" s="24">
        <f t="shared" si="77"/>
        <v>469.98</v>
      </c>
    </row>
    <row r="4978" spans="1:7" x14ac:dyDescent="0.25">
      <c r="A4978" t="s">
        <v>311</v>
      </c>
      <c r="B4978" t="s">
        <v>314</v>
      </c>
      <c r="C4978" t="s">
        <v>490</v>
      </c>
      <c r="D4978" s="34">
        <v>44958</v>
      </c>
      <c r="E4978">
        <v>412.11</v>
      </c>
      <c r="F4978" s="24">
        <v>57.87</v>
      </c>
      <c r="G4978" s="24">
        <f t="shared" si="77"/>
        <v>469.98</v>
      </c>
    </row>
    <row r="4979" spans="1:7" x14ac:dyDescent="0.25">
      <c r="A4979" t="s">
        <v>311</v>
      </c>
      <c r="B4979" t="s">
        <v>314</v>
      </c>
      <c r="C4979" t="s">
        <v>491</v>
      </c>
      <c r="D4979" s="34">
        <v>44958</v>
      </c>
      <c r="E4979">
        <v>412.11</v>
      </c>
      <c r="F4979" s="24">
        <v>57.87</v>
      </c>
      <c r="G4979" s="24">
        <f t="shared" si="77"/>
        <v>469.98</v>
      </c>
    </row>
    <row r="4980" spans="1:7" x14ac:dyDescent="0.25">
      <c r="A4980" t="s">
        <v>311</v>
      </c>
      <c r="B4980" t="s">
        <v>314</v>
      </c>
      <c r="C4980" t="s">
        <v>492</v>
      </c>
      <c r="D4980" s="34">
        <v>44958</v>
      </c>
      <c r="E4980">
        <v>412.11</v>
      </c>
      <c r="F4980" s="24">
        <v>57.87</v>
      </c>
      <c r="G4980" s="24">
        <f t="shared" si="77"/>
        <v>469.98</v>
      </c>
    </row>
    <row r="4981" spans="1:7" x14ac:dyDescent="0.25">
      <c r="A4981" t="s">
        <v>311</v>
      </c>
      <c r="B4981" t="s">
        <v>314</v>
      </c>
      <c r="C4981" t="s">
        <v>493</v>
      </c>
      <c r="D4981" s="34">
        <v>44958</v>
      </c>
      <c r="E4981">
        <v>412.11</v>
      </c>
      <c r="F4981" s="24">
        <v>57.87</v>
      </c>
      <c r="G4981" s="24">
        <f t="shared" si="77"/>
        <v>469.98</v>
      </c>
    </row>
    <row r="4982" spans="1:7" x14ac:dyDescent="0.25">
      <c r="A4982" t="s">
        <v>311</v>
      </c>
      <c r="B4982" t="s">
        <v>314</v>
      </c>
      <c r="C4982" t="s">
        <v>494</v>
      </c>
      <c r="D4982" s="34">
        <v>44958</v>
      </c>
      <c r="E4982">
        <v>412.11</v>
      </c>
      <c r="F4982" s="24">
        <v>57.87</v>
      </c>
      <c r="G4982" s="24">
        <f t="shared" si="77"/>
        <v>469.98</v>
      </c>
    </row>
    <row r="4983" spans="1:7" x14ac:dyDescent="0.25">
      <c r="A4983" t="s">
        <v>311</v>
      </c>
      <c r="B4983" t="s">
        <v>314</v>
      </c>
      <c r="C4983" t="s">
        <v>495</v>
      </c>
      <c r="D4983" s="34">
        <v>44958</v>
      </c>
      <c r="E4983">
        <v>412.11</v>
      </c>
      <c r="F4983" s="24">
        <v>57.87</v>
      </c>
      <c r="G4983" s="24">
        <f t="shared" si="77"/>
        <v>469.98</v>
      </c>
    </row>
    <row r="4984" spans="1:7" x14ac:dyDescent="0.25">
      <c r="A4984" t="s">
        <v>311</v>
      </c>
      <c r="B4984" t="s">
        <v>314</v>
      </c>
      <c r="C4984" t="s">
        <v>496</v>
      </c>
      <c r="D4984" s="34">
        <v>44958</v>
      </c>
      <c r="E4984">
        <v>412.11</v>
      </c>
      <c r="F4984" s="24">
        <v>57.87</v>
      </c>
      <c r="G4984" s="24">
        <f t="shared" si="77"/>
        <v>469.98</v>
      </c>
    </row>
    <row r="4985" spans="1:7" x14ac:dyDescent="0.25">
      <c r="A4985" t="s">
        <v>311</v>
      </c>
      <c r="B4985" t="s">
        <v>314</v>
      </c>
      <c r="C4985" t="s">
        <v>497</v>
      </c>
      <c r="D4985" s="34">
        <v>44958</v>
      </c>
      <c r="E4985">
        <v>412.11</v>
      </c>
      <c r="F4985" s="24">
        <v>57.87</v>
      </c>
      <c r="G4985" s="24">
        <f t="shared" si="77"/>
        <v>469.98</v>
      </c>
    </row>
    <row r="4986" spans="1:7" x14ac:dyDescent="0.25">
      <c r="A4986" t="s">
        <v>311</v>
      </c>
      <c r="B4986" t="s">
        <v>314</v>
      </c>
      <c r="C4986" t="s">
        <v>498</v>
      </c>
      <c r="D4986" s="34">
        <v>44958</v>
      </c>
      <c r="E4986">
        <v>412.11</v>
      </c>
      <c r="F4986" s="24">
        <v>57.87</v>
      </c>
      <c r="G4986" s="24">
        <f t="shared" si="77"/>
        <v>469.98</v>
      </c>
    </row>
    <row r="4987" spans="1:7" x14ac:dyDescent="0.25">
      <c r="A4987" t="s">
        <v>311</v>
      </c>
      <c r="B4987" t="s">
        <v>314</v>
      </c>
      <c r="C4987" t="s">
        <v>499</v>
      </c>
      <c r="D4987" s="34">
        <v>44958</v>
      </c>
      <c r="E4987">
        <v>412.11</v>
      </c>
      <c r="F4987" s="24">
        <v>57.87</v>
      </c>
      <c r="G4987" s="24">
        <f t="shared" si="77"/>
        <v>469.98</v>
      </c>
    </row>
    <row r="4988" spans="1:7" x14ac:dyDescent="0.25">
      <c r="A4988" t="s">
        <v>311</v>
      </c>
      <c r="B4988" t="s">
        <v>314</v>
      </c>
      <c r="C4988" t="s">
        <v>500</v>
      </c>
      <c r="D4988" s="34">
        <v>44958</v>
      </c>
      <c r="E4988">
        <v>412.11</v>
      </c>
      <c r="F4988" s="24">
        <v>57.87</v>
      </c>
      <c r="G4988" s="24">
        <f t="shared" si="77"/>
        <v>469.98</v>
      </c>
    </row>
    <row r="4989" spans="1:7" x14ac:dyDescent="0.25">
      <c r="A4989" t="s">
        <v>311</v>
      </c>
      <c r="B4989" t="s">
        <v>314</v>
      </c>
      <c r="C4989" t="s">
        <v>501</v>
      </c>
      <c r="D4989" s="34">
        <v>44958</v>
      </c>
      <c r="E4989">
        <v>412.11</v>
      </c>
      <c r="F4989" s="24">
        <v>57.87</v>
      </c>
      <c r="G4989" s="24">
        <f t="shared" si="77"/>
        <v>469.98</v>
      </c>
    </row>
    <row r="4990" spans="1:7" x14ac:dyDescent="0.25">
      <c r="A4990" t="s">
        <v>311</v>
      </c>
      <c r="B4990" t="s">
        <v>314</v>
      </c>
      <c r="C4990" t="s">
        <v>502</v>
      </c>
      <c r="D4990" s="34">
        <v>44958</v>
      </c>
      <c r="E4990">
        <v>412.11</v>
      </c>
      <c r="F4990" s="24">
        <v>57.87</v>
      </c>
      <c r="G4990" s="24">
        <f t="shared" si="77"/>
        <v>469.98</v>
      </c>
    </row>
    <row r="4991" spans="1:7" x14ac:dyDescent="0.25">
      <c r="A4991" t="s">
        <v>311</v>
      </c>
      <c r="B4991" t="s">
        <v>314</v>
      </c>
      <c r="C4991" t="s">
        <v>503</v>
      </c>
      <c r="D4991" s="34">
        <v>44958</v>
      </c>
      <c r="E4991">
        <v>412.11</v>
      </c>
      <c r="F4991" s="24">
        <v>57.87</v>
      </c>
      <c r="G4991" s="24">
        <f t="shared" si="77"/>
        <v>469.98</v>
      </c>
    </row>
    <row r="4992" spans="1:7" x14ac:dyDescent="0.25">
      <c r="A4992" t="s">
        <v>311</v>
      </c>
      <c r="B4992" t="s">
        <v>314</v>
      </c>
      <c r="C4992" t="s">
        <v>504</v>
      </c>
      <c r="D4992" s="34">
        <v>44958</v>
      </c>
      <c r="E4992">
        <v>412.11</v>
      </c>
      <c r="F4992" s="24">
        <v>57.87</v>
      </c>
      <c r="G4992" s="24">
        <f t="shared" si="77"/>
        <v>469.98</v>
      </c>
    </row>
    <row r="4993" spans="1:7" x14ac:dyDescent="0.25">
      <c r="A4993" t="s">
        <v>311</v>
      </c>
      <c r="B4993" t="s">
        <v>314</v>
      </c>
      <c r="C4993" t="s">
        <v>505</v>
      </c>
      <c r="D4993" s="34">
        <v>44958</v>
      </c>
      <c r="E4993">
        <v>412.11</v>
      </c>
      <c r="F4993" s="24">
        <v>57.87</v>
      </c>
      <c r="G4993" s="24">
        <f t="shared" si="77"/>
        <v>469.98</v>
      </c>
    </row>
    <row r="4994" spans="1:7" x14ac:dyDescent="0.25">
      <c r="A4994" t="s">
        <v>311</v>
      </c>
      <c r="B4994" t="s">
        <v>312</v>
      </c>
      <c r="C4994" t="s">
        <v>313</v>
      </c>
      <c r="D4994" s="34">
        <v>44986</v>
      </c>
      <c r="E4994">
        <v>902531.39</v>
      </c>
      <c r="F4994" s="24">
        <v>295960.71000000002</v>
      </c>
      <c r="G4994" s="24">
        <f t="shared" si="77"/>
        <v>1198492.1000000001</v>
      </c>
    </row>
    <row r="4995" spans="1:7" x14ac:dyDescent="0.25">
      <c r="A4995" t="s">
        <v>311</v>
      </c>
      <c r="B4995" t="s">
        <v>314</v>
      </c>
      <c r="C4995" t="s">
        <v>315</v>
      </c>
      <c r="D4995" s="34">
        <v>44986</v>
      </c>
      <c r="E4995">
        <v>413.38</v>
      </c>
      <c r="F4995" s="24">
        <v>56.6</v>
      </c>
      <c r="G4995" s="24">
        <f t="shared" ref="G4995:G5058" si="78">SUM(E4995:F4995)</f>
        <v>469.98</v>
      </c>
    </row>
    <row r="4996" spans="1:7" x14ac:dyDescent="0.25">
      <c r="A4996" t="s">
        <v>311</v>
      </c>
      <c r="B4996" t="s">
        <v>314</v>
      </c>
      <c r="C4996" t="s">
        <v>316</v>
      </c>
      <c r="D4996" s="34">
        <v>44986</v>
      </c>
      <c r="E4996">
        <v>414.72</v>
      </c>
      <c r="F4996" s="24">
        <v>56.79</v>
      </c>
      <c r="G4996" s="24">
        <f t="shared" si="78"/>
        <v>471.51000000000005</v>
      </c>
    </row>
    <row r="4997" spans="1:7" x14ac:dyDescent="0.25">
      <c r="A4997" t="s">
        <v>311</v>
      </c>
      <c r="B4997" t="s">
        <v>314</v>
      </c>
      <c r="C4997" t="s">
        <v>317</v>
      </c>
      <c r="D4997" s="34">
        <v>44986</v>
      </c>
      <c r="E4997">
        <v>413.38</v>
      </c>
      <c r="F4997" s="24">
        <v>56.6</v>
      </c>
      <c r="G4997" s="24">
        <f t="shared" si="78"/>
        <v>469.98</v>
      </c>
    </row>
    <row r="4998" spans="1:7" x14ac:dyDescent="0.25">
      <c r="A4998" t="s">
        <v>311</v>
      </c>
      <c r="B4998" t="s">
        <v>314</v>
      </c>
      <c r="C4998" t="s">
        <v>318</v>
      </c>
      <c r="D4998" s="34">
        <v>44986</v>
      </c>
      <c r="E4998">
        <v>414.72</v>
      </c>
      <c r="F4998" s="24">
        <v>56.79</v>
      </c>
      <c r="G4998" s="24">
        <f t="shared" si="78"/>
        <v>471.51000000000005</v>
      </c>
    </row>
    <row r="4999" spans="1:7" x14ac:dyDescent="0.25">
      <c r="A4999" t="s">
        <v>311</v>
      </c>
      <c r="B4999" t="s">
        <v>314</v>
      </c>
      <c r="C4999" t="s">
        <v>319</v>
      </c>
      <c r="D4999" s="34">
        <v>44986</v>
      </c>
      <c r="E4999">
        <v>414.72</v>
      </c>
      <c r="F4999" s="24">
        <v>56.79</v>
      </c>
      <c r="G4999" s="24">
        <f t="shared" si="78"/>
        <v>471.51000000000005</v>
      </c>
    </row>
    <row r="5000" spans="1:7" x14ac:dyDescent="0.25">
      <c r="A5000" t="s">
        <v>311</v>
      </c>
      <c r="B5000" t="s">
        <v>314</v>
      </c>
      <c r="C5000" t="s">
        <v>320</v>
      </c>
      <c r="D5000" s="34">
        <v>44986</v>
      </c>
      <c r="E5000">
        <v>414.72</v>
      </c>
      <c r="F5000" s="24">
        <v>56.79</v>
      </c>
      <c r="G5000" s="24">
        <f t="shared" si="78"/>
        <v>471.51000000000005</v>
      </c>
    </row>
    <row r="5001" spans="1:7" x14ac:dyDescent="0.25">
      <c r="A5001" t="s">
        <v>311</v>
      </c>
      <c r="B5001" t="s">
        <v>314</v>
      </c>
      <c r="C5001" t="s">
        <v>321</v>
      </c>
      <c r="D5001" s="34">
        <v>44986</v>
      </c>
      <c r="E5001">
        <v>413.38</v>
      </c>
      <c r="F5001" s="24">
        <v>56.6</v>
      </c>
      <c r="G5001" s="24">
        <f t="shared" si="78"/>
        <v>469.98</v>
      </c>
    </row>
    <row r="5002" spans="1:7" x14ac:dyDescent="0.25">
      <c r="A5002" t="s">
        <v>311</v>
      </c>
      <c r="B5002" t="s">
        <v>314</v>
      </c>
      <c r="C5002" t="s">
        <v>322</v>
      </c>
      <c r="D5002" s="34">
        <v>44986</v>
      </c>
      <c r="E5002">
        <v>414.72</v>
      </c>
      <c r="F5002" s="24">
        <v>56.79</v>
      </c>
      <c r="G5002" s="24">
        <f t="shared" si="78"/>
        <v>471.51000000000005</v>
      </c>
    </row>
    <row r="5003" spans="1:7" x14ac:dyDescent="0.25">
      <c r="A5003" t="s">
        <v>311</v>
      </c>
      <c r="B5003" t="s">
        <v>314</v>
      </c>
      <c r="C5003" t="s">
        <v>323</v>
      </c>
      <c r="D5003" s="34">
        <v>44986</v>
      </c>
      <c r="E5003">
        <v>413.38</v>
      </c>
      <c r="F5003" s="24">
        <v>56.6</v>
      </c>
      <c r="G5003" s="24">
        <f t="shared" si="78"/>
        <v>469.98</v>
      </c>
    </row>
    <row r="5004" spans="1:7" x14ac:dyDescent="0.25">
      <c r="A5004" t="s">
        <v>311</v>
      </c>
      <c r="B5004" t="s">
        <v>314</v>
      </c>
      <c r="C5004" t="s">
        <v>324</v>
      </c>
      <c r="D5004" s="34">
        <v>44986</v>
      </c>
      <c r="E5004">
        <v>414.72</v>
      </c>
      <c r="F5004" s="24">
        <v>56.79</v>
      </c>
      <c r="G5004" s="24">
        <f t="shared" si="78"/>
        <v>471.51000000000005</v>
      </c>
    </row>
    <row r="5005" spans="1:7" x14ac:dyDescent="0.25">
      <c r="A5005" t="s">
        <v>311</v>
      </c>
      <c r="B5005" t="s">
        <v>314</v>
      </c>
      <c r="C5005" t="s">
        <v>325</v>
      </c>
      <c r="D5005" s="34">
        <v>44986</v>
      </c>
      <c r="E5005">
        <v>413.38</v>
      </c>
      <c r="F5005" s="24">
        <v>56.6</v>
      </c>
      <c r="G5005" s="24">
        <f t="shared" si="78"/>
        <v>469.98</v>
      </c>
    </row>
    <row r="5006" spans="1:7" x14ac:dyDescent="0.25">
      <c r="A5006" t="s">
        <v>311</v>
      </c>
      <c r="B5006" t="s">
        <v>314</v>
      </c>
      <c r="C5006" t="s">
        <v>326</v>
      </c>
      <c r="D5006" s="34">
        <v>44986</v>
      </c>
      <c r="E5006">
        <v>414.72</v>
      </c>
      <c r="F5006" s="24">
        <v>56.79</v>
      </c>
      <c r="G5006" s="24">
        <f t="shared" si="78"/>
        <v>471.51000000000005</v>
      </c>
    </row>
    <row r="5007" spans="1:7" x14ac:dyDescent="0.25">
      <c r="A5007" t="s">
        <v>311</v>
      </c>
      <c r="B5007" t="s">
        <v>314</v>
      </c>
      <c r="C5007" t="s">
        <v>327</v>
      </c>
      <c r="D5007" s="34">
        <v>44986</v>
      </c>
      <c r="E5007">
        <v>414.72</v>
      </c>
      <c r="F5007" s="24">
        <v>56.79</v>
      </c>
      <c r="G5007" s="24">
        <f t="shared" si="78"/>
        <v>471.51000000000005</v>
      </c>
    </row>
    <row r="5008" spans="1:7" x14ac:dyDescent="0.25">
      <c r="A5008" t="s">
        <v>311</v>
      </c>
      <c r="B5008" t="s">
        <v>314</v>
      </c>
      <c r="C5008" t="s">
        <v>328</v>
      </c>
      <c r="D5008" s="34">
        <v>44986</v>
      </c>
      <c r="E5008">
        <v>414.72</v>
      </c>
      <c r="F5008" s="24">
        <v>56.79</v>
      </c>
      <c r="G5008" s="24">
        <f t="shared" si="78"/>
        <v>471.51000000000005</v>
      </c>
    </row>
    <row r="5009" spans="1:7" x14ac:dyDescent="0.25">
      <c r="A5009" t="s">
        <v>311</v>
      </c>
      <c r="B5009" t="s">
        <v>314</v>
      </c>
      <c r="C5009" t="s">
        <v>329</v>
      </c>
      <c r="D5009" s="34">
        <v>44986</v>
      </c>
      <c r="E5009">
        <v>414.72</v>
      </c>
      <c r="F5009" s="24">
        <v>56.79</v>
      </c>
      <c r="G5009" s="24">
        <f t="shared" si="78"/>
        <v>471.51000000000005</v>
      </c>
    </row>
    <row r="5010" spans="1:7" x14ac:dyDescent="0.25">
      <c r="A5010" t="s">
        <v>311</v>
      </c>
      <c r="B5010" t="s">
        <v>314</v>
      </c>
      <c r="C5010" t="s">
        <v>330</v>
      </c>
      <c r="D5010" s="34">
        <v>44986</v>
      </c>
      <c r="E5010">
        <v>413.38</v>
      </c>
      <c r="F5010" s="24">
        <v>56.6</v>
      </c>
      <c r="G5010" s="24">
        <f t="shared" si="78"/>
        <v>469.98</v>
      </c>
    </row>
    <row r="5011" spans="1:7" x14ac:dyDescent="0.25">
      <c r="A5011" t="s">
        <v>311</v>
      </c>
      <c r="B5011" t="s">
        <v>314</v>
      </c>
      <c r="C5011" t="s">
        <v>331</v>
      </c>
      <c r="D5011" s="34">
        <v>44986</v>
      </c>
      <c r="E5011">
        <v>414.72</v>
      </c>
      <c r="F5011" s="24">
        <v>56.79</v>
      </c>
      <c r="G5011" s="24">
        <f t="shared" si="78"/>
        <v>471.51000000000005</v>
      </c>
    </row>
    <row r="5012" spans="1:7" x14ac:dyDescent="0.25">
      <c r="A5012" t="s">
        <v>311</v>
      </c>
      <c r="B5012" t="s">
        <v>314</v>
      </c>
      <c r="C5012" t="s">
        <v>332</v>
      </c>
      <c r="D5012" s="34">
        <v>44986</v>
      </c>
      <c r="E5012">
        <v>414.72</v>
      </c>
      <c r="F5012" s="24">
        <v>56.79</v>
      </c>
      <c r="G5012" s="24">
        <f t="shared" si="78"/>
        <v>471.51000000000005</v>
      </c>
    </row>
    <row r="5013" spans="1:7" x14ac:dyDescent="0.25">
      <c r="A5013" t="s">
        <v>311</v>
      </c>
      <c r="B5013" t="s">
        <v>314</v>
      </c>
      <c r="C5013" t="s">
        <v>333</v>
      </c>
      <c r="D5013" s="34">
        <v>44986</v>
      </c>
      <c r="E5013">
        <v>414.72</v>
      </c>
      <c r="F5013" s="24">
        <v>56.79</v>
      </c>
      <c r="G5013" s="24">
        <f t="shared" si="78"/>
        <v>471.51000000000005</v>
      </c>
    </row>
    <row r="5014" spans="1:7" x14ac:dyDescent="0.25">
      <c r="A5014" t="s">
        <v>311</v>
      </c>
      <c r="B5014" t="s">
        <v>314</v>
      </c>
      <c r="C5014" t="s">
        <v>334</v>
      </c>
      <c r="D5014" s="34">
        <v>44986</v>
      </c>
      <c r="E5014">
        <v>413.38</v>
      </c>
      <c r="F5014" s="24">
        <v>56.6</v>
      </c>
      <c r="G5014" s="24">
        <f t="shared" si="78"/>
        <v>469.98</v>
      </c>
    </row>
    <row r="5015" spans="1:7" x14ac:dyDescent="0.25">
      <c r="A5015" t="s">
        <v>311</v>
      </c>
      <c r="B5015" t="s">
        <v>314</v>
      </c>
      <c r="C5015" t="s">
        <v>335</v>
      </c>
      <c r="D5015" s="34">
        <v>44986</v>
      </c>
      <c r="E5015">
        <v>414.72</v>
      </c>
      <c r="F5015" s="24">
        <v>56.79</v>
      </c>
      <c r="G5015" s="24">
        <f t="shared" si="78"/>
        <v>471.51000000000005</v>
      </c>
    </row>
    <row r="5016" spans="1:7" x14ac:dyDescent="0.25">
      <c r="A5016" t="s">
        <v>311</v>
      </c>
      <c r="B5016" t="s">
        <v>314</v>
      </c>
      <c r="C5016" t="s">
        <v>336</v>
      </c>
      <c r="D5016" s="34">
        <v>44986</v>
      </c>
      <c r="E5016">
        <v>414.72</v>
      </c>
      <c r="F5016" s="24">
        <v>56.79</v>
      </c>
      <c r="G5016" s="24">
        <f t="shared" si="78"/>
        <v>471.51000000000005</v>
      </c>
    </row>
    <row r="5017" spans="1:7" x14ac:dyDescent="0.25">
      <c r="A5017" t="s">
        <v>311</v>
      </c>
      <c r="B5017" t="s">
        <v>314</v>
      </c>
      <c r="C5017" t="s">
        <v>337</v>
      </c>
      <c r="D5017" s="34">
        <v>44986</v>
      </c>
      <c r="E5017">
        <v>413.38</v>
      </c>
      <c r="F5017" s="24">
        <v>56.6</v>
      </c>
      <c r="G5017" s="24">
        <f t="shared" si="78"/>
        <v>469.98</v>
      </c>
    </row>
    <row r="5018" spans="1:7" x14ac:dyDescent="0.25">
      <c r="A5018" t="s">
        <v>311</v>
      </c>
      <c r="B5018" t="s">
        <v>314</v>
      </c>
      <c r="C5018" t="s">
        <v>338</v>
      </c>
      <c r="D5018" s="34">
        <v>44986</v>
      </c>
      <c r="E5018">
        <v>413.38</v>
      </c>
      <c r="F5018" s="24">
        <v>56.6</v>
      </c>
      <c r="G5018" s="24">
        <f t="shared" si="78"/>
        <v>469.98</v>
      </c>
    </row>
    <row r="5019" spans="1:7" x14ac:dyDescent="0.25">
      <c r="A5019" t="s">
        <v>311</v>
      </c>
      <c r="B5019" t="s">
        <v>314</v>
      </c>
      <c r="C5019" t="s">
        <v>339</v>
      </c>
      <c r="D5019" s="34">
        <v>44986</v>
      </c>
      <c r="E5019">
        <v>413.38</v>
      </c>
      <c r="F5019" s="24">
        <v>56.6</v>
      </c>
      <c r="G5019" s="24">
        <f t="shared" si="78"/>
        <v>469.98</v>
      </c>
    </row>
    <row r="5020" spans="1:7" x14ac:dyDescent="0.25">
      <c r="A5020" t="s">
        <v>311</v>
      </c>
      <c r="B5020" t="s">
        <v>314</v>
      </c>
      <c r="C5020" t="s">
        <v>340</v>
      </c>
      <c r="D5020" s="34">
        <v>44986</v>
      </c>
      <c r="E5020">
        <v>413.38</v>
      </c>
      <c r="F5020" s="24">
        <v>56.6</v>
      </c>
      <c r="G5020" s="24">
        <f t="shared" si="78"/>
        <v>469.98</v>
      </c>
    </row>
    <row r="5021" spans="1:7" x14ac:dyDescent="0.25">
      <c r="A5021" t="s">
        <v>311</v>
      </c>
      <c r="B5021" t="s">
        <v>314</v>
      </c>
      <c r="C5021" t="s">
        <v>341</v>
      </c>
      <c r="D5021" s="34">
        <v>44986</v>
      </c>
      <c r="E5021">
        <v>413.38</v>
      </c>
      <c r="F5021" s="24">
        <v>56.6</v>
      </c>
      <c r="G5021" s="24">
        <f t="shared" si="78"/>
        <v>469.98</v>
      </c>
    </row>
    <row r="5022" spans="1:7" x14ac:dyDescent="0.25">
      <c r="A5022" t="s">
        <v>311</v>
      </c>
      <c r="B5022" t="s">
        <v>314</v>
      </c>
      <c r="C5022" t="s">
        <v>342</v>
      </c>
      <c r="D5022" s="34">
        <v>44986</v>
      </c>
      <c r="E5022">
        <v>413.38</v>
      </c>
      <c r="F5022" s="24">
        <v>56.6</v>
      </c>
      <c r="G5022" s="24">
        <f t="shared" si="78"/>
        <v>469.98</v>
      </c>
    </row>
    <row r="5023" spans="1:7" x14ac:dyDescent="0.25">
      <c r="A5023" t="s">
        <v>311</v>
      </c>
      <c r="B5023" t="s">
        <v>314</v>
      </c>
      <c r="C5023" t="s">
        <v>343</v>
      </c>
      <c r="D5023" s="34">
        <v>44986</v>
      </c>
      <c r="E5023">
        <v>413.38</v>
      </c>
      <c r="F5023" s="24">
        <v>56.6</v>
      </c>
      <c r="G5023" s="24">
        <f t="shared" si="78"/>
        <v>469.98</v>
      </c>
    </row>
    <row r="5024" spans="1:7" x14ac:dyDescent="0.25">
      <c r="A5024" t="s">
        <v>311</v>
      </c>
      <c r="B5024" t="s">
        <v>314</v>
      </c>
      <c r="C5024" t="s">
        <v>344</v>
      </c>
      <c r="D5024" s="34">
        <v>44986</v>
      </c>
      <c r="E5024">
        <v>413.38</v>
      </c>
      <c r="F5024" s="24">
        <v>56.6</v>
      </c>
      <c r="G5024" s="24">
        <f t="shared" si="78"/>
        <v>469.98</v>
      </c>
    </row>
    <row r="5025" spans="1:7" x14ac:dyDescent="0.25">
      <c r="A5025" t="s">
        <v>311</v>
      </c>
      <c r="B5025" t="s">
        <v>314</v>
      </c>
      <c r="C5025" t="s">
        <v>345</v>
      </c>
      <c r="D5025" s="34">
        <v>44986</v>
      </c>
      <c r="E5025">
        <v>413.38</v>
      </c>
      <c r="F5025" s="24">
        <v>56.6</v>
      </c>
      <c r="G5025" s="24">
        <f t="shared" si="78"/>
        <v>469.98</v>
      </c>
    </row>
    <row r="5026" spans="1:7" x14ac:dyDescent="0.25">
      <c r="A5026" t="s">
        <v>311</v>
      </c>
      <c r="B5026" t="s">
        <v>314</v>
      </c>
      <c r="C5026" t="s">
        <v>346</v>
      </c>
      <c r="D5026" s="34">
        <v>44986</v>
      </c>
      <c r="E5026">
        <v>413.38</v>
      </c>
      <c r="F5026" s="24">
        <v>56.6</v>
      </c>
      <c r="G5026" s="24">
        <f t="shared" si="78"/>
        <v>469.98</v>
      </c>
    </row>
    <row r="5027" spans="1:7" x14ac:dyDescent="0.25">
      <c r="A5027" t="s">
        <v>311</v>
      </c>
      <c r="B5027" t="s">
        <v>314</v>
      </c>
      <c r="C5027" t="s">
        <v>347</v>
      </c>
      <c r="D5027" s="34">
        <v>44986</v>
      </c>
      <c r="E5027">
        <v>413.38</v>
      </c>
      <c r="F5027" s="24">
        <v>56.6</v>
      </c>
      <c r="G5027" s="24">
        <f t="shared" si="78"/>
        <v>469.98</v>
      </c>
    </row>
    <row r="5028" spans="1:7" x14ac:dyDescent="0.25">
      <c r="A5028" t="s">
        <v>311</v>
      </c>
      <c r="B5028" t="s">
        <v>314</v>
      </c>
      <c r="C5028" t="s">
        <v>348</v>
      </c>
      <c r="D5028" s="34">
        <v>44986</v>
      </c>
      <c r="E5028">
        <v>413.38</v>
      </c>
      <c r="F5028" s="24">
        <v>56.6</v>
      </c>
      <c r="G5028" s="24">
        <f t="shared" si="78"/>
        <v>469.98</v>
      </c>
    </row>
    <row r="5029" spans="1:7" x14ac:dyDescent="0.25">
      <c r="A5029" t="s">
        <v>311</v>
      </c>
      <c r="B5029" t="s">
        <v>314</v>
      </c>
      <c r="C5029" t="s">
        <v>349</v>
      </c>
      <c r="D5029" s="34">
        <v>44986</v>
      </c>
      <c r="E5029">
        <v>414.72</v>
      </c>
      <c r="F5029" s="24">
        <v>56.79</v>
      </c>
      <c r="G5029" s="24">
        <f t="shared" si="78"/>
        <v>471.51000000000005</v>
      </c>
    </row>
    <row r="5030" spans="1:7" x14ac:dyDescent="0.25">
      <c r="A5030" t="s">
        <v>311</v>
      </c>
      <c r="B5030" t="s">
        <v>314</v>
      </c>
      <c r="C5030" t="s">
        <v>350</v>
      </c>
      <c r="D5030" s="34">
        <v>44986</v>
      </c>
      <c r="E5030">
        <v>413.38</v>
      </c>
      <c r="F5030" s="24">
        <v>56.6</v>
      </c>
      <c r="G5030" s="24">
        <f t="shared" si="78"/>
        <v>469.98</v>
      </c>
    </row>
    <row r="5031" spans="1:7" x14ac:dyDescent="0.25">
      <c r="A5031" t="s">
        <v>311</v>
      </c>
      <c r="B5031" t="s">
        <v>314</v>
      </c>
      <c r="C5031" t="s">
        <v>351</v>
      </c>
      <c r="D5031" s="34">
        <v>44986</v>
      </c>
      <c r="E5031">
        <v>414.72</v>
      </c>
      <c r="F5031" s="24">
        <v>56.79</v>
      </c>
      <c r="G5031" s="24">
        <f t="shared" si="78"/>
        <v>471.51000000000005</v>
      </c>
    </row>
    <row r="5032" spans="1:7" x14ac:dyDescent="0.25">
      <c r="A5032" t="s">
        <v>311</v>
      </c>
      <c r="B5032" t="s">
        <v>314</v>
      </c>
      <c r="C5032" t="s">
        <v>352</v>
      </c>
      <c r="D5032" s="34">
        <v>44986</v>
      </c>
      <c r="E5032">
        <v>414.72</v>
      </c>
      <c r="F5032" s="24">
        <v>56.79</v>
      </c>
      <c r="G5032" s="24">
        <f t="shared" si="78"/>
        <v>471.51000000000005</v>
      </c>
    </row>
    <row r="5033" spans="1:7" x14ac:dyDescent="0.25">
      <c r="A5033" t="s">
        <v>311</v>
      </c>
      <c r="B5033" t="s">
        <v>314</v>
      </c>
      <c r="C5033" t="s">
        <v>353</v>
      </c>
      <c r="D5033" s="34">
        <v>44986</v>
      </c>
      <c r="E5033">
        <v>413.38</v>
      </c>
      <c r="F5033" s="24">
        <v>56.6</v>
      </c>
      <c r="G5033" s="24">
        <f t="shared" si="78"/>
        <v>469.98</v>
      </c>
    </row>
    <row r="5034" spans="1:7" x14ac:dyDescent="0.25">
      <c r="A5034" t="s">
        <v>311</v>
      </c>
      <c r="B5034" t="s">
        <v>314</v>
      </c>
      <c r="C5034" t="s">
        <v>354</v>
      </c>
      <c r="D5034" s="34">
        <v>44986</v>
      </c>
      <c r="E5034">
        <v>414.72</v>
      </c>
      <c r="F5034" s="24">
        <v>56.79</v>
      </c>
      <c r="G5034" s="24">
        <f t="shared" si="78"/>
        <v>471.51000000000005</v>
      </c>
    </row>
    <row r="5035" spans="1:7" x14ac:dyDescent="0.25">
      <c r="A5035" t="s">
        <v>311</v>
      </c>
      <c r="B5035" t="s">
        <v>314</v>
      </c>
      <c r="C5035" t="s">
        <v>355</v>
      </c>
      <c r="D5035" s="34">
        <v>44986</v>
      </c>
      <c r="E5035">
        <v>414.72</v>
      </c>
      <c r="F5035" s="24">
        <v>56.79</v>
      </c>
      <c r="G5035" s="24">
        <f t="shared" si="78"/>
        <v>471.51000000000005</v>
      </c>
    </row>
    <row r="5036" spans="1:7" x14ac:dyDescent="0.25">
      <c r="A5036" t="s">
        <v>311</v>
      </c>
      <c r="B5036" t="s">
        <v>314</v>
      </c>
      <c r="C5036" t="s">
        <v>356</v>
      </c>
      <c r="D5036" s="34">
        <v>44986</v>
      </c>
      <c r="E5036">
        <v>414.72</v>
      </c>
      <c r="F5036" s="24">
        <v>56.79</v>
      </c>
      <c r="G5036" s="24">
        <f t="shared" si="78"/>
        <v>471.51000000000005</v>
      </c>
    </row>
    <row r="5037" spans="1:7" x14ac:dyDescent="0.25">
      <c r="A5037" t="s">
        <v>311</v>
      </c>
      <c r="B5037" t="s">
        <v>314</v>
      </c>
      <c r="C5037" t="s">
        <v>357</v>
      </c>
      <c r="D5037" s="34">
        <v>44986</v>
      </c>
      <c r="E5037">
        <v>414.72</v>
      </c>
      <c r="F5037" s="24">
        <v>56.79</v>
      </c>
      <c r="G5037" s="24">
        <f t="shared" si="78"/>
        <v>471.51000000000005</v>
      </c>
    </row>
    <row r="5038" spans="1:7" x14ac:dyDescent="0.25">
      <c r="A5038" t="s">
        <v>311</v>
      </c>
      <c r="B5038" t="s">
        <v>314</v>
      </c>
      <c r="C5038" t="s">
        <v>358</v>
      </c>
      <c r="D5038" s="34">
        <v>44986</v>
      </c>
      <c r="E5038">
        <v>414.72</v>
      </c>
      <c r="F5038" s="24">
        <v>56.79</v>
      </c>
      <c r="G5038" s="24">
        <f t="shared" si="78"/>
        <v>471.51000000000005</v>
      </c>
    </row>
    <row r="5039" spans="1:7" x14ac:dyDescent="0.25">
      <c r="A5039" t="s">
        <v>311</v>
      </c>
      <c r="B5039" t="s">
        <v>314</v>
      </c>
      <c r="C5039" t="s">
        <v>359</v>
      </c>
      <c r="D5039" s="34">
        <v>44986</v>
      </c>
      <c r="E5039">
        <v>414.72</v>
      </c>
      <c r="F5039" s="24">
        <v>56.79</v>
      </c>
      <c r="G5039" s="24">
        <f t="shared" si="78"/>
        <v>471.51000000000005</v>
      </c>
    </row>
    <row r="5040" spans="1:7" x14ac:dyDescent="0.25">
      <c r="A5040" t="s">
        <v>311</v>
      </c>
      <c r="B5040" t="s">
        <v>314</v>
      </c>
      <c r="C5040" t="s">
        <v>360</v>
      </c>
      <c r="D5040" s="34">
        <v>44986</v>
      </c>
      <c r="E5040">
        <v>414.72</v>
      </c>
      <c r="F5040" s="24">
        <v>56.79</v>
      </c>
      <c r="G5040" s="24">
        <f t="shared" si="78"/>
        <v>471.51000000000005</v>
      </c>
    </row>
    <row r="5041" spans="1:7" x14ac:dyDescent="0.25">
      <c r="A5041" t="s">
        <v>311</v>
      </c>
      <c r="B5041" t="s">
        <v>314</v>
      </c>
      <c r="C5041" t="s">
        <v>361</v>
      </c>
      <c r="D5041" s="34">
        <v>44986</v>
      </c>
      <c r="E5041">
        <v>414.72</v>
      </c>
      <c r="F5041" s="24">
        <v>56.79</v>
      </c>
      <c r="G5041" s="24">
        <f t="shared" si="78"/>
        <v>471.51000000000005</v>
      </c>
    </row>
    <row r="5042" spans="1:7" x14ac:dyDescent="0.25">
      <c r="A5042" t="s">
        <v>311</v>
      </c>
      <c r="B5042" t="s">
        <v>314</v>
      </c>
      <c r="C5042" t="s">
        <v>362</v>
      </c>
      <c r="D5042" s="34">
        <v>44986</v>
      </c>
      <c r="E5042">
        <v>414.72</v>
      </c>
      <c r="F5042" s="24">
        <v>56.79</v>
      </c>
      <c r="G5042" s="24">
        <f t="shared" si="78"/>
        <v>471.51000000000005</v>
      </c>
    </row>
    <row r="5043" spans="1:7" x14ac:dyDescent="0.25">
      <c r="A5043" t="s">
        <v>311</v>
      </c>
      <c r="B5043" t="s">
        <v>314</v>
      </c>
      <c r="C5043" t="s">
        <v>363</v>
      </c>
      <c r="D5043" s="34">
        <v>44986</v>
      </c>
      <c r="E5043">
        <v>414.72</v>
      </c>
      <c r="F5043" s="24">
        <v>56.79</v>
      </c>
      <c r="G5043" s="24">
        <f t="shared" si="78"/>
        <v>471.51000000000005</v>
      </c>
    </row>
    <row r="5044" spans="1:7" x14ac:dyDescent="0.25">
      <c r="A5044" t="s">
        <v>311</v>
      </c>
      <c r="B5044" t="s">
        <v>314</v>
      </c>
      <c r="C5044" t="s">
        <v>364</v>
      </c>
      <c r="D5044" s="34">
        <v>44986</v>
      </c>
      <c r="E5044">
        <v>414.72</v>
      </c>
      <c r="F5044" s="24">
        <v>56.79</v>
      </c>
      <c r="G5044" s="24">
        <f t="shared" si="78"/>
        <v>471.51000000000005</v>
      </c>
    </row>
    <row r="5045" spans="1:7" x14ac:dyDescent="0.25">
      <c r="A5045" t="s">
        <v>311</v>
      </c>
      <c r="B5045" t="s">
        <v>314</v>
      </c>
      <c r="C5045" t="s">
        <v>365</v>
      </c>
      <c r="D5045" s="34">
        <v>44986</v>
      </c>
      <c r="E5045">
        <v>414.72</v>
      </c>
      <c r="F5045" s="24">
        <v>56.79</v>
      </c>
      <c r="G5045" s="24">
        <f t="shared" si="78"/>
        <v>471.51000000000005</v>
      </c>
    </row>
    <row r="5046" spans="1:7" x14ac:dyDescent="0.25">
      <c r="A5046" t="s">
        <v>311</v>
      </c>
      <c r="B5046" t="s">
        <v>314</v>
      </c>
      <c r="C5046" t="s">
        <v>366</v>
      </c>
      <c r="D5046" s="34">
        <v>44986</v>
      </c>
      <c r="E5046">
        <v>414.72</v>
      </c>
      <c r="F5046" s="24">
        <v>56.79</v>
      </c>
      <c r="G5046" s="24">
        <f t="shared" si="78"/>
        <v>471.51000000000005</v>
      </c>
    </row>
    <row r="5047" spans="1:7" x14ac:dyDescent="0.25">
      <c r="A5047" t="s">
        <v>311</v>
      </c>
      <c r="B5047" t="s">
        <v>314</v>
      </c>
      <c r="C5047" t="s">
        <v>367</v>
      </c>
      <c r="D5047" s="34">
        <v>44986</v>
      </c>
      <c r="E5047">
        <v>413.38</v>
      </c>
      <c r="F5047" s="24">
        <v>56.6</v>
      </c>
      <c r="G5047" s="24">
        <f t="shared" si="78"/>
        <v>469.98</v>
      </c>
    </row>
    <row r="5048" spans="1:7" x14ac:dyDescent="0.25">
      <c r="A5048" t="s">
        <v>311</v>
      </c>
      <c r="B5048" t="s">
        <v>314</v>
      </c>
      <c r="C5048" t="s">
        <v>368</v>
      </c>
      <c r="D5048" s="34">
        <v>44986</v>
      </c>
      <c r="E5048">
        <v>414.72</v>
      </c>
      <c r="F5048" s="24">
        <v>56.79</v>
      </c>
      <c r="G5048" s="24">
        <f t="shared" si="78"/>
        <v>471.51000000000005</v>
      </c>
    </row>
    <row r="5049" spans="1:7" x14ac:dyDescent="0.25">
      <c r="A5049" t="s">
        <v>311</v>
      </c>
      <c r="B5049" t="s">
        <v>314</v>
      </c>
      <c r="C5049" t="s">
        <v>369</v>
      </c>
      <c r="D5049" s="34">
        <v>44986</v>
      </c>
      <c r="E5049">
        <v>414.72</v>
      </c>
      <c r="F5049" s="24">
        <v>56.79</v>
      </c>
      <c r="G5049" s="24">
        <f t="shared" si="78"/>
        <v>471.51000000000005</v>
      </c>
    </row>
    <row r="5050" spans="1:7" x14ac:dyDescent="0.25">
      <c r="A5050" t="s">
        <v>311</v>
      </c>
      <c r="B5050" t="s">
        <v>314</v>
      </c>
      <c r="C5050" t="s">
        <v>370</v>
      </c>
      <c r="D5050" s="34">
        <v>44986</v>
      </c>
      <c r="E5050">
        <v>414.72</v>
      </c>
      <c r="F5050" s="24">
        <v>56.79</v>
      </c>
      <c r="G5050" s="24">
        <f t="shared" si="78"/>
        <v>471.51000000000005</v>
      </c>
    </row>
    <row r="5051" spans="1:7" x14ac:dyDescent="0.25">
      <c r="A5051" t="s">
        <v>311</v>
      </c>
      <c r="B5051" t="s">
        <v>314</v>
      </c>
      <c r="C5051" t="s">
        <v>371</v>
      </c>
      <c r="D5051" s="34">
        <v>44986</v>
      </c>
      <c r="E5051">
        <v>414.72</v>
      </c>
      <c r="F5051" s="24">
        <v>56.79</v>
      </c>
      <c r="G5051" s="24">
        <f t="shared" si="78"/>
        <v>471.51000000000005</v>
      </c>
    </row>
    <row r="5052" spans="1:7" x14ac:dyDescent="0.25">
      <c r="A5052" t="s">
        <v>311</v>
      </c>
      <c r="B5052" t="s">
        <v>314</v>
      </c>
      <c r="C5052" t="s">
        <v>372</v>
      </c>
      <c r="D5052" s="34">
        <v>44986</v>
      </c>
      <c r="E5052">
        <v>414.72</v>
      </c>
      <c r="F5052" s="24">
        <v>56.79</v>
      </c>
      <c r="G5052" s="24">
        <f t="shared" si="78"/>
        <v>471.51000000000005</v>
      </c>
    </row>
    <row r="5053" spans="1:7" x14ac:dyDescent="0.25">
      <c r="A5053" t="s">
        <v>311</v>
      </c>
      <c r="B5053" t="s">
        <v>314</v>
      </c>
      <c r="C5053" t="s">
        <v>373</v>
      </c>
      <c r="D5053" s="34">
        <v>44986</v>
      </c>
      <c r="E5053">
        <v>414.72</v>
      </c>
      <c r="F5053" s="24">
        <v>56.79</v>
      </c>
      <c r="G5053" s="24">
        <f t="shared" si="78"/>
        <v>471.51000000000005</v>
      </c>
    </row>
    <row r="5054" spans="1:7" x14ac:dyDescent="0.25">
      <c r="A5054" t="s">
        <v>311</v>
      </c>
      <c r="B5054" t="s">
        <v>314</v>
      </c>
      <c r="C5054" t="s">
        <v>374</v>
      </c>
      <c r="D5054" s="34">
        <v>44986</v>
      </c>
      <c r="E5054">
        <v>413.38</v>
      </c>
      <c r="F5054" s="24">
        <v>56.6</v>
      </c>
      <c r="G5054" s="24">
        <f t="shared" si="78"/>
        <v>469.98</v>
      </c>
    </row>
    <row r="5055" spans="1:7" x14ac:dyDescent="0.25">
      <c r="A5055" t="s">
        <v>311</v>
      </c>
      <c r="B5055" t="s">
        <v>314</v>
      </c>
      <c r="C5055" t="s">
        <v>375</v>
      </c>
      <c r="D5055" s="34">
        <v>44986</v>
      </c>
      <c r="E5055">
        <v>414.72</v>
      </c>
      <c r="F5055" s="24">
        <v>56.79</v>
      </c>
      <c r="G5055" s="24">
        <f t="shared" si="78"/>
        <v>471.51000000000005</v>
      </c>
    </row>
    <row r="5056" spans="1:7" x14ac:dyDescent="0.25">
      <c r="A5056" t="s">
        <v>311</v>
      </c>
      <c r="B5056" t="s">
        <v>314</v>
      </c>
      <c r="C5056" t="s">
        <v>376</v>
      </c>
      <c r="D5056" s="34">
        <v>44986</v>
      </c>
      <c r="E5056">
        <v>414.72</v>
      </c>
      <c r="F5056" s="24">
        <v>56.79</v>
      </c>
      <c r="G5056" s="24">
        <f t="shared" si="78"/>
        <v>471.51000000000005</v>
      </c>
    </row>
    <row r="5057" spans="1:7" x14ac:dyDescent="0.25">
      <c r="A5057" t="s">
        <v>311</v>
      </c>
      <c r="B5057" t="s">
        <v>314</v>
      </c>
      <c r="C5057" t="s">
        <v>377</v>
      </c>
      <c r="D5057" s="34">
        <v>44986</v>
      </c>
      <c r="E5057">
        <v>414.72</v>
      </c>
      <c r="F5057" s="24">
        <v>56.79</v>
      </c>
      <c r="G5057" s="24">
        <f t="shared" si="78"/>
        <v>471.51000000000005</v>
      </c>
    </row>
    <row r="5058" spans="1:7" x14ac:dyDescent="0.25">
      <c r="A5058" t="s">
        <v>311</v>
      </c>
      <c r="B5058" t="s">
        <v>314</v>
      </c>
      <c r="C5058" t="s">
        <v>378</v>
      </c>
      <c r="D5058" s="34">
        <v>44986</v>
      </c>
      <c r="E5058">
        <v>414.72</v>
      </c>
      <c r="F5058" s="24">
        <v>56.79</v>
      </c>
      <c r="G5058" s="24">
        <f t="shared" si="78"/>
        <v>471.51000000000005</v>
      </c>
    </row>
    <row r="5059" spans="1:7" x14ac:dyDescent="0.25">
      <c r="A5059" t="s">
        <v>311</v>
      </c>
      <c r="B5059" t="s">
        <v>314</v>
      </c>
      <c r="C5059" t="s">
        <v>379</v>
      </c>
      <c r="D5059" s="34">
        <v>44986</v>
      </c>
      <c r="E5059">
        <v>413.38</v>
      </c>
      <c r="F5059" s="24">
        <v>56.6</v>
      </c>
      <c r="G5059" s="24">
        <f t="shared" ref="G5059:G5122" si="79">SUM(E5059:F5059)</f>
        <v>469.98</v>
      </c>
    </row>
    <row r="5060" spans="1:7" x14ac:dyDescent="0.25">
      <c r="A5060" t="s">
        <v>311</v>
      </c>
      <c r="B5060" t="s">
        <v>314</v>
      </c>
      <c r="C5060" t="s">
        <v>380</v>
      </c>
      <c r="D5060" s="34">
        <v>44986</v>
      </c>
      <c r="E5060">
        <v>413.38</v>
      </c>
      <c r="F5060" s="24">
        <v>56.6</v>
      </c>
      <c r="G5060" s="24">
        <f t="shared" si="79"/>
        <v>469.98</v>
      </c>
    </row>
    <row r="5061" spans="1:7" x14ac:dyDescent="0.25">
      <c r="A5061" t="s">
        <v>311</v>
      </c>
      <c r="B5061" t="s">
        <v>314</v>
      </c>
      <c r="C5061" t="s">
        <v>381</v>
      </c>
      <c r="D5061" s="34">
        <v>44986</v>
      </c>
      <c r="E5061">
        <v>413.38</v>
      </c>
      <c r="F5061" s="24">
        <v>56.6</v>
      </c>
      <c r="G5061" s="24">
        <f t="shared" si="79"/>
        <v>469.98</v>
      </c>
    </row>
    <row r="5062" spans="1:7" x14ac:dyDescent="0.25">
      <c r="A5062" t="s">
        <v>311</v>
      </c>
      <c r="B5062" t="s">
        <v>314</v>
      </c>
      <c r="C5062" t="s">
        <v>382</v>
      </c>
      <c r="D5062" s="34">
        <v>44986</v>
      </c>
      <c r="E5062">
        <v>413.38</v>
      </c>
      <c r="F5062" s="24">
        <v>56.6</v>
      </c>
      <c r="G5062" s="24">
        <f t="shared" si="79"/>
        <v>469.98</v>
      </c>
    </row>
    <row r="5063" spans="1:7" x14ac:dyDescent="0.25">
      <c r="A5063" t="s">
        <v>311</v>
      </c>
      <c r="B5063" t="s">
        <v>314</v>
      </c>
      <c r="C5063" t="s">
        <v>383</v>
      </c>
      <c r="D5063" s="34">
        <v>44986</v>
      </c>
      <c r="E5063">
        <v>413.38</v>
      </c>
      <c r="F5063" s="24">
        <v>56.6</v>
      </c>
      <c r="G5063" s="24">
        <f t="shared" si="79"/>
        <v>469.98</v>
      </c>
    </row>
    <row r="5064" spans="1:7" x14ac:dyDescent="0.25">
      <c r="A5064" t="s">
        <v>311</v>
      </c>
      <c r="B5064" t="s">
        <v>314</v>
      </c>
      <c r="C5064" t="s">
        <v>384</v>
      </c>
      <c r="D5064" s="34">
        <v>44986</v>
      </c>
      <c r="E5064">
        <v>413.38</v>
      </c>
      <c r="F5064" s="24">
        <v>56.6</v>
      </c>
      <c r="G5064" s="24">
        <f t="shared" si="79"/>
        <v>469.98</v>
      </c>
    </row>
    <row r="5065" spans="1:7" x14ac:dyDescent="0.25">
      <c r="A5065" t="s">
        <v>311</v>
      </c>
      <c r="B5065" t="s">
        <v>314</v>
      </c>
      <c r="C5065" t="s">
        <v>385</v>
      </c>
      <c r="D5065" s="34">
        <v>44986</v>
      </c>
      <c r="E5065">
        <v>413.38</v>
      </c>
      <c r="F5065" s="24">
        <v>56.6</v>
      </c>
      <c r="G5065" s="24">
        <f t="shared" si="79"/>
        <v>469.98</v>
      </c>
    </row>
    <row r="5066" spans="1:7" x14ac:dyDescent="0.25">
      <c r="A5066" t="s">
        <v>311</v>
      </c>
      <c r="B5066" t="s">
        <v>314</v>
      </c>
      <c r="C5066" t="s">
        <v>386</v>
      </c>
      <c r="D5066" s="34">
        <v>44986</v>
      </c>
      <c r="E5066">
        <v>413.38</v>
      </c>
      <c r="F5066" s="24">
        <v>56.6</v>
      </c>
      <c r="G5066" s="24">
        <f t="shared" si="79"/>
        <v>469.98</v>
      </c>
    </row>
    <row r="5067" spans="1:7" x14ac:dyDescent="0.25">
      <c r="A5067" t="s">
        <v>311</v>
      </c>
      <c r="B5067" t="s">
        <v>314</v>
      </c>
      <c r="C5067" t="s">
        <v>387</v>
      </c>
      <c r="D5067" s="34">
        <v>44986</v>
      </c>
      <c r="E5067">
        <v>413.38</v>
      </c>
      <c r="F5067" s="24">
        <v>56.6</v>
      </c>
      <c r="G5067" s="24">
        <f t="shared" si="79"/>
        <v>469.98</v>
      </c>
    </row>
    <row r="5068" spans="1:7" x14ac:dyDescent="0.25">
      <c r="A5068" t="s">
        <v>311</v>
      </c>
      <c r="B5068" t="s">
        <v>314</v>
      </c>
      <c r="C5068" t="s">
        <v>388</v>
      </c>
      <c r="D5068" s="34">
        <v>44986</v>
      </c>
      <c r="E5068">
        <v>413.38</v>
      </c>
      <c r="F5068" s="24">
        <v>56.6</v>
      </c>
      <c r="G5068" s="24">
        <f t="shared" si="79"/>
        <v>469.98</v>
      </c>
    </row>
    <row r="5069" spans="1:7" x14ac:dyDescent="0.25">
      <c r="A5069" t="s">
        <v>311</v>
      </c>
      <c r="B5069" t="s">
        <v>314</v>
      </c>
      <c r="C5069" t="s">
        <v>389</v>
      </c>
      <c r="D5069" s="34">
        <v>44986</v>
      </c>
      <c r="E5069">
        <v>413.38</v>
      </c>
      <c r="F5069" s="24">
        <v>56.6</v>
      </c>
      <c r="G5069" s="24">
        <f t="shared" si="79"/>
        <v>469.98</v>
      </c>
    </row>
    <row r="5070" spans="1:7" x14ac:dyDescent="0.25">
      <c r="A5070" t="s">
        <v>311</v>
      </c>
      <c r="B5070" t="s">
        <v>314</v>
      </c>
      <c r="C5070" t="s">
        <v>390</v>
      </c>
      <c r="D5070" s="34">
        <v>44986</v>
      </c>
      <c r="E5070">
        <v>413.38</v>
      </c>
      <c r="F5070" s="24">
        <v>56.6</v>
      </c>
      <c r="G5070" s="24">
        <f t="shared" si="79"/>
        <v>469.98</v>
      </c>
    </row>
    <row r="5071" spans="1:7" x14ac:dyDescent="0.25">
      <c r="A5071" t="s">
        <v>311</v>
      </c>
      <c r="B5071" t="s">
        <v>314</v>
      </c>
      <c r="C5071" t="s">
        <v>391</v>
      </c>
      <c r="D5071" s="34">
        <v>44986</v>
      </c>
      <c r="E5071">
        <v>413.38</v>
      </c>
      <c r="F5071" s="24">
        <v>56.6</v>
      </c>
      <c r="G5071" s="24">
        <f t="shared" si="79"/>
        <v>469.98</v>
      </c>
    </row>
    <row r="5072" spans="1:7" x14ac:dyDescent="0.25">
      <c r="A5072" t="s">
        <v>311</v>
      </c>
      <c r="B5072" t="s">
        <v>314</v>
      </c>
      <c r="C5072" t="s">
        <v>392</v>
      </c>
      <c r="D5072" s="34">
        <v>44986</v>
      </c>
      <c r="E5072">
        <v>413.38</v>
      </c>
      <c r="F5072" s="24">
        <v>56.6</v>
      </c>
      <c r="G5072" s="24">
        <f t="shared" si="79"/>
        <v>469.98</v>
      </c>
    </row>
    <row r="5073" spans="1:7" x14ac:dyDescent="0.25">
      <c r="A5073" t="s">
        <v>311</v>
      </c>
      <c r="B5073" t="s">
        <v>314</v>
      </c>
      <c r="C5073" t="s">
        <v>393</v>
      </c>
      <c r="D5073" s="34">
        <v>44986</v>
      </c>
      <c r="E5073">
        <v>413.38</v>
      </c>
      <c r="F5073" s="24">
        <v>56.6</v>
      </c>
      <c r="G5073" s="24">
        <f t="shared" si="79"/>
        <v>469.98</v>
      </c>
    </row>
    <row r="5074" spans="1:7" x14ac:dyDescent="0.25">
      <c r="A5074" t="s">
        <v>311</v>
      </c>
      <c r="B5074" t="s">
        <v>314</v>
      </c>
      <c r="C5074" t="s">
        <v>394</v>
      </c>
      <c r="D5074" s="34">
        <v>44986</v>
      </c>
      <c r="E5074">
        <v>413.38</v>
      </c>
      <c r="F5074" s="24">
        <v>56.6</v>
      </c>
      <c r="G5074" s="24">
        <f t="shared" si="79"/>
        <v>469.98</v>
      </c>
    </row>
    <row r="5075" spans="1:7" x14ac:dyDescent="0.25">
      <c r="A5075" t="s">
        <v>311</v>
      </c>
      <c r="B5075" t="s">
        <v>314</v>
      </c>
      <c r="C5075" t="s">
        <v>395</v>
      </c>
      <c r="D5075" s="34">
        <v>44986</v>
      </c>
      <c r="E5075">
        <v>413.38</v>
      </c>
      <c r="F5075" s="24">
        <v>56.6</v>
      </c>
      <c r="G5075" s="24">
        <f t="shared" si="79"/>
        <v>469.98</v>
      </c>
    </row>
    <row r="5076" spans="1:7" x14ac:dyDescent="0.25">
      <c r="A5076" t="s">
        <v>311</v>
      </c>
      <c r="B5076" t="s">
        <v>314</v>
      </c>
      <c r="C5076" t="s">
        <v>396</v>
      </c>
      <c r="D5076" s="34">
        <v>44986</v>
      </c>
      <c r="E5076">
        <v>413.38</v>
      </c>
      <c r="F5076" s="24">
        <v>56.6</v>
      </c>
      <c r="G5076" s="24">
        <f t="shared" si="79"/>
        <v>469.98</v>
      </c>
    </row>
    <row r="5077" spans="1:7" x14ac:dyDescent="0.25">
      <c r="A5077" t="s">
        <v>311</v>
      </c>
      <c r="B5077" t="s">
        <v>314</v>
      </c>
      <c r="C5077" t="s">
        <v>397</v>
      </c>
      <c r="D5077" s="34">
        <v>44986</v>
      </c>
      <c r="E5077">
        <v>413.38</v>
      </c>
      <c r="F5077" s="24">
        <v>56.6</v>
      </c>
      <c r="G5077" s="24">
        <f t="shared" si="79"/>
        <v>469.98</v>
      </c>
    </row>
    <row r="5078" spans="1:7" x14ac:dyDescent="0.25">
      <c r="A5078" t="s">
        <v>311</v>
      </c>
      <c r="B5078" t="s">
        <v>314</v>
      </c>
      <c r="C5078" t="s">
        <v>398</v>
      </c>
      <c r="D5078" s="34">
        <v>44986</v>
      </c>
      <c r="E5078">
        <v>413.38</v>
      </c>
      <c r="F5078" s="24">
        <v>56.6</v>
      </c>
      <c r="G5078" s="24">
        <f t="shared" si="79"/>
        <v>469.98</v>
      </c>
    </row>
    <row r="5079" spans="1:7" x14ac:dyDescent="0.25">
      <c r="A5079" t="s">
        <v>311</v>
      </c>
      <c r="B5079" t="s">
        <v>314</v>
      </c>
      <c r="C5079" t="s">
        <v>399</v>
      </c>
      <c r="D5079" s="34">
        <v>44986</v>
      </c>
      <c r="E5079">
        <v>413.38</v>
      </c>
      <c r="F5079" s="24">
        <v>56.6</v>
      </c>
      <c r="G5079" s="24">
        <f t="shared" si="79"/>
        <v>469.98</v>
      </c>
    </row>
    <row r="5080" spans="1:7" x14ac:dyDescent="0.25">
      <c r="A5080" t="s">
        <v>311</v>
      </c>
      <c r="B5080" t="s">
        <v>314</v>
      </c>
      <c r="C5080" t="s">
        <v>400</v>
      </c>
      <c r="D5080" s="34">
        <v>44986</v>
      </c>
      <c r="E5080">
        <v>413.38</v>
      </c>
      <c r="F5080" s="24">
        <v>56.6</v>
      </c>
      <c r="G5080" s="24">
        <f t="shared" si="79"/>
        <v>469.98</v>
      </c>
    </row>
    <row r="5081" spans="1:7" x14ac:dyDescent="0.25">
      <c r="A5081" t="s">
        <v>311</v>
      </c>
      <c r="B5081" t="s">
        <v>314</v>
      </c>
      <c r="C5081" t="s">
        <v>401</v>
      </c>
      <c r="D5081" s="34">
        <v>44986</v>
      </c>
      <c r="E5081">
        <v>413.38</v>
      </c>
      <c r="F5081" s="24">
        <v>56.6</v>
      </c>
      <c r="G5081" s="24">
        <f t="shared" si="79"/>
        <v>469.98</v>
      </c>
    </row>
    <row r="5082" spans="1:7" x14ac:dyDescent="0.25">
      <c r="A5082" t="s">
        <v>311</v>
      </c>
      <c r="B5082" t="s">
        <v>314</v>
      </c>
      <c r="C5082" t="s">
        <v>402</v>
      </c>
      <c r="D5082" s="34">
        <v>44986</v>
      </c>
      <c r="E5082">
        <v>413.38</v>
      </c>
      <c r="F5082" s="24">
        <v>56.6</v>
      </c>
      <c r="G5082" s="24">
        <f t="shared" si="79"/>
        <v>469.98</v>
      </c>
    </row>
    <row r="5083" spans="1:7" x14ac:dyDescent="0.25">
      <c r="A5083" t="s">
        <v>311</v>
      </c>
      <c r="B5083" t="s">
        <v>314</v>
      </c>
      <c r="C5083" t="s">
        <v>403</v>
      </c>
      <c r="D5083" s="34">
        <v>44986</v>
      </c>
      <c r="E5083">
        <v>413.38</v>
      </c>
      <c r="F5083" s="24">
        <v>56.6</v>
      </c>
      <c r="G5083" s="24">
        <f t="shared" si="79"/>
        <v>469.98</v>
      </c>
    </row>
    <row r="5084" spans="1:7" x14ac:dyDescent="0.25">
      <c r="A5084" t="s">
        <v>311</v>
      </c>
      <c r="B5084" t="s">
        <v>314</v>
      </c>
      <c r="C5084" t="s">
        <v>404</v>
      </c>
      <c r="D5084" s="34">
        <v>44986</v>
      </c>
      <c r="E5084">
        <v>413.38</v>
      </c>
      <c r="F5084" s="24">
        <v>56.6</v>
      </c>
      <c r="G5084" s="24">
        <f t="shared" si="79"/>
        <v>469.98</v>
      </c>
    </row>
    <row r="5085" spans="1:7" x14ac:dyDescent="0.25">
      <c r="A5085" t="s">
        <v>311</v>
      </c>
      <c r="B5085" t="s">
        <v>314</v>
      </c>
      <c r="C5085" t="s">
        <v>405</v>
      </c>
      <c r="D5085" s="34">
        <v>44986</v>
      </c>
      <c r="E5085">
        <v>413.38</v>
      </c>
      <c r="F5085" s="24">
        <v>56.6</v>
      </c>
      <c r="G5085" s="24">
        <f t="shared" si="79"/>
        <v>469.98</v>
      </c>
    </row>
    <row r="5086" spans="1:7" x14ac:dyDescent="0.25">
      <c r="A5086" t="s">
        <v>311</v>
      </c>
      <c r="B5086" t="s">
        <v>314</v>
      </c>
      <c r="C5086" t="s">
        <v>406</v>
      </c>
      <c r="D5086" s="34">
        <v>44986</v>
      </c>
      <c r="E5086">
        <v>413.38</v>
      </c>
      <c r="F5086" s="24">
        <v>56.6</v>
      </c>
      <c r="G5086" s="24">
        <f t="shared" si="79"/>
        <v>469.98</v>
      </c>
    </row>
    <row r="5087" spans="1:7" x14ac:dyDescent="0.25">
      <c r="A5087" t="s">
        <v>311</v>
      </c>
      <c r="B5087" t="s">
        <v>314</v>
      </c>
      <c r="C5087" t="s">
        <v>407</v>
      </c>
      <c r="D5087" s="34">
        <v>44986</v>
      </c>
      <c r="E5087">
        <v>413.38</v>
      </c>
      <c r="F5087" s="24">
        <v>56.6</v>
      </c>
      <c r="G5087" s="24">
        <f t="shared" si="79"/>
        <v>469.98</v>
      </c>
    </row>
    <row r="5088" spans="1:7" x14ac:dyDescent="0.25">
      <c r="A5088" t="s">
        <v>311</v>
      </c>
      <c r="B5088" t="s">
        <v>314</v>
      </c>
      <c r="C5088" t="s">
        <v>408</v>
      </c>
      <c r="D5088" s="34">
        <v>44986</v>
      </c>
      <c r="E5088">
        <v>413.38</v>
      </c>
      <c r="F5088" s="24">
        <v>56.6</v>
      </c>
      <c r="G5088" s="24">
        <f t="shared" si="79"/>
        <v>469.98</v>
      </c>
    </row>
    <row r="5089" spans="1:7" x14ac:dyDescent="0.25">
      <c r="A5089" t="s">
        <v>311</v>
      </c>
      <c r="B5089" t="s">
        <v>314</v>
      </c>
      <c r="C5089" t="s">
        <v>409</v>
      </c>
      <c r="D5089" s="34">
        <v>44986</v>
      </c>
      <c r="E5089">
        <v>413.38</v>
      </c>
      <c r="F5089" s="24">
        <v>56.6</v>
      </c>
      <c r="G5089" s="24">
        <f t="shared" si="79"/>
        <v>469.98</v>
      </c>
    </row>
    <row r="5090" spans="1:7" x14ac:dyDescent="0.25">
      <c r="A5090" t="s">
        <v>311</v>
      </c>
      <c r="B5090" t="s">
        <v>314</v>
      </c>
      <c r="C5090" t="s">
        <v>410</v>
      </c>
      <c r="D5090" s="34">
        <v>44986</v>
      </c>
      <c r="E5090">
        <v>413.38</v>
      </c>
      <c r="F5090" s="24">
        <v>56.6</v>
      </c>
      <c r="G5090" s="24">
        <f t="shared" si="79"/>
        <v>469.98</v>
      </c>
    </row>
    <row r="5091" spans="1:7" x14ac:dyDescent="0.25">
      <c r="A5091" t="s">
        <v>311</v>
      </c>
      <c r="B5091" t="s">
        <v>314</v>
      </c>
      <c r="C5091" t="s">
        <v>411</v>
      </c>
      <c r="D5091" s="34">
        <v>44986</v>
      </c>
      <c r="E5091">
        <v>413.38</v>
      </c>
      <c r="F5091" s="24">
        <v>56.6</v>
      </c>
      <c r="G5091" s="24">
        <f t="shared" si="79"/>
        <v>469.98</v>
      </c>
    </row>
    <row r="5092" spans="1:7" x14ac:dyDescent="0.25">
      <c r="A5092" t="s">
        <v>311</v>
      </c>
      <c r="B5092" t="s">
        <v>314</v>
      </c>
      <c r="C5092" t="s">
        <v>412</v>
      </c>
      <c r="D5092" s="34">
        <v>44986</v>
      </c>
      <c r="E5092">
        <v>413.38</v>
      </c>
      <c r="F5092" s="24">
        <v>56.6</v>
      </c>
      <c r="G5092" s="24">
        <f t="shared" si="79"/>
        <v>469.98</v>
      </c>
    </row>
    <row r="5093" spans="1:7" x14ac:dyDescent="0.25">
      <c r="A5093" t="s">
        <v>311</v>
      </c>
      <c r="B5093" t="s">
        <v>314</v>
      </c>
      <c r="C5093" t="s">
        <v>413</v>
      </c>
      <c r="D5093" s="34">
        <v>44986</v>
      </c>
      <c r="E5093">
        <v>413.38</v>
      </c>
      <c r="F5093" s="24">
        <v>56.6</v>
      </c>
      <c r="G5093" s="24">
        <f t="shared" si="79"/>
        <v>469.98</v>
      </c>
    </row>
    <row r="5094" spans="1:7" x14ac:dyDescent="0.25">
      <c r="A5094" t="s">
        <v>311</v>
      </c>
      <c r="B5094" t="s">
        <v>314</v>
      </c>
      <c r="C5094" t="s">
        <v>414</v>
      </c>
      <c r="D5094" s="34">
        <v>44986</v>
      </c>
      <c r="E5094">
        <v>413.38</v>
      </c>
      <c r="F5094" s="24">
        <v>56.6</v>
      </c>
      <c r="G5094" s="24">
        <f t="shared" si="79"/>
        <v>469.98</v>
      </c>
    </row>
    <row r="5095" spans="1:7" x14ac:dyDescent="0.25">
      <c r="A5095" t="s">
        <v>311</v>
      </c>
      <c r="B5095" t="s">
        <v>314</v>
      </c>
      <c r="C5095" t="s">
        <v>415</v>
      </c>
      <c r="D5095" s="34">
        <v>44986</v>
      </c>
      <c r="E5095">
        <v>413.38</v>
      </c>
      <c r="F5095" s="24">
        <v>56.6</v>
      </c>
      <c r="G5095" s="24">
        <f t="shared" si="79"/>
        <v>469.98</v>
      </c>
    </row>
    <row r="5096" spans="1:7" x14ac:dyDescent="0.25">
      <c r="A5096" t="s">
        <v>311</v>
      </c>
      <c r="B5096" t="s">
        <v>314</v>
      </c>
      <c r="C5096" t="s">
        <v>416</v>
      </c>
      <c r="D5096" s="34">
        <v>44986</v>
      </c>
      <c r="E5096">
        <v>413.38</v>
      </c>
      <c r="F5096" s="24">
        <v>56.6</v>
      </c>
      <c r="G5096" s="24">
        <f t="shared" si="79"/>
        <v>469.98</v>
      </c>
    </row>
    <row r="5097" spans="1:7" x14ac:dyDescent="0.25">
      <c r="A5097" t="s">
        <v>311</v>
      </c>
      <c r="B5097" t="s">
        <v>314</v>
      </c>
      <c r="C5097" t="s">
        <v>417</v>
      </c>
      <c r="D5097" s="34">
        <v>44986</v>
      </c>
      <c r="E5097">
        <v>413.38</v>
      </c>
      <c r="F5097" s="24">
        <v>56.6</v>
      </c>
      <c r="G5097" s="24">
        <f t="shared" si="79"/>
        <v>469.98</v>
      </c>
    </row>
    <row r="5098" spans="1:7" x14ac:dyDescent="0.25">
      <c r="A5098" t="s">
        <v>311</v>
      </c>
      <c r="B5098" t="s">
        <v>314</v>
      </c>
      <c r="C5098" t="s">
        <v>418</v>
      </c>
      <c r="D5098" s="34">
        <v>44986</v>
      </c>
      <c r="E5098">
        <v>413.38</v>
      </c>
      <c r="F5098" s="24">
        <v>56.6</v>
      </c>
      <c r="G5098" s="24">
        <f t="shared" si="79"/>
        <v>469.98</v>
      </c>
    </row>
    <row r="5099" spans="1:7" x14ac:dyDescent="0.25">
      <c r="A5099" t="s">
        <v>311</v>
      </c>
      <c r="B5099" t="s">
        <v>314</v>
      </c>
      <c r="C5099" t="s">
        <v>419</v>
      </c>
      <c r="D5099" s="34">
        <v>44986</v>
      </c>
      <c r="E5099">
        <v>413.38</v>
      </c>
      <c r="F5099" s="24">
        <v>56.6</v>
      </c>
      <c r="G5099" s="24">
        <f t="shared" si="79"/>
        <v>469.98</v>
      </c>
    </row>
    <row r="5100" spans="1:7" x14ac:dyDescent="0.25">
      <c r="A5100" t="s">
        <v>311</v>
      </c>
      <c r="B5100" t="s">
        <v>314</v>
      </c>
      <c r="C5100" t="s">
        <v>420</v>
      </c>
      <c r="D5100" s="34">
        <v>44986</v>
      </c>
      <c r="E5100">
        <v>413.38</v>
      </c>
      <c r="F5100" s="24">
        <v>56.6</v>
      </c>
      <c r="G5100" s="24">
        <f t="shared" si="79"/>
        <v>469.98</v>
      </c>
    </row>
    <row r="5101" spans="1:7" x14ac:dyDescent="0.25">
      <c r="A5101" t="s">
        <v>311</v>
      </c>
      <c r="B5101" t="s">
        <v>314</v>
      </c>
      <c r="C5101" t="s">
        <v>421</v>
      </c>
      <c r="D5101" s="34">
        <v>44986</v>
      </c>
      <c r="E5101">
        <v>413.38</v>
      </c>
      <c r="F5101" s="24">
        <v>56.6</v>
      </c>
      <c r="G5101" s="24">
        <f t="shared" si="79"/>
        <v>469.98</v>
      </c>
    </row>
    <row r="5102" spans="1:7" x14ac:dyDescent="0.25">
      <c r="A5102" t="s">
        <v>311</v>
      </c>
      <c r="B5102" t="s">
        <v>314</v>
      </c>
      <c r="C5102" t="s">
        <v>422</v>
      </c>
      <c r="D5102" s="34">
        <v>44986</v>
      </c>
      <c r="E5102">
        <v>413.38</v>
      </c>
      <c r="F5102" s="24">
        <v>56.6</v>
      </c>
      <c r="G5102" s="24">
        <f t="shared" si="79"/>
        <v>469.98</v>
      </c>
    </row>
    <row r="5103" spans="1:7" x14ac:dyDescent="0.25">
      <c r="A5103" t="s">
        <v>311</v>
      </c>
      <c r="B5103" t="s">
        <v>314</v>
      </c>
      <c r="C5103" t="s">
        <v>423</v>
      </c>
      <c r="D5103" s="34">
        <v>44986</v>
      </c>
      <c r="E5103">
        <v>413.38</v>
      </c>
      <c r="F5103" s="24">
        <v>56.6</v>
      </c>
      <c r="G5103" s="24">
        <f t="shared" si="79"/>
        <v>469.98</v>
      </c>
    </row>
    <row r="5104" spans="1:7" x14ac:dyDescent="0.25">
      <c r="A5104" t="s">
        <v>311</v>
      </c>
      <c r="B5104" t="s">
        <v>314</v>
      </c>
      <c r="C5104" t="s">
        <v>424</v>
      </c>
      <c r="D5104" s="34">
        <v>44986</v>
      </c>
      <c r="E5104">
        <v>413.38</v>
      </c>
      <c r="F5104" s="24">
        <v>56.6</v>
      </c>
      <c r="G5104" s="24">
        <f t="shared" si="79"/>
        <v>469.98</v>
      </c>
    </row>
    <row r="5105" spans="1:7" x14ac:dyDescent="0.25">
      <c r="A5105" t="s">
        <v>311</v>
      </c>
      <c r="B5105" t="s">
        <v>314</v>
      </c>
      <c r="C5105" t="s">
        <v>425</v>
      </c>
      <c r="D5105" s="34">
        <v>44986</v>
      </c>
      <c r="E5105">
        <v>413.38</v>
      </c>
      <c r="F5105" s="24">
        <v>56.6</v>
      </c>
      <c r="G5105" s="24">
        <f t="shared" si="79"/>
        <v>469.98</v>
      </c>
    </row>
    <row r="5106" spans="1:7" x14ac:dyDescent="0.25">
      <c r="A5106" t="s">
        <v>311</v>
      </c>
      <c r="B5106" t="s">
        <v>314</v>
      </c>
      <c r="C5106" t="s">
        <v>426</v>
      </c>
      <c r="D5106" s="34">
        <v>44986</v>
      </c>
      <c r="E5106">
        <v>414.72</v>
      </c>
      <c r="F5106" s="24">
        <v>56.79</v>
      </c>
      <c r="G5106" s="24">
        <f t="shared" si="79"/>
        <v>471.51000000000005</v>
      </c>
    </row>
    <row r="5107" spans="1:7" x14ac:dyDescent="0.25">
      <c r="A5107" t="s">
        <v>311</v>
      </c>
      <c r="B5107" t="s">
        <v>314</v>
      </c>
      <c r="C5107" t="s">
        <v>427</v>
      </c>
      <c r="D5107" s="34">
        <v>44986</v>
      </c>
      <c r="E5107">
        <v>413.38</v>
      </c>
      <c r="F5107" s="24">
        <v>56.6</v>
      </c>
      <c r="G5107" s="24">
        <f t="shared" si="79"/>
        <v>469.98</v>
      </c>
    </row>
    <row r="5108" spans="1:7" x14ac:dyDescent="0.25">
      <c r="A5108" t="s">
        <v>311</v>
      </c>
      <c r="B5108" t="s">
        <v>314</v>
      </c>
      <c r="C5108" t="s">
        <v>428</v>
      </c>
      <c r="D5108" s="34">
        <v>44986</v>
      </c>
      <c r="E5108">
        <v>413.38</v>
      </c>
      <c r="F5108" s="24">
        <v>56.6</v>
      </c>
      <c r="G5108" s="24">
        <f t="shared" si="79"/>
        <v>469.98</v>
      </c>
    </row>
    <row r="5109" spans="1:7" x14ac:dyDescent="0.25">
      <c r="A5109" t="s">
        <v>311</v>
      </c>
      <c r="B5109" t="s">
        <v>314</v>
      </c>
      <c r="C5109" t="s">
        <v>429</v>
      </c>
      <c r="D5109" s="34">
        <v>44986</v>
      </c>
      <c r="E5109">
        <v>413.38</v>
      </c>
      <c r="F5109" s="24">
        <v>56.6</v>
      </c>
      <c r="G5109" s="24">
        <f t="shared" si="79"/>
        <v>469.98</v>
      </c>
    </row>
    <row r="5110" spans="1:7" x14ac:dyDescent="0.25">
      <c r="A5110" t="s">
        <v>311</v>
      </c>
      <c r="B5110" t="s">
        <v>314</v>
      </c>
      <c r="C5110" t="s">
        <v>430</v>
      </c>
      <c r="D5110" s="34">
        <v>44986</v>
      </c>
      <c r="E5110">
        <v>414.72</v>
      </c>
      <c r="F5110" s="24">
        <v>56.79</v>
      </c>
      <c r="G5110" s="24">
        <f t="shared" si="79"/>
        <v>471.51000000000005</v>
      </c>
    </row>
    <row r="5111" spans="1:7" x14ac:dyDescent="0.25">
      <c r="A5111" t="s">
        <v>311</v>
      </c>
      <c r="B5111" t="s">
        <v>314</v>
      </c>
      <c r="C5111" t="s">
        <v>431</v>
      </c>
      <c r="D5111" s="34">
        <v>44986</v>
      </c>
      <c r="E5111">
        <v>414.72</v>
      </c>
      <c r="F5111" s="24">
        <v>56.79</v>
      </c>
      <c r="G5111" s="24">
        <f t="shared" si="79"/>
        <v>471.51000000000005</v>
      </c>
    </row>
    <row r="5112" spans="1:7" x14ac:dyDescent="0.25">
      <c r="A5112" t="s">
        <v>311</v>
      </c>
      <c r="B5112" t="s">
        <v>314</v>
      </c>
      <c r="C5112" t="s">
        <v>432</v>
      </c>
      <c r="D5112" s="34">
        <v>44986</v>
      </c>
      <c r="E5112">
        <v>414.72</v>
      </c>
      <c r="F5112" s="24">
        <v>56.79</v>
      </c>
      <c r="G5112" s="24">
        <f t="shared" si="79"/>
        <v>471.51000000000005</v>
      </c>
    </row>
    <row r="5113" spans="1:7" x14ac:dyDescent="0.25">
      <c r="A5113" t="s">
        <v>311</v>
      </c>
      <c r="B5113" t="s">
        <v>314</v>
      </c>
      <c r="C5113" t="s">
        <v>433</v>
      </c>
      <c r="D5113" s="34">
        <v>44986</v>
      </c>
      <c r="E5113">
        <v>414.72</v>
      </c>
      <c r="F5113" s="24">
        <v>56.79</v>
      </c>
      <c r="G5113" s="24">
        <f t="shared" si="79"/>
        <v>471.51000000000005</v>
      </c>
    </row>
    <row r="5114" spans="1:7" x14ac:dyDescent="0.25">
      <c r="A5114" t="s">
        <v>311</v>
      </c>
      <c r="B5114" t="s">
        <v>314</v>
      </c>
      <c r="C5114" t="s">
        <v>434</v>
      </c>
      <c r="D5114" s="34">
        <v>44986</v>
      </c>
      <c r="E5114">
        <v>414.72</v>
      </c>
      <c r="F5114" s="24">
        <v>56.79</v>
      </c>
      <c r="G5114" s="24">
        <f t="shared" si="79"/>
        <v>471.51000000000005</v>
      </c>
    </row>
    <row r="5115" spans="1:7" x14ac:dyDescent="0.25">
      <c r="A5115" t="s">
        <v>311</v>
      </c>
      <c r="B5115" t="s">
        <v>314</v>
      </c>
      <c r="C5115" t="s">
        <v>435</v>
      </c>
      <c r="D5115" s="34">
        <v>44986</v>
      </c>
      <c r="E5115">
        <v>414.72</v>
      </c>
      <c r="F5115" s="24">
        <v>56.79</v>
      </c>
      <c r="G5115" s="24">
        <f t="shared" si="79"/>
        <v>471.51000000000005</v>
      </c>
    </row>
    <row r="5116" spans="1:7" x14ac:dyDescent="0.25">
      <c r="A5116" t="s">
        <v>311</v>
      </c>
      <c r="B5116" t="s">
        <v>314</v>
      </c>
      <c r="C5116" t="s">
        <v>436</v>
      </c>
      <c r="D5116" s="34">
        <v>44986</v>
      </c>
      <c r="E5116">
        <v>414.72</v>
      </c>
      <c r="F5116" s="24">
        <v>56.79</v>
      </c>
      <c r="G5116" s="24">
        <f t="shared" si="79"/>
        <v>471.51000000000005</v>
      </c>
    </row>
    <row r="5117" spans="1:7" x14ac:dyDescent="0.25">
      <c r="A5117" t="s">
        <v>311</v>
      </c>
      <c r="B5117" t="s">
        <v>314</v>
      </c>
      <c r="C5117" t="s">
        <v>437</v>
      </c>
      <c r="D5117" s="34">
        <v>44986</v>
      </c>
      <c r="E5117">
        <v>414.72</v>
      </c>
      <c r="F5117" s="24">
        <v>56.79</v>
      </c>
      <c r="G5117" s="24">
        <f t="shared" si="79"/>
        <v>471.51000000000005</v>
      </c>
    </row>
    <row r="5118" spans="1:7" x14ac:dyDescent="0.25">
      <c r="A5118" t="s">
        <v>311</v>
      </c>
      <c r="B5118" t="s">
        <v>314</v>
      </c>
      <c r="C5118" t="s">
        <v>438</v>
      </c>
      <c r="D5118" s="34">
        <v>44986</v>
      </c>
      <c r="E5118">
        <v>414.72</v>
      </c>
      <c r="F5118" s="24">
        <v>56.79</v>
      </c>
      <c r="G5118" s="24">
        <f t="shared" si="79"/>
        <v>471.51000000000005</v>
      </c>
    </row>
    <row r="5119" spans="1:7" x14ac:dyDescent="0.25">
      <c r="A5119" t="s">
        <v>311</v>
      </c>
      <c r="B5119" t="s">
        <v>314</v>
      </c>
      <c r="C5119" t="s">
        <v>439</v>
      </c>
      <c r="D5119" s="34">
        <v>44986</v>
      </c>
      <c r="E5119">
        <v>414.72</v>
      </c>
      <c r="F5119" s="24">
        <v>56.79</v>
      </c>
      <c r="G5119" s="24">
        <f t="shared" si="79"/>
        <v>471.51000000000005</v>
      </c>
    </row>
    <row r="5120" spans="1:7" x14ac:dyDescent="0.25">
      <c r="A5120" t="s">
        <v>311</v>
      </c>
      <c r="B5120" t="s">
        <v>314</v>
      </c>
      <c r="C5120" t="s">
        <v>440</v>
      </c>
      <c r="D5120" s="34">
        <v>44986</v>
      </c>
      <c r="E5120">
        <v>414.72</v>
      </c>
      <c r="F5120" s="24">
        <v>56.79</v>
      </c>
      <c r="G5120" s="24">
        <f t="shared" si="79"/>
        <v>471.51000000000005</v>
      </c>
    </row>
    <row r="5121" spans="1:7" x14ac:dyDescent="0.25">
      <c r="A5121" t="s">
        <v>311</v>
      </c>
      <c r="B5121" t="s">
        <v>314</v>
      </c>
      <c r="C5121" t="s">
        <v>441</v>
      </c>
      <c r="D5121" s="34">
        <v>44986</v>
      </c>
      <c r="E5121">
        <v>414.72</v>
      </c>
      <c r="F5121" s="24">
        <v>56.79</v>
      </c>
      <c r="G5121" s="24">
        <f t="shared" si="79"/>
        <v>471.51000000000005</v>
      </c>
    </row>
    <row r="5122" spans="1:7" x14ac:dyDescent="0.25">
      <c r="A5122" t="s">
        <v>311</v>
      </c>
      <c r="B5122" t="s">
        <v>314</v>
      </c>
      <c r="C5122" t="s">
        <v>442</v>
      </c>
      <c r="D5122" s="34">
        <v>44986</v>
      </c>
      <c r="E5122">
        <v>414.72</v>
      </c>
      <c r="F5122" s="24">
        <v>56.79</v>
      </c>
      <c r="G5122" s="24">
        <f t="shared" si="79"/>
        <v>471.51000000000005</v>
      </c>
    </row>
    <row r="5123" spans="1:7" x14ac:dyDescent="0.25">
      <c r="A5123" t="s">
        <v>311</v>
      </c>
      <c r="B5123" t="s">
        <v>314</v>
      </c>
      <c r="C5123" t="s">
        <v>443</v>
      </c>
      <c r="D5123" s="34">
        <v>44986</v>
      </c>
      <c r="E5123">
        <v>414.72</v>
      </c>
      <c r="F5123" s="24">
        <v>56.79</v>
      </c>
      <c r="G5123" s="24">
        <f t="shared" ref="G5123:G5186" si="80">SUM(E5123:F5123)</f>
        <v>471.51000000000005</v>
      </c>
    </row>
    <row r="5124" spans="1:7" x14ac:dyDescent="0.25">
      <c r="A5124" t="s">
        <v>311</v>
      </c>
      <c r="B5124" t="s">
        <v>314</v>
      </c>
      <c r="C5124" t="s">
        <v>444</v>
      </c>
      <c r="D5124" s="34">
        <v>44986</v>
      </c>
      <c r="E5124">
        <v>414.72</v>
      </c>
      <c r="F5124" s="24">
        <v>56.79</v>
      </c>
      <c r="G5124" s="24">
        <f t="shared" si="80"/>
        <v>471.51000000000005</v>
      </c>
    </row>
    <row r="5125" spans="1:7" x14ac:dyDescent="0.25">
      <c r="A5125" t="s">
        <v>311</v>
      </c>
      <c r="B5125" t="s">
        <v>314</v>
      </c>
      <c r="C5125" t="s">
        <v>445</v>
      </c>
      <c r="D5125" s="34">
        <v>44986</v>
      </c>
      <c r="E5125">
        <v>414.72</v>
      </c>
      <c r="F5125" s="24">
        <v>56.79</v>
      </c>
      <c r="G5125" s="24">
        <f t="shared" si="80"/>
        <v>471.51000000000005</v>
      </c>
    </row>
    <row r="5126" spans="1:7" x14ac:dyDescent="0.25">
      <c r="A5126" t="s">
        <v>311</v>
      </c>
      <c r="B5126" t="s">
        <v>314</v>
      </c>
      <c r="C5126" t="s">
        <v>446</v>
      </c>
      <c r="D5126" s="34">
        <v>44986</v>
      </c>
      <c r="E5126">
        <v>414.72</v>
      </c>
      <c r="F5126" s="24">
        <v>56.79</v>
      </c>
      <c r="G5126" s="24">
        <f t="shared" si="80"/>
        <v>471.51000000000005</v>
      </c>
    </row>
    <row r="5127" spans="1:7" x14ac:dyDescent="0.25">
      <c r="A5127" t="s">
        <v>311</v>
      </c>
      <c r="B5127" t="s">
        <v>314</v>
      </c>
      <c r="C5127" t="s">
        <v>447</v>
      </c>
      <c r="D5127" s="34">
        <v>44986</v>
      </c>
      <c r="E5127">
        <v>414.72</v>
      </c>
      <c r="F5127" s="24">
        <v>56.79</v>
      </c>
      <c r="G5127" s="24">
        <f t="shared" si="80"/>
        <v>471.51000000000005</v>
      </c>
    </row>
    <row r="5128" spans="1:7" x14ac:dyDescent="0.25">
      <c r="A5128" t="s">
        <v>311</v>
      </c>
      <c r="B5128" t="s">
        <v>314</v>
      </c>
      <c r="C5128" t="s">
        <v>448</v>
      </c>
      <c r="D5128" s="34">
        <v>44986</v>
      </c>
      <c r="E5128">
        <v>414.72</v>
      </c>
      <c r="F5128" s="24">
        <v>56.79</v>
      </c>
      <c r="G5128" s="24">
        <f t="shared" si="80"/>
        <v>471.51000000000005</v>
      </c>
    </row>
    <row r="5129" spans="1:7" x14ac:dyDescent="0.25">
      <c r="A5129" t="s">
        <v>311</v>
      </c>
      <c r="B5129" t="s">
        <v>314</v>
      </c>
      <c r="C5129" t="s">
        <v>449</v>
      </c>
      <c r="D5129" s="34">
        <v>44986</v>
      </c>
      <c r="E5129">
        <v>414.72</v>
      </c>
      <c r="F5129" s="24">
        <v>56.79</v>
      </c>
      <c r="G5129" s="24">
        <f t="shared" si="80"/>
        <v>471.51000000000005</v>
      </c>
    </row>
    <row r="5130" spans="1:7" x14ac:dyDescent="0.25">
      <c r="A5130" t="s">
        <v>311</v>
      </c>
      <c r="B5130" t="s">
        <v>314</v>
      </c>
      <c r="C5130" t="s">
        <v>450</v>
      </c>
      <c r="D5130" s="34">
        <v>44986</v>
      </c>
      <c r="E5130">
        <v>414.72</v>
      </c>
      <c r="F5130" s="24">
        <v>56.79</v>
      </c>
      <c r="G5130" s="24">
        <f t="shared" si="80"/>
        <v>471.51000000000005</v>
      </c>
    </row>
    <row r="5131" spans="1:7" x14ac:dyDescent="0.25">
      <c r="A5131" t="s">
        <v>311</v>
      </c>
      <c r="B5131" t="s">
        <v>314</v>
      </c>
      <c r="C5131" t="s">
        <v>451</v>
      </c>
      <c r="D5131" s="34">
        <v>44986</v>
      </c>
      <c r="E5131">
        <v>414.72</v>
      </c>
      <c r="F5131" s="24">
        <v>56.79</v>
      </c>
      <c r="G5131" s="24">
        <f t="shared" si="80"/>
        <v>471.51000000000005</v>
      </c>
    </row>
    <row r="5132" spans="1:7" x14ac:dyDescent="0.25">
      <c r="A5132" t="s">
        <v>311</v>
      </c>
      <c r="B5132" t="s">
        <v>314</v>
      </c>
      <c r="C5132" t="s">
        <v>452</v>
      </c>
      <c r="D5132" s="34">
        <v>44986</v>
      </c>
      <c r="E5132">
        <v>414.72</v>
      </c>
      <c r="F5132" s="24">
        <v>56.79</v>
      </c>
      <c r="G5132" s="24">
        <f t="shared" si="80"/>
        <v>471.51000000000005</v>
      </c>
    </row>
    <row r="5133" spans="1:7" x14ac:dyDescent="0.25">
      <c r="A5133" t="s">
        <v>311</v>
      </c>
      <c r="B5133" t="s">
        <v>314</v>
      </c>
      <c r="C5133" t="s">
        <v>453</v>
      </c>
      <c r="D5133" s="34">
        <v>44986</v>
      </c>
      <c r="E5133">
        <v>414.72</v>
      </c>
      <c r="F5133" s="24">
        <v>56.79</v>
      </c>
      <c r="G5133" s="24">
        <f t="shared" si="80"/>
        <v>471.51000000000005</v>
      </c>
    </row>
    <row r="5134" spans="1:7" x14ac:dyDescent="0.25">
      <c r="A5134" t="s">
        <v>311</v>
      </c>
      <c r="B5134" t="s">
        <v>314</v>
      </c>
      <c r="C5134" t="s">
        <v>454</v>
      </c>
      <c r="D5134" s="34">
        <v>44986</v>
      </c>
      <c r="E5134">
        <v>414.72</v>
      </c>
      <c r="F5134" s="24">
        <v>56.79</v>
      </c>
      <c r="G5134" s="24">
        <f t="shared" si="80"/>
        <v>471.51000000000005</v>
      </c>
    </row>
    <row r="5135" spans="1:7" x14ac:dyDescent="0.25">
      <c r="A5135" t="s">
        <v>311</v>
      </c>
      <c r="B5135" t="s">
        <v>314</v>
      </c>
      <c r="C5135" t="s">
        <v>455</v>
      </c>
      <c r="D5135" s="34">
        <v>44986</v>
      </c>
      <c r="E5135">
        <v>414.72</v>
      </c>
      <c r="F5135" s="24">
        <v>56.79</v>
      </c>
      <c r="G5135" s="24">
        <f t="shared" si="80"/>
        <v>471.51000000000005</v>
      </c>
    </row>
    <row r="5136" spans="1:7" x14ac:dyDescent="0.25">
      <c r="A5136" t="s">
        <v>311</v>
      </c>
      <c r="B5136" t="s">
        <v>314</v>
      </c>
      <c r="C5136" t="s">
        <v>456</v>
      </c>
      <c r="D5136" s="34">
        <v>44986</v>
      </c>
      <c r="E5136">
        <v>414.72</v>
      </c>
      <c r="F5136" s="24">
        <v>56.79</v>
      </c>
      <c r="G5136" s="24">
        <f t="shared" si="80"/>
        <v>471.51000000000005</v>
      </c>
    </row>
    <row r="5137" spans="1:7" x14ac:dyDescent="0.25">
      <c r="A5137" t="s">
        <v>311</v>
      </c>
      <c r="B5137" t="s">
        <v>314</v>
      </c>
      <c r="C5137" t="s">
        <v>457</v>
      </c>
      <c r="D5137" s="34">
        <v>44986</v>
      </c>
      <c r="E5137">
        <v>414.72</v>
      </c>
      <c r="F5137" s="24">
        <v>56.79</v>
      </c>
      <c r="G5137" s="24">
        <f t="shared" si="80"/>
        <v>471.51000000000005</v>
      </c>
    </row>
    <row r="5138" spans="1:7" x14ac:dyDescent="0.25">
      <c r="A5138" t="s">
        <v>311</v>
      </c>
      <c r="B5138" t="s">
        <v>314</v>
      </c>
      <c r="C5138" t="s">
        <v>458</v>
      </c>
      <c r="D5138" s="34">
        <v>44986</v>
      </c>
      <c r="E5138">
        <v>414.72</v>
      </c>
      <c r="F5138" s="24">
        <v>56.79</v>
      </c>
      <c r="G5138" s="24">
        <f t="shared" si="80"/>
        <v>471.51000000000005</v>
      </c>
    </row>
    <row r="5139" spans="1:7" x14ac:dyDescent="0.25">
      <c r="A5139" t="s">
        <v>311</v>
      </c>
      <c r="B5139" t="s">
        <v>314</v>
      </c>
      <c r="C5139" t="s">
        <v>459</v>
      </c>
      <c r="D5139" s="34">
        <v>44986</v>
      </c>
      <c r="E5139">
        <v>414.72</v>
      </c>
      <c r="F5139" s="24">
        <v>56.79</v>
      </c>
      <c r="G5139" s="24">
        <f t="shared" si="80"/>
        <v>471.51000000000005</v>
      </c>
    </row>
    <row r="5140" spans="1:7" x14ac:dyDescent="0.25">
      <c r="A5140" t="s">
        <v>311</v>
      </c>
      <c r="B5140" t="s">
        <v>314</v>
      </c>
      <c r="C5140" t="s">
        <v>460</v>
      </c>
      <c r="D5140" s="34">
        <v>44986</v>
      </c>
      <c r="E5140">
        <v>414.72</v>
      </c>
      <c r="F5140" s="24">
        <v>56.79</v>
      </c>
      <c r="G5140" s="24">
        <f t="shared" si="80"/>
        <v>471.51000000000005</v>
      </c>
    </row>
    <row r="5141" spans="1:7" x14ac:dyDescent="0.25">
      <c r="A5141" t="s">
        <v>311</v>
      </c>
      <c r="B5141" t="s">
        <v>314</v>
      </c>
      <c r="C5141" t="s">
        <v>461</v>
      </c>
      <c r="D5141" s="34">
        <v>44986</v>
      </c>
      <c r="E5141">
        <v>414.72</v>
      </c>
      <c r="F5141" s="24">
        <v>56.79</v>
      </c>
      <c r="G5141" s="24">
        <f t="shared" si="80"/>
        <v>471.51000000000005</v>
      </c>
    </row>
    <row r="5142" spans="1:7" x14ac:dyDescent="0.25">
      <c r="A5142" t="s">
        <v>311</v>
      </c>
      <c r="B5142" t="s">
        <v>314</v>
      </c>
      <c r="C5142" t="s">
        <v>462</v>
      </c>
      <c r="D5142" s="34">
        <v>44986</v>
      </c>
      <c r="E5142">
        <v>414.72</v>
      </c>
      <c r="F5142" s="24">
        <v>56.79</v>
      </c>
      <c r="G5142" s="24">
        <f t="shared" si="80"/>
        <v>471.51000000000005</v>
      </c>
    </row>
    <row r="5143" spans="1:7" x14ac:dyDescent="0.25">
      <c r="A5143" t="s">
        <v>311</v>
      </c>
      <c r="B5143" t="s">
        <v>314</v>
      </c>
      <c r="C5143" t="s">
        <v>463</v>
      </c>
      <c r="D5143" s="34">
        <v>44986</v>
      </c>
      <c r="E5143">
        <v>414.72</v>
      </c>
      <c r="F5143" s="24">
        <v>56.79</v>
      </c>
      <c r="G5143" s="24">
        <f t="shared" si="80"/>
        <v>471.51000000000005</v>
      </c>
    </row>
    <row r="5144" spans="1:7" x14ac:dyDescent="0.25">
      <c r="A5144" t="s">
        <v>311</v>
      </c>
      <c r="B5144" t="s">
        <v>314</v>
      </c>
      <c r="C5144" t="s">
        <v>464</v>
      </c>
      <c r="D5144" s="34">
        <v>44986</v>
      </c>
      <c r="E5144">
        <v>414.72</v>
      </c>
      <c r="F5144" s="24">
        <v>56.79</v>
      </c>
      <c r="G5144" s="24">
        <f t="shared" si="80"/>
        <v>471.51000000000005</v>
      </c>
    </row>
    <row r="5145" spans="1:7" x14ac:dyDescent="0.25">
      <c r="A5145" t="s">
        <v>311</v>
      </c>
      <c r="B5145" t="s">
        <v>314</v>
      </c>
      <c r="C5145" t="s">
        <v>465</v>
      </c>
      <c r="D5145" s="34">
        <v>44986</v>
      </c>
      <c r="E5145">
        <v>414.72</v>
      </c>
      <c r="F5145" s="24">
        <v>56.79</v>
      </c>
      <c r="G5145" s="24">
        <f t="shared" si="80"/>
        <v>471.51000000000005</v>
      </c>
    </row>
    <row r="5146" spans="1:7" x14ac:dyDescent="0.25">
      <c r="A5146" t="s">
        <v>311</v>
      </c>
      <c r="B5146" t="s">
        <v>314</v>
      </c>
      <c r="C5146" t="s">
        <v>466</v>
      </c>
      <c r="D5146" s="34">
        <v>44986</v>
      </c>
      <c r="E5146">
        <v>414.72</v>
      </c>
      <c r="F5146" s="24">
        <v>56.79</v>
      </c>
      <c r="G5146" s="24">
        <f t="shared" si="80"/>
        <v>471.51000000000005</v>
      </c>
    </row>
    <row r="5147" spans="1:7" x14ac:dyDescent="0.25">
      <c r="A5147" t="s">
        <v>311</v>
      </c>
      <c r="B5147" t="s">
        <v>314</v>
      </c>
      <c r="C5147" t="s">
        <v>467</v>
      </c>
      <c r="D5147" s="34">
        <v>44986</v>
      </c>
      <c r="E5147">
        <v>414.72</v>
      </c>
      <c r="F5147" s="24">
        <v>56.79</v>
      </c>
      <c r="G5147" s="24">
        <f t="shared" si="80"/>
        <v>471.51000000000005</v>
      </c>
    </row>
    <row r="5148" spans="1:7" x14ac:dyDescent="0.25">
      <c r="A5148" t="s">
        <v>311</v>
      </c>
      <c r="B5148" t="s">
        <v>314</v>
      </c>
      <c r="C5148" t="s">
        <v>468</v>
      </c>
      <c r="D5148" s="34">
        <v>44986</v>
      </c>
      <c r="E5148">
        <v>414.72</v>
      </c>
      <c r="F5148" s="24">
        <v>56.79</v>
      </c>
      <c r="G5148" s="24">
        <f t="shared" si="80"/>
        <v>471.51000000000005</v>
      </c>
    </row>
    <row r="5149" spans="1:7" x14ac:dyDescent="0.25">
      <c r="A5149" t="s">
        <v>311</v>
      </c>
      <c r="B5149" t="s">
        <v>314</v>
      </c>
      <c r="C5149" t="s">
        <v>469</v>
      </c>
      <c r="D5149" s="34">
        <v>44986</v>
      </c>
      <c r="E5149">
        <v>414.72</v>
      </c>
      <c r="F5149" s="24">
        <v>56.79</v>
      </c>
      <c r="G5149" s="24">
        <f t="shared" si="80"/>
        <v>471.51000000000005</v>
      </c>
    </row>
    <row r="5150" spans="1:7" x14ac:dyDescent="0.25">
      <c r="A5150" t="s">
        <v>311</v>
      </c>
      <c r="B5150" t="s">
        <v>314</v>
      </c>
      <c r="C5150" t="s">
        <v>470</v>
      </c>
      <c r="D5150" s="34">
        <v>44986</v>
      </c>
      <c r="E5150">
        <v>414.72</v>
      </c>
      <c r="F5150" s="24">
        <v>56.79</v>
      </c>
      <c r="G5150" s="24">
        <f t="shared" si="80"/>
        <v>471.51000000000005</v>
      </c>
    </row>
    <row r="5151" spans="1:7" x14ac:dyDescent="0.25">
      <c r="A5151" t="s">
        <v>311</v>
      </c>
      <c r="B5151" t="s">
        <v>314</v>
      </c>
      <c r="C5151" t="s">
        <v>471</v>
      </c>
      <c r="D5151" s="34">
        <v>44986</v>
      </c>
      <c r="E5151">
        <v>414.72</v>
      </c>
      <c r="F5151" s="24">
        <v>56.79</v>
      </c>
      <c r="G5151" s="24">
        <f t="shared" si="80"/>
        <v>471.51000000000005</v>
      </c>
    </row>
    <row r="5152" spans="1:7" x14ac:dyDescent="0.25">
      <c r="A5152" t="s">
        <v>311</v>
      </c>
      <c r="B5152" t="s">
        <v>314</v>
      </c>
      <c r="C5152" t="s">
        <v>472</v>
      </c>
      <c r="D5152" s="34">
        <v>44986</v>
      </c>
      <c r="E5152">
        <v>414.72</v>
      </c>
      <c r="F5152" s="24">
        <v>56.79</v>
      </c>
      <c r="G5152" s="24">
        <f t="shared" si="80"/>
        <v>471.51000000000005</v>
      </c>
    </row>
    <row r="5153" spans="1:7" x14ac:dyDescent="0.25">
      <c r="A5153" t="s">
        <v>311</v>
      </c>
      <c r="B5153" t="s">
        <v>314</v>
      </c>
      <c r="C5153" t="s">
        <v>473</v>
      </c>
      <c r="D5153" s="34">
        <v>44986</v>
      </c>
      <c r="E5153">
        <v>414.72</v>
      </c>
      <c r="F5153" s="24">
        <v>56.79</v>
      </c>
      <c r="G5153" s="24">
        <f t="shared" si="80"/>
        <v>471.51000000000005</v>
      </c>
    </row>
    <row r="5154" spans="1:7" x14ac:dyDescent="0.25">
      <c r="A5154" t="s">
        <v>311</v>
      </c>
      <c r="B5154" t="s">
        <v>314</v>
      </c>
      <c r="C5154" t="s">
        <v>474</v>
      </c>
      <c r="D5154" s="34">
        <v>44986</v>
      </c>
      <c r="E5154">
        <v>414.72</v>
      </c>
      <c r="F5154" s="24">
        <v>56.79</v>
      </c>
      <c r="G5154" s="24">
        <f t="shared" si="80"/>
        <v>471.51000000000005</v>
      </c>
    </row>
    <row r="5155" spans="1:7" x14ac:dyDescent="0.25">
      <c r="A5155" t="s">
        <v>311</v>
      </c>
      <c r="B5155" t="s">
        <v>314</v>
      </c>
      <c r="C5155" t="s">
        <v>475</v>
      </c>
      <c r="D5155" s="34">
        <v>44986</v>
      </c>
      <c r="E5155">
        <v>414.72</v>
      </c>
      <c r="F5155" s="24">
        <v>56.79</v>
      </c>
      <c r="G5155" s="24">
        <f t="shared" si="80"/>
        <v>471.51000000000005</v>
      </c>
    </row>
    <row r="5156" spans="1:7" x14ac:dyDescent="0.25">
      <c r="A5156" t="s">
        <v>311</v>
      </c>
      <c r="B5156" t="s">
        <v>314</v>
      </c>
      <c r="C5156" t="s">
        <v>476</v>
      </c>
      <c r="D5156" s="34">
        <v>44986</v>
      </c>
      <c r="E5156">
        <v>413.38</v>
      </c>
      <c r="F5156" s="24">
        <v>56.6</v>
      </c>
      <c r="G5156" s="24">
        <f t="shared" si="80"/>
        <v>469.98</v>
      </c>
    </row>
    <row r="5157" spans="1:7" x14ac:dyDescent="0.25">
      <c r="A5157" t="s">
        <v>311</v>
      </c>
      <c r="B5157" t="s">
        <v>314</v>
      </c>
      <c r="C5157" t="s">
        <v>477</v>
      </c>
      <c r="D5157" s="34">
        <v>44986</v>
      </c>
      <c r="E5157">
        <v>414.72</v>
      </c>
      <c r="F5157" s="24">
        <v>56.79</v>
      </c>
      <c r="G5157" s="24">
        <f t="shared" si="80"/>
        <v>471.51000000000005</v>
      </c>
    </row>
    <row r="5158" spans="1:7" x14ac:dyDescent="0.25">
      <c r="A5158" t="s">
        <v>311</v>
      </c>
      <c r="B5158" t="s">
        <v>314</v>
      </c>
      <c r="C5158" t="s">
        <v>478</v>
      </c>
      <c r="D5158" s="34">
        <v>44986</v>
      </c>
      <c r="E5158">
        <v>414.72</v>
      </c>
      <c r="F5158" s="24">
        <v>56.79</v>
      </c>
      <c r="G5158" s="24">
        <f t="shared" si="80"/>
        <v>471.51000000000005</v>
      </c>
    </row>
    <row r="5159" spans="1:7" x14ac:dyDescent="0.25">
      <c r="A5159" t="s">
        <v>311</v>
      </c>
      <c r="B5159" t="s">
        <v>314</v>
      </c>
      <c r="C5159" t="s">
        <v>479</v>
      </c>
      <c r="D5159" s="34">
        <v>44986</v>
      </c>
      <c r="E5159">
        <v>414.72</v>
      </c>
      <c r="F5159" s="24">
        <v>56.79</v>
      </c>
      <c r="G5159" s="24">
        <f t="shared" si="80"/>
        <v>471.51000000000005</v>
      </c>
    </row>
    <row r="5160" spans="1:7" x14ac:dyDescent="0.25">
      <c r="A5160" t="s">
        <v>311</v>
      </c>
      <c r="B5160" t="s">
        <v>314</v>
      </c>
      <c r="C5160" t="s">
        <v>480</v>
      </c>
      <c r="D5160" s="34">
        <v>44986</v>
      </c>
      <c r="E5160">
        <v>414.72</v>
      </c>
      <c r="F5160" s="24">
        <v>56.79</v>
      </c>
      <c r="G5160" s="24">
        <f t="shared" si="80"/>
        <v>471.51000000000005</v>
      </c>
    </row>
    <row r="5161" spans="1:7" x14ac:dyDescent="0.25">
      <c r="A5161" t="s">
        <v>311</v>
      </c>
      <c r="B5161" t="s">
        <v>314</v>
      </c>
      <c r="C5161" t="s">
        <v>481</v>
      </c>
      <c r="D5161" s="34">
        <v>44986</v>
      </c>
      <c r="E5161">
        <v>413.38</v>
      </c>
      <c r="F5161" s="24">
        <v>56.6</v>
      </c>
      <c r="G5161" s="24">
        <f t="shared" si="80"/>
        <v>469.98</v>
      </c>
    </row>
    <row r="5162" spans="1:7" x14ac:dyDescent="0.25">
      <c r="A5162" t="s">
        <v>311</v>
      </c>
      <c r="B5162" t="s">
        <v>314</v>
      </c>
      <c r="C5162" t="s">
        <v>482</v>
      </c>
      <c r="D5162" s="34">
        <v>44986</v>
      </c>
      <c r="E5162">
        <v>413.38</v>
      </c>
      <c r="F5162" s="24">
        <v>56.6</v>
      </c>
      <c r="G5162" s="24">
        <f t="shared" si="80"/>
        <v>469.98</v>
      </c>
    </row>
    <row r="5163" spans="1:7" x14ac:dyDescent="0.25">
      <c r="A5163" t="s">
        <v>311</v>
      </c>
      <c r="B5163" t="s">
        <v>314</v>
      </c>
      <c r="C5163" t="s">
        <v>483</v>
      </c>
      <c r="D5163" s="34">
        <v>44986</v>
      </c>
      <c r="E5163">
        <v>413.38</v>
      </c>
      <c r="F5163" s="24">
        <v>56.6</v>
      </c>
      <c r="G5163" s="24">
        <f t="shared" si="80"/>
        <v>469.98</v>
      </c>
    </row>
    <row r="5164" spans="1:7" x14ac:dyDescent="0.25">
      <c r="A5164" t="s">
        <v>311</v>
      </c>
      <c r="B5164" t="s">
        <v>314</v>
      </c>
      <c r="C5164" t="s">
        <v>484</v>
      </c>
      <c r="D5164" s="34">
        <v>44986</v>
      </c>
      <c r="E5164">
        <v>413.38</v>
      </c>
      <c r="F5164" s="24">
        <v>56.6</v>
      </c>
      <c r="G5164" s="24">
        <f t="shared" si="80"/>
        <v>469.98</v>
      </c>
    </row>
    <row r="5165" spans="1:7" x14ac:dyDescent="0.25">
      <c r="A5165" t="s">
        <v>311</v>
      </c>
      <c r="B5165" t="s">
        <v>314</v>
      </c>
      <c r="C5165" t="s">
        <v>485</v>
      </c>
      <c r="D5165" s="34">
        <v>44986</v>
      </c>
      <c r="E5165">
        <v>413.38</v>
      </c>
      <c r="F5165" s="24">
        <v>56.6</v>
      </c>
      <c r="G5165" s="24">
        <f t="shared" si="80"/>
        <v>469.98</v>
      </c>
    </row>
    <row r="5166" spans="1:7" x14ac:dyDescent="0.25">
      <c r="A5166" t="s">
        <v>311</v>
      </c>
      <c r="B5166" t="s">
        <v>314</v>
      </c>
      <c r="C5166" t="s">
        <v>486</v>
      </c>
      <c r="D5166" s="34">
        <v>44986</v>
      </c>
      <c r="E5166">
        <v>413.38</v>
      </c>
      <c r="F5166" s="24">
        <v>56.6</v>
      </c>
      <c r="G5166" s="24">
        <f t="shared" si="80"/>
        <v>469.98</v>
      </c>
    </row>
    <row r="5167" spans="1:7" x14ac:dyDescent="0.25">
      <c r="A5167" t="s">
        <v>311</v>
      </c>
      <c r="B5167" t="s">
        <v>314</v>
      </c>
      <c r="C5167" t="s">
        <v>487</v>
      </c>
      <c r="D5167" s="34">
        <v>44986</v>
      </c>
      <c r="E5167">
        <v>413.38</v>
      </c>
      <c r="F5167" s="24">
        <v>56.6</v>
      </c>
      <c r="G5167" s="24">
        <f t="shared" si="80"/>
        <v>469.98</v>
      </c>
    </row>
    <row r="5168" spans="1:7" x14ac:dyDescent="0.25">
      <c r="A5168" t="s">
        <v>311</v>
      </c>
      <c r="B5168" t="s">
        <v>314</v>
      </c>
      <c r="C5168" t="s">
        <v>488</v>
      </c>
      <c r="D5168" s="34">
        <v>44986</v>
      </c>
      <c r="E5168">
        <v>413.38</v>
      </c>
      <c r="F5168" s="24">
        <v>56.6</v>
      </c>
      <c r="G5168" s="24">
        <f t="shared" si="80"/>
        <v>469.98</v>
      </c>
    </row>
    <row r="5169" spans="1:7" x14ac:dyDescent="0.25">
      <c r="A5169" t="s">
        <v>311</v>
      </c>
      <c r="B5169" t="s">
        <v>314</v>
      </c>
      <c r="C5169" t="s">
        <v>489</v>
      </c>
      <c r="D5169" s="34">
        <v>44986</v>
      </c>
      <c r="E5169">
        <v>413.38</v>
      </c>
      <c r="F5169" s="24">
        <v>56.6</v>
      </c>
      <c r="G5169" s="24">
        <f t="shared" si="80"/>
        <v>469.98</v>
      </c>
    </row>
    <row r="5170" spans="1:7" x14ac:dyDescent="0.25">
      <c r="A5170" t="s">
        <v>311</v>
      </c>
      <c r="B5170" t="s">
        <v>314</v>
      </c>
      <c r="C5170" t="s">
        <v>490</v>
      </c>
      <c r="D5170" s="34">
        <v>44986</v>
      </c>
      <c r="E5170">
        <v>413.38</v>
      </c>
      <c r="F5170" s="24">
        <v>56.6</v>
      </c>
      <c r="G5170" s="24">
        <f t="shared" si="80"/>
        <v>469.98</v>
      </c>
    </row>
    <row r="5171" spans="1:7" x14ac:dyDescent="0.25">
      <c r="A5171" t="s">
        <v>311</v>
      </c>
      <c r="B5171" t="s">
        <v>314</v>
      </c>
      <c r="C5171" t="s">
        <v>491</v>
      </c>
      <c r="D5171" s="34">
        <v>44986</v>
      </c>
      <c r="E5171">
        <v>413.38</v>
      </c>
      <c r="F5171" s="24">
        <v>56.6</v>
      </c>
      <c r="G5171" s="24">
        <f t="shared" si="80"/>
        <v>469.98</v>
      </c>
    </row>
    <row r="5172" spans="1:7" x14ac:dyDescent="0.25">
      <c r="A5172" t="s">
        <v>311</v>
      </c>
      <c r="B5172" t="s">
        <v>314</v>
      </c>
      <c r="C5172" t="s">
        <v>492</v>
      </c>
      <c r="D5172" s="34">
        <v>44986</v>
      </c>
      <c r="E5172">
        <v>413.38</v>
      </c>
      <c r="F5172" s="24">
        <v>56.6</v>
      </c>
      <c r="G5172" s="24">
        <f t="shared" si="80"/>
        <v>469.98</v>
      </c>
    </row>
    <row r="5173" spans="1:7" x14ac:dyDescent="0.25">
      <c r="A5173" t="s">
        <v>311</v>
      </c>
      <c r="B5173" t="s">
        <v>314</v>
      </c>
      <c r="C5173" t="s">
        <v>493</v>
      </c>
      <c r="D5173" s="34">
        <v>44986</v>
      </c>
      <c r="E5173">
        <v>413.38</v>
      </c>
      <c r="F5173" s="24">
        <v>56.6</v>
      </c>
      <c r="G5173" s="24">
        <f t="shared" si="80"/>
        <v>469.98</v>
      </c>
    </row>
    <row r="5174" spans="1:7" x14ac:dyDescent="0.25">
      <c r="A5174" t="s">
        <v>311</v>
      </c>
      <c r="B5174" t="s">
        <v>314</v>
      </c>
      <c r="C5174" t="s">
        <v>494</v>
      </c>
      <c r="D5174" s="34">
        <v>44986</v>
      </c>
      <c r="E5174">
        <v>413.38</v>
      </c>
      <c r="F5174" s="24">
        <v>56.6</v>
      </c>
      <c r="G5174" s="24">
        <f t="shared" si="80"/>
        <v>469.98</v>
      </c>
    </row>
    <row r="5175" spans="1:7" x14ac:dyDescent="0.25">
      <c r="A5175" t="s">
        <v>311</v>
      </c>
      <c r="B5175" t="s">
        <v>314</v>
      </c>
      <c r="C5175" t="s">
        <v>495</v>
      </c>
      <c r="D5175" s="34">
        <v>44986</v>
      </c>
      <c r="E5175">
        <v>413.38</v>
      </c>
      <c r="F5175" s="24">
        <v>56.6</v>
      </c>
      <c r="G5175" s="24">
        <f t="shared" si="80"/>
        <v>469.98</v>
      </c>
    </row>
    <row r="5176" spans="1:7" x14ac:dyDescent="0.25">
      <c r="A5176" t="s">
        <v>311</v>
      </c>
      <c r="B5176" t="s">
        <v>314</v>
      </c>
      <c r="C5176" t="s">
        <v>496</v>
      </c>
      <c r="D5176" s="34">
        <v>44986</v>
      </c>
      <c r="E5176">
        <v>413.38</v>
      </c>
      <c r="F5176" s="24">
        <v>56.6</v>
      </c>
      <c r="G5176" s="24">
        <f t="shared" si="80"/>
        <v>469.98</v>
      </c>
    </row>
    <row r="5177" spans="1:7" x14ac:dyDescent="0.25">
      <c r="A5177" t="s">
        <v>311</v>
      </c>
      <c r="B5177" t="s">
        <v>314</v>
      </c>
      <c r="C5177" t="s">
        <v>497</v>
      </c>
      <c r="D5177" s="34">
        <v>44986</v>
      </c>
      <c r="E5177">
        <v>413.38</v>
      </c>
      <c r="F5177" s="24">
        <v>56.6</v>
      </c>
      <c r="G5177" s="24">
        <f t="shared" si="80"/>
        <v>469.98</v>
      </c>
    </row>
    <row r="5178" spans="1:7" x14ac:dyDescent="0.25">
      <c r="A5178" t="s">
        <v>311</v>
      </c>
      <c r="B5178" t="s">
        <v>314</v>
      </c>
      <c r="C5178" t="s">
        <v>498</v>
      </c>
      <c r="D5178" s="34">
        <v>44986</v>
      </c>
      <c r="E5178">
        <v>413.38</v>
      </c>
      <c r="F5178" s="24">
        <v>56.6</v>
      </c>
      <c r="G5178" s="24">
        <f t="shared" si="80"/>
        <v>469.98</v>
      </c>
    </row>
    <row r="5179" spans="1:7" x14ac:dyDescent="0.25">
      <c r="A5179" t="s">
        <v>311</v>
      </c>
      <c r="B5179" t="s">
        <v>314</v>
      </c>
      <c r="C5179" t="s">
        <v>499</v>
      </c>
      <c r="D5179" s="34">
        <v>44986</v>
      </c>
      <c r="E5179">
        <v>413.38</v>
      </c>
      <c r="F5179" s="24">
        <v>56.6</v>
      </c>
      <c r="G5179" s="24">
        <f t="shared" si="80"/>
        <v>469.98</v>
      </c>
    </row>
    <row r="5180" spans="1:7" x14ac:dyDescent="0.25">
      <c r="A5180" t="s">
        <v>311</v>
      </c>
      <c r="B5180" t="s">
        <v>314</v>
      </c>
      <c r="C5180" t="s">
        <v>500</v>
      </c>
      <c r="D5180" s="34">
        <v>44986</v>
      </c>
      <c r="E5180">
        <v>413.38</v>
      </c>
      <c r="F5180" s="24">
        <v>56.6</v>
      </c>
      <c r="G5180" s="24">
        <f t="shared" si="80"/>
        <v>469.98</v>
      </c>
    </row>
    <row r="5181" spans="1:7" x14ac:dyDescent="0.25">
      <c r="A5181" t="s">
        <v>311</v>
      </c>
      <c r="B5181" t="s">
        <v>314</v>
      </c>
      <c r="C5181" t="s">
        <v>501</v>
      </c>
      <c r="D5181" s="34">
        <v>44986</v>
      </c>
      <c r="E5181">
        <v>413.38</v>
      </c>
      <c r="F5181" s="24">
        <v>56.6</v>
      </c>
      <c r="G5181" s="24">
        <f t="shared" si="80"/>
        <v>469.98</v>
      </c>
    </row>
    <row r="5182" spans="1:7" x14ac:dyDescent="0.25">
      <c r="A5182" t="s">
        <v>311</v>
      </c>
      <c r="B5182" t="s">
        <v>314</v>
      </c>
      <c r="C5182" t="s">
        <v>502</v>
      </c>
      <c r="D5182" s="34">
        <v>44986</v>
      </c>
      <c r="E5182">
        <v>413.38</v>
      </c>
      <c r="F5182" s="24">
        <v>56.6</v>
      </c>
      <c r="G5182" s="24">
        <f t="shared" si="80"/>
        <v>469.98</v>
      </c>
    </row>
    <row r="5183" spans="1:7" x14ac:dyDescent="0.25">
      <c r="A5183" t="s">
        <v>311</v>
      </c>
      <c r="B5183" t="s">
        <v>314</v>
      </c>
      <c r="C5183" t="s">
        <v>503</v>
      </c>
      <c r="D5183" s="34">
        <v>44986</v>
      </c>
      <c r="E5183">
        <v>413.38</v>
      </c>
      <c r="F5183" s="24">
        <v>56.6</v>
      </c>
      <c r="G5183" s="24">
        <f t="shared" si="80"/>
        <v>469.98</v>
      </c>
    </row>
    <row r="5184" spans="1:7" x14ac:dyDescent="0.25">
      <c r="A5184" t="s">
        <v>311</v>
      </c>
      <c r="B5184" t="s">
        <v>314</v>
      </c>
      <c r="C5184" t="s">
        <v>504</v>
      </c>
      <c r="D5184" s="34">
        <v>44986</v>
      </c>
      <c r="E5184">
        <v>413.38</v>
      </c>
      <c r="F5184" s="24">
        <v>56.6</v>
      </c>
      <c r="G5184" s="24">
        <f t="shared" si="80"/>
        <v>469.98</v>
      </c>
    </row>
    <row r="5185" spans="1:7" x14ac:dyDescent="0.25">
      <c r="A5185" t="s">
        <v>311</v>
      </c>
      <c r="B5185" t="s">
        <v>314</v>
      </c>
      <c r="C5185" t="s">
        <v>505</v>
      </c>
      <c r="D5185" s="34">
        <v>44986</v>
      </c>
      <c r="E5185">
        <v>413.38</v>
      </c>
      <c r="F5185" s="24">
        <v>56.6</v>
      </c>
      <c r="G5185" s="24">
        <f t="shared" si="80"/>
        <v>469.98</v>
      </c>
    </row>
    <row r="5186" spans="1:7" x14ac:dyDescent="0.25">
      <c r="A5186" t="s">
        <v>311</v>
      </c>
      <c r="B5186" t="s">
        <v>312</v>
      </c>
      <c r="C5186" t="s">
        <v>313</v>
      </c>
      <c r="D5186" s="34">
        <v>45017</v>
      </c>
      <c r="E5186">
        <v>905444.87</v>
      </c>
      <c r="F5186" s="24">
        <v>293047.23</v>
      </c>
      <c r="G5186" s="24">
        <f t="shared" si="80"/>
        <v>1198492.1000000001</v>
      </c>
    </row>
    <row r="5187" spans="1:7" x14ac:dyDescent="0.25">
      <c r="A5187" t="s">
        <v>311</v>
      </c>
      <c r="B5187" t="s">
        <v>314</v>
      </c>
      <c r="C5187" t="s">
        <v>315</v>
      </c>
      <c r="D5187" s="34">
        <v>45017</v>
      </c>
      <c r="E5187">
        <v>414.65</v>
      </c>
      <c r="F5187" s="24">
        <v>55.33</v>
      </c>
      <c r="G5187" s="24">
        <f t="shared" ref="G5187:G5250" si="81">SUM(E5187:F5187)</f>
        <v>469.97999999999996</v>
      </c>
    </row>
    <row r="5188" spans="1:7" x14ac:dyDescent="0.25">
      <c r="A5188" t="s">
        <v>311</v>
      </c>
      <c r="B5188" t="s">
        <v>314</v>
      </c>
      <c r="C5188" t="s">
        <v>316</v>
      </c>
      <c r="D5188" s="34">
        <v>45017</v>
      </c>
      <c r="E5188">
        <v>415.99</v>
      </c>
      <c r="F5188" s="24">
        <v>55.52</v>
      </c>
      <c r="G5188" s="24">
        <f t="shared" si="81"/>
        <v>471.51</v>
      </c>
    </row>
    <row r="5189" spans="1:7" x14ac:dyDescent="0.25">
      <c r="A5189" t="s">
        <v>311</v>
      </c>
      <c r="B5189" t="s">
        <v>314</v>
      </c>
      <c r="C5189" t="s">
        <v>317</v>
      </c>
      <c r="D5189" s="34">
        <v>45017</v>
      </c>
      <c r="E5189">
        <v>414.65</v>
      </c>
      <c r="F5189" s="24">
        <v>55.33</v>
      </c>
      <c r="G5189" s="24">
        <f t="shared" si="81"/>
        <v>469.97999999999996</v>
      </c>
    </row>
    <row r="5190" spans="1:7" x14ac:dyDescent="0.25">
      <c r="A5190" t="s">
        <v>311</v>
      </c>
      <c r="B5190" t="s">
        <v>314</v>
      </c>
      <c r="C5190" t="s">
        <v>318</v>
      </c>
      <c r="D5190" s="34">
        <v>45017</v>
      </c>
      <c r="E5190">
        <v>415.99</v>
      </c>
      <c r="F5190" s="24">
        <v>55.52</v>
      </c>
      <c r="G5190" s="24">
        <f t="shared" si="81"/>
        <v>471.51</v>
      </c>
    </row>
    <row r="5191" spans="1:7" x14ac:dyDescent="0.25">
      <c r="A5191" t="s">
        <v>311</v>
      </c>
      <c r="B5191" t="s">
        <v>314</v>
      </c>
      <c r="C5191" t="s">
        <v>319</v>
      </c>
      <c r="D5191" s="34">
        <v>45017</v>
      </c>
      <c r="E5191">
        <v>415.99</v>
      </c>
      <c r="F5191" s="24">
        <v>55.52</v>
      </c>
      <c r="G5191" s="24">
        <f t="shared" si="81"/>
        <v>471.51</v>
      </c>
    </row>
    <row r="5192" spans="1:7" x14ac:dyDescent="0.25">
      <c r="A5192" t="s">
        <v>311</v>
      </c>
      <c r="B5192" t="s">
        <v>314</v>
      </c>
      <c r="C5192" t="s">
        <v>320</v>
      </c>
      <c r="D5192" s="34">
        <v>45017</v>
      </c>
      <c r="E5192">
        <v>415.99</v>
      </c>
      <c r="F5192" s="24">
        <v>55.52</v>
      </c>
      <c r="G5192" s="24">
        <f t="shared" si="81"/>
        <v>471.51</v>
      </c>
    </row>
    <row r="5193" spans="1:7" x14ac:dyDescent="0.25">
      <c r="A5193" t="s">
        <v>311</v>
      </c>
      <c r="B5193" t="s">
        <v>314</v>
      </c>
      <c r="C5193" t="s">
        <v>321</v>
      </c>
      <c r="D5193" s="34">
        <v>45017</v>
      </c>
      <c r="E5193">
        <v>414.65</v>
      </c>
      <c r="F5193" s="24">
        <v>55.33</v>
      </c>
      <c r="G5193" s="24">
        <f t="shared" si="81"/>
        <v>469.97999999999996</v>
      </c>
    </row>
    <row r="5194" spans="1:7" x14ac:dyDescent="0.25">
      <c r="A5194" t="s">
        <v>311</v>
      </c>
      <c r="B5194" t="s">
        <v>314</v>
      </c>
      <c r="C5194" t="s">
        <v>322</v>
      </c>
      <c r="D5194" s="34">
        <v>45017</v>
      </c>
      <c r="E5194">
        <v>415.99</v>
      </c>
      <c r="F5194" s="24">
        <v>55.52</v>
      </c>
      <c r="G5194" s="24">
        <f t="shared" si="81"/>
        <v>471.51</v>
      </c>
    </row>
    <row r="5195" spans="1:7" x14ac:dyDescent="0.25">
      <c r="A5195" t="s">
        <v>311</v>
      </c>
      <c r="B5195" t="s">
        <v>314</v>
      </c>
      <c r="C5195" t="s">
        <v>323</v>
      </c>
      <c r="D5195" s="34">
        <v>45017</v>
      </c>
      <c r="E5195">
        <v>414.65</v>
      </c>
      <c r="F5195" s="24">
        <v>55.33</v>
      </c>
      <c r="G5195" s="24">
        <f t="shared" si="81"/>
        <v>469.97999999999996</v>
      </c>
    </row>
    <row r="5196" spans="1:7" x14ac:dyDescent="0.25">
      <c r="A5196" t="s">
        <v>311</v>
      </c>
      <c r="B5196" t="s">
        <v>314</v>
      </c>
      <c r="C5196" t="s">
        <v>324</v>
      </c>
      <c r="D5196" s="34">
        <v>45017</v>
      </c>
      <c r="E5196">
        <v>415.99</v>
      </c>
      <c r="F5196" s="24">
        <v>55.52</v>
      </c>
      <c r="G5196" s="24">
        <f t="shared" si="81"/>
        <v>471.51</v>
      </c>
    </row>
    <row r="5197" spans="1:7" x14ac:dyDescent="0.25">
      <c r="A5197" t="s">
        <v>311</v>
      </c>
      <c r="B5197" t="s">
        <v>314</v>
      </c>
      <c r="C5197" t="s">
        <v>325</v>
      </c>
      <c r="D5197" s="34">
        <v>45017</v>
      </c>
      <c r="E5197">
        <v>414.65</v>
      </c>
      <c r="F5197" s="24">
        <v>55.33</v>
      </c>
      <c r="G5197" s="24">
        <f t="shared" si="81"/>
        <v>469.97999999999996</v>
      </c>
    </row>
    <row r="5198" spans="1:7" x14ac:dyDescent="0.25">
      <c r="A5198" t="s">
        <v>311</v>
      </c>
      <c r="B5198" t="s">
        <v>314</v>
      </c>
      <c r="C5198" t="s">
        <v>326</v>
      </c>
      <c r="D5198" s="34">
        <v>45017</v>
      </c>
      <c r="E5198">
        <v>415.99</v>
      </c>
      <c r="F5198" s="24">
        <v>55.52</v>
      </c>
      <c r="G5198" s="24">
        <f t="shared" si="81"/>
        <v>471.51</v>
      </c>
    </row>
    <row r="5199" spans="1:7" x14ac:dyDescent="0.25">
      <c r="A5199" t="s">
        <v>311</v>
      </c>
      <c r="B5199" t="s">
        <v>314</v>
      </c>
      <c r="C5199" t="s">
        <v>327</v>
      </c>
      <c r="D5199" s="34">
        <v>45017</v>
      </c>
      <c r="E5199">
        <v>415.99</v>
      </c>
      <c r="F5199" s="24">
        <v>55.52</v>
      </c>
      <c r="G5199" s="24">
        <f t="shared" si="81"/>
        <v>471.51</v>
      </c>
    </row>
    <row r="5200" spans="1:7" x14ac:dyDescent="0.25">
      <c r="A5200" t="s">
        <v>311</v>
      </c>
      <c r="B5200" t="s">
        <v>314</v>
      </c>
      <c r="C5200" t="s">
        <v>328</v>
      </c>
      <c r="D5200" s="34">
        <v>45017</v>
      </c>
      <c r="E5200">
        <v>415.99</v>
      </c>
      <c r="F5200" s="24">
        <v>55.52</v>
      </c>
      <c r="G5200" s="24">
        <f t="shared" si="81"/>
        <v>471.51</v>
      </c>
    </row>
    <row r="5201" spans="1:7" x14ac:dyDescent="0.25">
      <c r="A5201" t="s">
        <v>311</v>
      </c>
      <c r="B5201" t="s">
        <v>314</v>
      </c>
      <c r="C5201" t="s">
        <v>329</v>
      </c>
      <c r="D5201" s="34">
        <v>45017</v>
      </c>
      <c r="E5201">
        <v>415.99</v>
      </c>
      <c r="F5201" s="24">
        <v>55.52</v>
      </c>
      <c r="G5201" s="24">
        <f t="shared" si="81"/>
        <v>471.51</v>
      </c>
    </row>
    <row r="5202" spans="1:7" x14ac:dyDescent="0.25">
      <c r="A5202" t="s">
        <v>311</v>
      </c>
      <c r="B5202" t="s">
        <v>314</v>
      </c>
      <c r="C5202" t="s">
        <v>330</v>
      </c>
      <c r="D5202" s="34">
        <v>45017</v>
      </c>
      <c r="E5202">
        <v>414.65</v>
      </c>
      <c r="F5202" s="24">
        <v>55.33</v>
      </c>
      <c r="G5202" s="24">
        <f t="shared" si="81"/>
        <v>469.97999999999996</v>
      </c>
    </row>
    <row r="5203" spans="1:7" x14ac:dyDescent="0.25">
      <c r="A5203" t="s">
        <v>311</v>
      </c>
      <c r="B5203" t="s">
        <v>314</v>
      </c>
      <c r="C5203" t="s">
        <v>331</v>
      </c>
      <c r="D5203" s="34">
        <v>45017</v>
      </c>
      <c r="E5203">
        <v>415.99</v>
      </c>
      <c r="F5203" s="24">
        <v>55.52</v>
      </c>
      <c r="G5203" s="24">
        <f t="shared" si="81"/>
        <v>471.51</v>
      </c>
    </row>
    <row r="5204" spans="1:7" x14ac:dyDescent="0.25">
      <c r="A5204" t="s">
        <v>311</v>
      </c>
      <c r="B5204" t="s">
        <v>314</v>
      </c>
      <c r="C5204" t="s">
        <v>332</v>
      </c>
      <c r="D5204" s="34">
        <v>45017</v>
      </c>
      <c r="E5204">
        <v>415.99</v>
      </c>
      <c r="F5204" s="24">
        <v>55.52</v>
      </c>
      <c r="G5204" s="24">
        <f t="shared" si="81"/>
        <v>471.51</v>
      </c>
    </row>
    <row r="5205" spans="1:7" x14ac:dyDescent="0.25">
      <c r="A5205" t="s">
        <v>311</v>
      </c>
      <c r="B5205" t="s">
        <v>314</v>
      </c>
      <c r="C5205" t="s">
        <v>333</v>
      </c>
      <c r="D5205" s="34">
        <v>45017</v>
      </c>
      <c r="E5205">
        <v>415.99</v>
      </c>
      <c r="F5205" s="24">
        <v>55.52</v>
      </c>
      <c r="G5205" s="24">
        <f t="shared" si="81"/>
        <v>471.51</v>
      </c>
    </row>
    <row r="5206" spans="1:7" x14ac:dyDescent="0.25">
      <c r="A5206" t="s">
        <v>311</v>
      </c>
      <c r="B5206" t="s">
        <v>314</v>
      </c>
      <c r="C5206" t="s">
        <v>334</v>
      </c>
      <c r="D5206" s="34">
        <v>45017</v>
      </c>
      <c r="E5206">
        <v>414.65</v>
      </c>
      <c r="F5206" s="24">
        <v>55.33</v>
      </c>
      <c r="G5206" s="24">
        <f t="shared" si="81"/>
        <v>469.97999999999996</v>
      </c>
    </row>
    <row r="5207" spans="1:7" x14ac:dyDescent="0.25">
      <c r="A5207" t="s">
        <v>311</v>
      </c>
      <c r="B5207" t="s">
        <v>314</v>
      </c>
      <c r="C5207" t="s">
        <v>335</v>
      </c>
      <c r="D5207" s="34">
        <v>45017</v>
      </c>
      <c r="E5207">
        <v>415.99</v>
      </c>
      <c r="F5207" s="24">
        <v>55.52</v>
      </c>
      <c r="G5207" s="24">
        <f t="shared" si="81"/>
        <v>471.51</v>
      </c>
    </row>
    <row r="5208" spans="1:7" x14ac:dyDescent="0.25">
      <c r="A5208" t="s">
        <v>311</v>
      </c>
      <c r="B5208" t="s">
        <v>314</v>
      </c>
      <c r="C5208" t="s">
        <v>336</v>
      </c>
      <c r="D5208" s="34">
        <v>45017</v>
      </c>
      <c r="E5208">
        <v>415.99</v>
      </c>
      <c r="F5208" s="24">
        <v>55.52</v>
      </c>
      <c r="G5208" s="24">
        <f t="shared" si="81"/>
        <v>471.51</v>
      </c>
    </row>
    <row r="5209" spans="1:7" x14ac:dyDescent="0.25">
      <c r="A5209" t="s">
        <v>311</v>
      </c>
      <c r="B5209" t="s">
        <v>314</v>
      </c>
      <c r="C5209" t="s">
        <v>337</v>
      </c>
      <c r="D5209" s="34">
        <v>45017</v>
      </c>
      <c r="E5209">
        <v>414.65</v>
      </c>
      <c r="F5209" s="24">
        <v>55.33</v>
      </c>
      <c r="G5209" s="24">
        <f t="shared" si="81"/>
        <v>469.97999999999996</v>
      </c>
    </row>
    <row r="5210" spans="1:7" x14ac:dyDescent="0.25">
      <c r="A5210" t="s">
        <v>311</v>
      </c>
      <c r="B5210" t="s">
        <v>314</v>
      </c>
      <c r="C5210" t="s">
        <v>338</v>
      </c>
      <c r="D5210" s="34">
        <v>45017</v>
      </c>
      <c r="E5210">
        <v>414.65</v>
      </c>
      <c r="F5210" s="24">
        <v>55.33</v>
      </c>
      <c r="G5210" s="24">
        <f t="shared" si="81"/>
        <v>469.97999999999996</v>
      </c>
    </row>
    <row r="5211" spans="1:7" x14ac:dyDescent="0.25">
      <c r="A5211" t="s">
        <v>311</v>
      </c>
      <c r="B5211" t="s">
        <v>314</v>
      </c>
      <c r="C5211" t="s">
        <v>339</v>
      </c>
      <c r="D5211" s="34">
        <v>45017</v>
      </c>
      <c r="E5211">
        <v>414.65</v>
      </c>
      <c r="F5211" s="24">
        <v>55.33</v>
      </c>
      <c r="G5211" s="24">
        <f t="shared" si="81"/>
        <v>469.97999999999996</v>
      </c>
    </row>
    <row r="5212" spans="1:7" x14ac:dyDescent="0.25">
      <c r="A5212" t="s">
        <v>311</v>
      </c>
      <c r="B5212" t="s">
        <v>314</v>
      </c>
      <c r="C5212" t="s">
        <v>340</v>
      </c>
      <c r="D5212" s="34">
        <v>45017</v>
      </c>
      <c r="E5212">
        <v>414.65</v>
      </c>
      <c r="F5212" s="24">
        <v>55.33</v>
      </c>
      <c r="G5212" s="24">
        <f t="shared" si="81"/>
        <v>469.97999999999996</v>
      </c>
    </row>
    <row r="5213" spans="1:7" x14ac:dyDescent="0.25">
      <c r="A5213" t="s">
        <v>311</v>
      </c>
      <c r="B5213" t="s">
        <v>314</v>
      </c>
      <c r="C5213" t="s">
        <v>341</v>
      </c>
      <c r="D5213" s="34">
        <v>45017</v>
      </c>
      <c r="E5213">
        <v>414.65</v>
      </c>
      <c r="F5213" s="24">
        <v>55.33</v>
      </c>
      <c r="G5213" s="24">
        <f t="shared" si="81"/>
        <v>469.97999999999996</v>
      </c>
    </row>
    <row r="5214" spans="1:7" x14ac:dyDescent="0.25">
      <c r="A5214" t="s">
        <v>311</v>
      </c>
      <c r="B5214" t="s">
        <v>314</v>
      </c>
      <c r="C5214" t="s">
        <v>342</v>
      </c>
      <c r="D5214" s="34">
        <v>45017</v>
      </c>
      <c r="E5214">
        <v>414.65</v>
      </c>
      <c r="F5214" s="24">
        <v>55.33</v>
      </c>
      <c r="G5214" s="24">
        <f t="shared" si="81"/>
        <v>469.97999999999996</v>
      </c>
    </row>
    <row r="5215" spans="1:7" x14ac:dyDescent="0.25">
      <c r="A5215" t="s">
        <v>311</v>
      </c>
      <c r="B5215" t="s">
        <v>314</v>
      </c>
      <c r="C5215" t="s">
        <v>343</v>
      </c>
      <c r="D5215" s="34">
        <v>45017</v>
      </c>
      <c r="E5215">
        <v>414.65</v>
      </c>
      <c r="F5215" s="24">
        <v>55.33</v>
      </c>
      <c r="G5215" s="24">
        <f t="shared" si="81"/>
        <v>469.97999999999996</v>
      </c>
    </row>
    <row r="5216" spans="1:7" x14ac:dyDescent="0.25">
      <c r="A5216" t="s">
        <v>311</v>
      </c>
      <c r="B5216" t="s">
        <v>314</v>
      </c>
      <c r="C5216" t="s">
        <v>344</v>
      </c>
      <c r="D5216" s="34">
        <v>45017</v>
      </c>
      <c r="E5216">
        <v>414.65</v>
      </c>
      <c r="F5216" s="24">
        <v>55.33</v>
      </c>
      <c r="G5216" s="24">
        <f t="shared" si="81"/>
        <v>469.97999999999996</v>
      </c>
    </row>
    <row r="5217" spans="1:7" x14ac:dyDescent="0.25">
      <c r="A5217" t="s">
        <v>311</v>
      </c>
      <c r="B5217" t="s">
        <v>314</v>
      </c>
      <c r="C5217" t="s">
        <v>345</v>
      </c>
      <c r="D5217" s="34">
        <v>45017</v>
      </c>
      <c r="E5217">
        <v>414.65</v>
      </c>
      <c r="F5217" s="24">
        <v>55.33</v>
      </c>
      <c r="G5217" s="24">
        <f t="shared" si="81"/>
        <v>469.97999999999996</v>
      </c>
    </row>
    <row r="5218" spans="1:7" x14ac:dyDescent="0.25">
      <c r="A5218" t="s">
        <v>311</v>
      </c>
      <c r="B5218" t="s">
        <v>314</v>
      </c>
      <c r="C5218" t="s">
        <v>346</v>
      </c>
      <c r="D5218" s="34">
        <v>45017</v>
      </c>
      <c r="E5218">
        <v>414.65</v>
      </c>
      <c r="F5218" s="24">
        <v>55.33</v>
      </c>
      <c r="G5218" s="24">
        <f t="shared" si="81"/>
        <v>469.97999999999996</v>
      </c>
    </row>
    <row r="5219" spans="1:7" x14ac:dyDescent="0.25">
      <c r="A5219" t="s">
        <v>311</v>
      </c>
      <c r="B5219" t="s">
        <v>314</v>
      </c>
      <c r="C5219" t="s">
        <v>347</v>
      </c>
      <c r="D5219" s="34">
        <v>45017</v>
      </c>
      <c r="E5219">
        <v>414.65</v>
      </c>
      <c r="F5219" s="24">
        <v>55.33</v>
      </c>
      <c r="G5219" s="24">
        <f t="shared" si="81"/>
        <v>469.97999999999996</v>
      </c>
    </row>
    <row r="5220" spans="1:7" x14ac:dyDescent="0.25">
      <c r="A5220" t="s">
        <v>311</v>
      </c>
      <c r="B5220" t="s">
        <v>314</v>
      </c>
      <c r="C5220" t="s">
        <v>348</v>
      </c>
      <c r="D5220" s="34">
        <v>45017</v>
      </c>
      <c r="E5220">
        <v>414.65</v>
      </c>
      <c r="F5220" s="24">
        <v>55.33</v>
      </c>
      <c r="G5220" s="24">
        <f t="shared" si="81"/>
        <v>469.97999999999996</v>
      </c>
    </row>
    <row r="5221" spans="1:7" x14ac:dyDescent="0.25">
      <c r="A5221" t="s">
        <v>311</v>
      </c>
      <c r="B5221" t="s">
        <v>314</v>
      </c>
      <c r="C5221" t="s">
        <v>349</v>
      </c>
      <c r="D5221" s="34">
        <v>45017</v>
      </c>
      <c r="E5221">
        <v>415.99</v>
      </c>
      <c r="F5221" s="24">
        <v>55.52</v>
      </c>
      <c r="G5221" s="24">
        <f t="shared" si="81"/>
        <v>471.51</v>
      </c>
    </row>
    <row r="5222" spans="1:7" x14ac:dyDescent="0.25">
      <c r="A5222" t="s">
        <v>311</v>
      </c>
      <c r="B5222" t="s">
        <v>314</v>
      </c>
      <c r="C5222" t="s">
        <v>350</v>
      </c>
      <c r="D5222" s="34">
        <v>45017</v>
      </c>
      <c r="E5222">
        <v>414.65</v>
      </c>
      <c r="F5222" s="24">
        <v>55.33</v>
      </c>
      <c r="G5222" s="24">
        <f t="shared" si="81"/>
        <v>469.97999999999996</v>
      </c>
    </row>
    <row r="5223" spans="1:7" x14ac:dyDescent="0.25">
      <c r="A5223" t="s">
        <v>311</v>
      </c>
      <c r="B5223" t="s">
        <v>314</v>
      </c>
      <c r="C5223" t="s">
        <v>351</v>
      </c>
      <c r="D5223" s="34">
        <v>45017</v>
      </c>
      <c r="E5223">
        <v>415.99</v>
      </c>
      <c r="F5223" s="24">
        <v>55.52</v>
      </c>
      <c r="G5223" s="24">
        <f t="shared" si="81"/>
        <v>471.51</v>
      </c>
    </row>
    <row r="5224" spans="1:7" x14ac:dyDescent="0.25">
      <c r="A5224" t="s">
        <v>311</v>
      </c>
      <c r="B5224" t="s">
        <v>314</v>
      </c>
      <c r="C5224" t="s">
        <v>352</v>
      </c>
      <c r="D5224" s="34">
        <v>45017</v>
      </c>
      <c r="E5224">
        <v>415.99</v>
      </c>
      <c r="F5224" s="24">
        <v>55.52</v>
      </c>
      <c r="G5224" s="24">
        <f t="shared" si="81"/>
        <v>471.51</v>
      </c>
    </row>
    <row r="5225" spans="1:7" x14ac:dyDescent="0.25">
      <c r="A5225" t="s">
        <v>311</v>
      </c>
      <c r="B5225" t="s">
        <v>314</v>
      </c>
      <c r="C5225" t="s">
        <v>353</v>
      </c>
      <c r="D5225" s="34">
        <v>45017</v>
      </c>
      <c r="E5225">
        <v>414.65</v>
      </c>
      <c r="F5225" s="24">
        <v>55.33</v>
      </c>
      <c r="G5225" s="24">
        <f t="shared" si="81"/>
        <v>469.97999999999996</v>
      </c>
    </row>
    <row r="5226" spans="1:7" x14ac:dyDescent="0.25">
      <c r="A5226" t="s">
        <v>311</v>
      </c>
      <c r="B5226" t="s">
        <v>314</v>
      </c>
      <c r="C5226" t="s">
        <v>354</v>
      </c>
      <c r="D5226" s="34">
        <v>45017</v>
      </c>
      <c r="E5226">
        <v>415.99</v>
      </c>
      <c r="F5226" s="24">
        <v>55.52</v>
      </c>
      <c r="G5226" s="24">
        <f t="shared" si="81"/>
        <v>471.51</v>
      </c>
    </row>
    <row r="5227" spans="1:7" x14ac:dyDescent="0.25">
      <c r="A5227" t="s">
        <v>311</v>
      </c>
      <c r="B5227" t="s">
        <v>314</v>
      </c>
      <c r="C5227" t="s">
        <v>355</v>
      </c>
      <c r="D5227" s="34">
        <v>45017</v>
      </c>
      <c r="E5227">
        <v>415.99</v>
      </c>
      <c r="F5227" s="24">
        <v>55.52</v>
      </c>
      <c r="G5227" s="24">
        <f t="shared" si="81"/>
        <v>471.51</v>
      </c>
    </row>
    <row r="5228" spans="1:7" x14ac:dyDescent="0.25">
      <c r="A5228" t="s">
        <v>311</v>
      </c>
      <c r="B5228" t="s">
        <v>314</v>
      </c>
      <c r="C5228" t="s">
        <v>356</v>
      </c>
      <c r="D5228" s="34">
        <v>45017</v>
      </c>
      <c r="E5228">
        <v>415.99</v>
      </c>
      <c r="F5228" s="24">
        <v>55.52</v>
      </c>
      <c r="G5228" s="24">
        <f t="shared" si="81"/>
        <v>471.51</v>
      </c>
    </row>
    <row r="5229" spans="1:7" x14ac:dyDescent="0.25">
      <c r="A5229" t="s">
        <v>311</v>
      </c>
      <c r="B5229" t="s">
        <v>314</v>
      </c>
      <c r="C5229" t="s">
        <v>357</v>
      </c>
      <c r="D5229" s="34">
        <v>45017</v>
      </c>
      <c r="E5229">
        <v>415.99</v>
      </c>
      <c r="F5229" s="24">
        <v>55.52</v>
      </c>
      <c r="G5229" s="24">
        <f t="shared" si="81"/>
        <v>471.51</v>
      </c>
    </row>
    <row r="5230" spans="1:7" x14ac:dyDescent="0.25">
      <c r="A5230" t="s">
        <v>311</v>
      </c>
      <c r="B5230" t="s">
        <v>314</v>
      </c>
      <c r="C5230" t="s">
        <v>358</v>
      </c>
      <c r="D5230" s="34">
        <v>45017</v>
      </c>
      <c r="E5230">
        <v>415.99</v>
      </c>
      <c r="F5230" s="24">
        <v>55.52</v>
      </c>
      <c r="G5230" s="24">
        <f t="shared" si="81"/>
        <v>471.51</v>
      </c>
    </row>
    <row r="5231" spans="1:7" x14ac:dyDescent="0.25">
      <c r="A5231" t="s">
        <v>311</v>
      </c>
      <c r="B5231" t="s">
        <v>314</v>
      </c>
      <c r="C5231" t="s">
        <v>359</v>
      </c>
      <c r="D5231" s="34">
        <v>45017</v>
      </c>
      <c r="E5231">
        <v>415.99</v>
      </c>
      <c r="F5231" s="24">
        <v>55.52</v>
      </c>
      <c r="G5231" s="24">
        <f t="shared" si="81"/>
        <v>471.51</v>
      </c>
    </row>
    <row r="5232" spans="1:7" x14ac:dyDescent="0.25">
      <c r="A5232" t="s">
        <v>311</v>
      </c>
      <c r="B5232" t="s">
        <v>314</v>
      </c>
      <c r="C5232" t="s">
        <v>360</v>
      </c>
      <c r="D5232" s="34">
        <v>45017</v>
      </c>
      <c r="E5232">
        <v>415.99</v>
      </c>
      <c r="F5232" s="24">
        <v>55.52</v>
      </c>
      <c r="G5232" s="24">
        <f t="shared" si="81"/>
        <v>471.51</v>
      </c>
    </row>
    <row r="5233" spans="1:7" x14ac:dyDescent="0.25">
      <c r="A5233" t="s">
        <v>311</v>
      </c>
      <c r="B5233" t="s">
        <v>314</v>
      </c>
      <c r="C5233" t="s">
        <v>361</v>
      </c>
      <c r="D5233" s="34">
        <v>45017</v>
      </c>
      <c r="E5233">
        <v>415.99</v>
      </c>
      <c r="F5233" s="24">
        <v>55.52</v>
      </c>
      <c r="G5233" s="24">
        <f t="shared" si="81"/>
        <v>471.51</v>
      </c>
    </row>
    <row r="5234" spans="1:7" x14ac:dyDescent="0.25">
      <c r="A5234" t="s">
        <v>311</v>
      </c>
      <c r="B5234" t="s">
        <v>314</v>
      </c>
      <c r="C5234" t="s">
        <v>362</v>
      </c>
      <c r="D5234" s="34">
        <v>45017</v>
      </c>
      <c r="E5234">
        <v>415.99</v>
      </c>
      <c r="F5234" s="24">
        <v>55.52</v>
      </c>
      <c r="G5234" s="24">
        <f t="shared" si="81"/>
        <v>471.51</v>
      </c>
    </row>
    <row r="5235" spans="1:7" x14ac:dyDescent="0.25">
      <c r="A5235" t="s">
        <v>311</v>
      </c>
      <c r="B5235" t="s">
        <v>314</v>
      </c>
      <c r="C5235" t="s">
        <v>363</v>
      </c>
      <c r="D5235" s="34">
        <v>45017</v>
      </c>
      <c r="E5235">
        <v>415.99</v>
      </c>
      <c r="F5235" s="24">
        <v>55.52</v>
      </c>
      <c r="G5235" s="24">
        <f t="shared" si="81"/>
        <v>471.51</v>
      </c>
    </row>
    <row r="5236" spans="1:7" x14ac:dyDescent="0.25">
      <c r="A5236" t="s">
        <v>311</v>
      </c>
      <c r="B5236" t="s">
        <v>314</v>
      </c>
      <c r="C5236" t="s">
        <v>364</v>
      </c>
      <c r="D5236" s="34">
        <v>45017</v>
      </c>
      <c r="E5236">
        <v>415.99</v>
      </c>
      <c r="F5236" s="24">
        <v>55.52</v>
      </c>
      <c r="G5236" s="24">
        <f t="shared" si="81"/>
        <v>471.51</v>
      </c>
    </row>
    <row r="5237" spans="1:7" x14ac:dyDescent="0.25">
      <c r="A5237" t="s">
        <v>311</v>
      </c>
      <c r="B5237" t="s">
        <v>314</v>
      </c>
      <c r="C5237" t="s">
        <v>365</v>
      </c>
      <c r="D5237" s="34">
        <v>45017</v>
      </c>
      <c r="E5237">
        <v>415.99</v>
      </c>
      <c r="F5237" s="24">
        <v>55.52</v>
      </c>
      <c r="G5237" s="24">
        <f t="shared" si="81"/>
        <v>471.51</v>
      </c>
    </row>
    <row r="5238" spans="1:7" x14ac:dyDescent="0.25">
      <c r="A5238" t="s">
        <v>311</v>
      </c>
      <c r="B5238" t="s">
        <v>314</v>
      </c>
      <c r="C5238" t="s">
        <v>366</v>
      </c>
      <c r="D5238" s="34">
        <v>45017</v>
      </c>
      <c r="E5238">
        <v>415.99</v>
      </c>
      <c r="F5238" s="24">
        <v>55.52</v>
      </c>
      <c r="G5238" s="24">
        <f t="shared" si="81"/>
        <v>471.51</v>
      </c>
    </row>
    <row r="5239" spans="1:7" x14ac:dyDescent="0.25">
      <c r="A5239" t="s">
        <v>311</v>
      </c>
      <c r="B5239" t="s">
        <v>314</v>
      </c>
      <c r="C5239" t="s">
        <v>367</v>
      </c>
      <c r="D5239" s="34">
        <v>45017</v>
      </c>
      <c r="E5239">
        <v>414.65</v>
      </c>
      <c r="F5239" s="24">
        <v>55.33</v>
      </c>
      <c r="G5239" s="24">
        <f t="shared" si="81"/>
        <v>469.97999999999996</v>
      </c>
    </row>
    <row r="5240" spans="1:7" x14ac:dyDescent="0.25">
      <c r="A5240" t="s">
        <v>311</v>
      </c>
      <c r="B5240" t="s">
        <v>314</v>
      </c>
      <c r="C5240" t="s">
        <v>368</v>
      </c>
      <c r="D5240" s="34">
        <v>45017</v>
      </c>
      <c r="E5240">
        <v>415.99</v>
      </c>
      <c r="F5240" s="24">
        <v>55.52</v>
      </c>
      <c r="G5240" s="24">
        <f t="shared" si="81"/>
        <v>471.51</v>
      </c>
    </row>
    <row r="5241" spans="1:7" x14ac:dyDescent="0.25">
      <c r="A5241" t="s">
        <v>311</v>
      </c>
      <c r="B5241" t="s">
        <v>314</v>
      </c>
      <c r="C5241" t="s">
        <v>369</v>
      </c>
      <c r="D5241" s="34">
        <v>45017</v>
      </c>
      <c r="E5241">
        <v>415.99</v>
      </c>
      <c r="F5241" s="24">
        <v>55.52</v>
      </c>
      <c r="G5241" s="24">
        <f t="shared" si="81"/>
        <v>471.51</v>
      </c>
    </row>
    <row r="5242" spans="1:7" x14ac:dyDescent="0.25">
      <c r="A5242" t="s">
        <v>311</v>
      </c>
      <c r="B5242" t="s">
        <v>314</v>
      </c>
      <c r="C5242" t="s">
        <v>370</v>
      </c>
      <c r="D5242" s="34">
        <v>45017</v>
      </c>
      <c r="E5242">
        <v>415.99</v>
      </c>
      <c r="F5242" s="24">
        <v>55.52</v>
      </c>
      <c r="G5242" s="24">
        <f t="shared" si="81"/>
        <v>471.51</v>
      </c>
    </row>
    <row r="5243" spans="1:7" x14ac:dyDescent="0.25">
      <c r="A5243" t="s">
        <v>311</v>
      </c>
      <c r="B5243" t="s">
        <v>314</v>
      </c>
      <c r="C5243" t="s">
        <v>371</v>
      </c>
      <c r="D5243" s="34">
        <v>45017</v>
      </c>
      <c r="E5243">
        <v>415.99</v>
      </c>
      <c r="F5243" s="24">
        <v>55.52</v>
      </c>
      <c r="G5243" s="24">
        <f t="shared" si="81"/>
        <v>471.51</v>
      </c>
    </row>
    <row r="5244" spans="1:7" x14ac:dyDescent="0.25">
      <c r="A5244" t="s">
        <v>311</v>
      </c>
      <c r="B5244" t="s">
        <v>314</v>
      </c>
      <c r="C5244" t="s">
        <v>372</v>
      </c>
      <c r="D5244" s="34">
        <v>45017</v>
      </c>
      <c r="E5244">
        <v>415.99</v>
      </c>
      <c r="F5244" s="24">
        <v>55.52</v>
      </c>
      <c r="G5244" s="24">
        <f t="shared" si="81"/>
        <v>471.51</v>
      </c>
    </row>
    <row r="5245" spans="1:7" x14ac:dyDescent="0.25">
      <c r="A5245" t="s">
        <v>311</v>
      </c>
      <c r="B5245" t="s">
        <v>314</v>
      </c>
      <c r="C5245" t="s">
        <v>373</v>
      </c>
      <c r="D5245" s="34">
        <v>45017</v>
      </c>
      <c r="E5245">
        <v>415.99</v>
      </c>
      <c r="F5245" s="24">
        <v>55.52</v>
      </c>
      <c r="G5245" s="24">
        <f t="shared" si="81"/>
        <v>471.51</v>
      </c>
    </row>
    <row r="5246" spans="1:7" x14ac:dyDescent="0.25">
      <c r="A5246" t="s">
        <v>311</v>
      </c>
      <c r="B5246" t="s">
        <v>314</v>
      </c>
      <c r="C5246" t="s">
        <v>374</v>
      </c>
      <c r="D5246" s="34">
        <v>45017</v>
      </c>
      <c r="E5246">
        <v>414.65</v>
      </c>
      <c r="F5246" s="24">
        <v>55.33</v>
      </c>
      <c r="G5246" s="24">
        <f t="shared" si="81"/>
        <v>469.97999999999996</v>
      </c>
    </row>
    <row r="5247" spans="1:7" x14ac:dyDescent="0.25">
      <c r="A5247" t="s">
        <v>311</v>
      </c>
      <c r="B5247" t="s">
        <v>314</v>
      </c>
      <c r="C5247" t="s">
        <v>375</v>
      </c>
      <c r="D5247" s="34">
        <v>45017</v>
      </c>
      <c r="E5247">
        <v>415.99</v>
      </c>
      <c r="F5247" s="24">
        <v>55.52</v>
      </c>
      <c r="G5247" s="24">
        <f t="shared" si="81"/>
        <v>471.51</v>
      </c>
    </row>
    <row r="5248" spans="1:7" x14ac:dyDescent="0.25">
      <c r="A5248" t="s">
        <v>311</v>
      </c>
      <c r="B5248" t="s">
        <v>314</v>
      </c>
      <c r="C5248" t="s">
        <v>376</v>
      </c>
      <c r="D5248" s="34">
        <v>45017</v>
      </c>
      <c r="E5248">
        <v>415.99</v>
      </c>
      <c r="F5248" s="24">
        <v>55.52</v>
      </c>
      <c r="G5248" s="24">
        <f t="shared" si="81"/>
        <v>471.51</v>
      </c>
    </row>
    <row r="5249" spans="1:7" x14ac:dyDescent="0.25">
      <c r="A5249" t="s">
        <v>311</v>
      </c>
      <c r="B5249" t="s">
        <v>314</v>
      </c>
      <c r="C5249" t="s">
        <v>377</v>
      </c>
      <c r="D5249" s="34">
        <v>45017</v>
      </c>
      <c r="E5249">
        <v>415.99</v>
      </c>
      <c r="F5249" s="24">
        <v>55.52</v>
      </c>
      <c r="G5249" s="24">
        <f t="shared" si="81"/>
        <v>471.51</v>
      </c>
    </row>
    <row r="5250" spans="1:7" x14ac:dyDescent="0.25">
      <c r="A5250" t="s">
        <v>311</v>
      </c>
      <c r="B5250" t="s">
        <v>314</v>
      </c>
      <c r="C5250" t="s">
        <v>378</v>
      </c>
      <c r="D5250" s="34">
        <v>45017</v>
      </c>
      <c r="E5250">
        <v>415.99</v>
      </c>
      <c r="F5250" s="24">
        <v>55.52</v>
      </c>
      <c r="G5250" s="24">
        <f t="shared" si="81"/>
        <v>471.51</v>
      </c>
    </row>
    <row r="5251" spans="1:7" x14ac:dyDescent="0.25">
      <c r="A5251" t="s">
        <v>311</v>
      </c>
      <c r="B5251" t="s">
        <v>314</v>
      </c>
      <c r="C5251" t="s">
        <v>379</v>
      </c>
      <c r="D5251" s="34">
        <v>45017</v>
      </c>
      <c r="E5251">
        <v>414.65</v>
      </c>
      <c r="F5251" s="24">
        <v>55.33</v>
      </c>
      <c r="G5251" s="24">
        <f t="shared" ref="G5251:G5314" si="82">SUM(E5251:F5251)</f>
        <v>469.97999999999996</v>
      </c>
    </row>
    <row r="5252" spans="1:7" x14ac:dyDescent="0.25">
      <c r="A5252" t="s">
        <v>311</v>
      </c>
      <c r="B5252" t="s">
        <v>314</v>
      </c>
      <c r="C5252" t="s">
        <v>380</v>
      </c>
      <c r="D5252" s="34">
        <v>45017</v>
      </c>
      <c r="E5252">
        <v>414.65</v>
      </c>
      <c r="F5252" s="24">
        <v>55.33</v>
      </c>
      <c r="G5252" s="24">
        <f t="shared" si="82"/>
        <v>469.97999999999996</v>
      </c>
    </row>
    <row r="5253" spans="1:7" x14ac:dyDescent="0.25">
      <c r="A5253" t="s">
        <v>311</v>
      </c>
      <c r="B5253" t="s">
        <v>314</v>
      </c>
      <c r="C5253" t="s">
        <v>381</v>
      </c>
      <c r="D5253" s="34">
        <v>45017</v>
      </c>
      <c r="E5253">
        <v>414.65</v>
      </c>
      <c r="F5253" s="24">
        <v>55.33</v>
      </c>
      <c r="G5253" s="24">
        <f t="shared" si="82"/>
        <v>469.97999999999996</v>
      </c>
    </row>
    <row r="5254" spans="1:7" x14ac:dyDescent="0.25">
      <c r="A5254" t="s">
        <v>311</v>
      </c>
      <c r="B5254" t="s">
        <v>314</v>
      </c>
      <c r="C5254" t="s">
        <v>382</v>
      </c>
      <c r="D5254" s="34">
        <v>45017</v>
      </c>
      <c r="E5254">
        <v>414.65</v>
      </c>
      <c r="F5254" s="24">
        <v>55.33</v>
      </c>
      <c r="G5254" s="24">
        <f t="shared" si="82"/>
        <v>469.97999999999996</v>
      </c>
    </row>
    <row r="5255" spans="1:7" x14ac:dyDescent="0.25">
      <c r="A5255" t="s">
        <v>311</v>
      </c>
      <c r="B5255" t="s">
        <v>314</v>
      </c>
      <c r="C5255" t="s">
        <v>383</v>
      </c>
      <c r="D5255" s="34">
        <v>45017</v>
      </c>
      <c r="E5255">
        <v>414.65</v>
      </c>
      <c r="F5255" s="24">
        <v>55.33</v>
      </c>
      <c r="G5255" s="24">
        <f t="shared" si="82"/>
        <v>469.97999999999996</v>
      </c>
    </row>
    <row r="5256" spans="1:7" x14ac:dyDescent="0.25">
      <c r="A5256" t="s">
        <v>311</v>
      </c>
      <c r="B5256" t="s">
        <v>314</v>
      </c>
      <c r="C5256" t="s">
        <v>384</v>
      </c>
      <c r="D5256" s="34">
        <v>45017</v>
      </c>
      <c r="E5256">
        <v>414.65</v>
      </c>
      <c r="F5256" s="24">
        <v>55.33</v>
      </c>
      <c r="G5256" s="24">
        <f t="shared" si="82"/>
        <v>469.97999999999996</v>
      </c>
    </row>
    <row r="5257" spans="1:7" x14ac:dyDescent="0.25">
      <c r="A5257" t="s">
        <v>311</v>
      </c>
      <c r="B5257" t="s">
        <v>314</v>
      </c>
      <c r="C5257" t="s">
        <v>385</v>
      </c>
      <c r="D5257" s="34">
        <v>45017</v>
      </c>
      <c r="E5257">
        <v>414.65</v>
      </c>
      <c r="F5257" s="24">
        <v>55.33</v>
      </c>
      <c r="G5257" s="24">
        <f t="shared" si="82"/>
        <v>469.97999999999996</v>
      </c>
    </row>
    <row r="5258" spans="1:7" x14ac:dyDescent="0.25">
      <c r="A5258" t="s">
        <v>311</v>
      </c>
      <c r="B5258" t="s">
        <v>314</v>
      </c>
      <c r="C5258" t="s">
        <v>386</v>
      </c>
      <c r="D5258" s="34">
        <v>45017</v>
      </c>
      <c r="E5258">
        <v>414.65</v>
      </c>
      <c r="F5258" s="24">
        <v>55.33</v>
      </c>
      <c r="G5258" s="24">
        <f t="shared" si="82"/>
        <v>469.97999999999996</v>
      </c>
    </row>
    <row r="5259" spans="1:7" x14ac:dyDescent="0.25">
      <c r="A5259" t="s">
        <v>311</v>
      </c>
      <c r="B5259" t="s">
        <v>314</v>
      </c>
      <c r="C5259" t="s">
        <v>387</v>
      </c>
      <c r="D5259" s="34">
        <v>45017</v>
      </c>
      <c r="E5259">
        <v>414.65</v>
      </c>
      <c r="F5259" s="24">
        <v>55.33</v>
      </c>
      <c r="G5259" s="24">
        <f t="shared" si="82"/>
        <v>469.97999999999996</v>
      </c>
    </row>
    <row r="5260" spans="1:7" x14ac:dyDescent="0.25">
      <c r="A5260" t="s">
        <v>311</v>
      </c>
      <c r="B5260" t="s">
        <v>314</v>
      </c>
      <c r="C5260" t="s">
        <v>388</v>
      </c>
      <c r="D5260" s="34">
        <v>45017</v>
      </c>
      <c r="E5260">
        <v>414.65</v>
      </c>
      <c r="F5260" s="24">
        <v>55.33</v>
      </c>
      <c r="G5260" s="24">
        <f t="shared" si="82"/>
        <v>469.97999999999996</v>
      </c>
    </row>
    <row r="5261" spans="1:7" x14ac:dyDescent="0.25">
      <c r="A5261" t="s">
        <v>311</v>
      </c>
      <c r="B5261" t="s">
        <v>314</v>
      </c>
      <c r="C5261" t="s">
        <v>389</v>
      </c>
      <c r="D5261" s="34">
        <v>45017</v>
      </c>
      <c r="E5261">
        <v>414.65</v>
      </c>
      <c r="F5261" s="24">
        <v>55.33</v>
      </c>
      <c r="G5261" s="24">
        <f t="shared" si="82"/>
        <v>469.97999999999996</v>
      </c>
    </row>
    <row r="5262" spans="1:7" x14ac:dyDescent="0.25">
      <c r="A5262" t="s">
        <v>311</v>
      </c>
      <c r="B5262" t="s">
        <v>314</v>
      </c>
      <c r="C5262" t="s">
        <v>390</v>
      </c>
      <c r="D5262" s="34">
        <v>45017</v>
      </c>
      <c r="E5262">
        <v>414.65</v>
      </c>
      <c r="F5262" s="24">
        <v>55.33</v>
      </c>
      <c r="G5262" s="24">
        <f t="shared" si="82"/>
        <v>469.97999999999996</v>
      </c>
    </row>
    <row r="5263" spans="1:7" x14ac:dyDescent="0.25">
      <c r="A5263" t="s">
        <v>311</v>
      </c>
      <c r="B5263" t="s">
        <v>314</v>
      </c>
      <c r="C5263" t="s">
        <v>391</v>
      </c>
      <c r="D5263" s="34">
        <v>45017</v>
      </c>
      <c r="E5263">
        <v>414.65</v>
      </c>
      <c r="F5263" s="24">
        <v>55.33</v>
      </c>
      <c r="G5263" s="24">
        <f t="shared" si="82"/>
        <v>469.97999999999996</v>
      </c>
    </row>
    <row r="5264" spans="1:7" x14ac:dyDescent="0.25">
      <c r="A5264" t="s">
        <v>311</v>
      </c>
      <c r="B5264" t="s">
        <v>314</v>
      </c>
      <c r="C5264" t="s">
        <v>392</v>
      </c>
      <c r="D5264" s="34">
        <v>45017</v>
      </c>
      <c r="E5264">
        <v>414.65</v>
      </c>
      <c r="F5264" s="24">
        <v>55.33</v>
      </c>
      <c r="G5264" s="24">
        <f t="shared" si="82"/>
        <v>469.97999999999996</v>
      </c>
    </row>
    <row r="5265" spans="1:7" x14ac:dyDescent="0.25">
      <c r="A5265" t="s">
        <v>311</v>
      </c>
      <c r="B5265" t="s">
        <v>314</v>
      </c>
      <c r="C5265" t="s">
        <v>393</v>
      </c>
      <c r="D5265" s="34">
        <v>45017</v>
      </c>
      <c r="E5265">
        <v>414.65</v>
      </c>
      <c r="F5265" s="24">
        <v>55.33</v>
      </c>
      <c r="G5265" s="24">
        <f t="shared" si="82"/>
        <v>469.97999999999996</v>
      </c>
    </row>
    <row r="5266" spans="1:7" x14ac:dyDescent="0.25">
      <c r="A5266" t="s">
        <v>311</v>
      </c>
      <c r="B5266" t="s">
        <v>314</v>
      </c>
      <c r="C5266" t="s">
        <v>394</v>
      </c>
      <c r="D5266" s="34">
        <v>45017</v>
      </c>
      <c r="E5266">
        <v>414.65</v>
      </c>
      <c r="F5266" s="24">
        <v>55.33</v>
      </c>
      <c r="G5266" s="24">
        <f t="shared" si="82"/>
        <v>469.97999999999996</v>
      </c>
    </row>
    <row r="5267" spans="1:7" x14ac:dyDescent="0.25">
      <c r="A5267" t="s">
        <v>311</v>
      </c>
      <c r="B5267" t="s">
        <v>314</v>
      </c>
      <c r="C5267" t="s">
        <v>395</v>
      </c>
      <c r="D5267" s="34">
        <v>45017</v>
      </c>
      <c r="E5267">
        <v>414.65</v>
      </c>
      <c r="F5267" s="24">
        <v>55.33</v>
      </c>
      <c r="G5267" s="24">
        <f t="shared" si="82"/>
        <v>469.97999999999996</v>
      </c>
    </row>
    <row r="5268" spans="1:7" x14ac:dyDescent="0.25">
      <c r="A5268" t="s">
        <v>311</v>
      </c>
      <c r="B5268" t="s">
        <v>314</v>
      </c>
      <c r="C5268" t="s">
        <v>396</v>
      </c>
      <c r="D5268" s="34">
        <v>45017</v>
      </c>
      <c r="E5268">
        <v>414.65</v>
      </c>
      <c r="F5268" s="24">
        <v>55.33</v>
      </c>
      <c r="G5268" s="24">
        <f t="shared" si="82"/>
        <v>469.97999999999996</v>
      </c>
    </row>
    <row r="5269" spans="1:7" x14ac:dyDescent="0.25">
      <c r="A5269" t="s">
        <v>311</v>
      </c>
      <c r="B5269" t="s">
        <v>314</v>
      </c>
      <c r="C5269" t="s">
        <v>397</v>
      </c>
      <c r="D5269" s="34">
        <v>45017</v>
      </c>
      <c r="E5269">
        <v>414.65</v>
      </c>
      <c r="F5269" s="24">
        <v>55.33</v>
      </c>
      <c r="G5269" s="24">
        <f t="shared" si="82"/>
        <v>469.97999999999996</v>
      </c>
    </row>
    <row r="5270" spans="1:7" x14ac:dyDescent="0.25">
      <c r="A5270" t="s">
        <v>311</v>
      </c>
      <c r="B5270" t="s">
        <v>314</v>
      </c>
      <c r="C5270" t="s">
        <v>398</v>
      </c>
      <c r="D5270" s="34">
        <v>45017</v>
      </c>
      <c r="E5270">
        <v>414.65</v>
      </c>
      <c r="F5270" s="24">
        <v>55.33</v>
      </c>
      <c r="G5270" s="24">
        <f t="shared" si="82"/>
        <v>469.97999999999996</v>
      </c>
    </row>
    <row r="5271" spans="1:7" x14ac:dyDescent="0.25">
      <c r="A5271" t="s">
        <v>311</v>
      </c>
      <c r="B5271" t="s">
        <v>314</v>
      </c>
      <c r="C5271" t="s">
        <v>399</v>
      </c>
      <c r="D5271" s="34">
        <v>45017</v>
      </c>
      <c r="E5271">
        <v>414.65</v>
      </c>
      <c r="F5271" s="24">
        <v>55.33</v>
      </c>
      <c r="G5271" s="24">
        <f t="shared" si="82"/>
        <v>469.97999999999996</v>
      </c>
    </row>
    <row r="5272" spans="1:7" x14ac:dyDescent="0.25">
      <c r="A5272" t="s">
        <v>311</v>
      </c>
      <c r="B5272" t="s">
        <v>314</v>
      </c>
      <c r="C5272" t="s">
        <v>400</v>
      </c>
      <c r="D5272" s="34">
        <v>45017</v>
      </c>
      <c r="E5272">
        <v>414.65</v>
      </c>
      <c r="F5272" s="24">
        <v>55.33</v>
      </c>
      <c r="G5272" s="24">
        <f t="shared" si="82"/>
        <v>469.97999999999996</v>
      </c>
    </row>
    <row r="5273" spans="1:7" x14ac:dyDescent="0.25">
      <c r="A5273" t="s">
        <v>311</v>
      </c>
      <c r="B5273" t="s">
        <v>314</v>
      </c>
      <c r="C5273" t="s">
        <v>401</v>
      </c>
      <c r="D5273" s="34">
        <v>45017</v>
      </c>
      <c r="E5273">
        <v>414.65</v>
      </c>
      <c r="F5273" s="24">
        <v>55.33</v>
      </c>
      <c r="G5273" s="24">
        <f t="shared" si="82"/>
        <v>469.97999999999996</v>
      </c>
    </row>
    <row r="5274" spans="1:7" x14ac:dyDescent="0.25">
      <c r="A5274" t="s">
        <v>311</v>
      </c>
      <c r="B5274" t="s">
        <v>314</v>
      </c>
      <c r="C5274" t="s">
        <v>402</v>
      </c>
      <c r="D5274" s="34">
        <v>45017</v>
      </c>
      <c r="E5274">
        <v>414.65</v>
      </c>
      <c r="F5274" s="24">
        <v>55.33</v>
      </c>
      <c r="G5274" s="24">
        <f t="shared" si="82"/>
        <v>469.97999999999996</v>
      </c>
    </row>
    <row r="5275" spans="1:7" x14ac:dyDescent="0.25">
      <c r="A5275" t="s">
        <v>311</v>
      </c>
      <c r="B5275" t="s">
        <v>314</v>
      </c>
      <c r="C5275" t="s">
        <v>403</v>
      </c>
      <c r="D5275" s="34">
        <v>45017</v>
      </c>
      <c r="E5275">
        <v>414.65</v>
      </c>
      <c r="F5275" s="24">
        <v>55.33</v>
      </c>
      <c r="G5275" s="24">
        <f t="shared" si="82"/>
        <v>469.97999999999996</v>
      </c>
    </row>
    <row r="5276" spans="1:7" x14ac:dyDescent="0.25">
      <c r="A5276" t="s">
        <v>311</v>
      </c>
      <c r="B5276" t="s">
        <v>314</v>
      </c>
      <c r="C5276" t="s">
        <v>404</v>
      </c>
      <c r="D5276" s="34">
        <v>45017</v>
      </c>
      <c r="E5276">
        <v>414.65</v>
      </c>
      <c r="F5276" s="24">
        <v>55.33</v>
      </c>
      <c r="G5276" s="24">
        <f t="shared" si="82"/>
        <v>469.97999999999996</v>
      </c>
    </row>
    <row r="5277" spans="1:7" x14ac:dyDescent="0.25">
      <c r="A5277" t="s">
        <v>311</v>
      </c>
      <c r="B5277" t="s">
        <v>314</v>
      </c>
      <c r="C5277" t="s">
        <v>405</v>
      </c>
      <c r="D5277" s="34">
        <v>45017</v>
      </c>
      <c r="E5277">
        <v>414.65</v>
      </c>
      <c r="F5277" s="24">
        <v>55.33</v>
      </c>
      <c r="G5277" s="24">
        <f t="shared" si="82"/>
        <v>469.97999999999996</v>
      </c>
    </row>
    <row r="5278" spans="1:7" x14ac:dyDescent="0.25">
      <c r="A5278" t="s">
        <v>311</v>
      </c>
      <c r="B5278" t="s">
        <v>314</v>
      </c>
      <c r="C5278" t="s">
        <v>406</v>
      </c>
      <c r="D5278" s="34">
        <v>45017</v>
      </c>
      <c r="E5278">
        <v>414.65</v>
      </c>
      <c r="F5278" s="24">
        <v>55.33</v>
      </c>
      <c r="G5278" s="24">
        <f t="shared" si="82"/>
        <v>469.97999999999996</v>
      </c>
    </row>
    <row r="5279" spans="1:7" x14ac:dyDescent="0.25">
      <c r="A5279" t="s">
        <v>311</v>
      </c>
      <c r="B5279" t="s">
        <v>314</v>
      </c>
      <c r="C5279" t="s">
        <v>407</v>
      </c>
      <c r="D5279" s="34">
        <v>45017</v>
      </c>
      <c r="E5279">
        <v>414.65</v>
      </c>
      <c r="F5279" s="24">
        <v>55.33</v>
      </c>
      <c r="G5279" s="24">
        <f t="shared" si="82"/>
        <v>469.97999999999996</v>
      </c>
    </row>
    <row r="5280" spans="1:7" x14ac:dyDescent="0.25">
      <c r="A5280" t="s">
        <v>311</v>
      </c>
      <c r="B5280" t="s">
        <v>314</v>
      </c>
      <c r="C5280" t="s">
        <v>408</v>
      </c>
      <c r="D5280" s="34">
        <v>45017</v>
      </c>
      <c r="E5280">
        <v>414.65</v>
      </c>
      <c r="F5280" s="24">
        <v>55.33</v>
      </c>
      <c r="G5280" s="24">
        <f t="shared" si="82"/>
        <v>469.97999999999996</v>
      </c>
    </row>
    <row r="5281" spans="1:7" x14ac:dyDescent="0.25">
      <c r="A5281" t="s">
        <v>311</v>
      </c>
      <c r="B5281" t="s">
        <v>314</v>
      </c>
      <c r="C5281" t="s">
        <v>409</v>
      </c>
      <c r="D5281" s="34">
        <v>45017</v>
      </c>
      <c r="E5281">
        <v>414.65</v>
      </c>
      <c r="F5281" s="24">
        <v>55.33</v>
      </c>
      <c r="G5281" s="24">
        <f t="shared" si="82"/>
        <v>469.97999999999996</v>
      </c>
    </row>
    <row r="5282" spans="1:7" x14ac:dyDescent="0.25">
      <c r="A5282" t="s">
        <v>311</v>
      </c>
      <c r="B5282" t="s">
        <v>314</v>
      </c>
      <c r="C5282" t="s">
        <v>410</v>
      </c>
      <c r="D5282" s="34">
        <v>45017</v>
      </c>
      <c r="E5282">
        <v>414.65</v>
      </c>
      <c r="F5282" s="24">
        <v>55.33</v>
      </c>
      <c r="G5282" s="24">
        <f t="shared" si="82"/>
        <v>469.97999999999996</v>
      </c>
    </row>
    <row r="5283" spans="1:7" x14ac:dyDescent="0.25">
      <c r="A5283" t="s">
        <v>311</v>
      </c>
      <c r="B5283" t="s">
        <v>314</v>
      </c>
      <c r="C5283" t="s">
        <v>411</v>
      </c>
      <c r="D5283" s="34">
        <v>45017</v>
      </c>
      <c r="E5283">
        <v>414.65</v>
      </c>
      <c r="F5283" s="24">
        <v>55.33</v>
      </c>
      <c r="G5283" s="24">
        <f t="shared" si="82"/>
        <v>469.97999999999996</v>
      </c>
    </row>
    <row r="5284" spans="1:7" x14ac:dyDescent="0.25">
      <c r="A5284" t="s">
        <v>311</v>
      </c>
      <c r="B5284" t="s">
        <v>314</v>
      </c>
      <c r="C5284" t="s">
        <v>412</v>
      </c>
      <c r="D5284" s="34">
        <v>45017</v>
      </c>
      <c r="E5284">
        <v>414.65</v>
      </c>
      <c r="F5284" s="24">
        <v>55.33</v>
      </c>
      <c r="G5284" s="24">
        <f t="shared" si="82"/>
        <v>469.97999999999996</v>
      </c>
    </row>
    <row r="5285" spans="1:7" x14ac:dyDescent="0.25">
      <c r="A5285" t="s">
        <v>311</v>
      </c>
      <c r="B5285" t="s">
        <v>314</v>
      </c>
      <c r="C5285" t="s">
        <v>413</v>
      </c>
      <c r="D5285" s="34">
        <v>45017</v>
      </c>
      <c r="E5285">
        <v>414.65</v>
      </c>
      <c r="F5285" s="24">
        <v>55.33</v>
      </c>
      <c r="G5285" s="24">
        <f t="shared" si="82"/>
        <v>469.97999999999996</v>
      </c>
    </row>
    <row r="5286" spans="1:7" x14ac:dyDescent="0.25">
      <c r="A5286" t="s">
        <v>311</v>
      </c>
      <c r="B5286" t="s">
        <v>314</v>
      </c>
      <c r="C5286" t="s">
        <v>414</v>
      </c>
      <c r="D5286" s="34">
        <v>45017</v>
      </c>
      <c r="E5286">
        <v>414.65</v>
      </c>
      <c r="F5286" s="24">
        <v>55.33</v>
      </c>
      <c r="G5286" s="24">
        <f t="shared" si="82"/>
        <v>469.97999999999996</v>
      </c>
    </row>
    <row r="5287" spans="1:7" x14ac:dyDescent="0.25">
      <c r="A5287" t="s">
        <v>311</v>
      </c>
      <c r="B5287" t="s">
        <v>314</v>
      </c>
      <c r="C5287" t="s">
        <v>415</v>
      </c>
      <c r="D5287" s="34">
        <v>45017</v>
      </c>
      <c r="E5287">
        <v>414.65</v>
      </c>
      <c r="F5287" s="24">
        <v>55.33</v>
      </c>
      <c r="G5287" s="24">
        <f t="shared" si="82"/>
        <v>469.97999999999996</v>
      </c>
    </row>
    <row r="5288" spans="1:7" x14ac:dyDescent="0.25">
      <c r="A5288" t="s">
        <v>311</v>
      </c>
      <c r="B5288" t="s">
        <v>314</v>
      </c>
      <c r="C5288" t="s">
        <v>416</v>
      </c>
      <c r="D5288" s="34">
        <v>45017</v>
      </c>
      <c r="E5288">
        <v>414.65</v>
      </c>
      <c r="F5288" s="24">
        <v>55.33</v>
      </c>
      <c r="G5288" s="24">
        <f t="shared" si="82"/>
        <v>469.97999999999996</v>
      </c>
    </row>
    <row r="5289" spans="1:7" x14ac:dyDescent="0.25">
      <c r="A5289" t="s">
        <v>311</v>
      </c>
      <c r="B5289" t="s">
        <v>314</v>
      </c>
      <c r="C5289" t="s">
        <v>417</v>
      </c>
      <c r="D5289" s="34">
        <v>45017</v>
      </c>
      <c r="E5289">
        <v>414.65</v>
      </c>
      <c r="F5289" s="24">
        <v>55.33</v>
      </c>
      <c r="G5289" s="24">
        <f t="shared" si="82"/>
        <v>469.97999999999996</v>
      </c>
    </row>
    <row r="5290" spans="1:7" x14ac:dyDescent="0.25">
      <c r="A5290" t="s">
        <v>311</v>
      </c>
      <c r="B5290" t="s">
        <v>314</v>
      </c>
      <c r="C5290" t="s">
        <v>418</v>
      </c>
      <c r="D5290" s="34">
        <v>45017</v>
      </c>
      <c r="E5290">
        <v>414.65</v>
      </c>
      <c r="F5290" s="24">
        <v>55.33</v>
      </c>
      <c r="G5290" s="24">
        <f t="shared" si="82"/>
        <v>469.97999999999996</v>
      </c>
    </row>
    <row r="5291" spans="1:7" x14ac:dyDescent="0.25">
      <c r="A5291" t="s">
        <v>311</v>
      </c>
      <c r="B5291" t="s">
        <v>314</v>
      </c>
      <c r="C5291" t="s">
        <v>419</v>
      </c>
      <c r="D5291" s="34">
        <v>45017</v>
      </c>
      <c r="E5291">
        <v>414.65</v>
      </c>
      <c r="F5291" s="24">
        <v>55.33</v>
      </c>
      <c r="G5291" s="24">
        <f t="shared" si="82"/>
        <v>469.97999999999996</v>
      </c>
    </row>
    <row r="5292" spans="1:7" x14ac:dyDescent="0.25">
      <c r="A5292" t="s">
        <v>311</v>
      </c>
      <c r="B5292" t="s">
        <v>314</v>
      </c>
      <c r="C5292" t="s">
        <v>420</v>
      </c>
      <c r="D5292" s="34">
        <v>45017</v>
      </c>
      <c r="E5292">
        <v>414.65</v>
      </c>
      <c r="F5292" s="24">
        <v>55.33</v>
      </c>
      <c r="G5292" s="24">
        <f t="shared" si="82"/>
        <v>469.97999999999996</v>
      </c>
    </row>
    <row r="5293" spans="1:7" x14ac:dyDescent="0.25">
      <c r="A5293" t="s">
        <v>311</v>
      </c>
      <c r="B5293" t="s">
        <v>314</v>
      </c>
      <c r="C5293" t="s">
        <v>421</v>
      </c>
      <c r="D5293" s="34">
        <v>45017</v>
      </c>
      <c r="E5293">
        <v>414.65</v>
      </c>
      <c r="F5293" s="24">
        <v>55.33</v>
      </c>
      <c r="G5293" s="24">
        <f t="shared" si="82"/>
        <v>469.97999999999996</v>
      </c>
    </row>
    <row r="5294" spans="1:7" x14ac:dyDescent="0.25">
      <c r="A5294" t="s">
        <v>311</v>
      </c>
      <c r="B5294" t="s">
        <v>314</v>
      </c>
      <c r="C5294" t="s">
        <v>422</v>
      </c>
      <c r="D5294" s="34">
        <v>45017</v>
      </c>
      <c r="E5294">
        <v>414.65</v>
      </c>
      <c r="F5294" s="24">
        <v>55.33</v>
      </c>
      <c r="G5294" s="24">
        <f t="shared" si="82"/>
        <v>469.97999999999996</v>
      </c>
    </row>
    <row r="5295" spans="1:7" x14ac:dyDescent="0.25">
      <c r="A5295" t="s">
        <v>311</v>
      </c>
      <c r="B5295" t="s">
        <v>314</v>
      </c>
      <c r="C5295" t="s">
        <v>423</v>
      </c>
      <c r="D5295" s="34">
        <v>45017</v>
      </c>
      <c r="E5295">
        <v>414.65</v>
      </c>
      <c r="F5295" s="24">
        <v>55.33</v>
      </c>
      <c r="G5295" s="24">
        <f t="shared" si="82"/>
        <v>469.97999999999996</v>
      </c>
    </row>
    <row r="5296" spans="1:7" x14ac:dyDescent="0.25">
      <c r="A5296" t="s">
        <v>311</v>
      </c>
      <c r="B5296" t="s">
        <v>314</v>
      </c>
      <c r="C5296" t="s">
        <v>424</v>
      </c>
      <c r="D5296" s="34">
        <v>45017</v>
      </c>
      <c r="E5296">
        <v>414.65</v>
      </c>
      <c r="F5296" s="24">
        <v>55.33</v>
      </c>
      <c r="G5296" s="24">
        <f t="shared" si="82"/>
        <v>469.97999999999996</v>
      </c>
    </row>
    <row r="5297" spans="1:7" x14ac:dyDescent="0.25">
      <c r="A5297" t="s">
        <v>311</v>
      </c>
      <c r="B5297" t="s">
        <v>314</v>
      </c>
      <c r="C5297" t="s">
        <v>425</v>
      </c>
      <c r="D5297" s="34">
        <v>45017</v>
      </c>
      <c r="E5297">
        <v>414.65</v>
      </c>
      <c r="F5297" s="24">
        <v>55.33</v>
      </c>
      <c r="G5297" s="24">
        <f t="shared" si="82"/>
        <v>469.97999999999996</v>
      </c>
    </row>
    <row r="5298" spans="1:7" x14ac:dyDescent="0.25">
      <c r="A5298" t="s">
        <v>311</v>
      </c>
      <c r="B5298" t="s">
        <v>314</v>
      </c>
      <c r="C5298" t="s">
        <v>426</v>
      </c>
      <c r="D5298" s="34">
        <v>45017</v>
      </c>
      <c r="E5298">
        <v>415.99</v>
      </c>
      <c r="F5298" s="24">
        <v>55.52</v>
      </c>
      <c r="G5298" s="24">
        <f t="shared" si="82"/>
        <v>471.51</v>
      </c>
    </row>
    <row r="5299" spans="1:7" x14ac:dyDescent="0.25">
      <c r="A5299" t="s">
        <v>311</v>
      </c>
      <c r="B5299" t="s">
        <v>314</v>
      </c>
      <c r="C5299" t="s">
        <v>427</v>
      </c>
      <c r="D5299" s="34">
        <v>45017</v>
      </c>
      <c r="E5299">
        <v>414.65</v>
      </c>
      <c r="F5299" s="24">
        <v>55.33</v>
      </c>
      <c r="G5299" s="24">
        <f t="shared" si="82"/>
        <v>469.97999999999996</v>
      </c>
    </row>
    <row r="5300" spans="1:7" x14ac:dyDescent="0.25">
      <c r="A5300" t="s">
        <v>311</v>
      </c>
      <c r="B5300" t="s">
        <v>314</v>
      </c>
      <c r="C5300" t="s">
        <v>428</v>
      </c>
      <c r="D5300" s="34">
        <v>45017</v>
      </c>
      <c r="E5300">
        <v>414.65</v>
      </c>
      <c r="F5300" s="24">
        <v>55.33</v>
      </c>
      <c r="G5300" s="24">
        <f t="shared" si="82"/>
        <v>469.97999999999996</v>
      </c>
    </row>
    <row r="5301" spans="1:7" x14ac:dyDescent="0.25">
      <c r="A5301" t="s">
        <v>311</v>
      </c>
      <c r="B5301" t="s">
        <v>314</v>
      </c>
      <c r="C5301" t="s">
        <v>429</v>
      </c>
      <c r="D5301" s="34">
        <v>45017</v>
      </c>
      <c r="E5301">
        <v>414.65</v>
      </c>
      <c r="F5301" s="24">
        <v>55.33</v>
      </c>
      <c r="G5301" s="24">
        <f t="shared" si="82"/>
        <v>469.97999999999996</v>
      </c>
    </row>
    <row r="5302" spans="1:7" x14ac:dyDescent="0.25">
      <c r="A5302" t="s">
        <v>311</v>
      </c>
      <c r="B5302" t="s">
        <v>314</v>
      </c>
      <c r="C5302" t="s">
        <v>430</v>
      </c>
      <c r="D5302" s="34">
        <v>45017</v>
      </c>
      <c r="E5302">
        <v>415.99</v>
      </c>
      <c r="F5302" s="24">
        <v>55.52</v>
      </c>
      <c r="G5302" s="24">
        <f t="shared" si="82"/>
        <v>471.51</v>
      </c>
    </row>
    <row r="5303" spans="1:7" x14ac:dyDescent="0.25">
      <c r="A5303" t="s">
        <v>311</v>
      </c>
      <c r="B5303" t="s">
        <v>314</v>
      </c>
      <c r="C5303" t="s">
        <v>431</v>
      </c>
      <c r="D5303" s="34">
        <v>45017</v>
      </c>
      <c r="E5303">
        <v>415.99</v>
      </c>
      <c r="F5303" s="24">
        <v>55.52</v>
      </c>
      <c r="G5303" s="24">
        <f t="shared" si="82"/>
        <v>471.51</v>
      </c>
    </row>
    <row r="5304" spans="1:7" x14ac:dyDescent="0.25">
      <c r="A5304" t="s">
        <v>311</v>
      </c>
      <c r="B5304" t="s">
        <v>314</v>
      </c>
      <c r="C5304" t="s">
        <v>432</v>
      </c>
      <c r="D5304" s="34">
        <v>45017</v>
      </c>
      <c r="E5304">
        <v>415.99</v>
      </c>
      <c r="F5304" s="24">
        <v>55.52</v>
      </c>
      <c r="G5304" s="24">
        <f t="shared" si="82"/>
        <v>471.51</v>
      </c>
    </row>
    <row r="5305" spans="1:7" x14ac:dyDescent="0.25">
      <c r="A5305" t="s">
        <v>311</v>
      </c>
      <c r="B5305" t="s">
        <v>314</v>
      </c>
      <c r="C5305" t="s">
        <v>433</v>
      </c>
      <c r="D5305" s="34">
        <v>45017</v>
      </c>
      <c r="E5305">
        <v>415.99</v>
      </c>
      <c r="F5305" s="24">
        <v>55.52</v>
      </c>
      <c r="G5305" s="24">
        <f t="shared" si="82"/>
        <v>471.51</v>
      </c>
    </row>
    <row r="5306" spans="1:7" x14ac:dyDescent="0.25">
      <c r="A5306" t="s">
        <v>311</v>
      </c>
      <c r="B5306" t="s">
        <v>314</v>
      </c>
      <c r="C5306" t="s">
        <v>434</v>
      </c>
      <c r="D5306" s="34">
        <v>45017</v>
      </c>
      <c r="E5306">
        <v>415.99</v>
      </c>
      <c r="F5306" s="24">
        <v>55.52</v>
      </c>
      <c r="G5306" s="24">
        <f t="shared" si="82"/>
        <v>471.51</v>
      </c>
    </row>
    <row r="5307" spans="1:7" x14ac:dyDescent="0.25">
      <c r="A5307" t="s">
        <v>311</v>
      </c>
      <c r="B5307" t="s">
        <v>314</v>
      </c>
      <c r="C5307" t="s">
        <v>435</v>
      </c>
      <c r="D5307" s="34">
        <v>45017</v>
      </c>
      <c r="E5307">
        <v>415.99</v>
      </c>
      <c r="F5307" s="24">
        <v>55.52</v>
      </c>
      <c r="G5307" s="24">
        <f t="shared" si="82"/>
        <v>471.51</v>
      </c>
    </row>
    <row r="5308" spans="1:7" x14ac:dyDescent="0.25">
      <c r="A5308" t="s">
        <v>311</v>
      </c>
      <c r="B5308" t="s">
        <v>314</v>
      </c>
      <c r="C5308" t="s">
        <v>436</v>
      </c>
      <c r="D5308" s="34">
        <v>45017</v>
      </c>
      <c r="E5308">
        <v>415.99</v>
      </c>
      <c r="F5308" s="24">
        <v>55.52</v>
      </c>
      <c r="G5308" s="24">
        <f t="shared" si="82"/>
        <v>471.51</v>
      </c>
    </row>
    <row r="5309" spans="1:7" x14ac:dyDescent="0.25">
      <c r="A5309" t="s">
        <v>311</v>
      </c>
      <c r="B5309" t="s">
        <v>314</v>
      </c>
      <c r="C5309" t="s">
        <v>437</v>
      </c>
      <c r="D5309" s="34">
        <v>45017</v>
      </c>
      <c r="E5309">
        <v>415.99</v>
      </c>
      <c r="F5309" s="24">
        <v>55.52</v>
      </c>
      <c r="G5309" s="24">
        <f t="shared" si="82"/>
        <v>471.51</v>
      </c>
    </row>
    <row r="5310" spans="1:7" x14ac:dyDescent="0.25">
      <c r="A5310" t="s">
        <v>311</v>
      </c>
      <c r="B5310" t="s">
        <v>314</v>
      </c>
      <c r="C5310" t="s">
        <v>438</v>
      </c>
      <c r="D5310" s="34">
        <v>45017</v>
      </c>
      <c r="E5310">
        <v>415.99</v>
      </c>
      <c r="F5310" s="24">
        <v>55.52</v>
      </c>
      <c r="G5310" s="24">
        <f t="shared" si="82"/>
        <v>471.51</v>
      </c>
    </row>
    <row r="5311" spans="1:7" x14ac:dyDescent="0.25">
      <c r="A5311" t="s">
        <v>311</v>
      </c>
      <c r="B5311" t="s">
        <v>314</v>
      </c>
      <c r="C5311" t="s">
        <v>439</v>
      </c>
      <c r="D5311" s="34">
        <v>45017</v>
      </c>
      <c r="E5311">
        <v>415.99</v>
      </c>
      <c r="F5311" s="24">
        <v>55.52</v>
      </c>
      <c r="G5311" s="24">
        <f t="shared" si="82"/>
        <v>471.51</v>
      </c>
    </row>
    <row r="5312" spans="1:7" x14ac:dyDescent="0.25">
      <c r="A5312" t="s">
        <v>311</v>
      </c>
      <c r="B5312" t="s">
        <v>314</v>
      </c>
      <c r="C5312" t="s">
        <v>440</v>
      </c>
      <c r="D5312" s="34">
        <v>45017</v>
      </c>
      <c r="E5312">
        <v>415.99</v>
      </c>
      <c r="F5312" s="24">
        <v>55.52</v>
      </c>
      <c r="G5312" s="24">
        <f t="shared" si="82"/>
        <v>471.51</v>
      </c>
    </row>
    <row r="5313" spans="1:7" x14ac:dyDescent="0.25">
      <c r="A5313" t="s">
        <v>311</v>
      </c>
      <c r="B5313" t="s">
        <v>314</v>
      </c>
      <c r="C5313" t="s">
        <v>441</v>
      </c>
      <c r="D5313" s="34">
        <v>45017</v>
      </c>
      <c r="E5313">
        <v>415.99</v>
      </c>
      <c r="F5313" s="24">
        <v>55.52</v>
      </c>
      <c r="G5313" s="24">
        <f t="shared" si="82"/>
        <v>471.51</v>
      </c>
    </row>
    <row r="5314" spans="1:7" x14ac:dyDescent="0.25">
      <c r="A5314" t="s">
        <v>311</v>
      </c>
      <c r="B5314" t="s">
        <v>314</v>
      </c>
      <c r="C5314" t="s">
        <v>442</v>
      </c>
      <c r="D5314" s="34">
        <v>45017</v>
      </c>
      <c r="E5314">
        <v>415.99</v>
      </c>
      <c r="F5314" s="24">
        <v>55.52</v>
      </c>
      <c r="G5314" s="24">
        <f t="shared" si="82"/>
        <v>471.51</v>
      </c>
    </row>
    <row r="5315" spans="1:7" x14ac:dyDescent="0.25">
      <c r="A5315" t="s">
        <v>311</v>
      </c>
      <c r="B5315" t="s">
        <v>314</v>
      </c>
      <c r="C5315" t="s">
        <v>443</v>
      </c>
      <c r="D5315" s="34">
        <v>45017</v>
      </c>
      <c r="E5315">
        <v>415.99</v>
      </c>
      <c r="F5315" s="24">
        <v>55.52</v>
      </c>
      <c r="G5315" s="24">
        <f t="shared" ref="G5315:G5378" si="83">SUM(E5315:F5315)</f>
        <v>471.51</v>
      </c>
    </row>
    <row r="5316" spans="1:7" x14ac:dyDescent="0.25">
      <c r="A5316" t="s">
        <v>311</v>
      </c>
      <c r="B5316" t="s">
        <v>314</v>
      </c>
      <c r="C5316" t="s">
        <v>444</v>
      </c>
      <c r="D5316" s="34">
        <v>45017</v>
      </c>
      <c r="E5316">
        <v>415.99</v>
      </c>
      <c r="F5316" s="24">
        <v>55.52</v>
      </c>
      <c r="G5316" s="24">
        <f t="shared" si="83"/>
        <v>471.51</v>
      </c>
    </row>
    <row r="5317" spans="1:7" x14ac:dyDescent="0.25">
      <c r="A5317" t="s">
        <v>311</v>
      </c>
      <c r="B5317" t="s">
        <v>314</v>
      </c>
      <c r="C5317" t="s">
        <v>445</v>
      </c>
      <c r="D5317" s="34">
        <v>45017</v>
      </c>
      <c r="E5317">
        <v>415.99</v>
      </c>
      <c r="F5317" s="24">
        <v>55.52</v>
      </c>
      <c r="G5317" s="24">
        <f t="shared" si="83"/>
        <v>471.51</v>
      </c>
    </row>
    <row r="5318" spans="1:7" x14ac:dyDescent="0.25">
      <c r="A5318" t="s">
        <v>311</v>
      </c>
      <c r="B5318" t="s">
        <v>314</v>
      </c>
      <c r="C5318" t="s">
        <v>446</v>
      </c>
      <c r="D5318" s="34">
        <v>45017</v>
      </c>
      <c r="E5318">
        <v>415.99</v>
      </c>
      <c r="F5318" s="24">
        <v>55.52</v>
      </c>
      <c r="G5318" s="24">
        <f t="shared" si="83"/>
        <v>471.51</v>
      </c>
    </row>
    <row r="5319" spans="1:7" x14ac:dyDescent="0.25">
      <c r="A5319" t="s">
        <v>311</v>
      </c>
      <c r="B5319" t="s">
        <v>314</v>
      </c>
      <c r="C5319" t="s">
        <v>447</v>
      </c>
      <c r="D5319" s="34">
        <v>45017</v>
      </c>
      <c r="E5319">
        <v>415.99</v>
      </c>
      <c r="F5319" s="24">
        <v>55.52</v>
      </c>
      <c r="G5319" s="24">
        <f t="shared" si="83"/>
        <v>471.51</v>
      </c>
    </row>
    <row r="5320" spans="1:7" x14ac:dyDescent="0.25">
      <c r="A5320" t="s">
        <v>311</v>
      </c>
      <c r="B5320" t="s">
        <v>314</v>
      </c>
      <c r="C5320" t="s">
        <v>448</v>
      </c>
      <c r="D5320" s="34">
        <v>45017</v>
      </c>
      <c r="E5320">
        <v>415.99</v>
      </c>
      <c r="F5320" s="24">
        <v>55.52</v>
      </c>
      <c r="G5320" s="24">
        <f t="shared" si="83"/>
        <v>471.51</v>
      </c>
    </row>
    <row r="5321" spans="1:7" x14ac:dyDescent="0.25">
      <c r="A5321" t="s">
        <v>311</v>
      </c>
      <c r="B5321" t="s">
        <v>314</v>
      </c>
      <c r="C5321" t="s">
        <v>449</v>
      </c>
      <c r="D5321" s="34">
        <v>45017</v>
      </c>
      <c r="E5321">
        <v>415.99</v>
      </c>
      <c r="F5321" s="24">
        <v>55.52</v>
      </c>
      <c r="G5321" s="24">
        <f t="shared" si="83"/>
        <v>471.51</v>
      </c>
    </row>
    <row r="5322" spans="1:7" x14ac:dyDescent="0.25">
      <c r="A5322" t="s">
        <v>311</v>
      </c>
      <c r="B5322" t="s">
        <v>314</v>
      </c>
      <c r="C5322" t="s">
        <v>450</v>
      </c>
      <c r="D5322" s="34">
        <v>45017</v>
      </c>
      <c r="E5322">
        <v>415.99</v>
      </c>
      <c r="F5322" s="24">
        <v>55.52</v>
      </c>
      <c r="G5322" s="24">
        <f t="shared" si="83"/>
        <v>471.51</v>
      </c>
    </row>
    <row r="5323" spans="1:7" x14ac:dyDescent="0.25">
      <c r="A5323" t="s">
        <v>311</v>
      </c>
      <c r="B5323" t="s">
        <v>314</v>
      </c>
      <c r="C5323" t="s">
        <v>451</v>
      </c>
      <c r="D5323" s="34">
        <v>45017</v>
      </c>
      <c r="E5323">
        <v>415.99</v>
      </c>
      <c r="F5323" s="24">
        <v>55.52</v>
      </c>
      <c r="G5323" s="24">
        <f t="shared" si="83"/>
        <v>471.51</v>
      </c>
    </row>
    <row r="5324" spans="1:7" x14ac:dyDescent="0.25">
      <c r="A5324" t="s">
        <v>311</v>
      </c>
      <c r="B5324" t="s">
        <v>314</v>
      </c>
      <c r="C5324" t="s">
        <v>452</v>
      </c>
      <c r="D5324" s="34">
        <v>45017</v>
      </c>
      <c r="E5324">
        <v>415.99</v>
      </c>
      <c r="F5324" s="24">
        <v>55.52</v>
      </c>
      <c r="G5324" s="24">
        <f t="shared" si="83"/>
        <v>471.51</v>
      </c>
    </row>
    <row r="5325" spans="1:7" x14ac:dyDescent="0.25">
      <c r="A5325" t="s">
        <v>311</v>
      </c>
      <c r="B5325" t="s">
        <v>314</v>
      </c>
      <c r="C5325" t="s">
        <v>453</v>
      </c>
      <c r="D5325" s="34">
        <v>45017</v>
      </c>
      <c r="E5325">
        <v>415.99</v>
      </c>
      <c r="F5325" s="24">
        <v>55.52</v>
      </c>
      <c r="G5325" s="24">
        <f t="shared" si="83"/>
        <v>471.51</v>
      </c>
    </row>
    <row r="5326" spans="1:7" x14ac:dyDescent="0.25">
      <c r="A5326" t="s">
        <v>311</v>
      </c>
      <c r="B5326" t="s">
        <v>314</v>
      </c>
      <c r="C5326" t="s">
        <v>454</v>
      </c>
      <c r="D5326" s="34">
        <v>45017</v>
      </c>
      <c r="E5326">
        <v>415.99</v>
      </c>
      <c r="F5326" s="24">
        <v>55.52</v>
      </c>
      <c r="G5326" s="24">
        <f t="shared" si="83"/>
        <v>471.51</v>
      </c>
    </row>
    <row r="5327" spans="1:7" x14ac:dyDescent="0.25">
      <c r="A5327" t="s">
        <v>311</v>
      </c>
      <c r="B5327" t="s">
        <v>314</v>
      </c>
      <c r="C5327" t="s">
        <v>455</v>
      </c>
      <c r="D5327" s="34">
        <v>45017</v>
      </c>
      <c r="E5327">
        <v>415.99</v>
      </c>
      <c r="F5327" s="24">
        <v>55.52</v>
      </c>
      <c r="G5327" s="24">
        <f t="shared" si="83"/>
        <v>471.51</v>
      </c>
    </row>
    <row r="5328" spans="1:7" x14ac:dyDescent="0.25">
      <c r="A5328" t="s">
        <v>311</v>
      </c>
      <c r="B5328" t="s">
        <v>314</v>
      </c>
      <c r="C5328" t="s">
        <v>456</v>
      </c>
      <c r="D5328" s="34">
        <v>45017</v>
      </c>
      <c r="E5328">
        <v>415.99</v>
      </c>
      <c r="F5328" s="24">
        <v>55.52</v>
      </c>
      <c r="G5328" s="24">
        <f t="shared" si="83"/>
        <v>471.51</v>
      </c>
    </row>
    <row r="5329" spans="1:7" x14ac:dyDescent="0.25">
      <c r="A5329" t="s">
        <v>311</v>
      </c>
      <c r="B5329" t="s">
        <v>314</v>
      </c>
      <c r="C5329" t="s">
        <v>457</v>
      </c>
      <c r="D5329" s="34">
        <v>45017</v>
      </c>
      <c r="E5329">
        <v>415.99</v>
      </c>
      <c r="F5329" s="24">
        <v>55.52</v>
      </c>
      <c r="G5329" s="24">
        <f t="shared" si="83"/>
        <v>471.51</v>
      </c>
    </row>
    <row r="5330" spans="1:7" x14ac:dyDescent="0.25">
      <c r="A5330" t="s">
        <v>311</v>
      </c>
      <c r="B5330" t="s">
        <v>314</v>
      </c>
      <c r="C5330" t="s">
        <v>458</v>
      </c>
      <c r="D5330" s="34">
        <v>45017</v>
      </c>
      <c r="E5330">
        <v>415.99</v>
      </c>
      <c r="F5330" s="24">
        <v>55.52</v>
      </c>
      <c r="G5330" s="24">
        <f t="shared" si="83"/>
        <v>471.51</v>
      </c>
    </row>
    <row r="5331" spans="1:7" x14ac:dyDescent="0.25">
      <c r="A5331" t="s">
        <v>311</v>
      </c>
      <c r="B5331" t="s">
        <v>314</v>
      </c>
      <c r="C5331" t="s">
        <v>459</v>
      </c>
      <c r="D5331" s="34">
        <v>45017</v>
      </c>
      <c r="E5331">
        <v>415.99</v>
      </c>
      <c r="F5331" s="24">
        <v>55.52</v>
      </c>
      <c r="G5331" s="24">
        <f t="shared" si="83"/>
        <v>471.51</v>
      </c>
    </row>
    <row r="5332" spans="1:7" x14ac:dyDescent="0.25">
      <c r="A5332" t="s">
        <v>311</v>
      </c>
      <c r="B5332" t="s">
        <v>314</v>
      </c>
      <c r="C5332" t="s">
        <v>460</v>
      </c>
      <c r="D5332" s="34">
        <v>45017</v>
      </c>
      <c r="E5332">
        <v>415.99</v>
      </c>
      <c r="F5332" s="24">
        <v>55.52</v>
      </c>
      <c r="G5332" s="24">
        <f t="shared" si="83"/>
        <v>471.51</v>
      </c>
    </row>
    <row r="5333" spans="1:7" x14ac:dyDescent="0.25">
      <c r="A5333" t="s">
        <v>311</v>
      </c>
      <c r="B5333" t="s">
        <v>314</v>
      </c>
      <c r="C5333" t="s">
        <v>461</v>
      </c>
      <c r="D5333" s="34">
        <v>45017</v>
      </c>
      <c r="E5333">
        <v>415.99</v>
      </c>
      <c r="F5333" s="24">
        <v>55.52</v>
      </c>
      <c r="G5333" s="24">
        <f t="shared" si="83"/>
        <v>471.51</v>
      </c>
    </row>
    <row r="5334" spans="1:7" x14ac:dyDescent="0.25">
      <c r="A5334" t="s">
        <v>311</v>
      </c>
      <c r="B5334" t="s">
        <v>314</v>
      </c>
      <c r="C5334" t="s">
        <v>462</v>
      </c>
      <c r="D5334" s="34">
        <v>45017</v>
      </c>
      <c r="E5334">
        <v>415.99</v>
      </c>
      <c r="F5334" s="24">
        <v>55.52</v>
      </c>
      <c r="G5334" s="24">
        <f t="shared" si="83"/>
        <v>471.51</v>
      </c>
    </row>
    <row r="5335" spans="1:7" x14ac:dyDescent="0.25">
      <c r="A5335" t="s">
        <v>311</v>
      </c>
      <c r="B5335" t="s">
        <v>314</v>
      </c>
      <c r="C5335" t="s">
        <v>463</v>
      </c>
      <c r="D5335" s="34">
        <v>45017</v>
      </c>
      <c r="E5335">
        <v>415.99</v>
      </c>
      <c r="F5335" s="24">
        <v>55.52</v>
      </c>
      <c r="G5335" s="24">
        <f t="shared" si="83"/>
        <v>471.51</v>
      </c>
    </row>
    <row r="5336" spans="1:7" x14ac:dyDescent="0.25">
      <c r="A5336" t="s">
        <v>311</v>
      </c>
      <c r="B5336" t="s">
        <v>314</v>
      </c>
      <c r="C5336" t="s">
        <v>464</v>
      </c>
      <c r="D5336" s="34">
        <v>45017</v>
      </c>
      <c r="E5336">
        <v>415.99</v>
      </c>
      <c r="F5336" s="24">
        <v>55.52</v>
      </c>
      <c r="G5336" s="24">
        <f t="shared" si="83"/>
        <v>471.51</v>
      </c>
    </row>
    <row r="5337" spans="1:7" x14ac:dyDescent="0.25">
      <c r="A5337" t="s">
        <v>311</v>
      </c>
      <c r="B5337" t="s">
        <v>314</v>
      </c>
      <c r="C5337" t="s">
        <v>465</v>
      </c>
      <c r="D5337" s="34">
        <v>45017</v>
      </c>
      <c r="E5337">
        <v>415.99</v>
      </c>
      <c r="F5337" s="24">
        <v>55.52</v>
      </c>
      <c r="G5337" s="24">
        <f t="shared" si="83"/>
        <v>471.51</v>
      </c>
    </row>
    <row r="5338" spans="1:7" x14ac:dyDescent="0.25">
      <c r="A5338" t="s">
        <v>311</v>
      </c>
      <c r="B5338" t="s">
        <v>314</v>
      </c>
      <c r="C5338" t="s">
        <v>466</v>
      </c>
      <c r="D5338" s="34">
        <v>45017</v>
      </c>
      <c r="E5338">
        <v>415.99</v>
      </c>
      <c r="F5338" s="24">
        <v>55.52</v>
      </c>
      <c r="G5338" s="24">
        <f t="shared" si="83"/>
        <v>471.51</v>
      </c>
    </row>
    <row r="5339" spans="1:7" x14ac:dyDescent="0.25">
      <c r="A5339" t="s">
        <v>311</v>
      </c>
      <c r="B5339" t="s">
        <v>314</v>
      </c>
      <c r="C5339" t="s">
        <v>467</v>
      </c>
      <c r="D5339" s="34">
        <v>45017</v>
      </c>
      <c r="E5339">
        <v>415.99</v>
      </c>
      <c r="F5339" s="24">
        <v>55.52</v>
      </c>
      <c r="G5339" s="24">
        <f t="shared" si="83"/>
        <v>471.51</v>
      </c>
    </row>
    <row r="5340" spans="1:7" x14ac:dyDescent="0.25">
      <c r="A5340" t="s">
        <v>311</v>
      </c>
      <c r="B5340" t="s">
        <v>314</v>
      </c>
      <c r="C5340" t="s">
        <v>468</v>
      </c>
      <c r="D5340" s="34">
        <v>45017</v>
      </c>
      <c r="E5340">
        <v>415.99</v>
      </c>
      <c r="F5340" s="24">
        <v>55.52</v>
      </c>
      <c r="G5340" s="24">
        <f t="shared" si="83"/>
        <v>471.51</v>
      </c>
    </row>
    <row r="5341" spans="1:7" x14ac:dyDescent="0.25">
      <c r="A5341" t="s">
        <v>311</v>
      </c>
      <c r="B5341" t="s">
        <v>314</v>
      </c>
      <c r="C5341" t="s">
        <v>469</v>
      </c>
      <c r="D5341" s="34">
        <v>45017</v>
      </c>
      <c r="E5341">
        <v>415.99</v>
      </c>
      <c r="F5341" s="24">
        <v>55.52</v>
      </c>
      <c r="G5341" s="24">
        <f t="shared" si="83"/>
        <v>471.51</v>
      </c>
    </row>
    <row r="5342" spans="1:7" x14ac:dyDescent="0.25">
      <c r="A5342" t="s">
        <v>311</v>
      </c>
      <c r="B5342" t="s">
        <v>314</v>
      </c>
      <c r="C5342" t="s">
        <v>470</v>
      </c>
      <c r="D5342" s="34">
        <v>45017</v>
      </c>
      <c r="E5342">
        <v>415.99</v>
      </c>
      <c r="F5342" s="24">
        <v>55.52</v>
      </c>
      <c r="G5342" s="24">
        <f t="shared" si="83"/>
        <v>471.51</v>
      </c>
    </row>
    <row r="5343" spans="1:7" x14ac:dyDescent="0.25">
      <c r="A5343" t="s">
        <v>311</v>
      </c>
      <c r="B5343" t="s">
        <v>314</v>
      </c>
      <c r="C5343" t="s">
        <v>471</v>
      </c>
      <c r="D5343" s="34">
        <v>45017</v>
      </c>
      <c r="E5343">
        <v>415.99</v>
      </c>
      <c r="F5343" s="24">
        <v>55.52</v>
      </c>
      <c r="G5343" s="24">
        <f t="shared" si="83"/>
        <v>471.51</v>
      </c>
    </row>
    <row r="5344" spans="1:7" x14ac:dyDescent="0.25">
      <c r="A5344" t="s">
        <v>311</v>
      </c>
      <c r="B5344" t="s">
        <v>314</v>
      </c>
      <c r="C5344" t="s">
        <v>472</v>
      </c>
      <c r="D5344" s="34">
        <v>45017</v>
      </c>
      <c r="E5344">
        <v>415.99</v>
      </c>
      <c r="F5344" s="24">
        <v>55.52</v>
      </c>
      <c r="G5344" s="24">
        <f t="shared" si="83"/>
        <v>471.51</v>
      </c>
    </row>
    <row r="5345" spans="1:7" x14ac:dyDescent="0.25">
      <c r="A5345" t="s">
        <v>311</v>
      </c>
      <c r="B5345" t="s">
        <v>314</v>
      </c>
      <c r="C5345" t="s">
        <v>473</v>
      </c>
      <c r="D5345" s="34">
        <v>45017</v>
      </c>
      <c r="E5345">
        <v>415.99</v>
      </c>
      <c r="F5345" s="24">
        <v>55.52</v>
      </c>
      <c r="G5345" s="24">
        <f t="shared" si="83"/>
        <v>471.51</v>
      </c>
    </row>
    <row r="5346" spans="1:7" x14ac:dyDescent="0.25">
      <c r="A5346" t="s">
        <v>311</v>
      </c>
      <c r="B5346" t="s">
        <v>314</v>
      </c>
      <c r="C5346" t="s">
        <v>474</v>
      </c>
      <c r="D5346" s="34">
        <v>45017</v>
      </c>
      <c r="E5346">
        <v>415.99</v>
      </c>
      <c r="F5346" s="24">
        <v>55.52</v>
      </c>
      <c r="G5346" s="24">
        <f t="shared" si="83"/>
        <v>471.51</v>
      </c>
    </row>
    <row r="5347" spans="1:7" x14ac:dyDescent="0.25">
      <c r="A5347" t="s">
        <v>311</v>
      </c>
      <c r="B5347" t="s">
        <v>314</v>
      </c>
      <c r="C5347" t="s">
        <v>475</v>
      </c>
      <c r="D5347" s="34">
        <v>45017</v>
      </c>
      <c r="E5347">
        <v>415.99</v>
      </c>
      <c r="F5347" s="24">
        <v>55.52</v>
      </c>
      <c r="G5347" s="24">
        <f t="shared" si="83"/>
        <v>471.51</v>
      </c>
    </row>
    <row r="5348" spans="1:7" x14ac:dyDescent="0.25">
      <c r="A5348" t="s">
        <v>311</v>
      </c>
      <c r="B5348" t="s">
        <v>314</v>
      </c>
      <c r="C5348" t="s">
        <v>476</v>
      </c>
      <c r="D5348" s="34">
        <v>45017</v>
      </c>
      <c r="E5348">
        <v>414.65</v>
      </c>
      <c r="F5348" s="24">
        <v>55.33</v>
      </c>
      <c r="G5348" s="24">
        <f t="shared" si="83"/>
        <v>469.97999999999996</v>
      </c>
    </row>
    <row r="5349" spans="1:7" x14ac:dyDescent="0.25">
      <c r="A5349" t="s">
        <v>311</v>
      </c>
      <c r="B5349" t="s">
        <v>314</v>
      </c>
      <c r="C5349" t="s">
        <v>477</v>
      </c>
      <c r="D5349" s="34">
        <v>45017</v>
      </c>
      <c r="E5349">
        <v>415.99</v>
      </c>
      <c r="F5349" s="24">
        <v>55.52</v>
      </c>
      <c r="G5349" s="24">
        <f t="shared" si="83"/>
        <v>471.51</v>
      </c>
    </row>
    <row r="5350" spans="1:7" x14ac:dyDescent="0.25">
      <c r="A5350" t="s">
        <v>311</v>
      </c>
      <c r="B5350" t="s">
        <v>314</v>
      </c>
      <c r="C5350" t="s">
        <v>478</v>
      </c>
      <c r="D5350" s="34">
        <v>45017</v>
      </c>
      <c r="E5350">
        <v>415.99</v>
      </c>
      <c r="F5350" s="24">
        <v>55.52</v>
      </c>
      <c r="G5350" s="24">
        <f t="shared" si="83"/>
        <v>471.51</v>
      </c>
    </row>
    <row r="5351" spans="1:7" x14ac:dyDescent="0.25">
      <c r="A5351" t="s">
        <v>311</v>
      </c>
      <c r="B5351" t="s">
        <v>314</v>
      </c>
      <c r="C5351" t="s">
        <v>479</v>
      </c>
      <c r="D5351" s="34">
        <v>45017</v>
      </c>
      <c r="E5351">
        <v>415.99</v>
      </c>
      <c r="F5351" s="24">
        <v>55.52</v>
      </c>
      <c r="G5351" s="24">
        <f t="shared" si="83"/>
        <v>471.51</v>
      </c>
    </row>
    <row r="5352" spans="1:7" x14ac:dyDescent="0.25">
      <c r="A5352" t="s">
        <v>311</v>
      </c>
      <c r="B5352" t="s">
        <v>314</v>
      </c>
      <c r="C5352" t="s">
        <v>480</v>
      </c>
      <c r="D5352" s="34">
        <v>45017</v>
      </c>
      <c r="E5352">
        <v>415.99</v>
      </c>
      <c r="F5352" s="24">
        <v>55.52</v>
      </c>
      <c r="G5352" s="24">
        <f t="shared" si="83"/>
        <v>471.51</v>
      </c>
    </row>
    <row r="5353" spans="1:7" x14ac:dyDescent="0.25">
      <c r="A5353" t="s">
        <v>311</v>
      </c>
      <c r="B5353" t="s">
        <v>314</v>
      </c>
      <c r="C5353" t="s">
        <v>481</v>
      </c>
      <c r="D5353" s="34">
        <v>45017</v>
      </c>
      <c r="E5353">
        <v>414.65</v>
      </c>
      <c r="F5353" s="24">
        <v>55.33</v>
      </c>
      <c r="G5353" s="24">
        <f t="shared" si="83"/>
        <v>469.97999999999996</v>
      </c>
    </row>
    <row r="5354" spans="1:7" x14ac:dyDescent="0.25">
      <c r="A5354" t="s">
        <v>311</v>
      </c>
      <c r="B5354" t="s">
        <v>314</v>
      </c>
      <c r="C5354" t="s">
        <v>482</v>
      </c>
      <c r="D5354" s="34">
        <v>45017</v>
      </c>
      <c r="E5354">
        <v>414.65</v>
      </c>
      <c r="F5354" s="24">
        <v>55.33</v>
      </c>
      <c r="G5354" s="24">
        <f t="shared" si="83"/>
        <v>469.97999999999996</v>
      </c>
    </row>
    <row r="5355" spans="1:7" x14ac:dyDescent="0.25">
      <c r="A5355" t="s">
        <v>311</v>
      </c>
      <c r="B5355" t="s">
        <v>314</v>
      </c>
      <c r="C5355" t="s">
        <v>483</v>
      </c>
      <c r="D5355" s="34">
        <v>45017</v>
      </c>
      <c r="E5355">
        <v>414.65</v>
      </c>
      <c r="F5355" s="24">
        <v>55.33</v>
      </c>
      <c r="G5355" s="24">
        <f t="shared" si="83"/>
        <v>469.97999999999996</v>
      </c>
    </row>
    <row r="5356" spans="1:7" x14ac:dyDescent="0.25">
      <c r="A5356" t="s">
        <v>311</v>
      </c>
      <c r="B5356" t="s">
        <v>314</v>
      </c>
      <c r="C5356" t="s">
        <v>484</v>
      </c>
      <c r="D5356" s="34">
        <v>45017</v>
      </c>
      <c r="E5356">
        <v>414.65</v>
      </c>
      <c r="F5356" s="24">
        <v>55.33</v>
      </c>
      <c r="G5356" s="24">
        <f t="shared" si="83"/>
        <v>469.97999999999996</v>
      </c>
    </row>
    <row r="5357" spans="1:7" x14ac:dyDescent="0.25">
      <c r="A5357" t="s">
        <v>311</v>
      </c>
      <c r="B5357" t="s">
        <v>314</v>
      </c>
      <c r="C5357" t="s">
        <v>485</v>
      </c>
      <c r="D5357" s="34">
        <v>45017</v>
      </c>
      <c r="E5357">
        <v>414.65</v>
      </c>
      <c r="F5357" s="24">
        <v>55.33</v>
      </c>
      <c r="G5357" s="24">
        <f t="shared" si="83"/>
        <v>469.97999999999996</v>
      </c>
    </row>
    <row r="5358" spans="1:7" x14ac:dyDescent="0.25">
      <c r="A5358" t="s">
        <v>311</v>
      </c>
      <c r="B5358" t="s">
        <v>314</v>
      </c>
      <c r="C5358" t="s">
        <v>486</v>
      </c>
      <c r="D5358" s="34">
        <v>45017</v>
      </c>
      <c r="E5358">
        <v>414.65</v>
      </c>
      <c r="F5358" s="24">
        <v>55.33</v>
      </c>
      <c r="G5358" s="24">
        <f t="shared" si="83"/>
        <v>469.97999999999996</v>
      </c>
    </row>
    <row r="5359" spans="1:7" x14ac:dyDescent="0.25">
      <c r="A5359" t="s">
        <v>311</v>
      </c>
      <c r="B5359" t="s">
        <v>314</v>
      </c>
      <c r="C5359" t="s">
        <v>487</v>
      </c>
      <c r="D5359" s="34">
        <v>45017</v>
      </c>
      <c r="E5359">
        <v>414.65</v>
      </c>
      <c r="F5359" s="24">
        <v>55.33</v>
      </c>
      <c r="G5359" s="24">
        <f t="shared" si="83"/>
        <v>469.97999999999996</v>
      </c>
    </row>
    <row r="5360" spans="1:7" x14ac:dyDescent="0.25">
      <c r="A5360" t="s">
        <v>311</v>
      </c>
      <c r="B5360" t="s">
        <v>314</v>
      </c>
      <c r="C5360" t="s">
        <v>488</v>
      </c>
      <c r="D5360" s="34">
        <v>45017</v>
      </c>
      <c r="E5360">
        <v>414.65</v>
      </c>
      <c r="F5360" s="24">
        <v>55.33</v>
      </c>
      <c r="G5360" s="24">
        <f t="shared" si="83"/>
        <v>469.97999999999996</v>
      </c>
    </row>
    <row r="5361" spans="1:7" x14ac:dyDescent="0.25">
      <c r="A5361" t="s">
        <v>311</v>
      </c>
      <c r="B5361" t="s">
        <v>314</v>
      </c>
      <c r="C5361" t="s">
        <v>489</v>
      </c>
      <c r="D5361" s="34">
        <v>45017</v>
      </c>
      <c r="E5361">
        <v>414.65</v>
      </c>
      <c r="F5361" s="24">
        <v>55.33</v>
      </c>
      <c r="G5361" s="24">
        <f t="shared" si="83"/>
        <v>469.97999999999996</v>
      </c>
    </row>
    <row r="5362" spans="1:7" x14ac:dyDescent="0.25">
      <c r="A5362" t="s">
        <v>311</v>
      </c>
      <c r="B5362" t="s">
        <v>314</v>
      </c>
      <c r="C5362" t="s">
        <v>490</v>
      </c>
      <c r="D5362" s="34">
        <v>45017</v>
      </c>
      <c r="E5362">
        <v>414.65</v>
      </c>
      <c r="F5362" s="24">
        <v>55.33</v>
      </c>
      <c r="G5362" s="24">
        <f t="shared" si="83"/>
        <v>469.97999999999996</v>
      </c>
    </row>
    <row r="5363" spans="1:7" x14ac:dyDescent="0.25">
      <c r="A5363" t="s">
        <v>311</v>
      </c>
      <c r="B5363" t="s">
        <v>314</v>
      </c>
      <c r="C5363" t="s">
        <v>491</v>
      </c>
      <c r="D5363" s="34">
        <v>45017</v>
      </c>
      <c r="E5363">
        <v>414.65</v>
      </c>
      <c r="F5363" s="24">
        <v>55.33</v>
      </c>
      <c r="G5363" s="24">
        <f t="shared" si="83"/>
        <v>469.97999999999996</v>
      </c>
    </row>
    <row r="5364" spans="1:7" x14ac:dyDescent="0.25">
      <c r="A5364" t="s">
        <v>311</v>
      </c>
      <c r="B5364" t="s">
        <v>314</v>
      </c>
      <c r="C5364" t="s">
        <v>492</v>
      </c>
      <c r="D5364" s="34">
        <v>45017</v>
      </c>
      <c r="E5364">
        <v>414.65</v>
      </c>
      <c r="F5364" s="24">
        <v>55.33</v>
      </c>
      <c r="G5364" s="24">
        <f t="shared" si="83"/>
        <v>469.97999999999996</v>
      </c>
    </row>
    <row r="5365" spans="1:7" x14ac:dyDescent="0.25">
      <c r="A5365" t="s">
        <v>311</v>
      </c>
      <c r="B5365" t="s">
        <v>314</v>
      </c>
      <c r="C5365" t="s">
        <v>493</v>
      </c>
      <c r="D5365" s="34">
        <v>45017</v>
      </c>
      <c r="E5365">
        <v>414.65</v>
      </c>
      <c r="F5365" s="24">
        <v>55.33</v>
      </c>
      <c r="G5365" s="24">
        <f t="shared" si="83"/>
        <v>469.97999999999996</v>
      </c>
    </row>
    <row r="5366" spans="1:7" x14ac:dyDescent="0.25">
      <c r="A5366" t="s">
        <v>311</v>
      </c>
      <c r="B5366" t="s">
        <v>314</v>
      </c>
      <c r="C5366" t="s">
        <v>494</v>
      </c>
      <c r="D5366" s="34">
        <v>45017</v>
      </c>
      <c r="E5366">
        <v>414.65</v>
      </c>
      <c r="F5366" s="24">
        <v>55.33</v>
      </c>
      <c r="G5366" s="24">
        <f t="shared" si="83"/>
        <v>469.97999999999996</v>
      </c>
    </row>
    <row r="5367" spans="1:7" x14ac:dyDescent="0.25">
      <c r="A5367" t="s">
        <v>311</v>
      </c>
      <c r="B5367" t="s">
        <v>314</v>
      </c>
      <c r="C5367" t="s">
        <v>495</v>
      </c>
      <c r="D5367" s="34">
        <v>45017</v>
      </c>
      <c r="E5367">
        <v>414.65</v>
      </c>
      <c r="F5367" s="24">
        <v>55.33</v>
      </c>
      <c r="G5367" s="24">
        <f t="shared" si="83"/>
        <v>469.97999999999996</v>
      </c>
    </row>
    <row r="5368" spans="1:7" x14ac:dyDescent="0.25">
      <c r="A5368" t="s">
        <v>311</v>
      </c>
      <c r="B5368" t="s">
        <v>314</v>
      </c>
      <c r="C5368" t="s">
        <v>496</v>
      </c>
      <c r="D5368" s="34">
        <v>45017</v>
      </c>
      <c r="E5368">
        <v>414.65</v>
      </c>
      <c r="F5368" s="24">
        <v>55.33</v>
      </c>
      <c r="G5368" s="24">
        <f t="shared" si="83"/>
        <v>469.97999999999996</v>
      </c>
    </row>
    <row r="5369" spans="1:7" x14ac:dyDescent="0.25">
      <c r="A5369" t="s">
        <v>311</v>
      </c>
      <c r="B5369" t="s">
        <v>314</v>
      </c>
      <c r="C5369" t="s">
        <v>497</v>
      </c>
      <c r="D5369" s="34">
        <v>45017</v>
      </c>
      <c r="E5369">
        <v>414.65</v>
      </c>
      <c r="F5369" s="24">
        <v>55.33</v>
      </c>
      <c r="G5369" s="24">
        <f t="shared" si="83"/>
        <v>469.97999999999996</v>
      </c>
    </row>
    <row r="5370" spans="1:7" x14ac:dyDescent="0.25">
      <c r="A5370" t="s">
        <v>311</v>
      </c>
      <c r="B5370" t="s">
        <v>314</v>
      </c>
      <c r="C5370" t="s">
        <v>498</v>
      </c>
      <c r="D5370" s="34">
        <v>45017</v>
      </c>
      <c r="E5370">
        <v>414.65</v>
      </c>
      <c r="F5370" s="24">
        <v>55.33</v>
      </c>
      <c r="G5370" s="24">
        <f t="shared" si="83"/>
        <v>469.97999999999996</v>
      </c>
    </row>
    <row r="5371" spans="1:7" x14ac:dyDescent="0.25">
      <c r="A5371" t="s">
        <v>311</v>
      </c>
      <c r="B5371" t="s">
        <v>314</v>
      </c>
      <c r="C5371" t="s">
        <v>499</v>
      </c>
      <c r="D5371" s="34">
        <v>45017</v>
      </c>
      <c r="E5371">
        <v>414.65</v>
      </c>
      <c r="F5371" s="24">
        <v>55.33</v>
      </c>
      <c r="G5371" s="24">
        <f t="shared" si="83"/>
        <v>469.97999999999996</v>
      </c>
    </row>
    <row r="5372" spans="1:7" x14ac:dyDescent="0.25">
      <c r="A5372" t="s">
        <v>311</v>
      </c>
      <c r="B5372" t="s">
        <v>314</v>
      </c>
      <c r="C5372" t="s">
        <v>500</v>
      </c>
      <c r="D5372" s="34">
        <v>45017</v>
      </c>
      <c r="E5372">
        <v>414.65</v>
      </c>
      <c r="F5372" s="24">
        <v>55.33</v>
      </c>
      <c r="G5372" s="24">
        <f t="shared" si="83"/>
        <v>469.97999999999996</v>
      </c>
    </row>
    <row r="5373" spans="1:7" x14ac:dyDescent="0.25">
      <c r="A5373" t="s">
        <v>311</v>
      </c>
      <c r="B5373" t="s">
        <v>314</v>
      </c>
      <c r="C5373" t="s">
        <v>501</v>
      </c>
      <c r="D5373" s="34">
        <v>45017</v>
      </c>
      <c r="E5373">
        <v>414.65</v>
      </c>
      <c r="F5373" s="24">
        <v>55.33</v>
      </c>
      <c r="G5373" s="24">
        <f t="shared" si="83"/>
        <v>469.97999999999996</v>
      </c>
    </row>
    <row r="5374" spans="1:7" x14ac:dyDescent="0.25">
      <c r="A5374" t="s">
        <v>311</v>
      </c>
      <c r="B5374" t="s">
        <v>314</v>
      </c>
      <c r="C5374" t="s">
        <v>502</v>
      </c>
      <c r="D5374" s="34">
        <v>45017</v>
      </c>
      <c r="E5374">
        <v>414.65</v>
      </c>
      <c r="F5374" s="24">
        <v>55.33</v>
      </c>
      <c r="G5374" s="24">
        <f t="shared" si="83"/>
        <v>469.97999999999996</v>
      </c>
    </row>
    <row r="5375" spans="1:7" x14ac:dyDescent="0.25">
      <c r="A5375" t="s">
        <v>311</v>
      </c>
      <c r="B5375" t="s">
        <v>314</v>
      </c>
      <c r="C5375" t="s">
        <v>503</v>
      </c>
      <c r="D5375" s="34">
        <v>45017</v>
      </c>
      <c r="E5375">
        <v>414.65</v>
      </c>
      <c r="F5375" s="24">
        <v>55.33</v>
      </c>
      <c r="G5375" s="24">
        <f t="shared" si="83"/>
        <v>469.97999999999996</v>
      </c>
    </row>
    <row r="5376" spans="1:7" x14ac:dyDescent="0.25">
      <c r="A5376" t="s">
        <v>311</v>
      </c>
      <c r="B5376" t="s">
        <v>314</v>
      </c>
      <c r="C5376" t="s">
        <v>504</v>
      </c>
      <c r="D5376" s="34">
        <v>45017</v>
      </c>
      <c r="E5376">
        <v>414.65</v>
      </c>
      <c r="F5376" s="24">
        <v>55.33</v>
      </c>
      <c r="G5376" s="24">
        <f t="shared" si="83"/>
        <v>469.97999999999996</v>
      </c>
    </row>
    <row r="5377" spans="1:7" x14ac:dyDescent="0.25">
      <c r="A5377" t="s">
        <v>311</v>
      </c>
      <c r="B5377" t="s">
        <v>314</v>
      </c>
      <c r="C5377" t="s">
        <v>505</v>
      </c>
      <c r="D5377" s="34">
        <v>45017</v>
      </c>
      <c r="E5377">
        <v>414.65</v>
      </c>
      <c r="F5377" s="24">
        <v>55.33</v>
      </c>
      <c r="G5377" s="24">
        <f t="shared" si="83"/>
        <v>469.97999999999996</v>
      </c>
    </row>
    <row r="5378" spans="1:7" x14ac:dyDescent="0.25">
      <c r="A5378" t="s">
        <v>311</v>
      </c>
      <c r="B5378" t="s">
        <v>312</v>
      </c>
      <c r="C5378" t="s">
        <v>313</v>
      </c>
      <c r="D5378" s="34">
        <v>45047</v>
      </c>
      <c r="E5378">
        <v>908367.74</v>
      </c>
      <c r="F5378" s="24">
        <v>290124.36</v>
      </c>
      <c r="G5378" s="24">
        <f t="shared" si="83"/>
        <v>1198492.1000000001</v>
      </c>
    </row>
    <row r="5379" spans="1:7" x14ac:dyDescent="0.25">
      <c r="A5379" t="s">
        <v>311</v>
      </c>
      <c r="B5379" t="s">
        <v>314</v>
      </c>
      <c r="C5379" t="s">
        <v>315</v>
      </c>
      <c r="D5379" s="34">
        <v>45047</v>
      </c>
      <c r="E5379">
        <v>415.91</v>
      </c>
      <c r="F5379" s="24">
        <v>54.07</v>
      </c>
      <c r="G5379" s="24">
        <f t="shared" ref="G5379:G5442" si="84">SUM(E5379:F5379)</f>
        <v>469.98</v>
      </c>
    </row>
    <row r="5380" spans="1:7" x14ac:dyDescent="0.25">
      <c r="A5380" t="s">
        <v>311</v>
      </c>
      <c r="B5380" t="s">
        <v>314</v>
      </c>
      <c r="C5380" t="s">
        <v>316</v>
      </c>
      <c r="D5380" s="34">
        <v>45047</v>
      </c>
      <c r="E5380">
        <v>417.27</v>
      </c>
      <c r="F5380" s="24">
        <v>54.24</v>
      </c>
      <c r="G5380" s="24">
        <f t="shared" si="84"/>
        <v>471.51</v>
      </c>
    </row>
    <row r="5381" spans="1:7" x14ac:dyDescent="0.25">
      <c r="A5381" t="s">
        <v>311</v>
      </c>
      <c r="B5381" t="s">
        <v>314</v>
      </c>
      <c r="C5381" t="s">
        <v>317</v>
      </c>
      <c r="D5381" s="34">
        <v>45047</v>
      </c>
      <c r="E5381">
        <v>415.91</v>
      </c>
      <c r="F5381" s="24">
        <v>54.07</v>
      </c>
      <c r="G5381" s="24">
        <f t="shared" si="84"/>
        <v>469.98</v>
      </c>
    </row>
    <row r="5382" spans="1:7" x14ac:dyDescent="0.25">
      <c r="A5382" t="s">
        <v>311</v>
      </c>
      <c r="B5382" t="s">
        <v>314</v>
      </c>
      <c r="C5382" t="s">
        <v>318</v>
      </c>
      <c r="D5382" s="34">
        <v>45047</v>
      </c>
      <c r="E5382">
        <v>417.27</v>
      </c>
      <c r="F5382" s="24">
        <v>54.24</v>
      </c>
      <c r="G5382" s="24">
        <f t="shared" si="84"/>
        <v>471.51</v>
      </c>
    </row>
    <row r="5383" spans="1:7" x14ac:dyDescent="0.25">
      <c r="A5383" t="s">
        <v>311</v>
      </c>
      <c r="B5383" t="s">
        <v>314</v>
      </c>
      <c r="C5383" t="s">
        <v>319</v>
      </c>
      <c r="D5383" s="34">
        <v>45047</v>
      </c>
      <c r="E5383">
        <v>417.27</v>
      </c>
      <c r="F5383" s="24">
        <v>54.24</v>
      </c>
      <c r="G5383" s="24">
        <f t="shared" si="84"/>
        <v>471.51</v>
      </c>
    </row>
    <row r="5384" spans="1:7" x14ac:dyDescent="0.25">
      <c r="A5384" t="s">
        <v>311</v>
      </c>
      <c r="B5384" t="s">
        <v>314</v>
      </c>
      <c r="C5384" t="s">
        <v>320</v>
      </c>
      <c r="D5384" s="34">
        <v>45047</v>
      </c>
      <c r="E5384">
        <v>417.27</v>
      </c>
      <c r="F5384" s="24">
        <v>54.24</v>
      </c>
      <c r="G5384" s="24">
        <f t="shared" si="84"/>
        <v>471.51</v>
      </c>
    </row>
    <row r="5385" spans="1:7" x14ac:dyDescent="0.25">
      <c r="A5385" t="s">
        <v>311</v>
      </c>
      <c r="B5385" t="s">
        <v>314</v>
      </c>
      <c r="C5385" t="s">
        <v>321</v>
      </c>
      <c r="D5385" s="34">
        <v>45047</v>
      </c>
      <c r="E5385">
        <v>415.91</v>
      </c>
      <c r="F5385" s="24">
        <v>54.07</v>
      </c>
      <c r="G5385" s="24">
        <f t="shared" si="84"/>
        <v>469.98</v>
      </c>
    </row>
    <row r="5386" spans="1:7" x14ac:dyDescent="0.25">
      <c r="A5386" t="s">
        <v>311</v>
      </c>
      <c r="B5386" t="s">
        <v>314</v>
      </c>
      <c r="C5386" t="s">
        <v>322</v>
      </c>
      <c r="D5386" s="34">
        <v>45047</v>
      </c>
      <c r="E5386">
        <v>417.27</v>
      </c>
      <c r="F5386" s="24">
        <v>54.24</v>
      </c>
      <c r="G5386" s="24">
        <f t="shared" si="84"/>
        <v>471.51</v>
      </c>
    </row>
    <row r="5387" spans="1:7" x14ac:dyDescent="0.25">
      <c r="A5387" t="s">
        <v>311</v>
      </c>
      <c r="B5387" t="s">
        <v>314</v>
      </c>
      <c r="C5387" t="s">
        <v>323</v>
      </c>
      <c r="D5387" s="34">
        <v>45047</v>
      </c>
      <c r="E5387">
        <v>415.91</v>
      </c>
      <c r="F5387" s="24">
        <v>54.07</v>
      </c>
      <c r="G5387" s="24">
        <f t="shared" si="84"/>
        <v>469.98</v>
      </c>
    </row>
    <row r="5388" spans="1:7" x14ac:dyDescent="0.25">
      <c r="A5388" t="s">
        <v>311</v>
      </c>
      <c r="B5388" t="s">
        <v>314</v>
      </c>
      <c r="C5388" t="s">
        <v>324</v>
      </c>
      <c r="D5388" s="34">
        <v>45047</v>
      </c>
      <c r="E5388">
        <v>417.27</v>
      </c>
      <c r="F5388" s="24">
        <v>54.24</v>
      </c>
      <c r="G5388" s="24">
        <f t="shared" si="84"/>
        <v>471.51</v>
      </c>
    </row>
    <row r="5389" spans="1:7" x14ac:dyDescent="0.25">
      <c r="A5389" t="s">
        <v>311</v>
      </c>
      <c r="B5389" t="s">
        <v>314</v>
      </c>
      <c r="C5389" t="s">
        <v>325</v>
      </c>
      <c r="D5389" s="34">
        <v>45047</v>
      </c>
      <c r="E5389">
        <v>415.91</v>
      </c>
      <c r="F5389" s="24">
        <v>54.07</v>
      </c>
      <c r="G5389" s="24">
        <f t="shared" si="84"/>
        <v>469.98</v>
      </c>
    </row>
    <row r="5390" spans="1:7" x14ac:dyDescent="0.25">
      <c r="A5390" t="s">
        <v>311</v>
      </c>
      <c r="B5390" t="s">
        <v>314</v>
      </c>
      <c r="C5390" t="s">
        <v>326</v>
      </c>
      <c r="D5390" s="34">
        <v>45047</v>
      </c>
      <c r="E5390">
        <v>417.27</v>
      </c>
      <c r="F5390" s="24">
        <v>54.24</v>
      </c>
      <c r="G5390" s="24">
        <f t="shared" si="84"/>
        <v>471.51</v>
      </c>
    </row>
    <row r="5391" spans="1:7" x14ac:dyDescent="0.25">
      <c r="A5391" t="s">
        <v>311</v>
      </c>
      <c r="B5391" t="s">
        <v>314</v>
      </c>
      <c r="C5391" t="s">
        <v>327</v>
      </c>
      <c r="D5391" s="34">
        <v>45047</v>
      </c>
      <c r="E5391">
        <v>417.27</v>
      </c>
      <c r="F5391" s="24">
        <v>54.24</v>
      </c>
      <c r="G5391" s="24">
        <f t="shared" si="84"/>
        <v>471.51</v>
      </c>
    </row>
    <row r="5392" spans="1:7" x14ac:dyDescent="0.25">
      <c r="A5392" t="s">
        <v>311</v>
      </c>
      <c r="B5392" t="s">
        <v>314</v>
      </c>
      <c r="C5392" t="s">
        <v>328</v>
      </c>
      <c r="D5392" s="34">
        <v>45047</v>
      </c>
      <c r="E5392">
        <v>417.27</v>
      </c>
      <c r="F5392" s="24">
        <v>54.24</v>
      </c>
      <c r="G5392" s="24">
        <f t="shared" si="84"/>
        <v>471.51</v>
      </c>
    </row>
    <row r="5393" spans="1:7" x14ac:dyDescent="0.25">
      <c r="A5393" t="s">
        <v>311</v>
      </c>
      <c r="B5393" t="s">
        <v>314</v>
      </c>
      <c r="C5393" t="s">
        <v>329</v>
      </c>
      <c r="D5393" s="34">
        <v>45047</v>
      </c>
      <c r="E5393">
        <v>417.27</v>
      </c>
      <c r="F5393" s="24">
        <v>54.24</v>
      </c>
      <c r="G5393" s="24">
        <f t="shared" si="84"/>
        <v>471.51</v>
      </c>
    </row>
    <row r="5394" spans="1:7" x14ac:dyDescent="0.25">
      <c r="A5394" t="s">
        <v>311</v>
      </c>
      <c r="B5394" t="s">
        <v>314</v>
      </c>
      <c r="C5394" t="s">
        <v>330</v>
      </c>
      <c r="D5394" s="34">
        <v>45047</v>
      </c>
      <c r="E5394">
        <v>415.91</v>
      </c>
      <c r="F5394" s="24">
        <v>54.07</v>
      </c>
      <c r="G5394" s="24">
        <f t="shared" si="84"/>
        <v>469.98</v>
      </c>
    </row>
    <row r="5395" spans="1:7" x14ac:dyDescent="0.25">
      <c r="A5395" t="s">
        <v>311</v>
      </c>
      <c r="B5395" t="s">
        <v>314</v>
      </c>
      <c r="C5395" t="s">
        <v>331</v>
      </c>
      <c r="D5395" s="34">
        <v>45047</v>
      </c>
      <c r="E5395">
        <v>417.27</v>
      </c>
      <c r="F5395" s="24">
        <v>54.24</v>
      </c>
      <c r="G5395" s="24">
        <f t="shared" si="84"/>
        <v>471.51</v>
      </c>
    </row>
    <row r="5396" spans="1:7" x14ac:dyDescent="0.25">
      <c r="A5396" t="s">
        <v>311</v>
      </c>
      <c r="B5396" t="s">
        <v>314</v>
      </c>
      <c r="C5396" t="s">
        <v>332</v>
      </c>
      <c r="D5396" s="34">
        <v>45047</v>
      </c>
      <c r="E5396">
        <v>417.27</v>
      </c>
      <c r="F5396" s="24">
        <v>54.24</v>
      </c>
      <c r="G5396" s="24">
        <f t="shared" si="84"/>
        <v>471.51</v>
      </c>
    </row>
    <row r="5397" spans="1:7" x14ac:dyDescent="0.25">
      <c r="A5397" t="s">
        <v>311</v>
      </c>
      <c r="B5397" t="s">
        <v>314</v>
      </c>
      <c r="C5397" t="s">
        <v>333</v>
      </c>
      <c r="D5397" s="34">
        <v>45047</v>
      </c>
      <c r="E5397">
        <v>417.27</v>
      </c>
      <c r="F5397" s="24">
        <v>54.24</v>
      </c>
      <c r="G5397" s="24">
        <f t="shared" si="84"/>
        <v>471.51</v>
      </c>
    </row>
    <row r="5398" spans="1:7" x14ac:dyDescent="0.25">
      <c r="A5398" t="s">
        <v>311</v>
      </c>
      <c r="B5398" t="s">
        <v>314</v>
      </c>
      <c r="C5398" t="s">
        <v>334</v>
      </c>
      <c r="D5398" s="34">
        <v>45047</v>
      </c>
      <c r="E5398">
        <v>415.91</v>
      </c>
      <c r="F5398" s="24">
        <v>54.07</v>
      </c>
      <c r="G5398" s="24">
        <f t="shared" si="84"/>
        <v>469.98</v>
      </c>
    </row>
    <row r="5399" spans="1:7" x14ac:dyDescent="0.25">
      <c r="A5399" t="s">
        <v>311</v>
      </c>
      <c r="B5399" t="s">
        <v>314</v>
      </c>
      <c r="C5399" t="s">
        <v>335</v>
      </c>
      <c r="D5399" s="34">
        <v>45047</v>
      </c>
      <c r="E5399">
        <v>417.27</v>
      </c>
      <c r="F5399" s="24">
        <v>54.24</v>
      </c>
      <c r="G5399" s="24">
        <f t="shared" si="84"/>
        <v>471.51</v>
      </c>
    </row>
    <row r="5400" spans="1:7" x14ac:dyDescent="0.25">
      <c r="A5400" t="s">
        <v>311</v>
      </c>
      <c r="B5400" t="s">
        <v>314</v>
      </c>
      <c r="C5400" t="s">
        <v>336</v>
      </c>
      <c r="D5400" s="34">
        <v>45047</v>
      </c>
      <c r="E5400">
        <v>417.27</v>
      </c>
      <c r="F5400" s="24">
        <v>54.24</v>
      </c>
      <c r="G5400" s="24">
        <f t="shared" si="84"/>
        <v>471.51</v>
      </c>
    </row>
    <row r="5401" spans="1:7" x14ac:dyDescent="0.25">
      <c r="A5401" t="s">
        <v>311</v>
      </c>
      <c r="B5401" t="s">
        <v>314</v>
      </c>
      <c r="C5401" t="s">
        <v>337</v>
      </c>
      <c r="D5401" s="34">
        <v>45047</v>
      </c>
      <c r="E5401">
        <v>415.91</v>
      </c>
      <c r="F5401" s="24">
        <v>54.07</v>
      </c>
      <c r="G5401" s="24">
        <f t="shared" si="84"/>
        <v>469.98</v>
      </c>
    </row>
    <row r="5402" spans="1:7" x14ac:dyDescent="0.25">
      <c r="A5402" t="s">
        <v>311</v>
      </c>
      <c r="B5402" t="s">
        <v>314</v>
      </c>
      <c r="C5402" t="s">
        <v>338</v>
      </c>
      <c r="D5402" s="34">
        <v>45047</v>
      </c>
      <c r="E5402">
        <v>415.91</v>
      </c>
      <c r="F5402" s="24">
        <v>54.07</v>
      </c>
      <c r="G5402" s="24">
        <f t="shared" si="84"/>
        <v>469.98</v>
      </c>
    </row>
    <row r="5403" spans="1:7" x14ac:dyDescent="0.25">
      <c r="A5403" t="s">
        <v>311</v>
      </c>
      <c r="B5403" t="s">
        <v>314</v>
      </c>
      <c r="C5403" t="s">
        <v>339</v>
      </c>
      <c r="D5403" s="34">
        <v>45047</v>
      </c>
      <c r="E5403">
        <v>415.91</v>
      </c>
      <c r="F5403" s="24">
        <v>54.07</v>
      </c>
      <c r="G5403" s="24">
        <f t="shared" si="84"/>
        <v>469.98</v>
      </c>
    </row>
    <row r="5404" spans="1:7" x14ac:dyDescent="0.25">
      <c r="A5404" t="s">
        <v>311</v>
      </c>
      <c r="B5404" t="s">
        <v>314</v>
      </c>
      <c r="C5404" t="s">
        <v>340</v>
      </c>
      <c r="D5404" s="34">
        <v>45047</v>
      </c>
      <c r="E5404">
        <v>415.91</v>
      </c>
      <c r="F5404" s="24">
        <v>54.07</v>
      </c>
      <c r="G5404" s="24">
        <f t="shared" si="84"/>
        <v>469.98</v>
      </c>
    </row>
    <row r="5405" spans="1:7" x14ac:dyDescent="0.25">
      <c r="A5405" t="s">
        <v>311</v>
      </c>
      <c r="B5405" t="s">
        <v>314</v>
      </c>
      <c r="C5405" t="s">
        <v>341</v>
      </c>
      <c r="D5405" s="34">
        <v>45047</v>
      </c>
      <c r="E5405">
        <v>415.91</v>
      </c>
      <c r="F5405" s="24">
        <v>54.07</v>
      </c>
      <c r="G5405" s="24">
        <f t="shared" si="84"/>
        <v>469.98</v>
      </c>
    </row>
    <row r="5406" spans="1:7" x14ac:dyDescent="0.25">
      <c r="A5406" t="s">
        <v>311</v>
      </c>
      <c r="B5406" t="s">
        <v>314</v>
      </c>
      <c r="C5406" t="s">
        <v>342</v>
      </c>
      <c r="D5406" s="34">
        <v>45047</v>
      </c>
      <c r="E5406">
        <v>415.91</v>
      </c>
      <c r="F5406" s="24">
        <v>54.07</v>
      </c>
      <c r="G5406" s="24">
        <f t="shared" si="84"/>
        <v>469.98</v>
      </c>
    </row>
    <row r="5407" spans="1:7" x14ac:dyDescent="0.25">
      <c r="A5407" t="s">
        <v>311</v>
      </c>
      <c r="B5407" t="s">
        <v>314</v>
      </c>
      <c r="C5407" t="s">
        <v>343</v>
      </c>
      <c r="D5407" s="34">
        <v>45047</v>
      </c>
      <c r="E5407">
        <v>415.91</v>
      </c>
      <c r="F5407" s="24">
        <v>54.07</v>
      </c>
      <c r="G5407" s="24">
        <f t="shared" si="84"/>
        <v>469.98</v>
      </c>
    </row>
    <row r="5408" spans="1:7" x14ac:dyDescent="0.25">
      <c r="A5408" t="s">
        <v>311</v>
      </c>
      <c r="B5408" t="s">
        <v>314</v>
      </c>
      <c r="C5408" t="s">
        <v>344</v>
      </c>
      <c r="D5408" s="34">
        <v>45047</v>
      </c>
      <c r="E5408">
        <v>415.91</v>
      </c>
      <c r="F5408" s="24">
        <v>54.07</v>
      </c>
      <c r="G5408" s="24">
        <f t="shared" si="84"/>
        <v>469.98</v>
      </c>
    </row>
    <row r="5409" spans="1:7" x14ac:dyDescent="0.25">
      <c r="A5409" t="s">
        <v>311</v>
      </c>
      <c r="B5409" t="s">
        <v>314</v>
      </c>
      <c r="C5409" t="s">
        <v>345</v>
      </c>
      <c r="D5409" s="34">
        <v>45047</v>
      </c>
      <c r="E5409">
        <v>415.91</v>
      </c>
      <c r="F5409" s="24">
        <v>54.07</v>
      </c>
      <c r="G5409" s="24">
        <f t="shared" si="84"/>
        <v>469.98</v>
      </c>
    </row>
    <row r="5410" spans="1:7" x14ac:dyDescent="0.25">
      <c r="A5410" t="s">
        <v>311</v>
      </c>
      <c r="B5410" t="s">
        <v>314</v>
      </c>
      <c r="C5410" t="s">
        <v>346</v>
      </c>
      <c r="D5410" s="34">
        <v>45047</v>
      </c>
      <c r="E5410">
        <v>415.91</v>
      </c>
      <c r="F5410" s="24">
        <v>54.07</v>
      </c>
      <c r="G5410" s="24">
        <f t="shared" si="84"/>
        <v>469.98</v>
      </c>
    </row>
    <row r="5411" spans="1:7" x14ac:dyDescent="0.25">
      <c r="A5411" t="s">
        <v>311</v>
      </c>
      <c r="B5411" t="s">
        <v>314</v>
      </c>
      <c r="C5411" t="s">
        <v>347</v>
      </c>
      <c r="D5411" s="34">
        <v>45047</v>
      </c>
      <c r="E5411">
        <v>415.91</v>
      </c>
      <c r="F5411" s="24">
        <v>54.07</v>
      </c>
      <c r="G5411" s="24">
        <f t="shared" si="84"/>
        <v>469.98</v>
      </c>
    </row>
    <row r="5412" spans="1:7" x14ac:dyDescent="0.25">
      <c r="A5412" t="s">
        <v>311</v>
      </c>
      <c r="B5412" t="s">
        <v>314</v>
      </c>
      <c r="C5412" t="s">
        <v>348</v>
      </c>
      <c r="D5412" s="34">
        <v>45047</v>
      </c>
      <c r="E5412">
        <v>415.91</v>
      </c>
      <c r="F5412" s="24">
        <v>54.07</v>
      </c>
      <c r="G5412" s="24">
        <f t="shared" si="84"/>
        <v>469.98</v>
      </c>
    </row>
    <row r="5413" spans="1:7" x14ac:dyDescent="0.25">
      <c r="A5413" t="s">
        <v>311</v>
      </c>
      <c r="B5413" t="s">
        <v>314</v>
      </c>
      <c r="C5413" t="s">
        <v>349</v>
      </c>
      <c r="D5413" s="34">
        <v>45047</v>
      </c>
      <c r="E5413">
        <v>417.27</v>
      </c>
      <c r="F5413" s="24">
        <v>54.24</v>
      </c>
      <c r="G5413" s="24">
        <f t="shared" si="84"/>
        <v>471.51</v>
      </c>
    </row>
    <row r="5414" spans="1:7" x14ac:dyDescent="0.25">
      <c r="A5414" t="s">
        <v>311</v>
      </c>
      <c r="B5414" t="s">
        <v>314</v>
      </c>
      <c r="C5414" t="s">
        <v>350</v>
      </c>
      <c r="D5414" s="34">
        <v>45047</v>
      </c>
      <c r="E5414">
        <v>415.91</v>
      </c>
      <c r="F5414" s="24">
        <v>54.07</v>
      </c>
      <c r="G5414" s="24">
        <f t="shared" si="84"/>
        <v>469.98</v>
      </c>
    </row>
    <row r="5415" spans="1:7" x14ac:dyDescent="0.25">
      <c r="A5415" t="s">
        <v>311</v>
      </c>
      <c r="B5415" t="s">
        <v>314</v>
      </c>
      <c r="C5415" t="s">
        <v>351</v>
      </c>
      <c r="D5415" s="34">
        <v>45047</v>
      </c>
      <c r="E5415">
        <v>417.27</v>
      </c>
      <c r="F5415" s="24">
        <v>54.24</v>
      </c>
      <c r="G5415" s="24">
        <f t="shared" si="84"/>
        <v>471.51</v>
      </c>
    </row>
    <row r="5416" spans="1:7" x14ac:dyDescent="0.25">
      <c r="A5416" t="s">
        <v>311</v>
      </c>
      <c r="B5416" t="s">
        <v>314</v>
      </c>
      <c r="C5416" t="s">
        <v>352</v>
      </c>
      <c r="D5416" s="34">
        <v>45047</v>
      </c>
      <c r="E5416">
        <v>417.27</v>
      </c>
      <c r="F5416" s="24">
        <v>54.24</v>
      </c>
      <c r="G5416" s="24">
        <f t="shared" si="84"/>
        <v>471.51</v>
      </c>
    </row>
    <row r="5417" spans="1:7" x14ac:dyDescent="0.25">
      <c r="A5417" t="s">
        <v>311</v>
      </c>
      <c r="B5417" t="s">
        <v>314</v>
      </c>
      <c r="C5417" t="s">
        <v>353</v>
      </c>
      <c r="D5417" s="34">
        <v>45047</v>
      </c>
      <c r="E5417">
        <v>415.91</v>
      </c>
      <c r="F5417" s="24">
        <v>54.07</v>
      </c>
      <c r="G5417" s="24">
        <f t="shared" si="84"/>
        <v>469.98</v>
      </c>
    </row>
    <row r="5418" spans="1:7" x14ac:dyDescent="0.25">
      <c r="A5418" t="s">
        <v>311</v>
      </c>
      <c r="B5418" t="s">
        <v>314</v>
      </c>
      <c r="C5418" t="s">
        <v>354</v>
      </c>
      <c r="D5418" s="34">
        <v>45047</v>
      </c>
      <c r="E5418">
        <v>417.27</v>
      </c>
      <c r="F5418" s="24">
        <v>54.24</v>
      </c>
      <c r="G5418" s="24">
        <f t="shared" si="84"/>
        <v>471.51</v>
      </c>
    </row>
    <row r="5419" spans="1:7" x14ac:dyDescent="0.25">
      <c r="A5419" t="s">
        <v>311</v>
      </c>
      <c r="B5419" t="s">
        <v>314</v>
      </c>
      <c r="C5419" t="s">
        <v>355</v>
      </c>
      <c r="D5419" s="34">
        <v>45047</v>
      </c>
      <c r="E5419">
        <v>417.27</v>
      </c>
      <c r="F5419" s="24">
        <v>54.24</v>
      </c>
      <c r="G5419" s="24">
        <f t="shared" si="84"/>
        <v>471.51</v>
      </c>
    </row>
    <row r="5420" spans="1:7" x14ac:dyDescent="0.25">
      <c r="A5420" t="s">
        <v>311</v>
      </c>
      <c r="B5420" t="s">
        <v>314</v>
      </c>
      <c r="C5420" t="s">
        <v>356</v>
      </c>
      <c r="D5420" s="34">
        <v>45047</v>
      </c>
      <c r="E5420">
        <v>417.27</v>
      </c>
      <c r="F5420" s="24">
        <v>54.24</v>
      </c>
      <c r="G5420" s="24">
        <f t="shared" si="84"/>
        <v>471.51</v>
      </c>
    </row>
    <row r="5421" spans="1:7" x14ac:dyDescent="0.25">
      <c r="A5421" t="s">
        <v>311</v>
      </c>
      <c r="B5421" t="s">
        <v>314</v>
      </c>
      <c r="C5421" t="s">
        <v>357</v>
      </c>
      <c r="D5421" s="34">
        <v>45047</v>
      </c>
      <c r="E5421">
        <v>417.27</v>
      </c>
      <c r="F5421" s="24">
        <v>54.24</v>
      </c>
      <c r="G5421" s="24">
        <f t="shared" si="84"/>
        <v>471.51</v>
      </c>
    </row>
    <row r="5422" spans="1:7" x14ac:dyDescent="0.25">
      <c r="A5422" t="s">
        <v>311</v>
      </c>
      <c r="B5422" t="s">
        <v>314</v>
      </c>
      <c r="C5422" t="s">
        <v>358</v>
      </c>
      <c r="D5422" s="34">
        <v>45047</v>
      </c>
      <c r="E5422">
        <v>417.27</v>
      </c>
      <c r="F5422" s="24">
        <v>54.24</v>
      </c>
      <c r="G5422" s="24">
        <f t="shared" si="84"/>
        <v>471.51</v>
      </c>
    </row>
    <row r="5423" spans="1:7" x14ac:dyDescent="0.25">
      <c r="A5423" t="s">
        <v>311</v>
      </c>
      <c r="B5423" t="s">
        <v>314</v>
      </c>
      <c r="C5423" t="s">
        <v>359</v>
      </c>
      <c r="D5423" s="34">
        <v>45047</v>
      </c>
      <c r="E5423">
        <v>417.27</v>
      </c>
      <c r="F5423" s="24">
        <v>54.24</v>
      </c>
      <c r="G5423" s="24">
        <f t="shared" si="84"/>
        <v>471.51</v>
      </c>
    </row>
    <row r="5424" spans="1:7" x14ac:dyDescent="0.25">
      <c r="A5424" t="s">
        <v>311</v>
      </c>
      <c r="B5424" t="s">
        <v>314</v>
      </c>
      <c r="C5424" t="s">
        <v>360</v>
      </c>
      <c r="D5424" s="34">
        <v>45047</v>
      </c>
      <c r="E5424">
        <v>417.27</v>
      </c>
      <c r="F5424" s="24">
        <v>54.24</v>
      </c>
      <c r="G5424" s="24">
        <f t="shared" si="84"/>
        <v>471.51</v>
      </c>
    </row>
    <row r="5425" spans="1:7" x14ac:dyDescent="0.25">
      <c r="A5425" t="s">
        <v>311</v>
      </c>
      <c r="B5425" t="s">
        <v>314</v>
      </c>
      <c r="C5425" t="s">
        <v>361</v>
      </c>
      <c r="D5425" s="34">
        <v>45047</v>
      </c>
      <c r="E5425">
        <v>417.27</v>
      </c>
      <c r="F5425" s="24">
        <v>54.24</v>
      </c>
      <c r="G5425" s="24">
        <f t="shared" si="84"/>
        <v>471.51</v>
      </c>
    </row>
    <row r="5426" spans="1:7" x14ac:dyDescent="0.25">
      <c r="A5426" t="s">
        <v>311</v>
      </c>
      <c r="B5426" t="s">
        <v>314</v>
      </c>
      <c r="C5426" t="s">
        <v>362</v>
      </c>
      <c r="D5426" s="34">
        <v>45047</v>
      </c>
      <c r="E5426">
        <v>417.27</v>
      </c>
      <c r="F5426" s="24">
        <v>54.24</v>
      </c>
      <c r="G5426" s="24">
        <f t="shared" si="84"/>
        <v>471.51</v>
      </c>
    </row>
    <row r="5427" spans="1:7" x14ac:dyDescent="0.25">
      <c r="A5427" t="s">
        <v>311</v>
      </c>
      <c r="B5427" t="s">
        <v>314</v>
      </c>
      <c r="C5427" t="s">
        <v>363</v>
      </c>
      <c r="D5427" s="34">
        <v>45047</v>
      </c>
      <c r="E5427">
        <v>417.27</v>
      </c>
      <c r="F5427" s="24">
        <v>54.24</v>
      </c>
      <c r="G5427" s="24">
        <f t="shared" si="84"/>
        <v>471.51</v>
      </c>
    </row>
    <row r="5428" spans="1:7" x14ac:dyDescent="0.25">
      <c r="A5428" t="s">
        <v>311</v>
      </c>
      <c r="B5428" t="s">
        <v>314</v>
      </c>
      <c r="C5428" t="s">
        <v>364</v>
      </c>
      <c r="D5428" s="34">
        <v>45047</v>
      </c>
      <c r="E5428">
        <v>417.27</v>
      </c>
      <c r="F5428" s="24">
        <v>54.24</v>
      </c>
      <c r="G5428" s="24">
        <f t="shared" si="84"/>
        <v>471.51</v>
      </c>
    </row>
    <row r="5429" spans="1:7" x14ac:dyDescent="0.25">
      <c r="A5429" t="s">
        <v>311</v>
      </c>
      <c r="B5429" t="s">
        <v>314</v>
      </c>
      <c r="C5429" t="s">
        <v>365</v>
      </c>
      <c r="D5429" s="34">
        <v>45047</v>
      </c>
      <c r="E5429">
        <v>417.27</v>
      </c>
      <c r="F5429" s="24">
        <v>54.24</v>
      </c>
      <c r="G5429" s="24">
        <f t="shared" si="84"/>
        <v>471.51</v>
      </c>
    </row>
    <row r="5430" spans="1:7" x14ac:dyDescent="0.25">
      <c r="A5430" t="s">
        <v>311</v>
      </c>
      <c r="B5430" t="s">
        <v>314</v>
      </c>
      <c r="C5430" t="s">
        <v>366</v>
      </c>
      <c r="D5430" s="34">
        <v>45047</v>
      </c>
      <c r="E5430">
        <v>417.27</v>
      </c>
      <c r="F5430" s="24">
        <v>54.24</v>
      </c>
      <c r="G5430" s="24">
        <f t="shared" si="84"/>
        <v>471.51</v>
      </c>
    </row>
    <row r="5431" spans="1:7" x14ac:dyDescent="0.25">
      <c r="A5431" t="s">
        <v>311</v>
      </c>
      <c r="B5431" t="s">
        <v>314</v>
      </c>
      <c r="C5431" t="s">
        <v>367</v>
      </c>
      <c r="D5431" s="34">
        <v>45047</v>
      </c>
      <c r="E5431">
        <v>415.91</v>
      </c>
      <c r="F5431" s="24">
        <v>54.07</v>
      </c>
      <c r="G5431" s="24">
        <f t="shared" si="84"/>
        <v>469.98</v>
      </c>
    </row>
    <row r="5432" spans="1:7" x14ac:dyDescent="0.25">
      <c r="A5432" t="s">
        <v>311</v>
      </c>
      <c r="B5432" t="s">
        <v>314</v>
      </c>
      <c r="C5432" t="s">
        <v>368</v>
      </c>
      <c r="D5432" s="34">
        <v>45047</v>
      </c>
      <c r="E5432">
        <v>417.27</v>
      </c>
      <c r="F5432" s="24">
        <v>54.24</v>
      </c>
      <c r="G5432" s="24">
        <f t="shared" si="84"/>
        <v>471.51</v>
      </c>
    </row>
    <row r="5433" spans="1:7" x14ac:dyDescent="0.25">
      <c r="A5433" t="s">
        <v>311</v>
      </c>
      <c r="B5433" t="s">
        <v>314</v>
      </c>
      <c r="C5433" t="s">
        <v>369</v>
      </c>
      <c r="D5433" s="34">
        <v>45047</v>
      </c>
      <c r="E5433">
        <v>417.27</v>
      </c>
      <c r="F5433" s="24">
        <v>54.24</v>
      </c>
      <c r="G5433" s="24">
        <f t="shared" si="84"/>
        <v>471.51</v>
      </c>
    </row>
    <row r="5434" spans="1:7" x14ac:dyDescent="0.25">
      <c r="A5434" t="s">
        <v>311</v>
      </c>
      <c r="B5434" t="s">
        <v>314</v>
      </c>
      <c r="C5434" t="s">
        <v>370</v>
      </c>
      <c r="D5434" s="34">
        <v>45047</v>
      </c>
      <c r="E5434">
        <v>417.27</v>
      </c>
      <c r="F5434" s="24">
        <v>54.24</v>
      </c>
      <c r="G5434" s="24">
        <f t="shared" si="84"/>
        <v>471.51</v>
      </c>
    </row>
    <row r="5435" spans="1:7" x14ac:dyDescent="0.25">
      <c r="A5435" t="s">
        <v>311</v>
      </c>
      <c r="B5435" t="s">
        <v>314</v>
      </c>
      <c r="C5435" t="s">
        <v>371</v>
      </c>
      <c r="D5435" s="34">
        <v>45047</v>
      </c>
      <c r="E5435">
        <v>417.27</v>
      </c>
      <c r="F5435" s="24">
        <v>54.24</v>
      </c>
      <c r="G5435" s="24">
        <f t="shared" si="84"/>
        <v>471.51</v>
      </c>
    </row>
    <row r="5436" spans="1:7" x14ac:dyDescent="0.25">
      <c r="A5436" t="s">
        <v>311</v>
      </c>
      <c r="B5436" t="s">
        <v>314</v>
      </c>
      <c r="C5436" t="s">
        <v>372</v>
      </c>
      <c r="D5436" s="34">
        <v>45047</v>
      </c>
      <c r="E5436">
        <v>417.27</v>
      </c>
      <c r="F5436" s="24">
        <v>54.24</v>
      </c>
      <c r="G5436" s="24">
        <f t="shared" si="84"/>
        <v>471.51</v>
      </c>
    </row>
    <row r="5437" spans="1:7" x14ac:dyDescent="0.25">
      <c r="A5437" t="s">
        <v>311</v>
      </c>
      <c r="B5437" t="s">
        <v>314</v>
      </c>
      <c r="C5437" t="s">
        <v>373</v>
      </c>
      <c r="D5437" s="34">
        <v>45047</v>
      </c>
      <c r="E5437">
        <v>417.27</v>
      </c>
      <c r="F5437" s="24">
        <v>54.24</v>
      </c>
      <c r="G5437" s="24">
        <f t="shared" si="84"/>
        <v>471.51</v>
      </c>
    </row>
    <row r="5438" spans="1:7" x14ac:dyDescent="0.25">
      <c r="A5438" t="s">
        <v>311</v>
      </c>
      <c r="B5438" t="s">
        <v>314</v>
      </c>
      <c r="C5438" t="s">
        <v>374</v>
      </c>
      <c r="D5438" s="34">
        <v>45047</v>
      </c>
      <c r="E5438">
        <v>415.91</v>
      </c>
      <c r="F5438" s="24">
        <v>54.07</v>
      </c>
      <c r="G5438" s="24">
        <f t="shared" si="84"/>
        <v>469.98</v>
      </c>
    </row>
    <row r="5439" spans="1:7" x14ac:dyDescent="0.25">
      <c r="A5439" t="s">
        <v>311</v>
      </c>
      <c r="B5439" t="s">
        <v>314</v>
      </c>
      <c r="C5439" t="s">
        <v>375</v>
      </c>
      <c r="D5439" s="34">
        <v>45047</v>
      </c>
      <c r="E5439">
        <v>417.27</v>
      </c>
      <c r="F5439" s="24">
        <v>54.24</v>
      </c>
      <c r="G5439" s="24">
        <f t="shared" si="84"/>
        <v>471.51</v>
      </c>
    </row>
    <row r="5440" spans="1:7" x14ac:dyDescent="0.25">
      <c r="A5440" t="s">
        <v>311</v>
      </c>
      <c r="B5440" t="s">
        <v>314</v>
      </c>
      <c r="C5440" t="s">
        <v>376</v>
      </c>
      <c r="D5440" s="34">
        <v>45047</v>
      </c>
      <c r="E5440">
        <v>417.27</v>
      </c>
      <c r="F5440" s="24">
        <v>54.24</v>
      </c>
      <c r="G5440" s="24">
        <f t="shared" si="84"/>
        <v>471.51</v>
      </c>
    </row>
    <row r="5441" spans="1:7" x14ac:dyDescent="0.25">
      <c r="A5441" t="s">
        <v>311</v>
      </c>
      <c r="B5441" t="s">
        <v>314</v>
      </c>
      <c r="C5441" t="s">
        <v>377</v>
      </c>
      <c r="D5441" s="34">
        <v>45047</v>
      </c>
      <c r="E5441">
        <v>417.27</v>
      </c>
      <c r="F5441" s="24">
        <v>54.24</v>
      </c>
      <c r="G5441" s="24">
        <f t="shared" si="84"/>
        <v>471.51</v>
      </c>
    </row>
    <row r="5442" spans="1:7" x14ac:dyDescent="0.25">
      <c r="A5442" t="s">
        <v>311</v>
      </c>
      <c r="B5442" t="s">
        <v>314</v>
      </c>
      <c r="C5442" t="s">
        <v>378</v>
      </c>
      <c r="D5442" s="34">
        <v>45047</v>
      </c>
      <c r="E5442">
        <v>417.27</v>
      </c>
      <c r="F5442" s="24">
        <v>54.24</v>
      </c>
      <c r="G5442" s="24">
        <f t="shared" si="84"/>
        <v>471.51</v>
      </c>
    </row>
    <row r="5443" spans="1:7" x14ac:dyDescent="0.25">
      <c r="A5443" t="s">
        <v>311</v>
      </c>
      <c r="B5443" t="s">
        <v>314</v>
      </c>
      <c r="C5443" t="s">
        <v>379</v>
      </c>
      <c r="D5443" s="34">
        <v>45047</v>
      </c>
      <c r="E5443">
        <v>415.91</v>
      </c>
      <c r="F5443" s="24">
        <v>54.07</v>
      </c>
      <c r="G5443" s="24">
        <f t="shared" ref="G5443:G5506" si="85">SUM(E5443:F5443)</f>
        <v>469.98</v>
      </c>
    </row>
    <row r="5444" spans="1:7" x14ac:dyDescent="0.25">
      <c r="A5444" t="s">
        <v>311</v>
      </c>
      <c r="B5444" t="s">
        <v>314</v>
      </c>
      <c r="C5444" t="s">
        <v>380</v>
      </c>
      <c r="D5444" s="34">
        <v>45047</v>
      </c>
      <c r="E5444">
        <v>415.91</v>
      </c>
      <c r="F5444" s="24">
        <v>54.07</v>
      </c>
      <c r="G5444" s="24">
        <f t="shared" si="85"/>
        <v>469.98</v>
      </c>
    </row>
    <row r="5445" spans="1:7" x14ac:dyDescent="0.25">
      <c r="A5445" t="s">
        <v>311</v>
      </c>
      <c r="B5445" t="s">
        <v>314</v>
      </c>
      <c r="C5445" t="s">
        <v>381</v>
      </c>
      <c r="D5445" s="34">
        <v>45047</v>
      </c>
      <c r="E5445">
        <v>415.91</v>
      </c>
      <c r="F5445" s="24">
        <v>54.07</v>
      </c>
      <c r="G5445" s="24">
        <f t="shared" si="85"/>
        <v>469.98</v>
      </c>
    </row>
    <row r="5446" spans="1:7" x14ac:dyDescent="0.25">
      <c r="A5446" t="s">
        <v>311</v>
      </c>
      <c r="B5446" t="s">
        <v>314</v>
      </c>
      <c r="C5446" t="s">
        <v>382</v>
      </c>
      <c r="D5446" s="34">
        <v>45047</v>
      </c>
      <c r="E5446">
        <v>415.91</v>
      </c>
      <c r="F5446" s="24">
        <v>54.07</v>
      </c>
      <c r="G5446" s="24">
        <f t="shared" si="85"/>
        <v>469.98</v>
      </c>
    </row>
    <row r="5447" spans="1:7" x14ac:dyDescent="0.25">
      <c r="A5447" t="s">
        <v>311</v>
      </c>
      <c r="B5447" t="s">
        <v>314</v>
      </c>
      <c r="C5447" t="s">
        <v>383</v>
      </c>
      <c r="D5447" s="34">
        <v>45047</v>
      </c>
      <c r="E5447">
        <v>415.91</v>
      </c>
      <c r="F5447" s="24">
        <v>54.07</v>
      </c>
      <c r="G5447" s="24">
        <f t="shared" si="85"/>
        <v>469.98</v>
      </c>
    </row>
    <row r="5448" spans="1:7" x14ac:dyDescent="0.25">
      <c r="A5448" t="s">
        <v>311</v>
      </c>
      <c r="B5448" t="s">
        <v>314</v>
      </c>
      <c r="C5448" t="s">
        <v>384</v>
      </c>
      <c r="D5448" s="34">
        <v>45047</v>
      </c>
      <c r="E5448">
        <v>415.91</v>
      </c>
      <c r="F5448" s="24">
        <v>54.07</v>
      </c>
      <c r="G5448" s="24">
        <f t="shared" si="85"/>
        <v>469.98</v>
      </c>
    </row>
    <row r="5449" spans="1:7" x14ac:dyDescent="0.25">
      <c r="A5449" t="s">
        <v>311</v>
      </c>
      <c r="B5449" t="s">
        <v>314</v>
      </c>
      <c r="C5449" t="s">
        <v>385</v>
      </c>
      <c r="D5449" s="34">
        <v>45047</v>
      </c>
      <c r="E5449">
        <v>415.91</v>
      </c>
      <c r="F5449" s="24">
        <v>54.07</v>
      </c>
      <c r="G5449" s="24">
        <f t="shared" si="85"/>
        <v>469.98</v>
      </c>
    </row>
    <row r="5450" spans="1:7" x14ac:dyDescent="0.25">
      <c r="A5450" t="s">
        <v>311</v>
      </c>
      <c r="B5450" t="s">
        <v>314</v>
      </c>
      <c r="C5450" t="s">
        <v>386</v>
      </c>
      <c r="D5450" s="34">
        <v>45047</v>
      </c>
      <c r="E5450">
        <v>415.91</v>
      </c>
      <c r="F5450" s="24">
        <v>54.07</v>
      </c>
      <c r="G5450" s="24">
        <f t="shared" si="85"/>
        <v>469.98</v>
      </c>
    </row>
    <row r="5451" spans="1:7" x14ac:dyDescent="0.25">
      <c r="A5451" t="s">
        <v>311</v>
      </c>
      <c r="B5451" t="s">
        <v>314</v>
      </c>
      <c r="C5451" t="s">
        <v>387</v>
      </c>
      <c r="D5451" s="34">
        <v>45047</v>
      </c>
      <c r="E5451">
        <v>415.91</v>
      </c>
      <c r="F5451" s="24">
        <v>54.07</v>
      </c>
      <c r="G5451" s="24">
        <f t="shared" si="85"/>
        <v>469.98</v>
      </c>
    </row>
    <row r="5452" spans="1:7" x14ac:dyDescent="0.25">
      <c r="A5452" t="s">
        <v>311</v>
      </c>
      <c r="B5452" t="s">
        <v>314</v>
      </c>
      <c r="C5452" t="s">
        <v>388</v>
      </c>
      <c r="D5452" s="34">
        <v>45047</v>
      </c>
      <c r="E5452">
        <v>415.91</v>
      </c>
      <c r="F5452" s="24">
        <v>54.07</v>
      </c>
      <c r="G5452" s="24">
        <f t="shared" si="85"/>
        <v>469.98</v>
      </c>
    </row>
    <row r="5453" spans="1:7" x14ac:dyDescent="0.25">
      <c r="A5453" t="s">
        <v>311</v>
      </c>
      <c r="B5453" t="s">
        <v>314</v>
      </c>
      <c r="C5453" t="s">
        <v>389</v>
      </c>
      <c r="D5453" s="34">
        <v>45047</v>
      </c>
      <c r="E5453">
        <v>415.91</v>
      </c>
      <c r="F5453" s="24">
        <v>54.07</v>
      </c>
      <c r="G5453" s="24">
        <f t="shared" si="85"/>
        <v>469.98</v>
      </c>
    </row>
    <row r="5454" spans="1:7" x14ac:dyDescent="0.25">
      <c r="A5454" t="s">
        <v>311</v>
      </c>
      <c r="B5454" t="s">
        <v>314</v>
      </c>
      <c r="C5454" t="s">
        <v>390</v>
      </c>
      <c r="D5454" s="34">
        <v>45047</v>
      </c>
      <c r="E5454">
        <v>415.91</v>
      </c>
      <c r="F5454" s="24">
        <v>54.07</v>
      </c>
      <c r="G5454" s="24">
        <f t="shared" si="85"/>
        <v>469.98</v>
      </c>
    </row>
    <row r="5455" spans="1:7" x14ac:dyDescent="0.25">
      <c r="A5455" t="s">
        <v>311</v>
      </c>
      <c r="B5455" t="s">
        <v>314</v>
      </c>
      <c r="C5455" t="s">
        <v>391</v>
      </c>
      <c r="D5455" s="34">
        <v>45047</v>
      </c>
      <c r="E5455">
        <v>415.91</v>
      </c>
      <c r="F5455" s="24">
        <v>54.07</v>
      </c>
      <c r="G5455" s="24">
        <f t="shared" si="85"/>
        <v>469.98</v>
      </c>
    </row>
    <row r="5456" spans="1:7" x14ac:dyDescent="0.25">
      <c r="A5456" t="s">
        <v>311</v>
      </c>
      <c r="B5456" t="s">
        <v>314</v>
      </c>
      <c r="C5456" t="s">
        <v>392</v>
      </c>
      <c r="D5456" s="34">
        <v>45047</v>
      </c>
      <c r="E5456">
        <v>415.91</v>
      </c>
      <c r="F5456" s="24">
        <v>54.07</v>
      </c>
      <c r="G5456" s="24">
        <f t="shared" si="85"/>
        <v>469.98</v>
      </c>
    </row>
    <row r="5457" spans="1:7" x14ac:dyDescent="0.25">
      <c r="A5457" t="s">
        <v>311</v>
      </c>
      <c r="B5457" t="s">
        <v>314</v>
      </c>
      <c r="C5457" t="s">
        <v>393</v>
      </c>
      <c r="D5457" s="34">
        <v>45047</v>
      </c>
      <c r="E5457">
        <v>415.91</v>
      </c>
      <c r="F5457" s="24">
        <v>54.07</v>
      </c>
      <c r="G5457" s="24">
        <f t="shared" si="85"/>
        <v>469.98</v>
      </c>
    </row>
    <row r="5458" spans="1:7" x14ac:dyDescent="0.25">
      <c r="A5458" t="s">
        <v>311</v>
      </c>
      <c r="B5458" t="s">
        <v>314</v>
      </c>
      <c r="C5458" t="s">
        <v>394</v>
      </c>
      <c r="D5458" s="34">
        <v>45047</v>
      </c>
      <c r="E5458">
        <v>415.91</v>
      </c>
      <c r="F5458" s="24">
        <v>54.07</v>
      </c>
      <c r="G5458" s="24">
        <f t="shared" si="85"/>
        <v>469.98</v>
      </c>
    </row>
    <row r="5459" spans="1:7" x14ac:dyDescent="0.25">
      <c r="A5459" t="s">
        <v>311</v>
      </c>
      <c r="B5459" t="s">
        <v>314</v>
      </c>
      <c r="C5459" t="s">
        <v>395</v>
      </c>
      <c r="D5459" s="34">
        <v>45047</v>
      </c>
      <c r="E5459">
        <v>415.91</v>
      </c>
      <c r="F5459" s="24">
        <v>54.07</v>
      </c>
      <c r="G5459" s="24">
        <f t="shared" si="85"/>
        <v>469.98</v>
      </c>
    </row>
    <row r="5460" spans="1:7" x14ac:dyDescent="0.25">
      <c r="A5460" t="s">
        <v>311</v>
      </c>
      <c r="B5460" t="s">
        <v>314</v>
      </c>
      <c r="C5460" t="s">
        <v>396</v>
      </c>
      <c r="D5460" s="34">
        <v>45047</v>
      </c>
      <c r="E5460">
        <v>415.91</v>
      </c>
      <c r="F5460" s="24">
        <v>54.07</v>
      </c>
      <c r="G5460" s="24">
        <f t="shared" si="85"/>
        <v>469.98</v>
      </c>
    </row>
    <row r="5461" spans="1:7" x14ac:dyDescent="0.25">
      <c r="A5461" t="s">
        <v>311</v>
      </c>
      <c r="B5461" t="s">
        <v>314</v>
      </c>
      <c r="C5461" t="s">
        <v>397</v>
      </c>
      <c r="D5461" s="34">
        <v>45047</v>
      </c>
      <c r="E5461">
        <v>415.91</v>
      </c>
      <c r="F5461" s="24">
        <v>54.07</v>
      </c>
      <c r="G5461" s="24">
        <f t="shared" si="85"/>
        <v>469.98</v>
      </c>
    </row>
    <row r="5462" spans="1:7" x14ac:dyDescent="0.25">
      <c r="A5462" t="s">
        <v>311</v>
      </c>
      <c r="B5462" t="s">
        <v>314</v>
      </c>
      <c r="C5462" t="s">
        <v>398</v>
      </c>
      <c r="D5462" s="34">
        <v>45047</v>
      </c>
      <c r="E5462">
        <v>415.91</v>
      </c>
      <c r="F5462" s="24">
        <v>54.07</v>
      </c>
      <c r="G5462" s="24">
        <f t="shared" si="85"/>
        <v>469.98</v>
      </c>
    </row>
    <row r="5463" spans="1:7" x14ac:dyDescent="0.25">
      <c r="A5463" t="s">
        <v>311</v>
      </c>
      <c r="B5463" t="s">
        <v>314</v>
      </c>
      <c r="C5463" t="s">
        <v>399</v>
      </c>
      <c r="D5463" s="34">
        <v>45047</v>
      </c>
      <c r="E5463">
        <v>415.91</v>
      </c>
      <c r="F5463" s="24">
        <v>54.07</v>
      </c>
      <c r="G5463" s="24">
        <f t="shared" si="85"/>
        <v>469.98</v>
      </c>
    </row>
    <row r="5464" spans="1:7" x14ac:dyDescent="0.25">
      <c r="A5464" t="s">
        <v>311</v>
      </c>
      <c r="B5464" t="s">
        <v>314</v>
      </c>
      <c r="C5464" t="s">
        <v>400</v>
      </c>
      <c r="D5464" s="34">
        <v>45047</v>
      </c>
      <c r="E5464">
        <v>415.91</v>
      </c>
      <c r="F5464" s="24">
        <v>54.07</v>
      </c>
      <c r="G5464" s="24">
        <f t="shared" si="85"/>
        <v>469.98</v>
      </c>
    </row>
    <row r="5465" spans="1:7" x14ac:dyDescent="0.25">
      <c r="A5465" t="s">
        <v>311</v>
      </c>
      <c r="B5465" t="s">
        <v>314</v>
      </c>
      <c r="C5465" t="s">
        <v>401</v>
      </c>
      <c r="D5465" s="34">
        <v>45047</v>
      </c>
      <c r="E5465">
        <v>415.91</v>
      </c>
      <c r="F5465" s="24">
        <v>54.07</v>
      </c>
      <c r="G5465" s="24">
        <f t="shared" si="85"/>
        <v>469.98</v>
      </c>
    </row>
    <row r="5466" spans="1:7" x14ac:dyDescent="0.25">
      <c r="A5466" t="s">
        <v>311</v>
      </c>
      <c r="B5466" t="s">
        <v>314</v>
      </c>
      <c r="C5466" t="s">
        <v>402</v>
      </c>
      <c r="D5466" s="34">
        <v>45047</v>
      </c>
      <c r="E5466">
        <v>415.91</v>
      </c>
      <c r="F5466" s="24">
        <v>54.07</v>
      </c>
      <c r="G5466" s="24">
        <f t="shared" si="85"/>
        <v>469.98</v>
      </c>
    </row>
    <row r="5467" spans="1:7" x14ac:dyDescent="0.25">
      <c r="A5467" t="s">
        <v>311</v>
      </c>
      <c r="B5467" t="s">
        <v>314</v>
      </c>
      <c r="C5467" t="s">
        <v>403</v>
      </c>
      <c r="D5467" s="34">
        <v>45047</v>
      </c>
      <c r="E5467">
        <v>415.91</v>
      </c>
      <c r="F5467" s="24">
        <v>54.07</v>
      </c>
      <c r="G5467" s="24">
        <f t="shared" si="85"/>
        <v>469.98</v>
      </c>
    </row>
    <row r="5468" spans="1:7" x14ac:dyDescent="0.25">
      <c r="A5468" t="s">
        <v>311</v>
      </c>
      <c r="B5468" t="s">
        <v>314</v>
      </c>
      <c r="C5468" t="s">
        <v>404</v>
      </c>
      <c r="D5468" s="34">
        <v>45047</v>
      </c>
      <c r="E5468">
        <v>415.91</v>
      </c>
      <c r="F5468" s="24">
        <v>54.07</v>
      </c>
      <c r="G5468" s="24">
        <f t="shared" si="85"/>
        <v>469.98</v>
      </c>
    </row>
    <row r="5469" spans="1:7" x14ac:dyDescent="0.25">
      <c r="A5469" t="s">
        <v>311</v>
      </c>
      <c r="B5469" t="s">
        <v>314</v>
      </c>
      <c r="C5469" t="s">
        <v>405</v>
      </c>
      <c r="D5469" s="34">
        <v>45047</v>
      </c>
      <c r="E5469">
        <v>415.91</v>
      </c>
      <c r="F5469" s="24">
        <v>54.07</v>
      </c>
      <c r="G5469" s="24">
        <f t="shared" si="85"/>
        <v>469.98</v>
      </c>
    </row>
    <row r="5470" spans="1:7" x14ac:dyDescent="0.25">
      <c r="A5470" t="s">
        <v>311</v>
      </c>
      <c r="B5470" t="s">
        <v>314</v>
      </c>
      <c r="C5470" t="s">
        <v>406</v>
      </c>
      <c r="D5470" s="34">
        <v>45047</v>
      </c>
      <c r="E5470">
        <v>415.91</v>
      </c>
      <c r="F5470" s="24">
        <v>54.07</v>
      </c>
      <c r="G5470" s="24">
        <f t="shared" si="85"/>
        <v>469.98</v>
      </c>
    </row>
    <row r="5471" spans="1:7" x14ac:dyDescent="0.25">
      <c r="A5471" t="s">
        <v>311</v>
      </c>
      <c r="B5471" t="s">
        <v>314</v>
      </c>
      <c r="C5471" t="s">
        <v>407</v>
      </c>
      <c r="D5471" s="34">
        <v>45047</v>
      </c>
      <c r="E5471">
        <v>415.91</v>
      </c>
      <c r="F5471" s="24">
        <v>54.07</v>
      </c>
      <c r="G5471" s="24">
        <f t="shared" si="85"/>
        <v>469.98</v>
      </c>
    </row>
    <row r="5472" spans="1:7" x14ac:dyDescent="0.25">
      <c r="A5472" t="s">
        <v>311</v>
      </c>
      <c r="B5472" t="s">
        <v>314</v>
      </c>
      <c r="C5472" t="s">
        <v>408</v>
      </c>
      <c r="D5472" s="34">
        <v>45047</v>
      </c>
      <c r="E5472">
        <v>415.91</v>
      </c>
      <c r="F5472" s="24">
        <v>54.07</v>
      </c>
      <c r="G5472" s="24">
        <f t="shared" si="85"/>
        <v>469.98</v>
      </c>
    </row>
    <row r="5473" spans="1:7" x14ac:dyDescent="0.25">
      <c r="A5473" t="s">
        <v>311</v>
      </c>
      <c r="B5473" t="s">
        <v>314</v>
      </c>
      <c r="C5473" t="s">
        <v>409</v>
      </c>
      <c r="D5473" s="34">
        <v>45047</v>
      </c>
      <c r="E5473">
        <v>415.91</v>
      </c>
      <c r="F5473" s="24">
        <v>54.07</v>
      </c>
      <c r="G5473" s="24">
        <f t="shared" si="85"/>
        <v>469.98</v>
      </c>
    </row>
    <row r="5474" spans="1:7" x14ac:dyDescent="0.25">
      <c r="A5474" t="s">
        <v>311</v>
      </c>
      <c r="B5474" t="s">
        <v>314</v>
      </c>
      <c r="C5474" t="s">
        <v>410</v>
      </c>
      <c r="D5474" s="34">
        <v>45047</v>
      </c>
      <c r="E5474">
        <v>415.91</v>
      </c>
      <c r="F5474" s="24">
        <v>54.07</v>
      </c>
      <c r="G5474" s="24">
        <f t="shared" si="85"/>
        <v>469.98</v>
      </c>
    </row>
    <row r="5475" spans="1:7" x14ac:dyDescent="0.25">
      <c r="A5475" t="s">
        <v>311</v>
      </c>
      <c r="B5475" t="s">
        <v>314</v>
      </c>
      <c r="C5475" t="s">
        <v>411</v>
      </c>
      <c r="D5475" s="34">
        <v>45047</v>
      </c>
      <c r="E5475">
        <v>415.91</v>
      </c>
      <c r="F5475" s="24">
        <v>54.07</v>
      </c>
      <c r="G5475" s="24">
        <f t="shared" si="85"/>
        <v>469.98</v>
      </c>
    </row>
    <row r="5476" spans="1:7" x14ac:dyDescent="0.25">
      <c r="A5476" t="s">
        <v>311</v>
      </c>
      <c r="B5476" t="s">
        <v>314</v>
      </c>
      <c r="C5476" t="s">
        <v>412</v>
      </c>
      <c r="D5476" s="34">
        <v>45047</v>
      </c>
      <c r="E5476">
        <v>415.91</v>
      </c>
      <c r="F5476" s="24">
        <v>54.07</v>
      </c>
      <c r="G5476" s="24">
        <f t="shared" si="85"/>
        <v>469.98</v>
      </c>
    </row>
    <row r="5477" spans="1:7" x14ac:dyDescent="0.25">
      <c r="A5477" t="s">
        <v>311</v>
      </c>
      <c r="B5477" t="s">
        <v>314</v>
      </c>
      <c r="C5477" t="s">
        <v>413</v>
      </c>
      <c r="D5477" s="34">
        <v>45047</v>
      </c>
      <c r="E5477">
        <v>415.91</v>
      </c>
      <c r="F5477" s="24">
        <v>54.07</v>
      </c>
      <c r="G5477" s="24">
        <f t="shared" si="85"/>
        <v>469.98</v>
      </c>
    </row>
    <row r="5478" spans="1:7" x14ac:dyDescent="0.25">
      <c r="A5478" t="s">
        <v>311</v>
      </c>
      <c r="B5478" t="s">
        <v>314</v>
      </c>
      <c r="C5478" t="s">
        <v>414</v>
      </c>
      <c r="D5478" s="34">
        <v>45047</v>
      </c>
      <c r="E5478">
        <v>415.91</v>
      </c>
      <c r="F5478" s="24">
        <v>54.07</v>
      </c>
      <c r="G5478" s="24">
        <f t="shared" si="85"/>
        <v>469.98</v>
      </c>
    </row>
    <row r="5479" spans="1:7" x14ac:dyDescent="0.25">
      <c r="A5479" t="s">
        <v>311</v>
      </c>
      <c r="B5479" t="s">
        <v>314</v>
      </c>
      <c r="C5479" t="s">
        <v>415</v>
      </c>
      <c r="D5479" s="34">
        <v>45047</v>
      </c>
      <c r="E5479">
        <v>415.91</v>
      </c>
      <c r="F5479" s="24">
        <v>54.07</v>
      </c>
      <c r="G5479" s="24">
        <f t="shared" si="85"/>
        <v>469.98</v>
      </c>
    </row>
    <row r="5480" spans="1:7" x14ac:dyDescent="0.25">
      <c r="A5480" t="s">
        <v>311</v>
      </c>
      <c r="B5480" t="s">
        <v>314</v>
      </c>
      <c r="C5480" t="s">
        <v>416</v>
      </c>
      <c r="D5480" s="34">
        <v>45047</v>
      </c>
      <c r="E5480">
        <v>415.91</v>
      </c>
      <c r="F5480" s="24">
        <v>54.07</v>
      </c>
      <c r="G5480" s="24">
        <f t="shared" si="85"/>
        <v>469.98</v>
      </c>
    </row>
    <row r="5481" spans="1:7" x14ac:dyDescent="0.25">
      <c r="A5481" t="s">
        <v>311</v>
      </c>
      <c r="B5481" t="s">
        <v>314</v>
      </c>
      <c r="C5481" t="s">
        <v>417</v>
      </c>
      <c r="D5481" s="34">
        <v>45047</v>
      </c>
      <c r="E5481">
        <v>415.91</v>
      </c>
      <c r="F5481" s="24">
        <v>54.07</v>
      </c>
      <c r="G5481" s="24">
        <f t="shared" si="85"/>
        <v>469.98</v>
      </c>
    </row>
    <row r="5482" spans="1:7" x14ac:dyDescent="0.25">
      <c r="A5482" t="s">
        <v>311</v>
      </c>
      <c r="B5482" t="s">
        <v>314</v>
      </c>
      <c r="C5482" t="s">
        <v>418</v>
      </c>
      <c r="D5482" s="34">
        <v>45047</v>
      </c>
      <c r="E5482">
        <v>415.91</v>
      </c>
      <c r="F5482" s="24">
        <v>54.07</v>
      </c>
      <c r="G5482" s="24">
        <f t="shared" si="85"/>
        <v>469.98</v>
      </c>
    </row>
    <row r="5483" spans="1:7" x14ac:dyDescent="0.25">
      <c r="A5483" t="s">
        <v>311</v>
      </c>
      <c r="B5483" t="s">
        <v>314</v>
      </c>
      <c r="C5483" t="s">
        <v>419</v>
      </c>
      <c r="D5483" s="34">
        <v>45047</v>
      </c>
      <c r="E5483">
        <v>415.91</v>
      </c>
      <c r="F5483" s="24">
        <v>54.07</v>
      </c>
      <c r="G5483" s="24">
        <f t="shared" si="85"/>
        <v>469.98</v>
      </c>
    </row>
    <row r="5484" spans="1:7" x14ac:dyDescent="0.25">
      <c r="A5484" t="s">
        <v>311</v>
      </c>
      <c r="B5484" t="s">
        <v>314</v>
      </c>
      <c r="C5484" t="s">
        <v>420</v>
      </c>
      <c r="D5484" s="34">
        <v>45047</v>
      </c>
      <c r="E5484">
        <v>415.91</v>
      </c>
      <c r="F5484" s="24">
        <v>54.07</v>
      </c>
      <c r="G5484" s="24">
        <f t="shared" si="85"/>
        <v>469.98</v>
      </c>
    </row>
    <row r="5485" spans="1:7" x14ac:dyDescent="0.25">
      <c r="A5485" t="s">
        <v>311</v>
      </c>
      <c r="B5485" t="s">
        <v>314</v>
      </c>
      <c r="C5485" t="s">
        <v>421</v>
      </c>
      <c r="D5485" s="34">
        <v>45047</v>
      </c>
      <c r="E5485">
        <v>415.91</v>
      </c>
      <c r="F5485" s="24">
        <v>54.07</v>
      </c>
      <c r="G5485" s="24">
        <f t="shared" si="85"/>
        <v>469.98</v>
      </c>
    </row>
    <row r="5486" spans="1:7" x14ac:dyDescent="0.25">
      <c r="A5486" t="s">
        <v>311</v>
      </c>
      <c r="B5486" t="s">
        <v>314</v>
      </c>
      <c r="C5486" t="s">
        <v>422</v>
      </c>
      <c r="D5486" s="34">
        <v>45047</v>
      </c>
      <c r="E5486">
        <v>415.91</v>
      </c>
      <c r="F5486" s="24">
        <v>54.07</v>
      </c>
      <c r="G5486" s="24">
        <f t="shared" si="85"/>
        <v>469.98</v>
      </c>
    </row>
    <row r="5487" spans="1:7" x14ac:dyDescent="0.25">
      <c r="A5487" t="s">
        <v>311</v>
      </c>
      <c r="B5487" t="s">
        <v>314</v>
      </c>
      <c r="C5487" t="s">
        <v>423</v>
      </c>
      <c r="D5487" s="34">
        <v>45047</v>
      </c>
      <c r="E5487">
        <v>415.91</v>
      </c>
      <c r="F5487" s="24">
        <v>54.07</v>
      </c>
      <c r="G5487" s="24">
        <f t="shared" si="85"/>
        <v>469.98</v>
      </c>
    </row>
    <row r="5488" spans="1:7" x14ac:dyDescent="0.25">
      <c r="A5488" t="s">
        <v>311</v>
      </c>
      <c r="B5488" t="s">
        <v>314</v>
      </c>
      <c r="C5488" t="s">
        <v>424</v>
      </c>
      <c r="D5488" s="34">
        <v>45047</v>
      </c>
      <c r="E5488">
        <v>415.91</v>
      </c>
      <c r="F5488" s="24">
        <v>54.07</v>
      </c>
      <c r="G5488" s="24">
        <f t="shared" si="85"/>
        <v>469.98</v>
      </c>
    </row>
    <row r="5489" spans="1:7" x14ac:dyDescent="0.25">
      <c r="A5489" t="s">
        <v>311</v>
      </c>
      <c r="B5489" t="s">
        <v>314</v>
      </c>
      <c r="C5489" t="s">
        <v>425</v>
      </c>
      <c r="D5489" s="34">
        <v>45047</v>
      </c>
      <c r="E5489">
        <v>415.91</v>
      </c>
      <c r="F5489" s="24">
        <v>54.07</v>
      </c>
      <c r="G5489" s="24">
        <f t="shared" si="85"/>
        <v>469.98</v>
      </c>
    </row>
    <row r="5490" spans="1:7" x14ac:dyDescent="0.25">
      <c r="A5490" t="s">
        <v>311</v>
      </c>
      <c r="B5490" t="s">
        <v>314</v>
      </c>
      <c r="C5490" t="s">
        <v>426</v>
      </c>
      <c r="D5490" s="34">
        <v>45047</v>
      </c>
      <c r="E5490">
        <v>417.27</v>
      </c>
      <c r="F5490" s="24">
        <v>54.24</v>
      </c>
      <c r="G5490" s="24">
        <f t="shared" si="85"/>
        <v>471.51</v>
      </c>
    </row>
    <row r="5491" spans="1:7" x14ac:dyDescent="0.25">
      <c r="A5491" t="s">
        <v>311</v>
      </c>
      <c r="B5491" t="s">
        <v>314</v>
      </c>
      <c r="C5491" t="s">
        <v>427</v>
      </c>
      <c r="D5491" s="34">
        <v>45047</v>
      </c>
      <c r="E5491">
        <v>415.91</v>
      </c>
      <c r="F5491" s="24">
        <v>54.07</v>
      </c>
      <c r="G5491" s="24">
        <f t="shared" si="85"/>
        <v>469.98</v>
      </c>
    </row>
    <row r="5492" spans="1:7" x14ac:dyDescent="0.25">
      <c r="A5492" t="s">
        <v>311</v>
      </c>
      <c r="B5492" t="s">
        <v>314</v>
      </c>
      <c r="C5492" t="s">
        <v>428</v>
      </c>
      <c r="D5492" s="34">
        <v>45047</v>
      </c>
      <c r="E5492">
        <v>415.91</v>
      </c>
      <c r="F5492" s="24">
        <v>54.07</v>
      </c>
      <c r="G5492" s="24">
        <f t="shared" si="85"/>
        <v>469.98</v>
      </c>
    </row>
    <row r="5493" spans="1:7" x14ac:dyDescent="0.25">
      <c r="A5493" t="s">
        <v>311</v>
      </c>
      <c r="B5493" t="s">
        <v>314</v>
      </c>
      <c r="C5493" t="s">
        <v>429</v>
      </c>
      <c r="D5493" s="34">
        <v>45047</v>
      </c>
      <c r="E5493">
        <v>415.91</v>
      </c>
      <c r="F5493" s="24">
        <v>54.07</v>
      </c>
      <c r="G5493" s="24">
        <f t="shared" si="85"/>
        <v>469.98</v>
      </c>
    </row>
    <row r="5494" spans="1:7" x14ac:dyDescent="0.25">
      <c r="A5494" t="s">
        <v>311</v>
      </c>
      <c r="B5494" t="s">
        <v>314</v>
      </c>
      <c r="C5494" t="s">
        <v>430</v>
      </c>
      <c r="D5494" s="34">
        <v>45047</v>
      </c>
      <c r="E5494">
        <v>417.27</v>
      </c>
      <c r="F5494" s="24">
        <v>54.24</v>
      </c>
      <c r="G5494" s="24">
        <f t="shared" si="85"/>
        <v>471.51</v>
      </c>
    </row>
    <row r="5495" spans="1:7" x14ac:dyDescent="0.25">
      <c r="A5495" t="s">
        <v>311</v>
      </c>
      <c r="B5495" t="s">
        <v>314</v>
      </c>
      <c r="C5495" t="s">
        <v>431</v>
      </c>
      <c r="D5495" s="34">
        <v>45047</v>
      </c>
      <c r="E5495">
        <v>417.27</v>
      </c>
      <c r="F5495" s="24">
        <v>54.24</v>
      </c>
      <c r="G5495" s="24">
        <f t="shared" si="85"/>
        <v>471.51</v>
      </c>
    </row>
    <row r="5496" spans="1:7" x14ac:dyDescent="0.25">
      <c r="A5496" t="s">
        <v>311</v>
      </c>
      <c r="B5496" t="s">
        <v>314</v>
      </c>
      <c r="C5496" t="s">
        <v>432</v>
      </c>
      <c r="D5496" s="34">
        <v>45047</v>
      </c>
      <c r="E5496">
        <v>417.27</v>
      </c>
      <c r="F5496" s="24">
        <v>54.24</v>
      </c>
      <c r="G5496" s="24">
        <f t="shared" si="85"/>
        <v>471.51</v>
      </c>
    </row>
    <row r="5497" spans="1:7" x14ac:dyDescent="0.25">
      <c r="A5497" t="s">
        <v>311</v>
      </c>
      <c r="B5497" t="s">
        <v>314</v>
      </c>
      <c r="C5497" t="s">
        <v>433</v>
      </c>
      <c r="D5497" s="34">
        <v>45047</v>
      </c>
      <c r="E5497">
        <v>417.27</v>
      </c>
      <c r="F5497" s="24">
        <v>54.24</v>
      </c>
      <c r="G5497" s="24">
        <f t="shared" si="85"/>
        <v>471.51</v>
      </c>
    </row>
    <row r="5498" spans="1:7" x14ac:dyDescent="0.25">
      <c r="A5498" t="s">
        <v>311</v>
      </c>
      <c r="B5498" t="s">
        <v>314</v>
      </c>
      <c r="C5498" t="s">
        <v>434</v>
      </c>
      <c r="D5498" s="34">
        <v>45047</v>
      </c>
      <c r="E5498">
        <v>417.27</v>
      </c>
      <c r="F5498" s="24">
        <v>54.24</v>
      </c>
      <c r="G5498" s="24">
        <f t="shared" si="85"/>
        <v>471.51</v>
      </c>
    </row>
    <row r="5499" spans="1:7" x14ac:dyDescent="0.25">
      <c r="A5499" t="s">
        <v>311</v>
      </c>
      <c r="B5499" t="s">
        <v>314</v>
      </c>
      <c r="C5499" t="s">
        <v>435</v>
      </c>
      <c r="D5499" s="34">
        <v>45047</v>
      </c>
      <c r="E5499">
        <v>417.27</v>
      </c>
      <c r="F5499" s="24">
        <v>54.24</v>
      </c>
      <c r="G5499" s="24">
        <f t="shared" si="85"/>
        <v>471.51</v>
      </c>
    </row>
    <row r="5500" spans="1:7" x14ac:dyDescent="0.25">
      <c r="A5500" t="s">
        <v>311</v>
      </c>
      <c r="B5500" t="s">
        <v>314</v>
      </c>
      <c r="C5500" t="s">
        <v>436</v>
      </c>
      <c r="D5500" s="34">
        <v>45047</v>
      </c>
      <c r="E5500">
        <v>417.27</v>
      </c>
      <c r="F5500" s="24">
        <v>54.24</v>
      </c>
      <c r="G5500" s="24">
        <f t="shared" si="85"/>
        <v>471.51</v>
      </c>
    </row>
    <row r="5501" spans="1:7" x14ac:dyDescent="0.25">
      <c r="A5501" t="s">
        <v>311</v>
      </c>
      <c r="B5501" t="s">
        <v>314</v>
      </c>
      <c r="C5501" t="s">
        <v>437</v>
      </c>
      <c r="D5501" s="34">
        <v>45047</v>
      </c>
      <c r="E5501">
        <v>417.27</v>
      </c>
      <c r="F5501" s="24">
        <v>54.24</v>
      </c>
      <c r="G5501" s="24">
        <f t="shared" si="85"/>
        <v>471.51</v>
      </c>
    </row>
    <row r="5502" spans="1:7" x14ac:dyDescent="0.25">
      <c r="A5502" t="s">
        <v>311</v>
      </c>
      <c r="B5502" t="s">
        <v>314</v>
      </c>
      <c r="C5502" t="s">
        <v>438</v>
      </c>
      <c r="D5502" s="34">
        <v>45047</v>
      </c>
      <c r="E5502">
        <v>417.27</v>
      </c>
      <c r="F5502" s="24">
        <v>54.24</v>
      </c>
      <c r="G5502" s="24">
        <f t="shared" si="85"/>
        <v>471.51</v>
      </c>
    </row>
    <row r="5503" spans="1:7" x14ac:dyDescent="0.25">
      <c r="A5503" t="s">
        <v>311</v>
      </c>
      <c r="B5503" t="s">
        <v>314</v>
      </c>
      <c r="C5503" t="s">
        <v>439</v>
      </c>
      <c r="D5503" s="34">
        <v>45047</v>
      </c>
      <c r="E5503">
        <v>417.27</v>
      </c>
      <c r="F5503" s="24">
        <v>54.24</v>
      </c>
      <c r="G5503" s="24">
        <f t="shared" si="85"/>
        <v>471.51</v>
      </c>
    </row>
    <row r="5504" spans="1:7" x14ac:dyDescent="0.25">
      <c r="A5504" t="s">
        <v>311</v>
      </c>
      <c r="B5504" t="s">
        <v>314</v>
      </c>
      <c r="C5504" t="s">
        <v>440</v>
      </c>
      <c r="D5504" s="34">
        <v>45047</v>
      </c>
      <c r="E5504">
        <v>417.27</v>
      </c>
      <c r="F5504" s="24">
        <v>54.24</v>
      </c>
      <c r="G5504" s="24">
        <f t="shared" si="85"/>
        <v>471.51</v>
      </c>
    </row>
    <row r="5505" spans="1:7" x14ac:dyDescent="0.25">
      <c r="A5505" t="s">
        <v>311</v>
      </c>
      <c r="B5505" t="s">
        <v>314</v>
      </c>
      <c r="C5505" t="s">
        <v>441</v>
      </c>
      <c r="D5505" s="34">
        <v>45047</v>
      </c>
      <c r="E5505">
        <v>417.27</v>
      </c>
      <c r="F5505" s="24">
        <v>54.24</v>
      </c>
      <c r="G5505" s="24">
        <f t="shared" si="85"/>
        <v>471.51</v>
      </c>
    </row>
    <row r="5506" spans="1:7" x14ac:dyDescent="0.25">
      <c r="A5506" t="s">
        <v>311</v>
      </c>
      <c r="B5506" t="s">
        <v>314</v>
      </c>
      <c r="C5506" t="s">
        <v>442</v>
      </c>
      <c r="D5506" s="34">
        <v>45047</v>
      </c>
      <c r="E5506">
        <v>417.27</v>
      </c>
      <c r="F5506" s="24">
        <v>54.24</v>
      </c>
      <c r="G5506" s="24">
        <f t="shared" si="85"/>
        <v>471.51</v>
      </c>
    </row>
    <row r="5507" spans="1:7" x14ac:dyDescent="0.25">
      <c r="A5507" t="s">
        <v>311</v>
      </c>
      <c r="B5507" t="s">
        <v>314</v>
      </c>
      <c r="C5507" t="s">
        <v>443</v>
      </c>
      <c r="D5507" s="34">
        <v>45047</v>
      </c>
      <c r="E5507">
        <v>417.27</v>
      </c>
      <c r="F5507" s="24">
        <v>54.24</v>
      </c>
      <c r="G5507" s="24">
        <f t="shared" ref="G5507:G5570" si="86">SUM(E5507:F5507)</f>
        <v>471.51</v>
      </c>
    </row>
    <row r="5508" spans="1:7" x14ac:dyDescent="0.25">
      <c r="A5508" t="s">
        <v>311</v>
      </c>
      <c r="B5508" t="s">
        <v>314</v>
      </c>
      <c r="C5508" t="s">
        <v>444</v>
      </c>
      <c r="D5508" s="34">
        <v>45047</v>
      </c>
      <c r="E5508">
        <v>417.27</v>
      </c>
      <c r="F5508" s="24">
        <v>54.24</v>
      </c>
      <c r="G5508" s="24">
        <f t="shared" si="86"/>
        <v>471.51</v>
      </c>
    </row>
    <row r="5509" spans="1:7" x14ac:dyDescent="0.25">
      <c r="A5509" t="s">
        <v>311</v>
      </c>
      <c r="B5509" t="s">
        <v>314</v>
      </c>
      <c r="C5509" t="s">
        <v>445</v>
      </c>
      <c r="D5509" s="34">
        <v>45047</v>
      </c>
      <c r="E5509">
        <v>417.27</v>
      </c>
      <c r="F5509" s="24">
        <v>54.24</v>
      </c>
      <c r="G5509" s="24">
        <f t="shared" si="86"/>
        <v>471.51</v>
      </c>
    </row>
    <row r="5510" spans="1:7" x14ac:dyDescent="0.25">
      <c r="A5510" t="s">
        <v>311</v>
      </c>
      <c r="B5510" t="s">
        <v>314</v>
      </c>
      <c r="C5510" t="s">
        <v>446</v>
      </c>
      <c r="D5510" s="34">
        <v>45047</v>
      </c>
      <c r="E5510">
        <v>417.27</v>
      </c>
      <c r="F5510" s="24">
        <v>54.24</v>
      </c>
      <c r="G5510" s="24">
        <f t="shared" si="86"/>
        <v>471.51</v>
      </c>
    </row>
    <row r="5511" spans="1:7" x14ac:dyDescent="0.25">
      <c r="A5511" t="s">
        <v>311</v>
      </c>
      <c r="B5511" t="s">
        <v>314</v>
      </c>
      <c r="C5511" t="s">
        <v>447</v>
      </c>
      <c r="D5511" s="34">
        <v>45047</v>
      </c>
      <c r="E5511">
        <v>417.27</v>
      </c>
      <c r="F5511" s="24">
        <v>54.24</v>
      </c>
      <c r="G5511" s="24">
        <f t="shared" si="86"/>
        <v>471.51</v>
      </c>
    </row>
    <row r="5512" spans="1:7" x14ac:dyDescent="0.25">
      <c r="A5512" t="s">
        <v>311</v>
      </c>
      <c r="B5512" t="s">
        <v>314</v>
      </c>
      <c r="C5512" t="s">
        <v>448</v>
      </c>
      <c r="D5512" s="34">
        <v>45047</v>
      </c>
      <c r="E5512">
        <v>417.27</v>
      </c>
      <c r="F5512" s="24">
        <v>54.24</v>
      </c>
      <c r="G5512" s="24">
        <f t="shared" si="86"/>
        <v>471.51</v>
      </c>
    </row>
    <row r="5513" spans="1:7" x14ac:dyDescent="0.25">
      <c r="A5513" t="s">
        <v>311</v>
      </c>
      <c r="B5513" t="s">
        <v>314</v>
      </c>
      <c r="C5513" t="s">
        <v>449</v>
      </c>
      <c r="D5513" s="34">
        <v>45047</v>
      </c>
      <c r="E5513">
        <v>417.27</v>
      </c>
      <c r="F5513" s="24">
        <v>54.24</v>
      </c>
      <c r="G5513" s="24">
        <f t="shared" si="86"/>
        <v>471.51</v>
      </c>
    </row>
    <row r="5514" spans="1:7" x14ac:dyDescent="0.25">
      <c r="A5514" t="s">
        <v>311</v>
      </c>
      <c r="B5514" t="s">
        <v>314</v>
      </c>
      <c r="C5514" t="s">
        <v>450</v>
      </c>
      <c r="D5514" s="34">
        <v>45047</v>
      </c>
      <c r="E5514">
        <v>417.27</v>
      </c>
      <c r="F5514" s="24">
        <v>54.24</v>
      </c>
      <c r="G5514" s="24">
        <f t="shared" si="86"/>
        <v>471.51</v>
      </c>
    </row>
    <row r="5515" spans="1:7" x14ac:dyDescent="0.25">
      <c r="A5515" t="s">
        <v>311</v>
      </c>
      <c r="B5515" t="s">
        <v>314</v>
      </c>
      <c r="C5515" t="s">
        <v>451</v>
      </c>
      <c r="D5515" s="34">
        <v>45047</v>
      </c>
      <c r="E5515">
        <v>417.27</v>
      </c>
      <c r="F5515" s="24">
        <v>54.24</v>
      </c>
      <c r="G5515" s="24">
        <f t="shared" si="86"/>
        <v>471.51</v>
      </c>
    </row>
    <row r="5516" spans="1:7" x14ac:dyDescent="0.25">
      <c r="A5516" t="s">
        <v>311</v>
      </c>
      <c r="B5516" t="s">
        <v>314</v>
      </c>
      <c r="C5516" t="s">
        <v>452</v>
      </c>
      <c r="D5516" s="34">
        <v>45047</v>
      </c>
      <c r="E5516">
        <v>417.27</v>
      </c>
      <c r="F5516" s="24">
        <v>54.24</v>
      </c>
      <c r="G5516" s="24">
        <f t="shared" si="86"/>
        <v>471.51</v>
      </c>
    </row>
    <row r="5517" spans="1:7" x14ac:dyDescent="0.25">
      <c r="A5517" t="s">
        <v>311</v>
      </c>
      <c r="B5517" t="s">
        <v>314</v>
      </c>
      <c r="C5517" t="s">
        <v>453</v>
      </c>
      <c r="D5517" s="34">
        <v>45047</v>
      </c>
      <c r="E5517">
        <v>417.27</v>
      </c>
      <c r="F5517" s="24">
        <v>54.24</v>
      </c>
      <c r="G5517" s="24">
        <f t="shared" si="86"/>
        <v>471.51</v>
      </c>
    </row>
    <row r="5518" spans="1:7" x14ac:dyDescent="0.25">
      <c r="A5518" t="s">
        <v>311</v>
      </c>
      <c r="B5518" t="s">
        <v>314</v>
      </c>
      <c r="C5518" t="s">
        <v>454</v>
      </c>
      <c r="D5518" s="34">
        <v>45047</v>
      </c>
      <c r="E5518">
        <v>417.27</v>
      </c>
      <c r="F5518" s="24">
        <v>54.24</v>
      </c>
      <c r="G5518" s="24">
        <f t="shared" si="86"/>
        <v>471.51</v>
      </c>
    </row>
    <row r="5519" spans="1:7" x14ac:dyDescent="0.25">
      <c r="A5519" t="s">
        <v>311</v>
      </c>
      <c r="B5519" t="s">
        <v>314</v>
      </c>
      <c r="C5519" t="s">
        <v>455</v>
      </c>
      <c r="D5519" s="34">
        <v>45047</v>
      </c>
      <c r="E5519">
        <v>417.27</v>
      </c>
      <c r="F5519" s="24">
        <v>54.24</v>
      </c>
      <c r="G5519" s="24">
        <f t="shared" si="86"/>
        <v>471.51</v>
      </c>
    </row>
    <row r="5520" spans="1:7" x14ac:dyDescent="0.25">
      <c r="A5520" t="s">
        <v>311</v>
      </c>
      <c r="B5520" t="s">
        <v>314</v>
      </c>
      <c r="C5520" t="s">
        <v>456</v>
      </c>
      <c r="D5520" s="34">
        <v>45047</v>
      </c>
      <c r="E5520">
        <v>417.27</v>
      </c>
      <c r="F5520" s="24">
        <v>54.24</v>
      </c>
      <c r="G5520" s="24">
        <f t="shared" si="86"/>
        <v>471.51</v>
      </c>
    </row>
    <row r="5521" spans="1:7" x14ac:dyDescent="0.25">
      <c r="A5521" t="s">
        <v>311</v>
      </c>
      <c r="B5521" t="s">
        <v>314</v>
      </c>
      <c r="C5521" t="s">
        <v>457</v>
      </c>
      <c r="D5521" s="34">
        <v>45047</v>
      </c>
      <c r="E5521">
        <v>417.27</v>
      </c>
      <c r="F5521" s="24">
        <v>54.24</v>
      </c>
      <c r="G5521" s="24">
        <f t="shared" si="86"/>
        <v>471.51</v>
      </c>
    </row>
    <row r="5522" spans="1:7" x14ac:dyDescent="0.25">
      <c r="A5522" t="s">
        <v>311</v>
      </c>
      <c r="B5522" t="s">
        <v>314</v>
      </c>
      <c r="C5522" t="s">
        <v>458</v>
      </c>
      <c r="D5522" s="34">
        <v>45047</v>
      </c>
      <c r="E5522">
        <v>417.27</v>
      </c>
      <c r="F5522" s="24">
        <v>54.24</v>
      </c>
      <c r="G5522" s="24">
        <f t="shared" si="86"/>
        <v>471.51</v>
      </c>
    </row>
    <row r="5523" spans="1:7" x14ac:dyDescent="0.25">
      <c r="A5523" t="s">
        <v>311</v>
      </c>
      <c r="B5523" t="s">
        <v>314</v>
      </c>
      <c r="C5523" t="s">
        <v>459</v>
      </c>
      <c r="D5523" s="34">
        <v>45047</v>
      </c>
      <c r="E5523">
        <v>417.27</v>
      </c>
      <c r="F5523" s="24">
        <v>54.24</v>
      </c>
      <c r="G5523" s="24">
        <f t="shared" si="86"/>
        <v>471.51</v>
      </c>
    </row>
    <row r="5524" spans="1:7" x14ac:dyDescent="0.25">
      <c r="A5524" t="s">
        <v>311</v>
      </c>
      <c r="B5524" t="s">
        <v>314</v>
      </c>
      <c r="C5524" t="s">
        <v>460</v>
      </c>
      <c r="D5524" s="34">
        <v>45047</v>
      </c>
      <c r="E5524">
        <v>417.27</v>
      </c>
      <c r="F5524" s="24">
        <v>54.24</v>
      </c>
      <c r="G5524" s="24">
        <f t="shared" si="86"/>
        <v>471.51</v>
      </c>
    </row>
    <row r="5525" spans="1:7" x14ac:dyDescent="0.25">
      <c r="A5525" t="s">
        <v>311</v>
      </c>
      <c r="B5525" t="s">
        <v>314</v>
      </c>
      <c r="C5525" t="s">
        <v>461</v>
      </c>
      <c r="D5525" s="34">
        <v>45047</v>
      </c>
      <c r="E5525">
        <v>417.27</v>
      </c>
      <c r="F5525" s="24">
        <v>54.24</v>
      </c>
      <c r="G5525" s="24">
        <f t="shared" si="86"/>
        <v>471.51</v>
      </c>
    </row>
    <row r="5526" spans="1:7" x14ac:dyDescent="0.25">
      <c r="A5526" t="s">
        <v>311</v>
      </c>
      <c r="B5526" t="s">
        <v>314</v>
      </c>
      <c r="C5526" t="s">
        <v>462</v>
      </c>
      <c r="D5526" s="34">
        <v>45047</v>
      </c>
      <c r="E5526">
        <v>417.27</v>
      </c>
      <c r="F5526" s="24">
        <v>54.24</v>
      </c>
      <c r="G5526" s="24">
        <f t="shared" si="86"/>
        <v>471.51</v>
      </c>
    </row>
    <row r="5527" spans="1:7" x14ac:dyDescent="0.25">
      <c r="A5527" t="s">
        <v>311</v>
      </c>
      <c r="B5527" t="s">
        <v>314</v>
      </c>
      <c r="C5527" t="s">
        <v>463</v>
      </c>
      <c r="D5527" s="34">
        <v>45047</v>
      </c>
      <c r="E5527">
        <v>417.27</v>
      </c>
      <c r="F5527" s="24">
        <v>54.24</v>
      </c>
      <c r="G5527" s="24">
        <f t="shared" si="86"/>
        <v>471.51</v>
      </c>
    </row>
    <row r="5528" spans="1:7" x14ac:dyDescent="0.25">
      <c r="A5528" t="s">
        <v>311</v>
      </c>
      <c r="B5528" t="s">
        <v>314</v>
      </c>
      <c r="C5528" t="s">
        <v>464</v>
      </c>
      <c r="D5528" s="34">
        <v>45047</v>
      </c>
      <c r="E5528">
        <v>417.27</v>
      </c>
      <c r="F5528" s="24">
        <v>54.24</v>
      </c>
      <c r="G5528" s="24">
        <f t="shared" si="86"/>
        <v>471.51</v>
      </c>
    </row>
    <row r="5529" spans="1:7" x14ac:dyDescent="0.25">
      <c r="A5529" t="s">
        <v>311</v>
      </c>
      <c r="B5529" t="s">
        <v>314</v>
      </c>
      <c r="C5529" t="s">
        <v>465</v>
      </c>
      <c r="D5529" s="34">
        <v>45047</v>
      </c>
      <c r="E5529">
        <v>417.27</v>
      </c>
      <c r="F5529" s="24">
        <v>54.24</v>
      </c>
      <c r="G5529" s="24">
        <f t="shared" si="86"/>
        <v>471.51</v>
      </c>
    </row>
    <row r="5530" spans="1:7" x14ac:dyDescent="0.25">
      <c r="A5530" t="s">
        <v>311</v>
      </c>
      <c r="B5530" t="s">
        <v>314</v>
      </c>
      <c r="C5530" t="s">
        <v>466</v>
      </c>
      <c r="D5530" s="34">
        <v>45047</v>
      </c>
      <c r="E5530">
        <v>417.27</v>
      </c>
      <c r="F5530" s="24">
        <v>54.24</v>
      </c>
      <c r="G5530" s="24">
        <f t="shared" si="86"/>
        <v>471.51</v>
      </c>
    </row>
    <row r="5531" spans="1:7" x14ac:dyDescent="0.25">
      <c r="A5531" t="s">
        <v>311</v>
      </c>
      <c r="B5531" t="s">
        <v>314</v>
      </c>
      <c r="C5531" t="s">
        <v>467</v>
      </c>
      <c r="D5531" s="34">
        <v>45047</v>
      </c>
      <c r="E5531">
        <v>417.27</v>
      </c>
      <c r="F5531" s="24">
        <v>54.24</v>
      </c>
      <c r="G5531" s="24">
        <f t="shared" si="86"/>
        <v>471.51</v>
      </c>
    </row>
    <row r="5532" spans="1:7" x14ac:dyDescent="0.25">
      <c r="A5532" t="s">
        <v>311</v>
      </c>
      <c r="B5532" t="s">
        <v>314</v>
      </c>
      <c r="C5532" t="s">
        <v>468</v>
      </c>
      <c r="D5532" s="34">
        <v>45047</v>
      </c>
      <c r="E5532">
        <v>417.27</v>
      </c>
      <c r="F5532" s="24">
        <v>54.24</v>
      </c>
      <c r="G5532" s="24">
        <f t="shared" si="86"/>
        <v>471.51</v>
      </c>
    </row>
    <row r="5533" spans="1:7" x14ac:dyDescent="0.25">
      <c r="A5533" t="s">
        <v>311</v>
      </c>
      <c r="B5533" t="s">
        <v>314</v>
      </c>
      <c r="C5533" t="s">
        <v>469</v>
      </c>
      <c r="D5533" s="34">
        <v>45047</v>
      </c>
      <c r="E5533">
        <v>417.27</v>
      </c>
      <c r="F5533" s="24">
        <v>54.24</v>
      </c>
      <c r="G5533" s="24">
        <f t="shared" si="86"/>
        <v>471.51</v>
      </c>
    </row>
    <row r="5534" spans="1:7" x14ac:dyDescent="0.25">
      <c r="A5534" t="s">
        <v>311</v>
      </c>
      <c r="B5534" t="s">
        <v>314</v>
      </c>
      <c r="C5534" t="s">
        <v>470</v>
      </c>
      <c r="D5534" s="34">
        <v>45047</v>
      </c>
      <c r="E5534">
        <v>417.27</v>
      </c>
      <c r="F5534" s="24">
        <v>54.24</v>
      </c>
      <c r="G5534" s="24">
        <f t="shared" si="86"/>
        <v>471.51</v>
      </c>
    </row>
    <row r="5535" spans="1:7" x14ac:dyDescent="0.25">
      <c r="A5535" t="s">
        <v>311</v>
      </c>
      <c r="B5535" t="s">
        <v>314</v>
      </c>
      <c r="C5535" t="s">
        <v>471</v>
      </c>
      <c r="D5535" s="34">
        <v>45047</v>
      </c>
      <c r="E5535">
        <v>417.27</v>
      </c>
      <c r="F5535" s="24">
        <v>54.24</v>
      </c>
      <c r="G5535" s="24">
        <f t="shared" si="86"/>
        <v>471.51</v>
      </c>
    </row>
    <row r="5536" spans="1:7" x14ac:dyDescent="0.25">
      <c r="A5536" t="s">
        <v>311</v>
      </c>
      <c r="B5536" t="s">
        <v>314</v>
      </c>
      <c r="C5536" t="s">
        <v>472</v>
      </c>
      <c r="D5536" s="34">
        <v>45047</v>
      </c>
      <c r="E5536">
        <v>417.27</v>
      </c>
      <c r="F5536" s="24">
        <v>54.24</v>
      </c>
      <c r="G5536" s="24">
        <f t="shared" si="86"/>
        <v>471.51</v>
      </c>
    </row>
    <row r="5537" spans="1:7" x14ac:dyDescent="0.25">
      <c r="A5537" t="s">
        <v>311</v>
      </c>
      <c r="B5537" t="s">
        <v>314</v>
      </c>
      <c r="C5537" t="s">
        <v>473</v>
      </c>
      <c r="D5537" s="34">
        <v>45047</v>
      </c>
      <c r="E5537">
        <v>417.27</v>
      </c>
      <c r="F5537" s="24">
        <v>54.24</v>
      </c>
      <c r="G5537" s="24">
        <f t="shared" si="86"/>
        <v>471.51</v>
      </c>
    </row>
    <row r="5538" spans="1:7" x14ac:dyDescent="0.25">
      <c r="A5538" t="s">
        <v>311</v>
      </c>
      <c r="B5538" t="s">
        <v>314</v>
      </c>
      <c r="C5538" t="s">
        <v>474</v>
      </c>
      <c r="D5538" s="34">
        <v>45047</v>
      </c>
      <c r="E5538">
        <v>417.27</v>
      </c>
      <c r="F5538" s="24">
        <v>54.24</v>
      </c>
      <c r="G5538" s="24">
        <f t="shared" si="86"/>
        <v>471.51</v>
      </c>
    </row>
    <row r="5539" spans="1:7" x14ac:dyDescent="0.25">
      <c r="A5539" t="s">
        <v>311</v>
      </c>
      <c r="B5539" t="s">
        <v>314</v>
      </c>
      <c r="C5539" t="s">
        <v>475</v>
      </c>
      <c r="D5539" s="34">
        <v>45047</v>
      </c>
      <c r="E5539">
        <v>417.27</v>
      </c>
      <c r="F5539" s="24">
        <v>54.24</v>
      </c>
      <c r="G5539" s="24">
        <f t="shared" si="86"/>
        <v>471.51</v>
      </c>
    </row>
    <row r="5540" spans="1:7" x14ac:dyDescent="0.25">
      <c r="A5540" t="s">
        <v>311</v>
      </c>
      <c r="B5540" t="s">
        <v>314</v>
      </c>
      <c r="C5540" t="s">
        <v>476</v>
      </c>
      <c r="D5540" s="34">
        <v>45047</v>
      </c>
      <c r="E5540">
        <v>415.91</v>
      </c>
      <c r="F5540" s="24">
        <v>54.07</v>
      </c>
      <c r="G5540" s="24">
        <f t="shared" si="86"/>
        <v>469.98</v>
      </c>
    </row>
    <row r="5541" spans="1:7" x14ac:dyDescent="0.25">
      <c r="A5541" t="s">
        <v>311</v>
      </c>
      <c r="B5541" t="s">
        <v>314</v>
      </c>
      <c r="C5541" t="s">
        <v>477</v>
      </c>
      <c r="D5541" s="34">
        <v>45047</v>
      </c>
      <c r="E5541">
        <v>417.27</v>
      </c>
      <c r="F5541" s="24">
        <v>54.24</v>
      </c>
      <c r="G5541" s="24">
        <f t="shared" si="86"/>
        <v>471.51</v>
      </c>
    </row>
    <row r="5542" spans="1:7" x14ac:dyDescent="0.25">
      <c r="A5542" t="s">
        <v>311</v>
      </c>
      <c r="B5542" t="s">
        <v>314</v>
      </c>
      <c r="C5542" t="s">
        <v>478</v>
      </c>
      <c r="D5542" s="34">
        <v>45047</v>
      </c>
      <c r="E5542">
        <v>417.27</v>
      </c>
      <c r="F5542" s="24">
        <v>54.24</v>
      </c>
      <c r="G5542" s="24">
        <f t="shared" si="86"/>
        <v>471.51</v>
      </c>
    </row>
    <row r="5543" spans="1:7" x14ac:dyDescent="0.25">
      <c r="A5543" t="s">
        <v>311</v>
      </c>
      <c r="B5543" t="s">
        <v>314</v>
      </c>
      <c r="C5543" t="s">
        <v>479</v>
      </c>
      <c r="D5543" s="34">
        <v>45047</v>
      </c>
      <c r="E5543">
        <v>417.27</v>
      </c>
      <c r="F5543" s="24">
        <v>54.24</v>
      </c>
      <c r="G5543" s="24">
        <f t="shared" si="86"/>
        <v>471.51</v>
      </c>
    </row>
    <row r="5544" spans="1:7" x14ac:dyDescent="0.25">
      <c r="A5544" t="s">
        <v>311</v>
      </c>
      <c r="B5544" t="s">
        <v>314</v>
      </c>
      <c r="C5544" t="s">
        <v>480</v>
      </c>
      <c r="D5544" s="34">
        <v>45047</v>
      </c>
      <c r="E5544">
        <v>417.27</v>
      </c>
      <c r="F5544" s="24">
        <v>54.24</v>
      </c>
      <c r="G5544" s="24">
        <f t="shared" si="86"/>
        <v>471.51</v>
      </c>
    </row>
    <row r="5545" spans="1:7" x14ac:dyDescent="0.25">
      <c r="A5545" t="s">
        <v>311</v>
      </c>
      <c r="B5545" t="s">
        <v>314</v>
      </c>
      <c r="C5545" t="s">
        <v>481</v>
      </c>
      <c r="D5545" s="34">
        <v>45047</v>
      </c>
      <c r="E5545">
        <v>415.91</v>
      </c>
      <c r="F5545" s="24">
        <v>54.07</v>
      </c>
      <c r="G5545" s="24">
        <f t="shared" si="86"/>
        <v>469.98</v>
      </c>
    </row>
    <row r="5546" spans="1:7" x14ac:dyDescent="0.25">
      <c r="A5546" t="s">
        <v>311</v>
      </c>
      <c r="B5546" t="s">
        <v>314</v>
      </c>
      <c r="C5546" t="s">
        <v>482</v>
      </c>
      <c r="D5546" s="34">
        <v>45047</v>
      </c>
      <c r="E5546">
        <v>415.91</v>
      </c>
      <c r="F5546" s="24">
        <v>54.07</v>
      </c>
      <c r="G5546" s="24">
        <f t="shared" si="86"/>
        <v>469.98</v>
      </c>
    </row>
    <row r="5547" spans="1:7" x14ac:dyDescent="0.25">
      <c r="A5547" t="s">
        <v>311</v>
      </c>
      <c r="B5547" t="s">
        <v>314</v>
      </c>
      <c r="C5547" t="s">
        <v>483</v>
      </c>
      <c r="D5547" s="34">
        <v>45047</v>
      </c>
      <c r="E5547">
        <v>415.91</v>
      </c>
      <c r="F5547" s="24">
        <v>54.07</v>
      </c>
      <c r="G5547" s="24">
        <f t="shared" si="86"/>
        <v>469.98</v>
      </c>
    </row>
    <row r="5548" spans="1:7" x14ac:dyDescent="0.25">
      <c r="A5548" t="s">
        <v>311</v>
      </c>
      <c r="B5548" t="s">
        <v>314</v>
      </c>
      <c r="C5548" t="s">
        <v>484</v>
      </c>
      <c r="D5548" s="34">
        <v>45047</v>
      </c>
      <c r="E5548">
        <v>415.91</v>
      </c>
      <c r="F5548" s="24">
        <v>54.07</v>
      </c>
      <c r="G5548" s="24">
        <f t="shared" si="86"/>
        <v>469.98</v>
      </c>
    </row>
    <row r="5549" spans="1:7" x14ac:dyDescent="0.25">
      <c r="A5549" t="s">
        <v>311</v>
      </c>
      <c r="B5549" t="s">
        <v>314</v>
      </c>
      <c r="C5549" t="s">
        <v>485</v>
      </c>
      <c r="D5549" s="34">
        <v>45047</v>
      </c>
      <c r="E5549">
        <v>415.91</v>
      </c>
      <c r="F5549" s="24">
        <v>54.07</v>
      </c>
      <c r="G5549" s="24">
        <f t="shared" si="86"/>
        <v>469.98</v>
      </c>
    </row>
    <row r="5550" spans="1:7" x14ac:dyDescent="0.25">
      <c r="A5550" t="s">
        <v>311</v>
      </c>
      <c r="B5550" t="s">
        <v>314</v>
      </c>
      <c r="C5550" t="s">
        <v>486</v>
      </c>
      <c r="D5550" s="34">
        <v>45047</v>
      </c>
      <c r="E5550">
        <v>415.91</v>
      </c>
      <c r="F5550" s="24">
        <v>54.07</v>
      </c>
      <c r="G5550" s="24">
        <f t="shared" si="86"/>
        <v>469.98</v>
      </c>
    </row>
    <row r="5551" spans="1:7" x14ac:dyDescent="0.25">
      <c r="A5551" t="s">
        <v>311</v>
      </c>
      <c r="B5551" t="s">
        <v>314</v>
      </c>
      <c r="C5551" t="s">
        <v>487</v>
      </c>
      <c r="D5551" s="34">
        <v>45047</v>
      </c>
      <c r="E5551">
        <v>415.91</v>
      </c>
      <c r="F5551" s="24">
        <v>54.07</v>
      </c>
      <c r="G5551" s="24">
        <f t="shared" si="86"/>
        <v>469.98</v>
      </c>
    </row>
    <row r="5552" spans="1:7" x14ac:dyDescent="0.25">
      <c r="A5552" t="s">
        <v>311</v>
      </c>
      <c r="B5552" t="s">
        <v>314</v>
      </c>
      <c r="C5552" t="s">
        <v>488</v>
      </c>
      <c r="D5552" s="34">
        <v>45047</v>
      </c>
      <c r="E5552">
        <v>415.91</v>
      </c>
      <c r="F5552" s="24">
        <v>54.07</v>
      </c>
      <c r="G5552" s="24">
        <f t="shared" si="86"/>
        <v>469.98</v>
      </c>
    </row>
    <row r="5553" spans="1:7" x14ac:dyDescent="0.25">
      <c r="A5553" t="s">
        <v>311</v>
      </c>
      <c r="B5553" t="s">
        <v>314</v>
      </c>
      <c r="C5553" t="s">
        <v>489</v>
      </c>
      <c r="D5553" s="34">
        <v>45047</v>
      </c>
      <c r="E5553">
        <v>415.91</v>
      </c>
      <c r="F5553" s="24">
        <v>54.07</v>
      </c>
      <c r="G5553" s="24">
        <f t="shared" si="86"/>
        <v>469.98</v>
      </c>
    </row>
    <row r="5554" spans="1:7" x14ac:dyDescent="0.25">
      <c r="A5554" t="s">
        <v>311</v>
      </c>
      <c r="B5554" t="s">
        <v>314</v>
      </c>
      <c r="C5554" t="s">
        <v>490</v>
      </c>
      <c r="D5554" s="34">
        <v>45047</v>
      </c>
      <c r="E5554">
        <v>415.91</v>
      </c>
      <c r="F5554" s="24">
        <v>54.07</v>
      </c>
      <c r="G5554" s="24">
        <f t="shared" si="86"/>
        <v>469.98</v>
      </c>
    </row>
    <row r="5555" spans="1:7" x14ac:dyDescent="0.25">
      <c r="A5555" t="s">
        <v>311</v>
      </c>
      <c r="B5555" t="s">
        <v>314</v>
      </c>
      <c r="C5555" t="s">
        <v>491</v>
      </c>
      <c r="D5555" s="34">
        <v>45047</v>
      </c>
      <c r="E5555">
        <v>415.91</v>
      </c>
      <c r="F5555" s="24">
        <v>54.07</v>
      </c>
      <c r="G5555" s="24">
        <f t="shared" si="86"/>
        <v>469.98</v>
      </c>
    </row>
    <row r="5556" spans="1:7" x14ac:dyDescent="0.25">
      <c r="A5556" t="s">
        <v>311</v>
      </c>
      <c r="B5556" t="s">
        <v>314</v>
      </c>
      <c r="C5556" t="s">
        <v>492</v>
      </c>
      <c r="D5556" s="34">
        <v>45047</v>
      </c>
      <c r="E5556">
        <v>415.91</v>
      </c>
      <c r="F5556" s="24">
        <v>54.07</v>
      </c>
      <c r="G5556" s="24">
        <f t="shared" si="86"/>
        <v>469.98</v>
      </c>
    </row>
    <row r="5557" spans="1:7" x14ac:dyDescent="0.25">
      <c r="A5557" t="s">
        <v>311</v>
      </c>
      <c r="B5557" t="s">
        <v>314</v>
      </c>
      <c r="C5557" t="s">
        <v>493</v>
      </c>
      <c r="D5557" s="34">
        <v>45047</v>
      </c>
      <c r="E5557">
        <v>415.91</v>
      </c>
      <c r="F5557" s="24">
        <v>54.07</v>
      </c>
      <c r="G5557" s="24">
        <f t="shared" si="86"/>
        <v>469.98</v>
      </c>
    </row>
    <row r="5558" spans="1:7" x14ac:dyDescent="0.25">
      <c r="A5558" t="s">
        <v>311</v>
      </c>
      <c r="B5558" t="s">
        <v>314</v>
      </c>
      <c r="C5558" t="s">
        <v>494</v>
      </c>
      <c r="D5558" s="34">
        <v>45047</v>
      </c>
      <c r="E5558">
        <v>415.91</v>
      </c>
      <c r="F5558" s="24">
        <v>54.07</v>
      </c>
      <c r="G5558" s="24">
        <f t="shared" si="86"/>
        <v>469.98</v>
      </c>
    </row>
    <row r="5559" spans="1:7" x14ac:dyDescent="0.25">
      <c r="A5559" t="s">
        <v>311</v>
      </c>
      <c r="B5559" t="s">
        <v>314</v>
      </c>
      <c r="C5559" t="s">
        <v>495</v>
      </c>
      <c r="D5559" s="34">
        <v>45047</v>
      </c>
      <c r="E5559">
        <v>415.91</v>
      </c>
      <c r="F5559" s="24">
        <v>54.07</v>
      </c>
      <c r="G5559" s="24">
        <f t="shared" si="86"/>
        <v>469.98</v>
      </c>
    </row>
    <row r="5560" spans="1:7" x14ac:dyDescent="0.25">
      <c r="A5560" t="s">
        <v>311</v>
      </c>
      <c r="B5560" t="s">
        <v>314</v>
      </c>
      <c r="C5560" t="s">
        <v>496</v>
      </c>
      <c r="D5560" s="34">
        <v>45047</v>
      </c>
      <c r="E5560">
        <v>415.91</v>
      </c>
      <c r="F5560" s="24">
        <v>54.07</v>
      </c>
      <c r="G5560" s="24">
        <f t="shared" si="86"/>
        <v>469.98</v>
      </c>
    </row>
    <row r="5561" spans="1:7" x14ac:dyDescent="0.25">
      <c r="A5561" t="s">
        <v>311</v>
      </c>
      <c r="B5561" t="s">
        <v>314</v>
      </c>
      <c r="C5561" t="s">
        <v>497</v>
      </c>
      <c r="D5561" s="34">
        <v>45047</v>
      </c>
      <c r="E5561">
        <v>415.91</v>
      </c>
      <c r="F5561" s="24">
        <v>54.07</v>
      </c>
      <c r="G5561" s="24">
        <f t="shared" si="86"/>
        <v>469.98</v>
      </c>
    </row>
    <row r="5562" spans="1:7" x14ac:dyDescent="0.25">
      <c r="A5562" t="s">
        <v>311</v>
      </c>
      <c r="B5562" t="s">
        <v>314</v>
      </c>
      <c r="C5562" t="s">
        <v>498</v>
      </c>
      <c r="D5562" s="34">
        <v>45047</v>
      </c>
      <c r="E5562">
        <v>415.91</v>
      </c>
      <c r="F5562" s="24">
        <v>54.07</v>
      </c>
      <c r="G5562" s="24">
        <f t="shared" si="86"/>
        <v>469.98</v>
      </c>
    </row>
    <row r="5563" spans="1:7" x14ac:dyDescent="0.25">
      <c r="A5563" t="s">
        <v>311</v>
      </c>
      <c r="B5563" t="s">
        <v>314</v>
      </c>
      <c r="C5563" t="s">
        <v>499</v>
      </c>
      <c r="D5563" s="34">
        <v>45047</v>
      </c>
      <c r="E5563">
        <v>415.91</v>
      </c>
      <c r="F5563" s="24">
        <v>54.07</v>
      </c>
      <c r="G5563" s="24">
        <f t="shared" si="86"/>
        <v>469.98</v>
      </c>
    </row>
    <row r="5564" spans="1:7" x14ac:dyDescent="0.25">
      <c r="A5564" t="s">
        <v>311</v>
      </c>
      <c r="B5564" t="s">
        <v>314</v>
      </c>
      <c r="C5564" t="s">
        <v>500</v>
      </c>
      <c r="D5564" s="34">
        <v>45047</v>
      </c>
      <c r="E5564">
        <v>415.91</v>
      </c>
      <c r="F5564" s="24">
        <v>54.07</v>
      </c>
      <c r="G5564" s="24">
        <f t="shared" si="86"/>
        <v>469.98</v>
      </c>
    </row>
    <row r="5565" spans="1:7" x14ac:dyDescent="0.25">
      <c r="A5565" t="s">
        <v>311</v>
      </c>
      <c r="B5565" t="s">
        <v>314</v>
      </c>
      <c r="C5565" t="s">
        <v>501</v>
      </c>
      <c r="D5565" s="34">
        <v>45047</v>
      </c>
      <c r="E5565">
        <v>415.91</v>
      </c>
      <c r="F5565" s="24">
        <v>54.07</v>
      </c>
      <c r="G5565" s="24">
        <f t="shared" si="86"/>
        <v>469.98</v>
      </c>
    </row>
    <row r="5566" spans="1:7" x14ac:dyDescent="0.25">
      <c r="A5566" t="s">
        <v>311</v>
      </c>
      <c r="B5566" t="s">
        <v>314</v>
      </c>
      <c r="C5566" t="s">
        <v>502</v>
      </c>
      <c r="D5566" s="34">
        <v>45047</v>
      </c>
      <c r="E5566">
        <v>415.91</v>
      </c>
      <c r="F5566" s="24">
        <v>54.07</v>
      </c>
      <c r="G5566" s="24">
        <f t="shared" si="86"/>
        <v>469.98</v>
      </c>
    </row>
    <row r="5567" spans="1:7" x14ac:dyDescent="0.25">
      <c r="A5567" t="s">
        <v>311</v>
      </c>
      <c r="B5567" t="s">
        <v>314</v>
      </c>
      <c r="C5567" t="s">
        <v>503</v>
      </c>
      <c r="D5567" s="34">
        <v>45047</v>
      </c>
      <c r="E5567">
        <v>415.91</v>
      </c>
      <c r="F5567" s="24">
        <v>54.07</v>
      </c>
      <c r="G5567" s="24">
        <f t="shared" si="86"/>
        <v>469.98</v>
      </c>
    </row>
    <row r="5568" spans="1:7" x14ac:dyDescent="0.25">
      <c r="A5568" t="s">
        <v>311</v>
      </c>
      <c r="B5568" t="s">
        <v>314</v>
      </c>
      <c r="C5568" t="s">
        <v>504</v>
      </c>
      <c r="D5568" s="34">
        <v>45047</v>
      </c>
      <c r="E5568">
        <v>415.91</v>
      </c>
      <c r="F5568" s="24">
        <v>54.07</v>
      </c>
      <c r="G5568" s="24">
        <f t="shared" si="86"/>
        <v>469.98</v>
      </c>
    </row>
    <row r="5569" spans="1:7" x14ac:dyDescent="0.25">
      <c r="A5569" t="s">
        <v>311</v>
      </c>
      <c r="B5569" t="s">
        <v>314</v>
      </c>
      <c r="C5569" t="s">
        <v>505</v>
      </c>
      <c r="D5569" s="34">
        <v>45047</v>
      </c>
      <c r="E5569">
        <v>415.91</v>
      </c>
      <c r="F5569" s="24">
        <v>54.07</v>
      </c>
      <c r="G5569" s="24">
        <f t="shared" si="86"/>
        <v>469.98</v>
      </c>
    </row>
    <row r="5570" spans="1:7" x14ac:dyDescent="0.25">
      <c r="A5570" t="s">
        <v>311</v>
      </c>
      <c r="B5570" t="s">
        <v>312</v>
      </c>
      <c r="C5570" t="s">
        <v>313</v>
      </c>
      <c r="D5570" s="34">
        <v>45078</v>
      </c>
      <c r="E5570">
        <v>911300.05</v>
      </c>
      <c r="F5570" s="24">
        <v>287192.05</v>
      </c>
      <c r="G5570" s="24">
        <f t="shared" si="86"/>
        <v>1198492.1000000001</v>
      </c>
    </row>
    <row r="5571" spans="1:7" x14ac:dyDescent="0.25">
      <c r="A5571" t="s">
        <v>311</v>
      </c>
      <c r="B5571" t="s">
        <v>314</v>
      </c>
      <c r="C5571" t="s">
        <v>315</v>
      </c>
      <c r="D5571" s="34">
        <v>45078</v>
      </c>
      <c r="E5571">
        <v>417.18</v>
      </c>
      <c r="F5571" s="24">
        <v>52.8</v>
      </c>
      <c r="G5571" s="24">
        <f t="shared" ref="G5571:G5634" si="87">SUM(E5571:F5571)</f>
        <v>469.98</v>
      </c>
    </row>
    <row r="5572" spans="1:7" x14ac:dyDescent="0.25">
      <c r="A5572" t="s">
        <v>311</v>
      </c>
      <c r="B5572" t="s">
        <v>314</v>
      </c>
      <c r="C5572" t="s">
        <v>316</v>
      </c>
      <c r="D5572" s="34">
        <v>45078</v>
      </c>
      <c r="E5572">
        <v>418.54</v>
      </c>
      <c r="F5572" s="24">
        <v>52.97</v>
      </c>
      <c r="G5572" s="24">
        <f t="shared" si="87"/>
        <v>471.51</v>
      </c>
    </row>
    <row r="5573" spans="1:7" x14ac:dyDescent="0.25">
      <c r="A5573" t="s">
        <v>311</v>
      </c>
      <c r="B5573" t="s">
        <v>314</v>
      </c>
      <c r="C5573" t="s">
        <v>317</v>
      </c>
      <c r="D5573" s="34">
        <v>45078</v>
      </c>
      <c r="E5573">
        <v>417.18</v>
      </c>
      <c r="F5573" s="24">
        <v>52.8</v>
      </c>
      <c r="G5573" s="24">
        <f t="shared" si="87"/>
        <v>469.98</v>
      </c>
    </row>
    <row r="5574" spans="1:7" x14ac:dyDescent="0.25">
      <c r="A5574" t="s">
        <v>311</v>
      </c>
      <c r="B5574" t="s">
        <v>314</v>
      </c>
      <c r="C5574" t="s">
        <v>318</v>
      </c>
      <c r="D5574" s="34">
        <v>45078</v>
      </c>
      <c r="E5574">
        <v>418.54</v>
      </c>
      <c r="F5574" s="24">
        <v>52.97</v>
      </c>
      <c r="G5574" s="24">
        <f t="shared" si="87"/>
        <v>471.51</v>
      </c>
    </row>
    <row r="5575" spans="1:7" x14ac:dyDescent="0.25">
      <c r="A5575" t="s">
        <v>311</v>
      </c>
      <c r="B5575" t="s">
        <v>314</v>
      </c>
      <c r="C5575" t="s">
        <v>319</v>
      </c>
      <c r="D5575" s="34">
        <v>45078</v>
      </c>
      <c r="E5575">
        <v>418.54</v>
      </c>
      <c r="F5575" s="24">
        <v>52.97</v>
      </c>
      <c r="G5575" s="24">
        <f t="shared" si="87"/>
        <v>471.51</v>
      </c>
    </row>
    <row r="5576" spans="1:7" x14ac:dyDescent="0.25">
      <c r="A5576" t="s">
        <v>311</v>
      </c>
      <c r="B5576" t="s">
        <v>314</v>
      </c>
      <c r="C5576" t="s">
        <v>320</v>
      </c>
      <c r="D5576" s="34">
        <v>45078</v>
      </c>
      <c r="E5576">
        <v>418.54</v>
      </c>
      <c r="F5576" s="24">
        <v>52.97</v>
      </c>
      <c r="G5576" s="24">
        <f t="shared" si="87"/>
        <v>471.51</v>
      </c>
    </row>
    <row r="5577" spans="1:7" x14ac:dyDescent="0.25">
      <c r="A5577" t="s">
        <v>311</v>
      </c>
      <c r="B5577" t="s">
        <v>314</v>
      </c>
      <c r="C5577" t="s">
        <v>321</v>
      </c>
      <c r="D5577" s="34">
        <v>45078</v>
      </c>
      <c r="E5577">
        <v>417.18</v>
      </c>
      <c r="F5577" s="24">
        <v>52.8</v>
      </c>
      <c r="G5577" s="24">
        <f t="shared" si="87"/>
        <v>469.98</v>
      </c>
    </row>
    <row r="5578" spans="1:7" x14ac:dyDescent="0.25">
      <c r="A5578" t="s">
        <v>311</v>
      </c>
      <c r="B5578" t="s">
        <v>314</v>
      </c>
      <c r="C5578" t="s">
        <v>322</v>
      </c>
      <c r="D5578" s="34">
        <v>45078</v>
      </c>
      <c r="E5578">
        <v>418.54</v>
      </c>
      <c r="F5578" s="24">
        <v>52.97</v>
      </c>
      <c r="G5578" s="24">
        <f t="shared" si="87"/>
        <v>471.51</v>
      </c>
    </row>
    <row r="5579" spans="1:7" x14ac:dyDescent="0.25">
      <c r="A5579" t="s">
        <v>311</v>
      </c>
      <c r="B5579" t="s">
        <v>314</v>
      </c>
      <c r="C5579" t="s">
        <v>323</v>
      </c>
      <c r="D5579" s="34">
        <v>45078</v>
      </c>
      <c r="E5579">
        <v>417.18</v>
      </c>
      <c r="F5579" s="24">
        <v>52.8</v>
      </c>
      <c r="G5579" s="24">
        <f t="shared" si="87"/>
        <v>469.98</v>
      </c>
    </row>
    <row r="5580" spans="1:7" x14ac:dyDescent="0.25">
      <c r="A5580" t="s">
        <v>311</v>
      </c>
      <c r="B5580" t="s">
        <v>314</v>
      </c>
      <c r="C5580" t="s">
        <v>324</v>
      </c>
      <c r="D5580" s="34">
        <v>45078</v>
      </c>
      <c r="E5580">
        <v>418.54</v>
      </c>
      <c r="F5580" s="24">
        <v>52.97</v>
      </c>
      <c r="G5580" s="24">
        <f t="shared" si="87"/>
        <v>471.51</v>
      </c>
    </row>
    <row r="5581" spans="1:7" x14ac:dyDescent="0.25">
      <c r="A5581" t="s">
        <v>311</v>
      </c>
      <c r="B5581" t="s">
        <v>314</v>
      </c>
      <c r="C5581" t="s">
        <v>325</v>
      </c>
      <c r="D5581" s="34">
        <v>45078</v>
      </c>
      <c r="E5581">
        <v>417.18</v>
      </c>
      <c r="F5581" s="24">
        <v>52.8</v>
      </c>
      <c r="G5581" s="24">
        <f t="shared" si="87"/>
        <v>469.98</v>
      </c>
    </row>
    <row r="5582" spans="1:7" x14ac:dyDescent="0.25">
      <c r="A5582" t="s">
        <v>311</v>
      </c>
      <c r="B5582" t="s">
        <v>314</v>
      </c>
      <c r="C5582" t="s">
        <v>326</v>
      </c>
      <c r="D5582" s="34">
        <v>45078</v>
      </c>
      <c r="E5582">
        <v>418.54</v>
      </c>
      <c r="F5582" s="24">
        <v>52.97</v>
      </c>
      <c r="G5582" s="24">
        <f t="shared" si="87"/>
        <v>471.51</v>
      </c>
    </row>
    <row r="5583" spans="1:7" x14ac:dyDescent="0.25">
      <c r="A5583" t="s">
        <v>311</v>
      </c>
      <c r="B5583" t="s">
        <v>314</v>
      </c>
      <c r="C5583" t="s">
        <v>327</v>
      </c>
      <c r="D5583" s="34">
        <v>45078</v>
      </c>
      <c r="E5583">
        <v>418.54</v>
      </c>
      <c r="F5583" s="24">
        <v>52.97</v>
      </c>
      <c r="G5583" s="24">
        <f t="shared" si="87"/>
        <v>471.51</v>
      </c>
    </row>
    <row r="5584" spans="1:7" x14ac:dyDescent="0.25">
      <c r="A5584" t="s">
        <v>311</v>
      </c>
      <c r="B5584" t="s">
        <v>314</v>
      </c>
      <c r="C5584" t="s">
        <v>328</v>
      </c>
      <c r="D5584" s="34">
        <v>45078</v>
      </c>
      <c r="E5584">
        <v>418.54</v>
      </c>
      <c r="F5584" s="24">
        <v>52.97</v>
      </c>
      <c r="G5584" s="24">
        <f t="shared" si="87"/>
        <v>471.51</v>
      </c>
    </row>
    <row r="5585" spans="1:7" x14ac:dyDescent="0.25">
      <c r="A5585" t="s">
        <v>311</v>
      </c>
      <c r="B5585" t="s">
        <v>314</v>
      </c>
      <c r="C5585" t="s">
        <v>329</v>
      </c>
      <c r="D5585" s="34">
        <v>45078</v>
      </c>
      <c r="E5585">
        <v>418.54</v>
      </c>
      <c r="F5585" s="24">
        <v>52.97</v>
      </c>
      <c r="G5585" s="24">
        <f t="shared" si="87"/>
        <v>471.51</v>
      </c>
    </row>
    <row r="5586" spans="1:7" x14ac:dyDescent="0.25">
      <c r="A5586" t="s">
        <v>311</v>
      </c>
      <c r="B5586" t="s">
        <v>314</v>
      </c>
      <c r="C5586" t="s">
        <v>330</v>
      </c>
      <c r="D5586" s="34">
        <v>45078</v>
      </c>
      <c r="E5586">
        <v>417.18</v>
      </c>
      <c r="F5586" s="24">
        <v>52.8</v>
      </c>
      <c r="G5586" s="24">
        <f t="shared" si="87"/>
        <v>469.98</v>
      </c>
    </row>
    <row r="5587" spans="1:7" x14ac:dyDescent="0.25">
      <c r="A5587" t="s">
        <v>311</v>
      </c>
      <c r="B5587" t="s">
        <v>314</v>
      </c>
      <c r="C5587" t="s">
        <v>331</v>
      </c>
      <c r="D5587" s="34">
        <v>45078</v>
      </c>
      <c r="E5587">
        <v>418.54</v>
      </c>
      <c r="F5587" s="24">
        <v>52.97</v>
      </c>
      <c r="G5587" s="24">
        <f t="shared" si="87"/>
        <v>471.51</v>
      </c>
    </row>
    <row r="5588" spans="1:7" x14ac:dyDescent="0.25">
      <c r="A5588" t="s">
        <v>311</v>
      </c>
      <c r="B5588" t="s">
        <v>314</v>
      </c>
      <c r="C5588" t="s">
        <v>332</v>
      </c>
      <c r="D5588" s="34">
        <v>45078</v>
      </c>
      <c r="E5588">
        <v>418.54</v>
      </c>
      <c r="F5588" s="24">
        <v>52.97</v>
      </c>
      <c r="G5588" s="24">
        <f t="shared" si="87"/>
        <v>471.51</v>
      </c>
    </row>
    <row r="5589" spans="1:7" x14ac:dyDescent="0.25">
      <c r="A5589" t="s">
        <v>311</v>
      </c>
      <c r="B5589" t="s">
        <v>314</v>
      </c>
      <c r="C5589" t="s">
        <v>333</v>
      </c>
      <c r="D5589" s="34">
        <v>45078</v>
      </c>
      <c r="E5589">
        <v>418.54</v>
      </c>
      <c r="F5589" s="24">
        <v>52.97</v>
      </c>
      <c r="G5589" s="24">
        <f t="shared" si="87"/>
        <v>471.51</v>
      </c>
    </row>
    <row r="5590" spans="1:7" x14ac:dyDescent="0.25">
      <c r="A5590" t="s">
        <v>311</v>
      </c>
      <c r="B5590" t="s">
        <v>314</v>
      </c>
      <c r="C5590" t="s">
        <v>334</v>
      </c>
      <c r="D5590" s="34">
        <v>45078</v>
      </c>
      <c r="E5590">
        <v>417.18</v>
      </c>
      <c r="F5590" s="24">
        <v>52.8</v>
      </c>
      <c r="G5590" s="24">
        <f t="shared" si="87"/>
        <v>469.98</v>
      </c>
    </row>
    <row r="5591" spans="1:7" x14ac:dyDescent="0.25">
      <c r="A5591" t="s">
        <v>311</v>
      </c>
      <c r="B5591" t="s">
        <v>314</v>
      </c>
      <c r="C5591" t="s">
        <v>335</v>
      </c>
      <c r="D5591" s="34">
        <v>45078</v>
      </c>
      <c r="E5591">
        <v>418.54</v>
      </c>
      <c r="F5591" s="24">
        <v>52.97</v>
      </c>
      <c r="G5591" s="24">
        <f t="shared" si="87"/>
        <v>471.51</v>
      </c>
    </row>
    <row r="5592" spans="1:7" x14ac:dyDescent="0.25">
      <c r="A5592" t="s">
        <v>311</v>
      </c>
      <c r="B5592" t="s">
        <v>314</v>
      </c>
      <c r="C5592" t="s">
        <v>336</v>
      </c>
      <c r="D5592" s="34">
        <v>45078</v>
      </c>
      <c r="E5592">
        <v>418.54</v>
      </c>
      <c r="F5592" s="24">
        <v>52.97</v>
      </c>
      <c r="G5592" s="24">
        <f t="shared" si="87"/>
        <v>471.51</v>
      </c>
    </row>
    <row r="5593" spans="1:7" x14ac:dyDescent="0.25">
      <c r="A5593" t="s">
        <v>311</v>
      </c>
      <c r="B5593" t="s">
        <v>314</v>
      </c>
      <c r="C5593" t="s">
        <v>337</v>
      </c>
      <c r="D5593" s="34">
        <v>45078</v>
      </c>
      <c r="E5593">
        <v>417.18</v>
      </c>
      <c r="F5593" s="24">
        <v>52.8</v>
      </c>
      <c r="G5593" s="24">
        <f t="shared" si="87"/>
        <v>469.98</v>
      </c>
    </row>
    <row r="5594" spans="1:7" x14ac:dyDescent="0.25">
      <c r="A5594" t="s">
        <v>311</v>
      </c>
      <c r="B5594" t="s">
        <v>314</v>
      </c>
      <c r="C5594" t="s">
        <v>338</v>
      </c>
      <c r="D5594" s="34">
        <v>45078</v>
      </c>
      <c r="E5594">
        <v>417.18</v>
      </c>
      <c r="F5594" s="24">
        <v>52.8</v>
      </c>
      <c r="G5594" s="24">
        <f t="shared" si="87"/>
        <v>469.98</v>
      </c>
    </row>
    <row r="5595" spans="1:7" x14ac:dyDescent="0.25">
      <c r="A5595" t="s">
        <v>311</v>
      </c>
      <c r="B5595" t="s">
        <v>314</v>
      </c>
      <c r="C5595" t="s">
        <v>339</v>
      </c>
      <c r="D5595" s="34">
        <v>45078</v>
      </c>
      <c r="E5595">
        <v>417.18</v>
      </c>
      <c r="F5595" s="24">
        <v>52.8</v>
      </c>
      <c r="G5595" s="24">
        <f t="shared" si="87"/>
        <v>469.98</v>
      </c>
    </row>
    <row r="5596" spans="1:7" x14ac:dyDescent="0.25">
      <c r="A5596" t="s">
        <v>311</v>
      </c>
      <c r="B5596" t="s">
        <v>314</v>
      </c>
      <c r="C5596" t="s">
        <v>340</v>
      </c>
      <c r="D5596" s="34">
        <v>45078</v>
      </c>
      <c r="E5596">
        <v>417.18</v>
      </c>
      <c r="F5596" s="24">
        <v>52.8</v>
      </c>
      <c r="G5596" s="24">
        <f t="shared" si="87"/>
        <v>469.98</v>
      </c>
    </row>
    <row r="5597" spans="1:7" x14ac:dyDescent="0.25">
      <c r="A5597" t="s">
        <v>311</v>
      </c>
      <c r="B5597" t="s">
        <v>314</v>
      </c>
      <c r="C5597" t="s">
        <v>341</v>
      </c>
      <c r="D5597" s="34">
        <v>45078</v>
      </c>
      <c r="E5597">
        <v>417.18</v>
      </c>
      <c r="F5597" s="24">
        <v>52.8</v>
      </c>
      <c r="G5597" s="24">
        <f t="shared" si="87"/>
        <v>469.98</v>
      </c>
    </row>
    <row r="5598" spans="1:7" x14ac:dyDescent="0.25">
      <c r="A5598" t="s">
        <v>311</v>
      </c>
      <c r="B5598" t="s">
        <v>314</v>
      </c>
      <c r="C5598" t="s">
        <v>342</v>
      </c>
      <c r="D5598" s="34">
        <v>45078</v>
      </c>
      <c r="E5598">
        <v>417.18</v>
      </c>
      <c r="F5598" s="24">
        <v>52.8</v>
      </c>
      <c r="G5598" s="24">
        <f t="shared" si="87"/>
        <v>469.98</v>
      </c>
    </row>
    <row r="5599" spans="1:7" x14ac:dyDescent="0.25">
      <c r="A5599" t="s">
        <v>311</v>
      </c>
      <c r="B5599" t="s">
        <v>314</v>
      </c>
      <c r="C5599" t="s">
        <v>343</v>
      </c>
      <c r="D5599" s="34">
        <v>45078</v>
      </c>
      <c r="E5599">
        <v>417.18</v>
      </c>
      <c r="F5599" s="24">
        <v>52.8</v>
      </c>
      <c r="G5599" s="24">
        <f t="shared" si="87"/>
        <v>469.98</v>
      </c>
    </row>
    <row r="5600" spans="1:7" x14ac:dyDescent="0.25">
      <c r="A5600" t="s">
        <v>311</v>
      </c>
      <c r="B5600" t="s">
        <v>314</v>
      </c>
      <c r="C5600" t="s">
        <v>344</v>
      </c>
      <c r="D5600" s="34">
        <v>45078</v>
      </c>
      <c r="E5600">
        <v>417.18</v>
      </c>
      <c r="F5600" s="24">
        <v>52.8</v>
      </c>
      <c r="G5600" s="24">
        <f t="shared" si="87"/>
        <v>469.98</v>
      </c>
    </row>
    <row r="5601" spans="1:7" x14ac:dyDescent="0.25">
      <c r="A5601" t="s">
        <v>311</v>
      </c>
      <c r="B5601" t="s">
        <v>314</v>
      </c>
      <c r="C5601" t="s">
        <v>345</v>
      </c>
      <c r="D5601" s="34">
        <v>45078</v>
      </c>
      <c r="E5601">
        <v>417.18</v>
      </c>
      <c r="F5601" s="24">
        <v>52.8</v>
      </c>
      <c r="G5601" s="24">
        <f t="shared" si="87"/>
        <v>469.98</v>
      </c>
    </row>
    <row r="5602" spans="1:7" x14ac:dyDescent="0.25">
      <c r="A5602" t="s">
        <v>311</v>
      </c>
      <c r="B5602" t="s">
        <v>314</v>
      </c>
      <c r="C5602" t="s">
        <v>346</v>
      </c>
      <c r="D5602" s="34">
        <v>45078</v>
      </c>
      <c r="E5602">
        <v>417.18</v>
      </c>
      <c r="F5602" s="24">
        <v>52.8</v>
      </c>
      <c r="G5602" s="24">
        <f t="shared" si="87"/>
        <v>469.98</v>
      </c>
    </row>
    <row r="5603" spans="1:7" x14ac:dyDescent="0.25">
      <c r="A5603" t="s">
        <v>311</v>
      </c>
      <c r="B5603" t="s">
        <v>314</v>
      </c>
      <c r="C5603" t="s">
        <v>347</v>
      </c>
      <c r="D5603" s="34">
        <v>45078</v>
      </c>
      <c r="E5603">
        <v>417.18</v>
      </c>
      <c r="F5603" s="24">
        <v>52.8</v>
      </c>
      <c r="G5603" s="24">
        <f t="shared" si="87"/>
        <v>469.98</v>
      </c>
    </row>
    <row r="5604" spans="1:7" x14ac:dyDescent="0.25">
      <c r="A5604" t="s">
        <v>311</v>
      </c>
      <c r="B5604" t="s">
        <v>314</v>
      </c>
      <c r="C5604" t="s">
        <v>348</v>
      </c>
      <c r="D5604" s="34">
        <v>45078</v>
      </c>
      <c r="E5604">
        <v>417.18</v>
      </c>
      <c r="F5604" s="24">
        <v>52.8</v>
      </c>
      <c r="G5604" s="24">
        <f t="shared" si="87"/>
        <v>469.98</v>
      </c>
    </row>
    <row r="5605" spans="1:7" x14ac:dyDescent="0.25">
      <c r="A5605" t="s">
        <v>311</v>
      </c>
      <c r="B5605" t="s">
        <v>314</v>
      </c>
      <c r="C5605" t="s">
        <v>349</v>
      </c>
      <c r="D5605" s="34">
        <v>45078</v>
      </c>
      <c r="E5605">
        <v>418.54</v>
      </c>
      <c r="F5605" s="24">
        <v>52.97</v>
      </c>
      <c r="G5605" s="24">
        <f t="shared" si="87"/>
        <v>471.51</v>
      </c>
    </row>
    <row r="5606" spans="1:7" x14ac:dyDescent="0.25">
      <c r="A5606" t="s">
        <v>311</v>
      </c>
      <c r="B5606" t="s">
        <v>314</v>
      </c>
      <c r="C5606" t="s">
        <v>350</v>
      </c>
      <c r="D5606" s="34">
        <v>45078</v>
      </c>
      <c r="E5606">
        <v>417.18</v>
      </c>
      <c r="F5606" s="24">
        <v>52.8</v>
      </c>
      <c r="G5606" s="24">
        <f t="shared" si="87"/>
        <v>469.98</v>
      </c>
    </row>
    <row r="5607" spans="1:7" x14ac:dyDescent="0.25">
      <c r="A5607" t="s">
        <v>311</v>
      </c>
      <c r="B5607" t="s">
        <v>314</v>
      </c>
      <c r="C5607" t="s">
        <v>351</v>
      </c>
      <c r="D5607" s="34">
        <v>45078</v>
      </c>
      <c r="E5607">
        <v>418.54</v>
      </c>
      <c r="F5607" s="24">
        <v>52.97</v>
      </c>
      <c r="G5607" s="24">
        <f t="shared" si="87"/>
        <v>471.51</v>
      </c>
    </row>
    <row r="5608" spans="1:7" x14ac:dyDescent="0.25">
      <c r="A5608" t="s">
        <v>311</v>
      </c>
      <c r="B5608" t="s">
        <v>314</v>
      </c>
      <c r="C5608" t="s">
        <v>352</v>
      </c>
      <c r="D5608" s="34">
        <v>45078</v>
      </c>
      <c r="E5608">
        <v>418.54</v>
      </c>
      <c r="F5608" s="24">
        <v>52.97</v>
      </c>
      <c r="G5608" s="24">
        <f t="shared" si="87"/>
        <v>471.51</v>
      </c>
    </row>
    <row r="5609" spans="1:7" x14ac:dyDescent="0.25">
      <c r="A5609" t="s">
        <v>311</v>
      </c>
      <c r="B5609" t="s">
        <v>314</v>
      </c>
      <c r="C5609" t="s">
        <v>353</v>
      </c>
      <c r="D5609" s="34">
        <v>45078</v>
      </c>
      <c r="E5609">
        <v>417.18</v>
      </c>
      <c r="F5609" s="24">
        <v>52.8</v>
      </c>
      <c r="G5609" s="24">
        <f t="shared" si="87"/>
        <v>469.98</v>
      </c>
    </row>
    <row r="5610" spans="1:7" x14ac:dyDescent="0.25">
      <c r="A5610" t="s">
        <v>311</v>
      </c>
      <c r="B5610" t="s">
        <v>314</v>
      </c>
      <c r="C5610" t="s">
        <v>354</v>
      </c>
      <c r="D5610" s="34">
        <v>45078</v>
      </c>
      <c r="E5610">
        <v>418.54</v>
      </c>
      <c r="F5610" s="24">
        <v>52.97</v>
      </c>
      <c r="G5610" s="24">
        <f t="shared" si="87"/>
        <v>471.51</v>
      </c>
    </row>
    <row r="5611" spans="1:7" x14ac:dyDescent="0.25">
      <c r="A5611" t="s">
        <v>311</v>
      </c>
      <c r="B5611" t="s">
        <v>314</v>
      </c>
      <c r="C5611" t="s">
        <v>355</v>
      </c>
      <c r="D5611" s="34">
        <v>45078</v>
      </c>
      <c r="E5611">
        <v>418.54</v>
      </c>
      <c r="F5611" s="24">
        <v>52.97</v>
      </c>
      <c r="G5611" s="24">
        <f t="shared" si="87"/>
        <v>471.51</v>
      </c>
    </row>
    <row r="5612" spans="1:7" x14ac:dyDescent="0.25">
      <c r="A5612" t="s">
        <v>311</v>
      </c>
      <c r="B5612" t="s">
        <v>314</v>
      </c>
      <c r="C5612" t="s">
        <v>356</v>
      </c>
      <c r="D5612" s="34">
        <v>45078</v>
      </c>
      <c r="E5612">
        <v>418.54</v>
      </c>
      <c r="F5612" s="24">
        <v>52.97</v>
      </c>
      <c r="G5612" s="24">
        <f t="shared" si="87"/>
        <v>471.51</v>
      </c>
    </row>
    <row r="5613" spans="1:7" x14ac:dyDescent="0.25">
      <c r="A5613" t="s">
        <v>311</v>
      </c>
      <c r="B5613" t="s">
        <v>314</v>
      </c>
      <c r="C5613" t="s">
        <v>357</v>
      </c>
      <c r="D5613" s="34">
        <v>45078</v>
      </c>
      <c r="E5613">
        <v>418.54</v>
      </c>
      <c r="F5613" s="24">
        <v>52.97</v>
      </c>
      <c r="G5613" s="24">
        <f t="shared" si="87"/>
        <v>471.51</v>
      </c>
    </row>
    <row r="5614" spans="1:7" x14ac:dyDescent="0.25">
      <c r="A5614" t="s">
        <v>311</v>
      </c>
      <c r="B5614" t="s">
        <v>314</v>
      </c>
      <c r="C5614" t="s">
        <v>358</v>
      </c>
      <c r="D5614" s="34">
        <v>45078</v>
      </c>
      <c r="E5614">
        <v>418.54</v>
      </c>
      <c r="F5614" s="24">
        <v>52.97</v>
      </c>
      <c r="G5614" s="24">
        <f t="shared" si="87"/>
        <v>471.51</v>
      </c>
    </row>
    <row r="5615" spans="1:7" x14ac:dyDescent="0.25">
      <c r="A5615" t="s">
        <v>311</v>
      </c>
      <c r="B5615" t="s">
        <v>314</v>
      </c>
      <c r="C5615" t="s">
        <v>359</v>
      </c>
      <c r="D5615" s="34">
        <v>45078</v>
      </c>
      <c r="E5615">
        <v>418.54</v>
      </c>
      <c r="F5615" s="24">
        <v>52.97</v>
      </c>
      <c r="G5615" s="24">
        <f t="shared" si="87"/>
        <v>471.51</v>
      </c>
    </row>
    <row r="5616" spans="1:7" x14ac:dyDescent="0.25">
      <c r="A5616" t="s">
        <v>311</v>
      </c>
      <c r="B5616" t="s">
        <v>314</v>
      </c>
      <c r="C5616" t="s">
        <v>360</v>
      </c>
      <c r="D5616" s="34">
        <v>45078</v>
      </c>
      <c r="E5616">
        <v>418.54</v>
      </c>
      <c r="F5616" s="24">
        <v>52.97</v>
      </c>
      <c r="G5616" s="24">
        <f t="shared" si="87"/>
        <v>471.51</v>
      </c>
    </row>
    <row r="5617" spans="1:7" x14ac:dyDescent="0.25">
      <c r="A5617" t="s">
        <v>311</v>
      </c>
      <c r="B5617" t="s">
        <v>314</v>
      </c>
      <c r="C5617" t="s">
        <v>361</v>
      </c>
      <c r="D5617" s="34">
        <v>45078</v>
      </c>
      <c r="E5617">
        <v>418.54</v>
      </c>
      <c r="F5617" s="24">
        <v>52.97</v>
      </c>
      <c r="G5617" s="24">
        <f t="shared" si="87"/>
        <v>471.51</v>
      </c>
    </row>
    <row r="5618" spans="1:7" x14ac:dyDescent="0.25">
      <c r="A5618" t="s">
        <v>311</v>
      </c>
      <c r="B5618" t="s">
        <v>314</v>
      </c>
      <c r="C5618" t="s">
        <v>362</v>
      </c>
      <c r="D5618" s="34">
        <v>45078</v>
      </c>
      <c r="E5618">
        <v>418.54</v>
      </c>
      <c r="F5618" s="24">
        <v>52.97</v>
      </c>
      <c r="G5618" s="24">
        <f t="shared" si="87"/>
        <v>471.51</v>
      </c>
    </row>
    <row r="5619" spans="1:7" x14ac:dyDescent="0.25">
      <c r="A5619" t="s">
        <v>311</v>
      </c>
      <c r="B5619" t="s">
        <v>314</v>
      </c>
      <c r="C5619" t="s">
        <v>363</v>
      </c>
      <c r="D5619" s="34">
        <v>45078</v>
      </c>
      <c r="E5619">
        <v>418.54</v>
      </c>
      <c r="F5619" s="24">
        <v>52.97</v>
      </c>
      <c r="G5619" s="24">
        <f t="shared" si="87"/>
        <v>471.51</v>
      </c>
    </row>
    <row r="5620" spans="1:7" x14ac:dyDescent="0.25">
      <c r="A5620" t="s">
        <v>311</v>
      </c>
      <c r="B5620" t="s">
        <v>314</v>
      </c>
      <c r="C5620" t="s">
        <v>364</v>
      </c>
      <c r="D5620" s="34">
        <v>45078</v>
      </c>
      <c r="E5620">
        <v>418.54</v>
      </c>
      <c r="F5620" s="24">
        <v>52.97</v>
      </c>
      <c r="G5620" s="24">
        <f t="shared" si="87"/>
        <v>471.51</v>
      </c>
    </row>
    <row r="5621" spans="1:7" x14ac:dyDescent="0.25">
      <c r="A5621" t="s">
        <v>311</v>
      </c>
      <c r="B5621" t="s">
        <v>314</v>
      </c>
      <c r="C5621" t="s">
        <v>365</v>
      </c>
      <c r="D5621" s="34">
        <v>45078</v>
      </c>
      <c r="E5621">
        <v>418.54</v>
      </c>
      <c r="F5621" s="24">
        <v>52.97</v>
      </c>
      <c r="G5621" s="24">
        <f t="shared" si="87"/>
        <v>471.51</v>
      </c>
    </row>
    <row r="5622" spans="1:7" x14ac:dyDescent="0.25">
      <c r="A5622" t="s">
        <v>311</v>
      </c>
      <c r="B5622" t="s">
        <v>314</v>
      </c>
      <c r="C5622" t="s">
        <v>366</v>
      </c>
      <c r="D5622" s="34">
        <v>45078</v>
      </c>
      <c r="E5622">
        <v>418.54</v>
      </c>
      <c r="F5622" s="24">
        <v>52.97</v>
      </c>
      <c r="G5622" s="24">
        <f t="shared" si="87"/>
        <v>471.51</v>
      </c>
    </row>
    <row r="5623" spans="1:7" x14ac:dyDescent="0.25">
      <c r="A5623" t="s">
        <v>311</v>
      </c>
      <c r="B5623" t="s">
        <v>314</v>
      </c>
      <c r="C5623" t="s">
        <v>367</v>
      </c>
      <c r="D5623" s="34">
        <v>45078</v>
      </c>
      <c r="E5623">
        <v>417.18</v>
      </c>
      <c r="F5623" s="24">
        <v>52.8</v>
      </c>
      <c r="G5623" s="24">
        <f t="shared" si="87"/>
        <v>469.98</v>
      </c>
    </row>
    <row r="5624" spans="1:7" x14ac:dyDescent="0.25">
      <c r="A5624" t="s">
        <v>311</v>
      </c>
      <c r="B5624" t="s">
        <v>314</v>
      </c>
      <c r="C5624" t="s">
        <v>368</v>
      </c>
      <c r="D5624" s="34">
        <v>45078</v>
      </c>
      <c r="E5624">
        <v>418.54</v>
      </c>
      <c r="F5624" s="24">
        <v>52.97</v>
      </c>
      <c r="G5624" s="24">
        <f t="shared" si="87"/>
        <v>471.51</v>
      </c>
    </row>
    <row r="5625" spans="1:7" x14ac:dyDescent="0.25">
      <c r="A5625" t="s">
        <v>311</v>
      </c>
      <c r="B5625" t="s">
        <v>314</v>
      </c>
      <c r="C5625" t="s">
        <v>369</v>
      </c>
      <c r="D5625" s="34">
        <v>45078</v>
      </c>
      <c r="E5625">
        <v>418.54</v>
      </c>
      <c r="F5625" s="24">
        <v>52.97</v>
      </c>
      <c r="G5625" s="24">
        <f t="shared" si="87"/>
        <v>471.51</v>
      </c>
    </row>
    <row r="5626" spans="1:7" x14ac:dyDescent="0.25">
      <c r="A5626" t="s">
        <v>311</v>
      </c>
      <c r="B5626" t="s">
        <v>314</v>
      </c>
      <c r="C5626" t="s">
        <v>370</v>
      </c>
      <c r="D5626" s="34">
        <v>45078</v>
      </c>
      <c r="E5626">
        <v>418.54</v>
      </c>
      <c r="F5626" s="24">
        <v>52.97</v>
      </c>
      <c r="G5626" s="24">
        <f t="shared" si="87"/>
        <v>471.51</v>
      </c>
    </row>
    <row r="5627" spans="1:7" x14ac:dyDescent="0.25">
      <c r="A5627" t="s">
        <v>311</v>
      </c>
      <c r="B5627" t="s">
        <v>314</v>
      </c>
      <c r="C5627" t="s">
        <v>371</v>
      </c>
      <c r="D5627" s="34">
        <v>45078</v>
      </c>
      <c r="E5627">
        <v>418.54</v>
      </c>
      <c r="F5627" s="24">
        <v>52.97</v>
      </c>
      <c r="G5627" s="24">
        <f t="shared" si="87"/>
        <v>471.51</v>
      </c>
    </row>
    <row r="5628" spans="1:7" x14ac:dyDescent="0.25">
      <c r="A5628" t="s">
        <v>311</v>
      </c>
      <c r="B5628" t="s">
        <v>314</v>
      </c>
      <c r="C5628" t="s">
        <v>372</v>
      </c>
      <c r="D5628" s="34">
        <v>45078</v>
      </c>
      <c r="E5628">
        <v>418.54</v>
      </c>
      <c r="F5628" s="24">
        <v>52.97</v>
      </c>
      <c r="G5628" s="24">
        <f t="shared" si="87"/>
        <v>471.51</v>
      </c>
    </row>
    <row r="5629" spans="1:7" x14ac:dyDescent="0.25">
      <c r="A5629" t="s">
        <v>311</v>
      </c>
      <c r="B5629" t="s">
        <v>314</v>
      </c>
      <c r="C5629" t="s">
        <v>373</v>
      </c>
      <c r="D5629" s="34">
        <v>45078</v>
      </c>
      <c r="E5629">
        <v>418.54</v>
      </c>
      <c r="F5629" s="24">
        <v>52.97</v>
      </c>
      <c r="G5629" s="24">
        <f t="shared" si="87"/>
        <v>471.51</v>
      </c>
    </row>
    <row r="5630" spans="1:7" x14ac:dyDescent="0.25">
      <c r="A5630" t="s">
        <v>311</v>
      </c>
      <c r="B5630" t="s">
        <v>314</v>
      </c>
      <c r="C5630" t="s">
        <v>374</v>
      </c>
      <c r="D5630" s="34">
        <v>45078</v>
      </c>
      <c r="E5630">
        <v>417.18</v>
      </c>
      <c r="F5630" s="24">
        <v>52.8</v>
      </c>
      <c r="G5630" s="24">
        <f t="shared" si="87"/>
        <v>469.98</v>
      </c>
    </row>
    <row r="5631" spans="1:7" x14ac:dyDescent="0.25">
      <c r="A5631" t="s">
        <v>311</v>
      </c>
      <c r="B5631" t="s">
        <v>314</v>
      </c>
      <c r="C5631" t="s">
        <v>375</v>
      </c>
      <c r="D5631" s="34">
        <v>45078</v>
      </c>
      <c r="E5631">
        <v>418.54</v>
      </c>
      <c r="F5631" s="24">
        <v>52.97</v>
      </c>
      <c r="G5631" s="24">
        <f t="shared" si="87"/>
        <v>471.51</v>
      </c>
    </row>
    <row r="5632" spans="1:7" x14ac:dyDescent="0.25">
      <c r="A5632" t="s">
        <v>311</v>
      </c>
      <c r="B5632" t="s">
        <v>314</v>
      </c>
      <c r="C5632" t="s">
        <v>376</v>
      </c>
      <c r="D5632" s="34">
        <v>45078</v>
      </c>
      <c r="E5632">
        <v>418.54</v>
      </c>
      <c r="F5632" s="24">
        <v>52.97</v>
      </c>
      <c r="G5632" s="24">
        <f t="shared" si="87"/>
        <v>471.51</v>
      </c>
    </row>
    <row r="5633" spans="1:7" x14ac:dyDescent="0.25">
      <c r="A5633" t="s">
        <v>311</v>
      </c>
      <c r="B5633" t="s">
        <v>314</v>
      </c>
      <c r="C5633" t="s">
        <v>377</v>
      </c>
      <c r="D5633" s="34">
        <v>45078</v>
      </c>
      <c r="E5633">
        <v>418.54</v>
      </c>
      <c r="F5633" s="24">
        <v>52.97</v>
      </c>
      <c r="G5633" s="24">
        <f t="shared" si="87"/>
        <v>471.51</v>
      </c>
    </row>
    <row r="5634" spans="1:7" x14ac:dyDescent="0.25">
      <c r="A5634" t="s">
        <v>311</v>
      </c>
      <c r="B5634" t="s">
        <v>314</v>
      </c>
      <c r="C5634" t="s">
        <v>378</v>
      </c>
      <c r="D5634" s="34">
        <v>45078</v>
      </c>
      <c r="E5634">
        <v>418.54</v>
      </c>
      <c r="F5634" s="24">
        <v>52.97</v>
      </c>
      <c r="G5634" s="24">
        <f t="shared" si="87"/>
        <v>471.51</v>
      </c>
    </row>
    <row r="5635" spans="1:7" x14ac:dyDescent="0.25">
      <c r="A5635" t="s">
        <v>311</v>
      </c>
      <c r="B5635" t="s">
        <v>314</v>
      </c>
      <c r="C5635" t="s">
        <v>379</v>
      </c>
      <c r="D5635" s="34">
        <v>45078</v>
      </c>
      <c r="E5635">
        <v>417.18</v>
      </c>
      <c r="F5635" s="24">
        <v>52.8</v>
      </c>
      <c r="G5635" s="24">
        <f t="shared" ref="G5635:G5698" si="88">SUM(E5635:F5635)</f>
        <v>469.98</v>
      </c>
    </row>
    <row r="5636" spans="1:7" x14ac:dyDescent="0.25">
      <c r="A5636" t="s">
        <v>311</v>
      </c>
      <c r="B5636" t="s">
        <v>314</v>
      </c>
      <c r="C5636" t="s">
        <v>380</v>
      </c>
      <c r="D5636" s="34">
        <v>45078</v>
      </c>
      <c r="E5636">
        <v>417.18</v>
      </c>
      <c r="F5636" s="24">
        <v>52.8</v>
      </c>
      <c r="G5636" s="24">
        <f t="shared" si="88"/>
        <v>469.98</v>
      </c>
    </row>
    <row r="5637" spans="1:7" x14ac:dyDescent="0.25">
      <c r="A5637" t="s">
        <v>311</v>
      </c>
      <c r="B5637" t="s">
        <v>314</v>
      </c>
      <c r="C5637" t="s">
        <v>381</v>
      </c>
      <c r="D5637" s="34">
        <v>45078</v>
      </c>
      <c r="E5637">
        <v>417.18</v>
      </c>
      <c r="F5637" s="24">
        <v>52.8</v>
      </c>
      <c r="G5637" s="24">
        <f t="shared" si="88"/>
        <v>469.98</v>
      </c>
    </row>
    <row r="5638" spans="1:7" x14ac:dyDescent="0.25">
      <c r="A5638" t="s">
        <v>311</v>
      </c>
      <c r="B5638" t="s">
        <v>314</v>
      </c>
      <c r="C5638" t="s">
        <v>382</v>
      </c>
      <c r="D5638" s="34">
        <v>45078</v>
      </c>
      <c r="E5638">
        <v>417.18</v>
      </c>
      <c r="F5638" s="24">
        <v>52.8</v>
      </c>
      <c r="G5638" s="24">
        <f t="shared" si="88"/>
        <v>469.98</v>
      </c>
    </row>
    <row r="5639" spans="1:7" x14ac:dyDescent="0.25">
      <c r="A5639" t="s">
        <v>311</v>
      </c>
      <c r="B5639" t="s">
        <v>314</v>
      </c>
      <c r="C5639" t="s">
        <v>383</v>
      </c>
      <c r="D5639" s="34">
        <v>45078</v>
      </c>
      <c r="E5639">
        <v>417.18</v>
      </c>
      <c r="F5639" s="24">
        <v>52.8</v>
      </c>
      <c r="G5639" s="24">
        <f t="shared" si="88"/>
        <v>469.98</v>
      </c>
    </row>
    <row r="5640" spans="1:7" x14ac:dyDescent="0.25">
      <c r="A5640" t="s">
        <v>311</v>
      </c>
      <c r="B5640" t="s">
        <v>314</v>
      </c>
      <c r="C5640" t="s">
        <v>384</v>
      </c>
      <c r="D5640" s="34">
        <v>45078</v>
      </c>
      <c r="E5640">
        <v>417.18</v>
      </c>
      <c r="F5640" s="24">
        <v>52.8</v>
      </c>
      <c r="G5640" s="24">
        <f t="shared" si="88"/>
        <v>469.98</v>
      </c>
    </row>
    <row r="5641" spans="1:7" x14ac:dyDescent="0.25">
      <c r="A5641" t="s">
        <v>311</v>
      </c>
      <c r="B5641" t="s">
        <v>314</v>
      </c>
      <c r="C5641" t="s">
        <v>385</v>
      </c>
      <c r="D5641" s="34">
        <v>45078</v>
      </c>
      <c r="E5641">
        <v>417.18</v>
      </c>
      <c r="F5641" s="24">
        <v>52.8</v>
      </c>
      <c r="G5641" s="24">
        <f t="shared" si="88"/>
        <v>469.98</v>
      </c>
    </row>
    <row r="5642" spans="1:7" x14ac:dyDescent="0.25">
      <c r="A5642" t="s">
        <v>311</v>
      </c>
      <c r="B5642" t="s">
        <v>314</v>
      </c>
      <c r="C5642" t="s">
        <v>386</v>
      </c>
      <c r="D5642" s="34">
        <v>45078</v>
      </c>
      <c r="E5642">
        <v>417.18</v>
      </c>
      <c r="F5642" s="24">
        <v>52.8</v>
      </c>
      <c r="G5642" s="24">
        <f t="shared" si="88"/>
        <v>469.98</v>
      </c>
    </row>
    <row r="5643" spans="1:7" x14ac:dyDescent="0.25">
      <c r="A5643" t="s">
        <v>311</v>
      </c>
      <c r="B5643" t="s">
        <v>314</v>
      </c>
      <c r="C5643" t="s">
        <v>387</v>
      </c>
      <c r="D5643" s="34">
        <v>45078</v>
      </c>
      <c r="E5643">
        <v>417.18</v>
      </c>
      <c r="F5643" s="24">
        <v>52.8</v>
      </c>
      <c r="G5643" s="24">
        <f t="shared" si="88"/>
        <v>469.98</v>
      </c>
    </row>
    <row r="5644" spans="1:7" x14ac:dyDescent="0.25">
      <c r="A5644" t="s">
        <v>311</v>
      </c>
      <c r="B5644" t="s">
        <v>314</v>
      </c>
      <c r="C5644" t="s">
        <v>388</v>
      </c>
      <c r="D5644" s="34">
        <v>45078</v>
      </c>
      <c r="E5644">
        <v>417.18</v>
      </c>
      <c r="F5644" s="24">
        <v>52.8</v>
      </c>
      <c r="G5644" s="24">
        <f t="shared" si="88"/>
        <v>469.98</v>
      </c>
    </row>
    <row r="5645" spans="1:7" x14ac:dyDescent="0.25">
      <c r="A5645" t="s">
        <v>311</v>
      </c>
      <c r="B5645" t="s">
        <v>314</v>
      </c>
      <c r="C5645" t="s">
        <v>389</v>
      </c>
      <c r="D5645" s="34">
        <v>45078</v>
      </c>
      <c r="E5645">
        <v>417.18</v>
      </c>
      <c r="F5645" s="24">
        <v>52.8</v>
      </c>
      <c r="G5645" s="24">
        <f t="shared" si="88"/>
        <v>469.98</v>
      </c>
    </row>
    <row r="5646" spans="1:7" x14ac:dyDescent="0.25">
      <c r="A5646" t="s">
        <v>311</v>
      </c>
      <c r="B5646" t="s">
        <v>314</v>
      </c>
      <c r="C5646" t="s">
        <v>390</v>
      </c>
      <c r="D5646" s="34">
        <v>45078</v>
      </c>
      <c r="E5646">
        <v>417.18</v>
      </c>
      <c r="F5646" s="24">
        <v>52.8</v>
      </c>
      <c r="G5646" s="24">
        <f t="shared" si="88"/>
        <v>469.98</v>
      </c>
    </row>
    <row r="5647" spans="1:7" x14ac:dyDescent="0.25">
      <c r="A5647" t="s">
        <v>311</v>
      </c>
      <c r="B5647" t="s">
        <v>314</v>
      </c>
      <c r="C5647" t="s">
        <v>391</v>
      </c>
      <c r="D5647" s="34">
        <v>45078</v>
      </c>
      <c r="E5647">
        <v>417.18</v>
      </c>
      <c r="F5647" s="24">
        <v>52.8</v>
      </c>
      <c r="G5647" s="24">
        <f t="shared" si="88"/>
        <v>469.98</v>
      </c>
    </row>
    <row r="5648" spans="1:7" x14ac:dyDescent="0.25">
      <c r="A5648" t="s">
        <v>311</v>
      </c>
      <c r="B5648" t="s">
        <v>314</v>
      </c>
      <c r="C5648" t="s">
        <v>392</v>
      </c>
      <c r="D5648" s="34">
        <v>45078</v>
      </c>
      <c r="E5648">
        <v>417.18</v>
      </c>
      <c r="F5648" s="24">
        <v>52.8</v>
      </c>
      <c r="G5648" s="24">
        <f t="shared" si="88"/>
        <v>469.98</v>
      </c>
    </row>
    <row r="5649" spans="1:7" x14ac:dyDescent="0.25">
      <c r="A5649" t="s">
        <v>311</v>
      </c>
      <c r="B5649" t="s">
        <v>314</v>
      </c>
      <c r="C5649" t="s">
        <v>393</v>
      </c>
      <c r="D5649" s="34">
        <v>45078</v>
      </c>
      <c r="E5649">
        <v>417.18</v>
      </c>
      <c r="F5649" s="24">
        <v>52.8</v>
      </c>
      <c r="G5649" s="24">
        <f t="shared" si="88"/>
        <v>469.98</v>
      </c>
    </row>
    <row r="5650" spans="1:7" x14ac:dyDescent="0.25">
      <c r="A5650" t="s">
        <v>311</v>
      </c>
      <c r="B5650" t="s">
        <v>314</v>
      </c>
      <c r="C5650" t="s">
        <v>394</v>
      </c>
      <c r="D5650" s="34">
        <v>45078</v>
      </c>
      <c r="E5650">
        <v>417.18</v>
      </c>
      <c r="F5650" s="24">
        <v>52.8</v>
      </c>
      <c r="G5650" s="24">
        <f t="shared" si="88"/>
        <v>469.98</v>
      </c>
    </row>
    <row r="5651" spans="1:7" x14ac:dyDescent="0.25">
      <c r="A5651" t="s">
        <v>311</v>
      </c>
      <c r="B5651" t="s">
        <v>314</v>
      </c>
      <c r="C5651" t="s">
        <v>395</v>
      </c>
      <c r="D5651" s="34">
        <v>45078</v>
      </c>
      <c r="E5651">
        <v>417.18</v>
      </c>
      <c r="F5651" s="24">
        <v>52.8</v>
      </c>
      <c r="G5651" s="24">
        <f t="shared" si="88"/>
        <v>469.98</v>
      </c>
    </row>
    <row r="5652" spans="1:7" x14ac:dyDescent="0.25">
      <c r="A5652" t="s">
        <v>311</v>
      </c>
      <c r="B5652" t="s">
        <v>314</v>
      </c>
      <c r="C5652" t="s">
        <v>396</v>
      </c>
      <c r="D5652" s="34">
        <v>45078</v>
      </c>
      <c r="E5652">
        <v>417.18</v>
      </c>
      <c r="F5652" s="24">
        <v>52.8</v>
      </c>
      <c r="G5652" s="24">
        <f t="shared" si="88"/>
        <v>469.98</v>
      </c>
    </row>
    <row r="5653" spans="1:7" x14ac:dyDescent="0.25">
      <c r="A5653" t="s">
        <v>311</v>
      </c>
      <c r="B5653" t="s">
        <v>314</v>
      </c>
      <c r="C5653" t="s">
        <v>397</v>
      </c>
      <c r="D5653" s="34">
        <v>45078</v>
      </c>
      <c r="E5653">
        <v>417.18</v>
      </c>
      <c r="F5653" s="24">
        <v>52.8</v>
      </c>
      <c r="G5653" s="24">
        <f t="shared" si="88"/>
        <v>469.98</v>
      </c>
    </row>
    <row r="5654" spans="1:7" x14ac:dyDescent="0.25">
      <c r="A5654" t="s">
        <v>311</v>
      </c>
      <c r="B5654" t="s">
        <v>314</v>
      </c>
      <c r="C5654" t="s">
        <v>398</v>
      </c>
      <c r="D5654" s="34">
        <v>45078</v>
      </c>
      <c r="E5654">
        <v>417.18</v>
      </c>
      <c r="F5654" s="24">
        <v>52.8</v>
      </c>
      <c r="G5654" s="24">
        <f t="shared" si="88"/>
        <v>469.98</v>
      </c>
    </row>
    <row r="5655" spans="1:7" x14ac:dyDescent="0.25">
      <c r="A5655" t="s">
        <v>311</v>
      </c>
      <c r="B5655" t="s">
        <v>314</v>
      </c>
      <c r="C5655" t="s">
        <v>399</v>
      </c>
      <c r="D5655" s="34">
        <v>45078</v>
      </c>
      <c r="E5655">
        <v>417.18</v>
      </c>
      <c r="F5655" s="24">
        <v>52.8</v>
      </c>
      <c r="G5655" s="24">
        <f t="shared" si="88"/>
        <v>469.98</v>
      </c>
    </row>
    <row r="5656" spans="1:7" x14ac:dyDescent="0.25">
      <c r="A5656" t="s">
        <v>311</v>
      </c>
      <c r="B5656" t="s">
        <v>314</v>
      </c>
      <c r="C5656" t="s">
        <v>400</v>
      </c>
      <c r="D5656" s="34">
        <v>45078</v>
      </c>
      <c r="E5656">
        <v>417.18</v>
      </c>
      <c r="F5656" s="24">
        <v>52.8</v>
      </c>
      <c r="G5656" s="24">
        <f t="shared" si="88"/>
        <v>469.98</v>
      </c>
    </row>
    <row r="5657" spans="1:7" x14ac:dyDescent="0.25">
      <c r="A5657" t="s">
        <v>311</v>
      </c>
      <c r="B5657" t="s">
        <v>314</v>
      </c>
      <c r="C5657" t="s">
        <v>401</v>
      </c>
      <c r="D5657" s="34">
        <v>45078</v>
      </c>
      <c r="E5657">
        <v>417.18</v>
      </c>
      <c r="F5657" s="24">
        <v>52.8</v>
      </c>
      <c r="G5657" s="24">
        <f t="shared" si="88"/>
        <v>469.98</v>
      </c>
    </row>
    <row r="5658" spans="1:7" x14ac:dyDescent="0.25">
      <c r="A5658" t="s">
        <v>311</v>
      </c>
      <c r="B5658" t="s">
        <v>314</v>
      </c>
      <c r="C5658" t="s">
        <v>402</v>
      </c>
      <c r="D5658" s="34">
        <v>45078</v>
      </c>
      <c r="E5658">
        <v>417.18</v>
      </c>
      <c r="F5658" s="24">
        <v>52.8</v>
      </c>
      <c r="G5658" s="24">
        <f t="shared" si="88"/>
        <v>469.98</v>
      </c>
    </row>
    <row r="5659" spans="1:7" x14ac:dyDescent="0.25">
      <c r="A5659" t="s">
        <v>311</v>
      </c>
      <c r="B5659" t="s">
        <v>314</v>
      </c>
      <c r="C5659" t="s">
        <v>403</v>
      </c>
      <c r="D5659" s="34">
        <v>45078</v>
      </c>
      <c r="E5659">
        <v>417.18</v>
      </c>
      <c r="F5659" s="24">
        <v>52.8</v>
      </c>
      <c r="G5659" s="24">
        <f t="shared" si="88"/>
        <v>469.98</v>
      </c>
    </row>
    <row r="5660" spans="1:7" x14ac:dyDescent="0.25">
      <c r="A5660" t="s">
        <v>311</v>
      </c>
      <c r="B5660" t="s">
        <v>314</v>
      </c>
      <c r="C5660" t="s">
        <v>404</v>
      </c>
      <c r="D5660" s="34">
        <v>45078</v>
      </c>
      <c r="E5660">
        <v>417.18</v>
      </c>
      <c r="F5660" s="24">
        <v>52.8</v>
      </c>
      <c r="G5660" s="24">
        <f t="shared" si="88"/>
        <v>469.98</v>
      </c>
    </row>
    <row r="5661" spans="1:7" x14ac:dyDescent="0.25">
      <c r="A5661" t="s">
        <v>311</v>
      </c>
      <c r="B5661" t="s">
        <v>314</v>
      </c>
      <c r="C5661" t="s">
        <v>405</v>
      </c>
      <c r="D5661" s="34">
        <v>45078</v>
      </c>
      <c r="E5661">
        <v>417.18</v>
      </c>
      <c r="F5661" s="24">
        <v>52.8</v>
      </c>
      <c r="G5661" s="24">
        <f t="shared" si="88"/>
        <v>469.98</v>
      </c>
    </row>
    <row r="5662" spans="1:7" x14ac:dyDescent="0.25">
      <c r="A5662" t="s">
        <v>311</v>
      </c>
      <c r="B5662" t="s">
        <v>314</v>
      </c>
      <c r="C5662" t="s">
        <v>406</v>
      </c>
      <c r="D5662" s="34">
        <v>45078</v>
      </c>
      <c r="E5662">
        <v>417.18</v>
      </c>
      <c r="F5662" s="24">
        <v>52.8</v>
      </c>
      <c r="G5662" s="24">
        <f t="shared" si="88"/>
        <v>469.98</v>
      </c>
    </row>
    <row r="5663" spans="1:7" x14ac:dyDescent="0.25">
      <c r="A5663" t="s">
        <v>311</v>
      </c>
      <c r="B5663" t="s">
        <v>314</v>
      </c>
      <c r="C5663" t="s">
        <v>407</v>
      </c>
      <c r="D5663" s="34">
        <v>45078</v>
      </c>
      <c r="E5663">
        <v>417.18</v>
      </c>
      <c r="F5663" s="24">
        <v>52.8</v>
      </c>
      <c r="G5663" s="24">
        <f t="shared" si="88"/>
        <v>469.98</v>
      </c>
    </row>
    <row r="5664" spans="1:7" x14ac:dyDescent="0.25">
      <c r="A5664" t="s">
        <v>311</v>
      </c>
      <c r="B5664" t="s">
        <v>314</v>
      </c>
      <c r="C5664" t="s">
        <v>408</v>
      </c>
      <c r="D5664" s="34">
        <v>45078</v>
      </c>
      <c r="E5664">
        <v>417.18</v>
      </c>
      <c r="F5664" s="24">
        <v>52.8</v>
      </c>
      <c r="G5664" s="24">
        <f t="shared" si="88"/>
        <v>469.98</v>
      </c>
    </row>
    <row r="5665" spans="1:7" x14ac:dyDescent="0.25">
      <c r="A5665" t="s">
        <v>311</v>
      </c>
      <c r="B5665" t="s">
        <v>314</v>
      </c>
      <c r="C5665" t="s">
        <v>409</v>
      </c>
      <c r="D5665" s="34">
        <v>45078</v>
      </c>
      <c r="E5665">
        <v>417.18</v>
      </c>
      <c r="F5665" s="24">
        <v>52.8</v>
      </c>
      <c r="G5665" s="24">
        <f t="shared" si="88"/>
        <v>469.98</v>
      </c>
    </row>
    <row r="5666" spans="1:7" x14ac:dyDescent="0.25">
      <c r="A5666" t="s">
        <v>311</v>
      </c>
      <c r="B5666" t="s">
        <v>314</v>
      </c>
      <c r="C5666" t="s">
        <v>410</v>
      </c>
      <c r="D5666" s="34">
        <v>45078</v>
      </c>
      <c r="E5666">
        <v>417.18</v>
      </c>
      <c r="F5666" s="24">
        <v>52.8</v>
      </c>
      <c r="G5666" s="24">
        <f t="shared" si="88"/>
        <v>469.98</v>
      </c>
    </row>
    <row r="5667" spans="1:7" x14ac:dyDescent="0.25">
      <c r="A5667" t="s">
        <v>311</v>
      </c>
      <c r="B5667" t="s">
        <v>314</v>
      </c>
      <c r="C5667" t="s">
        <v>411</v>
      </c>
      <c r="D5667" s="34">
        <v>45078</v>
      </c>
      <c r="E5667">
        <v>417.18</v>
      </c>
      <c r="F5667" s="24">
        <v>52.8</v>
      </c>
      <c r="G5667" s="24">
        <f t="shared" si="88"/>
        <v>469.98</v>
      </c>
    </row>
    <row r="5668" spans="1:7" x14ac:dyDescent="0.25">
      <c r="A5668" t="s">
        <v>311</v>
      </c>
      <c r="B5668" t="s">
        <v>314</v>
      </c>
      <c r="C5668" t="s">
        <v>412</v>
      </c>
      <c r="D5668" s="34">
        <v>45078</v>
      </c>
      <c r="E5668">
        <v>417.18</v>
      </c>
      <c r="F5668" s="24">
        <v>52.8</v>
      </c>
      <c r="G5668" s="24">
        <f t="shared" si="88"/>
        <v>469.98</v>
      </c>
    </row>
    <row r="5669" spans="1:7" x14ac:dyDescent="0.25">
      <c r="A5669" t="s">
        <v>311</v>
      </c>
      <c r="B5669" t="s">
        <v>314</v>
      </c>
      <c r="C5669" t="s">
        <v>413</v>
      </c>
      <c r="D5669" s="34">
        <v>45078</v>
      </c>
      <c r="E5669">
        <v>417.18</v>
      </c>
      <c r="F5669" s="24">
        <v>52.8</v>
      </c>
      <c r="G5669" s="24">
        <f t="shared" si="88"/>
        <v>469.98</v>
      </c>
    </row>
    <row r="5670" spans="1:7" x14ac:dyDescent="0.25">
      <c r="A5670" t="s">
        <v>311</v>
      </c>
      <c r="B5670" t="s">
        <v>314</v>
      </c>
      <c r="C5670" t="s">
        <v>414</v>
      </c>
      <c r="D5670" s="34">
        <v>45078</v>
      </c>
      <c r="E5670">
        <v>417.18</v>
      </c>
      <c r="F5670" s="24">
        <v>52.8</v>
      </c>
      <c r="G5670" s="24">
        <f t="shared" si="88"/>
        <v>469.98</v>
      </c>
    </row>
    <row r="5671" spans="1:7" x14ac:dyDescent="0.25">
      <c r="A5671" t="s">
        <v>311</v>
      </c>
      <c r="B5671" t="s">
        <v>314</v>
      </c>
      <c r="C5671" t="s">
        <v>415</v>
      </c>
      <c r="D5671" s="34">
        <v>45078</v>
      </c>
      <c r="E5671">
        <v>417.18</v>
      </c>
      <c r="F5671" s="24">
        <v>52.8</v>
      </c>
      <c r="G5671" s="24">
        <f t="shared" si="88"/>
        <v>469.98</v>
      </c>
    </row>
    <row r="5672" spans="1:7" x14ac:dyDescent="0.25">
      <c r="A5672" t="s">
        <v>311</v>
      </c>
      <c r="B5672" t="s">
        <v>314</v>
      </c>
      <c r="C5672" t="s">
        <v>416</v>
      </c>
      <c r="D5672" s="34">
        <v>45078</v>
      </c>
      <c r="E5672">
        <v>417.18</v>
      </c>
      <c r="F5672" s="24">
        <v>52.8</v>
      </c>
      <c r="G5672" s="24">
        <f t="shared" si="88"/>
        <v>469.98</v>
      </c>
    </row>
    <row r="5673" spans="1:7" x14ac:dyDescent="0.25">
      <c r="A5673" t="s">
        <v>311</v>
      </c>
      <c r="B5673" t="s">
        <v>314</v>
      </c>
      <c r="C5673" t="s">
        <v>417</v>
      </c>
      <c r="D5673" s="34">
        <v>45078</v>
      </c>
      <c r="E5673">
        <v>417.18</v>
      </c>
      <c r="F5673" s="24">
        <v>52.8</v>
      </c>
      <c r="G5673" s="24">
        <f t="shared" si="88"/>
        <v>469.98</v>
      </c>
    </row>
    <row r="5674" spans="1:7" x14ac:dyDescent="0.25">
      <c r="A5674" t="s">
        <v>311</v>
      </c>
      <c r="B5674" t="s">
        <v>314</v>
      </c>
      <c r="C5674" t="s">
        <v>418</v>
      </c>
      <c r="D5674" s="34">
        <v>45078</v>
      </c>
      <c r="E5674">
        <v>417.18</v>
      </c>
      <c r="F5674" s="24">
        <v>52.8</v>
      </c>
      <c r="G5674" s="24">
        <f t="shared" si="88"/>
        <v>469.98</v>
      </c>
    </row>
    <row r="5675" spans="1:7" x14ac:dyDescent="0.25">
      <c r="A5675" t="s">
        <v>311</v>
      </c>
      <c r="B5675" t="s">
        <v>314</v>
      </c>
      <c r="C5675" t="s">
        <v>419</v>
      </c>
      <c r="D5675" s="34">
        <v>45078</v>
      </c>
      <c r="E5675">
        <v>417.18</v>
      </c>
      <c r="F5675" s="24">
        <v>52.8</v>
      </c>
      <c r="G5675" s="24">
        <f t="shared" si="88"/>
        <v>469.98</v>
      </c>
    </row>
    <row r="5676" spans="1:7" x14ac:dyDescent="0.25">
      <c r="A5676" t="s">
        <v>311</v>
      </c>
      <c r="B5676" t="s">
        <v>314</v>
      </c>
      <c r="C5676" t="s">
        <v>420</v>
      </c>
      <c r="D5676" s="34">
        <v>45078</v>
      </c>
      <c r="E5676">
        <v>417.18</v>
      </c>
      <c r="F5676" s="24">
        <v>52.8</v>
      </c>
      <c r="G5676" s="24">
        <f t="shared" si="88"/>
        <v>469.98</v>
      </c>
    </row>
    <row r="5677" spans="1:7" x14ac:dyDescent="0.25">
      <c r="A5677" t="s">
        <v>311</v>
      </c>
      <c r="B5677" t="s">
        <v>314</v>
      </c>
      <c r="C5677" t="s">
        <v>421</v>
      </c>
      <c r="D5677" s="34">
        <v>45078</v>
      </c>
      <c r="E5677">
        <v>417.18</v>
      </c>
      <c r="F5677" s="24">
        <v>52.8</v>
      </c>
      <c r="G5677" s="24">
        <f t="shared" si="88"/>
        <v>469.98</v>
      </c>
    </row>
    <row r="5678" spans="1:7" x14ac:dyDescent="0.25">
      <c r="A5678" t="s">
        <v>311</v>
      </c>
      <c r="B5678" t="s">
        <v>314</v>
      </c>
      <c r="C5678" t="s">
        <v>422</v>
      </c>
      <c r="D5678" s="34">
        <v>45078</v>
      </c>
      <c r="E5678">
        <v>417.18</v>
      </c>
      <c r="F5678" s="24">
        <v>52.8</v>
      </c>
      <c r="G5678" s="24">
        <f t="shared" si="88"/>
        <v>469.98</v>
      </c>
    </row>
    <row r="5679" spans="1:7" x14ac:dyDescent="0.25">
      <c r="A5679" t="s">
        <v>311</v>
      </c>
      <c r="B5679" t="s">
        <v>314</v>
      </c>
      <c r="C5679" t="s">
        <v>423</v>
      </c>
      <c r="D5679" s="34">
        <v>45078</v>
      </c>
      <c r="E5679">
        <v>417.18</v>
      </c>
      <c r="F5679" s="24">
        <v>52.8</v>
      </c>
      <c r="G5679" s="24">
        <f t="shared" si="88"/>
        <v>469.98</v>
      </c>
    </row>
    <row r="5680" spans="1:7" x14ac:dyDescent="0.25">
      <c r="A5680" t="s">
        <v>311</v>
      </c>
      <c r="B5680" t="s">
        <v>314</v>
      </c>
      <c r="C5680" t="s">
        <v>424</v>
      </c>
      <c r="D5680" s="34">
        <v>45078</v>
      </c>
      <c r="E5680">
        <v>417.18</v>
      </c>
      <c r="F5680" s="24">
        <v>52.8</v>
      </c>
      <c r="G5680" s="24">
        <f t="shared" si="88"/>
        <v>469.98</v>
      </c>
    </row>
    <row r="5681" spans="1:7" x14ac:dyDescent="0.25">
      <c r="A5681" t="s">
        <v>311</v>
      </c>
      <c r="B5681" t="s">
        <v>314</v>
      </c>
      <c r="C5681" t="s">
        <v>425</v>
      </c>
      <c r="D5681" s="34">
        <v>45078</v>
      </c>
      <c r="E5681">
        <v>417.18</v>
      </c>
      <c r="F5681" s="24">
        <v>52.8</v>
      </c>
      <c r="G5681" s="24">
        <f t="shared" si="88"/>
        <v>469.98</v>
      </c>
    </row>
    <row r="5682" spans="1:7" x14ac:dyDescent="0.25">
      <c r="A5682" t="s">
        <v>311</v>
      </c>
      <c r="B5682" t="s">
        <v>314</v>
      </c>
      <c r="C5682" t="s">
        <v>426</v>
      </c>
      <c r="D5682" s="34">
        <v>45078</v>
      </c>
      <c r="E5682">
        <v>418.54</v>
      </c>
      <c r="F5682" s="24">
        <v>52.97</v>
      </c>
      <c r="G5682" s="24">
        <f t="shared" si="88"/>
        <v>471.51</v>
      </c>
    </row>
    <row r="5683" spans="1:7" x14ac:dyDescent="0.25">
      <c r="A5683" t="s">
        <v>311</v>
      </c>
      <c r="B5683" t="s">
        <v>314</v>
      </c>
      <c r="C5683" t="s">
        <v>427</v>
      </c>
      <c r="D5683" s="34">
        <v>45078</v>
      </c>
      <c r="E5683">
        <v>417.18</v>
      </c>
      <c r="F5683" s="24">
        <v>52.8</v>
      </c>
      <c r="G5683" s="24">
        <f t="shared" si="88"/>
        <v>469.98</v>
      </c>
    </row>
    <row r="5684" spans="1:7" x14ac:dyDescent="0.25">
      <c r="A5684" t="s">
        <v>311</v>
      </c>
      <c r="B5684" t="s">
        <v>314</v>
      </c>
      <c r="C5684" t="s">
        <v>428</v>
      </c>
      <c r="D5684" s="34">
        <v>45078</v>
      </c>
      <c r="E5684">
        <v>417.18</v>
      </c>
      <c r="F5684" s="24">
        <v>52.8</v>
      </c>
      <c r="G5684" s="24">
        <f t="shared" si="88"/>
        <v>469.98</v>
      </c>
    </row>
    <row r="5685" spans="1:7" x14ac:dyDescent="0.25">
      <c r="A5685" t="s">
        <v>311</v>
      </c>
      <c r="B5685" t="s">
        <v>314</v>
      </c>
      <c r="C5685" t="s">
        <v>429</v>
      </c>
      <c r="D5685" s="34">
        <v>45078</v>
      </c>
      <c r="E5685">
        <v>417.18</v>
      </c>
      <c r="F5685" s="24">
        <v>52.8</v>
      </c>
      <c r="G5685" s="24">
        <f t="shared" si="88"/>
        <v>469.98</v>
      </c>
    </row>
    <row r="5686" spans="1:7" x14ac:dyDescent="0.25">
      <c r="A5686" t="s">
        <v>311</v>
      </c>
      <c r="B5686" t="s">
        <v>314</v>
      </c>
      <c r="C5686" t="s">
        <v>430</v>
      </c>
      <c r="D5686" s="34">
        <v>45078</v>
      </c>
      <c r="E5686">
        <v>418.54</v>
      </c>
      <c r="F5686" s="24">
        <v>52.97</v>
      </c>
      <c r="G5686" s="24">
        <f t="shared" si="88"/>
        <v>471.51</v>
      </c>
    </row>
    <row r="5687" spans="1:7" x14ac:dyDescent="0.25">
      <c r="A5687" t="s">
        <v>311</v>
      </c>
      <c r="B5687" t="s">
        <v>314</v>
      </c>
      <c r="C5687" t="s">
        <v>431</v>
      </c>
      <c r="D5687" s="34">
        <v>45078</v>
      </c>
      <c r="E5687">
        <v>418.54</v>
      </c>
      <c r="F5687" s="24">
        <v>52.97</v>
      </c>
      <c r="G5687" s="24">
        <f t="shared" si="88"/>
        <v>471.51</v>
      </c>
    </row>
    <row r="5688" spans="1:7" x14ac:dyDescent="0.25">
      <c r="A5688" t="s">
        <v>311</v>
      </c>
      <c r="B5688" t="s">
        <v>314</v>
      </c>
      <c r="C5688" t="s">
        <v>432</v>
      </c>
      <c r="D5688" s="34">
        <v>45078</v>
      </c>
      <c r="E5688">
        <v>418.54</v>
      </c>
      <c r="F5688" s="24">
        <v>52.97</v>
      </c>
      <c r="G5688" s="24">
        <f t="shared" si="88"/>
        <v>471.51</v>
      </c>
    </row>
    <row r="5689" spans="1:7" x14ac:dyDescent="0.25">
      <c r="A5689" t="s">
        <v>311</v>
      </c>
      <c r="B5689" t="s">
        <v>314</v>
      </c>
      <c r="C5689" t="s">
        <v>433</v>
      </c>
      <c r="D5689" s="34">
        <v>45078</v>
      </c>
      <c r="E5689">
        <v>418.54</v>
      </c>
      <c r="F5689" s="24">
        <v>52.97</v>
      </c>
      <c r="G5689" s="24">
        <f t="shared" si="88"/>
        <v>471.51</v>
      </c>
    </row>
    <row r="5690" spans="1:7" x14ac:dyDescent="0.25">
      <c r="A5690" t="s">
        <v>311</v>
      </c>
      <c r="B5690" t="s">
        <v>314</v>
      </c>
      <c r="C5690" t="s">
        <v>434</v>
      </c>
      <c r="D5690" s="34">
        <v>45078</v>
      </c>
      <c r="E5690">
        <v>418.54</v>
      </c>
      <c r="F5690" s="24">
        <v>52.97</v>
      </c>
      <c r="G5690" s="24">
        <f t="shared" si="88"/>
        <v>471.51</v>
      </c>
    </row>
    <row r="5691" spans="1:7" x14ac:dyDescent="0.25">
      <c r="A5691" t="s">
        <v>311</v>
      </c>
      <c r="B5691" t="s">
        <v>314</v>
      </c>
      <c r="C5691" t="s">
        <v>435</v>
      </c>
      <c r="D5691" s="34">
        <v>45078</v>
      </c>
      <c r="E5691">
        <v>418.54</v>
      </c>
      <c r="F5691" s="24">
        <v>52.97</v>
      </c>
      <c r="G5691" s="24">
        <f t="shared" si="88"/>
        <v>471.51</v>
      </c>
    </row>
    <row r="5692" spans="1:7" x14ac:dyDescent="0.25">
      <c r="A5692" t="s">
        <v>311</v>
      </c>
      <c r="B5692" t="s">
        <v>314</v>
      </c>
      <c r="C5692" t="s">
        <v>436</v>
      </c>
      <c r="D5692" s="34">
        <v>45078</v>
      </c>
      <c r="E5692">
        <v>418.54</v>
      </c>
      <c r="F5692" s="24">
        <v>52.97</v>
      </c>
      <c r="G5692" s="24">
        <f t="shared" si="88"/>
        <v>471.51</v>
      </c>
    </row>
    <row r="5693" spans="1:7" x14ac:dyDescent="0.25">
      <c r="A5693" t="s">
        <v>311</v>
      </c>
      <c r="B5693" t="s">
        <v>314</v>
      </c>
      <c r="C5693" t="s">
        <v>437</v>
      </c>
      <c r="D5693" s="34">
        <v>45078</v>
      </c>
      <c r="E5693">
        <v>418.54</v>
      </c>
      <c r="F5693" s="24">
        <v>52.97</v>
      </c>
      <c r="G5693" s="24">
        <f t="shared" si="88"/>
        <v>471.51</v>
      </c>
    </row>
    <row r="5694" spans="1:7" x14ac:dyDescent="0.25">
      <c r="A5694" t="s">
        <v>311</v>
      </c>
      <c r="B5694" t="s">
        <v>314</v>
      </c>
      <c r="C5694" t="s">
        <v>438</v>
      </c>
      <c r="D5694" s="34">
        <v>45078</v>
      </c>
      <c r="E5694">
        <v>418.54</v>
      </c>
      <c r="F5694" s="24">
        <v>52.97</v>
      </c>
      <c r="G5694" s="24">
        <f t="shared" si="88"/>
        <v>471.51</v>
      </c>
    </row>
    <row r="5695" spans="1:7" x14ac:dyDescent="0.25">
      <c r="A5695" t="s">
        <v>311</v>
      </c>
      <c r="B5695" t="s">
        <v>314</v>
      </c>
      <c r="C5695" t="s">
        <v>439</v>
      </c>
      <c r="D5695" s="34">
        <v>45078</v>
      </c>
      <c r="E5695">
        <v>418.54</v>
      </c>
      <c r="F5695" s="24">
        <v>52.97</v>
      </c>
      <c r="G5695" s="24">
        <f t="shared" si="88"/>
        <v>471.51</v>
      </c>
    </row>
    <row r="5696" spans="1:7" x14ac:dyDescent="0.25">
      <c r="A5696" t="s">
        <v>311</v>
      </c>
      <c r="B5696" t="s">
        <v>314</v>
      </c>
      <c r="C5696" t="s">
        <v>440</v>
      </c>
      <c r="D5696" s="34">
        <v>45078</v>
      </c>
      <c r="E5696">
        <v>418.54</v>
      </c>
      <c r="F5696" s="24">
        <v>52.97</v>
      </c>
      <c r="G5696" s="24">
        <f t="shared" si="88"/>
        <v>471.51</v>
      </c>
    </row>
    <row r="5697" spans="1:7" x14ac:dyDescent="0.25">
      <c r="A5697" t="s">
        <v>311</v>
      </c>
      <c r="B5697" t="s">
        <v>314</v>
      </c>
      <c r="C5697" t="s">
        <v>441</v>
      </c>
      <c r="D5697" s="34">
        <v>45078</v>
      </c>
      <c r="E5697">
        <v>418.54</v>
      </c>
      <c r="F5697" s="24">
        <v>52.97</v>
      </c>
      <c r="G5697" s="24">
        <f t="shared" si="88"/>
        <v>471.51</v>
      </c>
    </row>
    <row r="5698" spans="1:7" x14ac:dyDescent="0.25">
      <c r="A5698" t="s">
        <v>311</v>
      </c>
      <c r="B5698" t="s">
        <v>314</v>
      </c>
      <c r="C5698" t="s">
        <v>442</v>
      </c>
      <c r="D5698" s="34">
        <v>45078</v>
      </c>
      <c r="E5698">
        <v>418.54</v>
      </c>
      <c r="F5698" s="24">
        <v>52.97</v>
      </c>
      <c r="G5698" s="24">
        <f t="shared" si="88"/>
        <v>471.51</v>
      </c>
    </row>
    <row r="5699" spans="1:7" x14ac:dyDescent="0.25">
      <c r="A5699" t="s">
        <v>311</v>
      </c>
      <c r="B5699" t="s">
        <v>314</v>
      </c>
      <c r="C5699" t="s">
        <v>443</v>
      </c>
      <c r="D5699" s="34">
        <v>45078</v>
      </c>
      <c r="E5699">
        <v>418.54</v>
      </c>
      <c r="F5699" s="24">
        <v>52.97</v>
      </c>
      <c r="G5699" s="24">
        <f t="shared" ref="G5699:G5762" si="89">SUM(E5699:F5699)</f>
        <v>471.51</v>
      </c>
    </row>
    <row r="5700" spans="1:7" x14ac:dyDescent="0.25">
      <c r="A5700" t="s">
        <v>311</v>
      </c>
      <c r="B5700" t="s">
        <v>314</v>
      </c>
      <c r="C5700" t="s">
        <v>444</v>
      </c>
      <c r="D5700" s="34">
        <v>45078</v>
      </c>
      <c r="E5700">
        <v>418.54</v>
      </c>
      <c r="F5700" s="24">
        <v>52.97</v>
      </c>
      <c r="G5700" s="24">
        <f t="shared" si="89"/>
        <v>471.51</v>
      </c>
    </row>
    <row r="5701" spans="1:7" x14ac:dyDescent="0.25">
      <c r="A5701" t="s">
        <v>311</v>
      </c>
      <c r="B5701" t="s">
        <v>314</v>
      </c>
      <c r="C5701" t="s">
        <v>445</v>
      </c>
      <c r="D5701" s="34">
        <v>45078</v>
      </c>
      <c r="E5701">
        <v>418.54</v>
      </c>
      <c r="F5701" s="24">
        <v>52.97</v>
      </c>
      <c r="G5701" s="24">
        <f t="shared" si="89"/>
        <v>471.51</v>
      </c>
    </row>
    <row r="5702" spans="1:7" x14ac:dyDescent="0.25">
      <c r="A5702" t="s">
        <v>311</v>
      </c>
      <c r="B5702" t="s">
        <v>314</v>
      </c>
      <c r="C5702" t="s">
        <v>446</v>
      </c>
      <c r="D5702" s="34">
        <v>45078</v>
      </c>
      <c r="E5702">
        <v>418.54</v>
      </c>
      <c r="F5702" s="24">
        <v>52.97</v>
      </c>
      <c r="G5702" s="24">
        <f t="shared" si="89"/>
        <v>471.51</v>
      </c>
    </row>
    <row r="5703" spans="1:7" x14ac:dyDescent="0.25">
      <c r="A5703" t="s">
        <v>311</v>
      </c>
      <c r="B5703" t="s">
        <v>314</v>
      </c>
      <c r="C5703" t="s">
        <v>447</v>
      </c>
      <c r="D5703" s="34">
        <v>45078</v>
      </c>
      <c r="E5703">
        <v>418.54</v>
      </c>
      <c r="F5703" s="24">
        <v>52.97</v>
      </c>
      <c r="G5703" s="24">
        <f t="shared" si="89"/>
        <v>471.51</v>
      </c>
    </row>
    <row r="5704" spans="1:7" x14ac:dyDescent="0.25">
      <c r="A5704" t="s">
        <v>311</v>
      </c>
      <c r="B5704" t="s">
        <v>314</v>
      </c>
      <c r="C5704" t="s">
        <v>448</v>
      </c>
      <c r="D5704" s="34">
        <v>45078</v>
      </c>
      <c r="E5704">
        <v>418.54</v>
      </c>
      <c r="F5704" s="24">
        <v>52.97</v>
      </c>
      <c r="G5704" s="24">
        <f t="shared" si="89"/>
        <v>471.51</v>
      </c>
    </row>
    <row r="5705" spans="1:7" x14ac:dyDescent="0.25">
      <c r="A5705" t="s">
        <v>311</v>
      </c>
      <c r="B5705" t="s">
        <v>314</v>
      </c>
      <c r="C5705" t="s">
        <v>449</v>
      </c>
      <c r="D5705" s="34">
        <v>45078</v>
      </c>
      <c r="E5705">
        <v>418.54</v>
      </c>
      <c r="F5705" s="24">
        <v>52.97</v>
      </c>
      <c r="G5705" s="24">
        <f t="shared" si="89"/>
        <v>471.51</v>
      </c>
    </row>
    <row r="5706" spans="1:7" x14ac:dyDescent="0.25">
      <c r="A5706" t="s">
        <v>311</v>
      </c>
      <c r="B5706" t="s">
        <v>314</v>
      </c>
      <c r="C5706" t="s">
        <v>450</v>
      </c>
      <c r="D5706" s="34">
        <v>45078</v>
      </c>
      <c r="E5706">
        <v>418.54</v>
      </c>
      <c r="F5706" s="24">
        <v>52.97</v>
      </c>
      <c r="G5706" s="24">
        <f t="shared" si="89"/>
        <v>471.51</v>
      </c>
    </row>
    <row r="5707" spans="1:7" x14ac:dyDescent="0.25">
      <c r="A5707" t="s">
        <v>311</v>
      </c>
      <c r="B5707" t="s">
        <v>314</v>
      </c>
      <c r="C5707" t="s">
        <v>451</v>
      </c>
      <c r="D5707" s="34">
        <v>45078</v>
      </c>
      <c r="E5707">
        <v>418.54</v>
      </c>
      <c r="F5707" s="24">
        <v>52.97</v>
      </c>
      <c r="G5707" s="24">
        <f t="shared" si="89"/>
        <v>471.51</v>
      </c>
    </row>
    <row r="5708" spans="1:7" x14ac:dyDescent="0.25">
      <c r="A5708" t="s">
        <v>311</v>
      </c>
      <c r="B5708" t="s">
        <v>314</v>
      </c>
      <c r="C5708" t="s">
        <v>452</v>
      </c>
      <c r="D5708" s="34">
        <v>45078</v>
      </c>
      <c r="E5708">
        <v>418.54</v>
      </c>
      <c r="F5708" s="24">
        <v>52.97</v>
      </c>
      <c r="G5708" s="24">
        <f t="shared" si="89"/>
        <v>471.51</v>
      </c>
    </row>
    <row r="5709" spans="1:7" x14ac:dyDescent="0.25">
      <c r="A5709" t="s">
        <v>311</v>
      </c>
      <c r="B5709" t="s">
        <v>314</v>
      </c>
      <c r="C5709" t="s">
        <v>453</v>
      </c>
      <c r="D5709" s="34">
        <v>45078</v>
      </c>
      <c r="E5709">
        <v>418.54</v>
      </c>
      <c r="F5709" s="24">
        <v>52.97</v>
      </c>
      <c r="G5709" s="24">
        <f t="shared" si="89"/>
        <v>471.51</v>
      </c>
    </row>
    <row r="5710" spans="1:7" x14ac:dyDescent="0.25">
      <c r="A5710" t="s">
        <v>311</v>
      </c>
      <c r="B5710" t="s">
        <v>314</v>
      </c>
      <c r="C5710" t="s">
        <v>454</v>
      </c>
      <c r="D5710" s="34">
        <v>45078</v>
      </c>
      <c r="E5710">
        <v>418.54</v>
      </c>
      <c r="F5710" s="24">
        <v>52.97</v>
      </c>
      <c r="G5710" s="24">
        <f t="shared" si="89"/>
        <v>471.51</v>
      </c>
    </row>
    <row r="5711" spans="1:7" x14ac:dyDescent="0.25">
      <c r="A5711" t="s">
        <v>311</v>
      </c>
      <c r="B5711" t="s">
        <v>314</v>
      </c>
      <c r="C5711" t="s">
        <v>455</v>
      </c>
      <c r="D5711" s="34">
        <v>45078</v>
      </c>
      <c r="E5711">
        <v>418.54</v>
      </c>
      <c r="F5711" s="24">
        <v>52.97</v>
      </c>
      <c r="G5711" s="24">
        <f t="shared" si="89"/>
        <v>471.51</v>
      </c>
    </row>
    <row r="5712" spans="1:7" x14ac:dyDescent="0.25">
      <c r="A5712" t="s">
        <v>311</v>
      </c>
      <c r="B5712" t="s">
        <v>314</v>
      </c>
      <c r="C5712" t="s">
        <v>456</v>
      </c>
      <c r="D5712" s="34">
        <v>45078</v>
      </c>
      <c r="E5712">
        <v>418.54</v>
      </c>
      <c r="F5712" s="24">
        <v>52.97</v>
      </c>
      <c r="G5712" s="24">
        <f t="shared" si="89"/>
        <v>471.51</v>
      </c>
    </row>
    <row r="5713" spans="1:7" x14ac:dyDescent="0.25">
      <c r="A5713" t="s">
        <v>311</v>
      </c>
      <c r="B5713" t="s">
        <v>314</v>
      </c>
      <c r="C5713" t="s">
        <v>457</v>
      </c>
      <c r="D5713" s="34">
        <v>45078</v>
      </c>
      <c r="E5713">
        <v>418.54</v>
      </c>
      <c r="F5713" s="24">
        <v>52.97</v>
      </c>
      <c r="G5713" s="24">
        <f t="shared" si="89"/>
        <v>471.51</v>
      </c>
    </row>
    <row r="5714" spans="1:7" x14ac:dyDescent="0.25">
      <c r="A5714" t="s">
        <v>311</v>
      </c>
      <c r="B5714" t="s">
        <v>314</v>
      </c>
      <c r="C5714" t="s">
        <v>458</v>
      </c>
      <c r="D5714" s="34">
        <v>45078</v>
      </c>
      <c r="E5714">
        <v>418.54</v>
      </c>
      <c r="F5714" s="24">
        <v>52.97</v>
      </c>
      <c r="G5714" s="24">
        <f t="shared" si="89"/>
        <v>471.51</v>
      </c>
    </row>
    <row r="5715" spans="1:7" x14ac:dyDescent="0.25">
      <c r="A5715" t="s">
        <v>311</v>
      </c>
      <c r="B5715" t="s">
        <v>314</v>
      </c>
      <c r="C5715" t="s">
        <v>459</v>
      </c>
      <c r="D5715" s="34">
        <v>45078</v>
      </c>
      <c r="E5715">
        <v>418.54</v>
      </c>
      <c r="F5715" s="24">
        <v>52.97</v>
      </c>
      <c r="G5715" s="24">
        <f t="shared" si="89"/>
        <v>471.51</v>
      </c>
    </row>
    <row r="5716" spans="1:7" x14ac:dyDescent="0.25">
      <c r="A5716" t="s">
        <v>311</v>
      </c>
      <c r="B5716" t="s">
        <v>314</v>
      </c>
      <c r="C5716" t="s">
        <v>460</v>
      </c>
      <c r="D5716" s="34">
        <v>45078</v>
      </c>
      <c r="E5716">
        <v>418.54</v>
      </c>
      <c r="F5716" s="24">
        <v>52.97</v>
      </c>
      <c r="G5716" s="24">
        <f t="shared" si="89"/>
        <v>471.51</v>
      </c>
    </row>
    <row r="5717" spans="1:7" x14ac:dyDescent="0.25">
      <c r="A5717" t="s">
        <v>311</v>
      </c>
      <c r="B5717" t="s">
        <v>314</v>
      </c>
      <c r="C5717" t="s">
        <v>461</v>
      </c>
      <c r="D5717" s="34">
        <v>45078</v>
      </c>
      <c r="E5717">
        <v>418.54</v>
      </c>
      <c r="F5717" s="24">
        <v>52.97</v>
      </c>
      <c r="G5717" s="24">
        <f t="shared" si="89"/>
        <v>471.51</v>
      </c>
    </row>
    <row r="5718" spans="1:7" x14ac:dyDescent="0.25">
      <c r="A5718" t="s">
        <v>311</v>
      </c>
      <c r="B5718" t="s">
        <v>314</v>
      </c>
      <c r="C5718" t="s">
        <v>462</v>
      </c>
      <c r="D5718" s="34">
        <v>45078</v>
      </c>
      <c r="E5718">
        <v>418.54</v>
      </c>
      <c r="F5718" s="24">
        <v>52.97</v>
      </c>
      <c r="G5718" s="24">
        <f t="shared" si="89"/>
        <v>471.51</v>
      </c>
    </row>
    <row r="5719" spans="1:7" x14ac:dyDescent="0.25">
      <c r="A5719" t="s">
        <v>311</v>
      </c>
      <c r="B5719" t="s">
        <v>314</v>
      </c>
      <c r="C5719" t="s">
        <v>463</v>
      </c>
      <c r="D5719" s="34">
        <v>45078</v>
      </c>
      <c r="E5719">
        <v>418.54</v>
      </c>
      <c r="F5719" s="24">
        <v>52.97</v>
      </c>
      <c r="G5719" s="24">
        <f t="shared" si="89"/>
        <v>471.51</v>
      </c>
    </row>
    <row r="5720" spans="1:7" x14ac:dyDescent="0.25">
      <c r="A5720" t="s">
        <v>311</v>
      </c>
      <c r="B5720" t="s">
        <v>314</v>
      </c>
      <c r="C5720" t="s">
        <v>464</v>
      </c>
      <c r="D5720" s="34">
        <v>45078</v>
      </c>
      <c r="E5720">
        <v>418.54</v>
      </c>
      <c r="F5720" s="24">
        <v>52.97</v>
      </c>
      <c r="G5720" s="24">
        <f t="shared" si="89"/>
        <v>471.51</v>
      </c>
    </row>
    <row r="5721" spans="1:7" x14ac:dyDescent="0.25">
      <c r="A5721" t="s">
        <v>311</v>
      </c>
      <c r="B5721" t="s">
        <v>314</v>
      </c>
      <c r="C5721" t="s">
        <v>465</v>
      </c>
      <c r="D5721" s="34">
        <v>45078</v>
      </c>
      <c r="E5721">
        <v>418.54</v>
      </c>
      <c r="F5721" s="24">
        <v>52.97</v>
      </c>
      <c r="G5721" s="24">
        <f t="shared" si="89"/>
        <v>471.51</v>
      </c>
    </row>
    <row r="5722" spans="1:7" x14ac:dyDescent="0.25">
      <c r="A5722" t="s">
        <v>311</v>
      </c>
      <c r="B5722" t="s">
        <v>314</v>
      </c>
      <c r="C5722" t="s">
        <v>466</v>
      </c>
      <c r="D5722" s="34">
        <v>45078</v>
      </c>
      <c r="E5722">
        <v>418.54</v>
      </c>
      <c r="F5722" s="24">
        <v>52.97</v>
      </c>
      <c r="G5722" s="24">
        <f t="shared" si="89"/>
        <v>471.51</v>
      </c>
    </row>
    <row r="5723" spans="1:7" x14ac:dyDescent="0.25">
      <c r="A5723" t="s">
        <v>311</v>
      </c>
      <c r="B5723" t="s">
        <v>314</v>
      </c>
      <c r="C5723" t="s">
        <v>467</v>
      </c>
      <c r="D5723" s="34">
        <v>45078</v>
      </c>
      <c r="E5723">
        <v>418.54</v>
      </c>
      <c r="F5723" s="24">
        <v>52.97</v>
      </c>
      <c r="G5723" s="24">
        <f t="shared" si="89"/>
        <v>471.51</v>
      </c>
    </row>
    <row r="5724" spans="1:7" x14ac:dyDescent="0.25">
      <c r="A5724" t="s">
        <v>311</v>
      </c>
      <c r="B5724" t="s">
        <v>314</v>
      </c>
      <c r="C5724" t="s">
        <v>468</v>
      </c>
      <c r="D5724" s="34">
        <v>45078</v>
      </c>
      <c r="E5724">
        <v>418.54</v>
      </c>
      <c r="F5724" s="24">
        <v>52.97</v>
      </c>
      <c r="G5724" s="24">
        <f t="shared" si="89"/>
        <v>471.51</v>
      </c>
    </row>
    <row r="5725" spans="1:7" x14ac:dyDescent="0.25">
      <c r="A5725" t="s">
        <v>311</v>
      </c>
      <c r="B5725" t="s">
        <v>314</v>
      </c>
      <c r="C5725" t="s">
        <v>469</v>
      </c>
      <c r="D5725" s="34">
        <v>45078</v>
      </c>
      <c r="E5725">
        <v>418.54</v>
      </c>
      <c r="F5725" s="24">
        <v>52.97</v>
      </c>
      <c r="G5725" s="24">
        <f t="shared" si="89"/>
        <v>471.51</v>
      </c>
    </row>
    <row r="5726" spans="1:7" x14ac:dyDescent="0.25">
      <c r="A5726" t="s">
        <v>311</v>
      </c>
      <c r="B5726" t="s">
        <v>314</v>
      </c>
      <c r="C5726" t="s">
        <v>470</v>
      </c>
      <c r="D5726" s="34">
        <v>45078</v>
      </c>
      <c r="E5726">
        <v>418.54</v>
      </c>
      <c r="F5726" s="24">
        <v>52.97</v>
      </c>
      <c r="G5726" s="24">
        <f t="shared" si="89"/>
        <v>471.51</v>
      </c>
    </row>
    <row r="5727" spans="1:7" x14ac:dyDescent="0.25">
      <c r="A5727" t="s">
        <v>311</v>
      </c>
      <c r="B5727" t="s">
        <v>314</v>
      </c>
      <c r="C5727" t="s">
        <v>471</v>
      </c>
      <c r="D5727" s="34">
        <v>45078</v>
      </c>
      <c r="E5727">
        <v>418.54</v>
      </c>
      <c r="F5727" s="24">
        <v>52.97</v>
      </c>
      <c r="G5727" s="24">
        <f t="shared" si="89"/>
        <v>471.51</v>
      </c>
    </row>
    <row r="5728" spans="1:7" x14ac:dyDescent="0.25">
      <c r="A5728" t="s">
        <v>311</v>
      </c>
      <c r="B5728" t="s">
        <v>314</v>
      </c>
      <c r="C5728" t="s">
        <v>472</v>
      </c>
      <c r="D5728" s="34">
        <v>45078</v>
      </c>
      <c r="E5728">
        <v>418.54</v>
      </c>
      <c r="F5728" s="24">
        <v>52.97</v>
      </c>
      <c r="G5728" s="24">
        <f t="shared" si="89"/>
        <v>471.51</v>
      </c>
    </row>
    <row r="5729" spans="1:7" x14ac:dyDescent="0.25">
      <c r="A5729" t="s">
        <v>311</v>
      </c>
      <c r="B5729" t="s">
        <v>314</v>
      </c>
      <c r="C5729" t="s">
        <v>473</v>
      </c>
      <c r="D5729" s="34">
        <v>45078</v>
      </c>
      <c r="E5729">
        <v>418.54</v>
      </c>
      <c r="F5729" s="24">
        <v>52.97</v>
      </c>
      <c r="G5729" s="24">
        <f t="shared" si="89"/>
        <v>471.51</v>
      </c>
    </row>
    <row r="5730" spans="1:7" x14ac:dyDescent="0.25">
      <c r="A5730" t="s">
        <v>311</v>
      </c>
      <c r="B5730" t="s">
        <v>314</v>
      </c>
      <c r="C5730" t="s">
        <v>474</v>
      </c>
      <c r="D5730" s="34">
        <v>45078</v>
      </c>
      <c r="E5730">
        <v>418.54</v>
      </c>
      <c r="F5730" s="24">
        <v>52.97</v>
      </c>
      <c r="G5730" s="24">
        <f t="shared" si="89"/>
        <v>471.51</v>
      </c>
    </row>
    <row r="5731" spans="1:7" x14ac:dyDescent="0.25">
      <c r="A5731" t="s">
        <v>311</v>
      </c>
      <c r="B5731" t="s">
        <v>314</v>
      </c>
      <c r="C5731" t="s">
        <v>475</v>
      </c>
      <c r="D5731" s="34">
        <v>45078</v>
      </c>
      <c r="E5731">
        <v>418.54</v>
      </c>
      <c r="F5731" s="24">
        <v>52.97</v>
      </c>
      <c r="G5731" s="24">
        <f t="shared" si="89"/>
        <v>471.51</v>
      </c>
    </row>
    <row r="5732" spans="1:7" x14ac:dyDescent="0.25">
      <c r="A5732" t="s">
        <v>311</v>
      </c>
      <c r="B5732" t="s">
        <v>314</v>
      </c>
      <c r="C5732" t="s">
        <v>476</v>
      </c>
      <c r="D5732" s="34">
        <v>45078</v>
      </c>
      <c r="E5732">
        <v>417.18</v>
      </c>
      <c r="F5732" s="24">
        <v>52.8</v>
      </c>
      <c r="G5732" s="24">
        <f t="shared" si="89"/>
        <v>469.98</v>
      </c>
    </row>
    <row r="5733" spans="1:7" x14ac:dyDescent="0.25">
      <c r="A5733" t="s">
        <v>311</v>
      </c>
      <c r="B5733" t="s">
        <v>314</v>
      </c>
      <c r="C5733" t="s">
        <v>477</v>
      </c>
      <c r="D5733" s="34">
        <v>45078</v>
      </c>
      <c r="E5733">
        <v>418.54</v>
      </c>
      <c r="F5733" s="24">
        <v>52.97</v>
      </c>
      <c r="G5733" s="24">
        <f t="shared" si="89"/>
        <v>471.51</v>
      </c>
    </row>
    <row r="5734" spans="1:7" x14ac:dyDescent="0.25">
      <c r="A5734" t="s">
        <v>311</v>
      </c>
      <c r="B5734" t="s">
        <v>314</v>
      </c>
      <c r="C5734" t="s">
        <v>478</v>
      </c>
      <c r="D5734" s="34">
        <v>45078</v>
      </c>
      <c r="E5734">
        <v>418.54</v>
      </c>
      <c r="F5734" s="24">
        <v>52.97</v>
      </c>
      <c r="G5734" s="24">
        <f t="shared" si="89"/>
        <v>471.51</v>
      </c>
    </row>
    <row r="5735" spans="1:7" x14ac:dyDescent="0.25">
      <c r="A5735" t="s">
        <v>311</v>
      </c>
      <c r="B5735" t="s">
        <v>314</v>
      </c>
      <c r="C5735" t="s">
        <v>479</v>
      </c>
      <c r="D5735" s="34">
        <v>45078</v>
      </c>
      <c r="E5735">
        <v>418.54</v>
      </c>
      <c r="F5735" s="24">
        <v>52.97</v>
      </c>
      <c r="G5735" s="24">
        <f t="shared" si="89"/>
        <v>471.51</v>
      </c>
    </row>
    <row r="5736" spans="1:7" x14ac:dyDescent="0.25">
      <c r="A5736" t="s">
        <v>311</v>
      </c>
      <c r="B5736" t="s">
        <v>314</v>
      </c>
      <c r="C5736" t="s">
        <v>480</v>
      </c>
      <c r="D5736" s="34">
        <v>45078</v>
      </c>
      <c r="E5736">
        <v>418.54</v>
      </c>
      <c r="F5736" s="24">
        <v>52.97</v>
      </c>
      <c r="G5736" s="24">
        <f t="shared" si="89"/>
        <v>471.51</v>
      </c>
    </row>
    <row r="5737" spans="1:7" x14ac:dyDescent="0.25">
      <c r="A5737" t="s">
        <v>311</v>
      </c>
      <c r="B5737" t="s">
        <v>314</v>
      </c>
      <c r="C5737" t="s">
        <v>481</v>
      </c>
      <c r="D5737" s="34">
        <v>45078</v>
      </c>
      <c r="E5737">
        <v>417.18</v>
      </c>
      <c r="F5737" s="24">
        <v>52.8</v>
      </c>
      <c r="G5737" s="24">
        <f t="shared" si="89"/>
        <v>469.98</v>
      </c>
    </row>
    <row r="5738" spans="1:7" x14ac:dyDescent="0.25">
      <c r="A5738" t="s">
        <v>311</v>
      </c>
      <c r="B5738" t="s">
        <v>314</v>
      </c>
      <c r="C5738" t="s">
        <v>482</v>
      </c>
      <c r="D5738" s="34">
        <v>45078</v>
      </c>
      <c r="E5738">
        <v>417.18</v>
      </c>
      <c r="F5738" s="24">
        <v>52.8</v>
      </c>
      <c r="G5738" s="24">
        <f t="shared" si="89"/>
        <v>469.98</v>
      </c>
    </row>
    <row r="5739" spans="1:7" x14ac:dyDescent="0.25">
      <c r="A5739" t="s">
        <v>311</v>
      </c>
      <c r="B5739" t="s">
        <v>314</v>
      </c>
      <c r="C5739" t="s">
        <v>483</v>
      </c>
      <c r="D5739" s="34">
        <v>45078</v>
      </c>
      <c r="E5739">
        <v>417.18</v>
      </c>
      <c r="F5739" s="24">
        <v>52.8</v>
      </c>
      <c r="G5739" s="24">
        <f t="shared" si="89"/>
        <v>469.98</v>
      </c>
    </row>
    <row r="5740" spans="1:7" x14ac:dyDescent="0.25">
      <c r="A5740" t="s">
        <v>311</v>
      </c>
      <c r="B5740" t="s">
        <v>314</v>
      </c>
      <c r="C5740" t="s">
        <v>484</v>
      </c>
      <c r="D5740" s="34">
        <v>45078</v>
      </c>
      <c r="E5740">
        <v>417.18</v>
      </c>
      <c r="F5740" s="24">
        <v>52.8</v>
      </c>
      <c r="G5740" s="24">
        <f t="shared" si="89"/>
        <v>469.98</v>
      </c>
    </row>
    <row r="5741" spans="1:7" x14ac:dyDescent="0.25">
      <c r="A5741" t="s">
        <v>311</v>
      </c>
      <c r="B5741" t="s">
        <v>314</v>
      </c>
      <c r="C5741" t="s">
        <v>485</v>
      </c>
      <c r="D5741" s="34">
        <v>45078</v>
      </c>
      <c r="E5741">
        <v>417.18</v>
      </c>
      <c r="F5741" s="24">
        <v>52.8</v>
      </c>
      <c r="G5741" s="24">
        <f t="shared" si="89"/>
        <v>469.98</v>
      </c>
    </row>
    <row r="5742" spans="1:7" x14ac:dyDescent="0.25">
      <c r="A5742" t="s">
        <v>311</v>
      </c>
      <c r="B5742" t="s">
        <v>314</v>
      </c>
      <c r="C5742" t="s">
        <v>486</v>
      </c>
      <c r="D5742" s="34">
        <v>45078</v>
      </c>
      <c r="E5742">
        <v>417.18</v>
      </c>
      <c r="F5742" s="24">
        <v>52.8</v>
      </c>
      <c r="G5742" s="24">
        <f t="shared" si="89"/>
        <v>469.98</v>
      </c>
    </row>
    <row r="5743" spans="1:7" x14ac:dyDescent="0.25">
      <c r="A5743" t="s">
        <v>311</v>
      </c>
      <c r="B5743" t="s">
        <v>314</v>
      </c>
      <c r="C5743" t="s">
        <v>487</v>
      </c>
      <c r="D5743" s="34">
        <v>45078</v>
      </c>
      <c r="E5743">
        <v>417.18</v>
      </c>
      <c r="F5743" s="24">
        <v>52.8</v>
      </c>
      <c r="G5743" s="24">
        <f t="shared" si="89"/>
        <v>469.98</v>
      </c>
    </row>
    <row r="5744" spans="1:7" x14ac:dyDescent="0.25">
      <c r="A5744" t="s">
        <v>311</v>
      </c>
      <c r="B5744" t="s">
        <v>314</v>
      </c>
      <c r="C5744" t="s">
        <v>488</v>
      </c>
      <c r="D5744" s="34">
        <v>45078</v>
      </c>
      <c r="E5744">
        <v>417.18</v>
      </c>
      <c r="F5744" s="24">
        <v>52.8</v>
      </c>
      <c r="G5744" s="24">
        <f t="shared" si="89"/>
        <v>469.98</v>
      </c>
    </row>
    <row r="5745" spans="1:7" x14ac:dyDescent="0.25">
      <c r="A5745" t="s">
        <v>311</v>
      </c>
      <c r="B5745" t="s">
        <v>314</v>
      </c>
      <c r="C5745" t="s">
        <v>489</v>
      </c>
      <c r="D5745" s="34">
        <v>45078</v>
      </c>
      <c r="E5745">
        <v>417.18</v>
      </c>
      <c r="F5745" s="24">
        <v>52.8</v>
      </c>
      <c r="G5745" s="24">
        <f t="shared" si="89"/>
        <v>469.98</v>
      </c>
    </row>
    <row r="5746" spans="1:7" x14ac:dyDescent="0.25">
      <c r="A5746" t="s">
        <v>311</v>
      </c>
      <c r="B5746" t="s">
        <v>314</v>
      </c>
      <c r="C5746" t="s">
        <v>490</v>
      </c>
      <c r="D5746" s="34">
        <v>45078</v>
      </c>
      <c r="E5746">
        <v>417.18</v>
      </c>
      <c r="F5746" s="24">
        <v>52.8</v>
      </c>
      <c r="G5746" s="24">
        <f t="shared" si="89"/>
        <v>469.98</v>
      </c>
    </row>
    <row r="5747" spans="1:7" x14ac:dyDescent="0.25">
      <c r="A5747" t="s">
        <v>311</v>
      </c>
      <c r="B5747" t="s">
        <v>314</v>
      </c>
      <c r="C5747" t="s">
        <v>491</v>
      </c>
      <c r="D5747" s="34">
        <v>45078</v>
      </c>
      <c r="E5747">
        <v>417.18</v>
      </c>
      <c r="F5747" s="24">
        <v>52.8</v>
      </c>
      <c r="G5747" s="24">
        <f t="shared" si="89"/>
        <v>469.98</v>
      </c>
    </row>
    <row r="5748" spans="1:7" x14ac:dyDescent="0.25">
      <c r="A5748" t="s">
        <v>311</v>
      </c>
      <c r="B5748" t="s">
        <v>314</v>
      </c>
      <c r="C5748" t="s">
        <v>492</v>
      </c>
      <c r="D5748" s="34">
        <v>45078</v>
      </c>
      <c r="E5748">
        <v>417.18</v>
      </c>
      <c r="F5748" s="24">
        <v>52.8</v>
      </c>
      <c r="G5748" s="24">
        <f t="shared" si="89"/>
        <v>469.98</v>
      </c>
    </row>
    <row r="5749" spans="1:7" x14ac:dyDescent="0.25">
      <c r="A5749" t="s">
        <v>311</v>
      </c>
      <c r="B5749" t="s">
        <v>314</v>
      </c>
      <c r="C5749" t="s">
        <v>493</v>
      </c>
      <c r="D5749" s="34">
        <v>45078</v>
      </c>
      <c r="E5749">
        <v>417.18</v>
      </c>
      <c r="F5749" s="24">
        <v>52.8</v>
      </c>
      <c r="G5749" s="24">
        <f t="shared" si="89"/>
        <v>469.98</v>
      </c>
    </row>
    <row r="5750" spans="1:7" x14ac:dyDescent="0.25">
      <c r="A5750" t="s">
        <v>311</v>
      </c>
      <c r="B5750" t="s">
        <v>314</v>
      </c>
      <c r="C5750" t="s">
        <v>494</v>
      </c>
      <c r="D5750" s="34">
        <v>45078</v>
      </c>
      <c r="E5750">
        <v>417.18</v>
      </c>
      <c r="F5750" s="24">
        <v>52.8</v>
      </c>
      <c r="G5750" s="24">
        <f t="shared" si="89"/>
        <v>469.98</v>
      </c>
    </row>
    <row r="5751" spans="1:7" x14ac:dyDescent="0.25">
      <c r="A5751" t="s">
        <v>311</v>
      </c>
      <c r="B5751" t="s">
        <v>314</v>
      </c>
      <c r="C5751" t="s">
        <v>495</v>
      </c>
      <c r="D5751" s="34">
        <v>45078</v>
      </c>
      <c r="E5751">
        <v>417.18</v>
      </c>
      <c r="F5751" s="24">
        <v>52.8</v>
      </c>
      <c r="G5751" s="24">
        <f t="shared" si="89"/>
        <v>469.98</v>
      </c>
    </row>
    <row r="5752" spans="1:7" x14ac:dyDescent="0.25">
      <c r="A5752" t="s">
        <v>311</v>
      </c>
      <c r="B5752" t="s">
        <v>314</v>
      </c>
      <c r="C5752" t="s">
        <v>496</v>
      </c>
      <c r="D5752" s="34">
        <v>45078</v>
      </c>
      <c r="E5752">
        <v>417.18</v>
      </c>
      <c r="F5752" s="24">
        <v>52.8</v>
      </c>
      <c r="G5752" s="24">
        <f t="shared" si="89"/>
        <v>469.98</v>
      </c>
    </row>
    <row r="5753" spans="1:7" x14ac:dyDescent="0.25">
      <c r="A5753" t="s">
        <v>311</v>
      </c>
      <c r="B5753" t="s">
        <v>314</v>
      </c>
      <c r="C5753" t="s">
        <v>497</v>
      </c>
      <c r="D5753" s="34">
        <v>45078</v>
      </c>
      <c r="E5753">
        <v>417.18</v>
      </c>
      <c r="F5753" s="24">
        <v>52.8</v>
      </c>
      <c r="G5753" s="24">
        <f t="shared" si="89"/>
        <v>469.98</v>
      </c>
    </row>
    <row r="5754" spans="1:7" x14ac:dyDescent="0.25">
      <c r="A5754" t="s">
        <v>311</v>
      </c>
      <c r="B5754" t="s">
        <v>314</v>
      </c>
      <c r="C5754" t="s">
        <v>498</v>
      </c>
      <c r="D5754" s="34">
        <v>45078</v>
      </c>
      <c r="E5754">
        <v>417.18</v>
      </c>
      <c r="F5754" s="24">
        <v>52.8</v>
      </c>
      <c r="G5754" s="24">
        <f t="shared" si="89"/>
        <v>469.98</v>
      </c>
    </row>
    <row r="5755" spans="1:7" x14ac:dyDescent="0.25">
      <c r="A5755" t="s">
        <v>311</v>
      </c>
      <c r="B5755" t="s">
        <v>314</v>
      </c>
      <c r="C5755" t="s">
        <v>499</v>
      </c>
      <c r="D5755" s="34">
        <v>45078</v>
      </c>
      <c r="E5755">
        <v>417.18</v>
      </c>
      <c r="F5755" s="24">
        <v>52.8</v>
      </c>
      <c r="G5755" s="24">
        <f t="shared" si="89"/>
        <v>469.98</v>
      </c>
    </row>
    <row r="5756" spans="1:7" x14ac:dyDescent="0.25">
      <c r="A5756" t="s">
        <v>311</v>
      </c>
      <c r="B5756" t="s">
        <v>314</v>
      </c>
      <c r="C5756" t="s">
        <v>500</v>
      </c>
      <c r="D5756" s="34">
        <v>45078</v>
      </c>
      <c r="E5756">
        <v>417.18</v>
      </c>
      <c r="F5756" s="24">
        <v>52.8</v>
      </c>
      <c r="G5756" s="24">
        <f t="shared" si="89"/>
        <v>469.98</v>
      </c>
    </row>
    <row r="5757" spans="1:7" x14ac:dyDescent="0.25">
      <c r="A5757" t="s">
        <v>311</v>
      </c>
      <c r="B5757" t="s">
        <v>314</v>
      </c>
      <c r="C5757" t="s">
        <v>501</v>
      </c>
      <c r="D5757" s="34">
        <v>45078</v>
      </c>
      <c r="E5757">
        <v>417.18</v>
      </c>
      <c r="F5757" s="24">
        <v>52.8</v>
      </c>
      <c r="G5757" s="24">
        <f t="shared" si="89"/>
        <v>469.98</v>
      </c>
    </row>
    <row r="5758" spans="1:7" x14ac:dyDescent="0.25">
      <c r="A5758" t="s">
        <v>311</v>
      </c>
      <c r="B5758" t="s">
        <v>314</v>
      </c>
      <c r="C5758" t="s">
        <v>502</v>
      </c>
      <c r="D5758" s="34">
        <v>45078</v>
      </c>
      <c r="E5758">
        <v>417.18</v>
      </c>
      <c r="F5758" s="24">
        <v>52.8</v>
      </c>
      <c r="G5758" s="24">
        <f t="shared" si="89"/>
        <v>469.98</v>
      </c>
    </row>
    <row r="5759" spans="1:7" x14ac:dyDescent="0.25">
      <c r="A5759" t="s">
        <v>311</v>
      </c>
      <c r="B5759" t="s">
        <v>314</v>
      </c>
      <c r="C5759" t="s">
        <v>503</v>
      </c>
      <c r="D5759" s="34">
        <v>45078</v>
      </c>
      <c r="E5759">
        <v>417.18</v>
      </c>
      <c r="F5759" s="24">
        <v>52.8</v>
      </c>
      <c r="G5759" s="24">
        <f t="shared" si="89"/>
        <v>469.98</v>
      </c>
    </row>
    <row r="5760" spans="1:7" x14ac:dyDescent="0.25">
      <c r="A5760" t="s">
        <v>311</v>
      </c>
      <c r="B5760" t="s">
        <v>314</v>
      </c>
      <c r="C5760" t="s">
        <v>504</v>
      </c>
      <c r="D5760" s="34">
        <v>45078</v>
      </c>
      <c r="E5760">
        <v>417.18</v>
      </c>
      <c r="F5760" s="24">
        <v>52.8</v>
      </c>
      <c r="G5760" s="24">
        <f t="shared" si="89"/>
        <v>469.98</v>
      </c>
    </row>
    <row r="5761" spans="1:7" x14ac:dyDescent="0.25">
      <c r="A5761" t="s">
        <v>311</v>
      </c>
      <c r="B5761" t="s">
        <v>314</v>
      </c>
      <c r="C5761" t="s">
        <v>505</v>
      </c>
      <c r="D5761" s="34">
        <v>45078</v>
      </c>
      <c r="E5761">
        <v>417.18</v>
      </c>
      <c r="F5761" s="24">
        <v>52.8</v>
      </c>
      <c r="G5761" s="24">
        <f t="shared" si="89"/>
        <v>469.98</v>
      </c>
    </row>
    <row r="5762" spans="1:7" x14ac:dyDescent="0.25">
      <c r="A5762" t="s">
        <v>311</v>
      </c>
      <c r="B5762" t="s">
        <v>312</v>
      </c>
      <c r="C5762" t="s">
        <v>313</v>
      </c>
      <c r="D5762" s="34">
        <v>45108</v>
      </c>
      <c r="E5762">
        <v>914241.83</v>
      </c>
      <c r="F5762" s="24">
        <v>284250.27</v>
      </c>
      <c r="G5762" s="24">
        <f t="shared" si="89"/>
        <v>1198492.1000000001</v>
      </c>
    </row>
    <row r="5763" spans="1:7" x14ac:dyDescent="0.25">
      <c r="A5763" t="s">
        <v>311</v>
      </c>
      <c r="B5763" t="s">
        <v>314</v>
      </c>
      <c r="C5763" t="s">
        <v>315</v>
      </c>
      <c r="D5763" s="34">
        <v>45108</v>
      </c>
      <c r="E5763">
        <v>418.46</v>
      </c>
      <c r="F5763" s="24">
        <v>51.52</v>
      </c>
      <c r="G5763" s="24">
        <f t="shared" ref="G5763:G5826" si="90">SUM(E5763:F5763)</f>
        <v>469.97999999999996</v>
      </c>
    </row>
    <row r="5764" spans="1:7" x14ac:dyDescent="0.25">
      <c r="A5764" t="s">
        <v>311</v>
      </c>
      <c r="B5764" t="s">
        <v>314</v>
      </c>
      <c r="C5764" t="s">
        <v>316</v>
      </c>
      <c r="D5764" s="34">
        <v>45108</v>
      </c>
      <c r="E5764">
        <v>419.83</v>
      </c>
      <c r="F5764" s="24">
        <v>51.68</v>
      </c>
      <c r="G5764" s="24">
        <f t="shared" si="90"/>
        <v>471.51</v>
      </c>
    </row>
    <row r="5765" spans="1:7" x14ac:dyDescent="0.25">
      <c r="A5765" t="s">
        <v>311</v>
      </c>
      <c r="B5765" t="s">
        <v>314</v>
      </c>
      <c r="C5765" t="s">
        <v>317</v>
      </c>
      <c r="D5765" s="34">
        <v>45108</v>
      </c>
      <c r="E5765">
        <v>418.46</v>
      </c>
      <c r="F5765" s="24">
        <v>51.52</v>
      </c>
      <c r="G5765" s="24">
        <f t="shared" si="90"/>
        <v>469.97999999999996</v>
      </c>
    </row>
    <row r="5766" spans="1:7" x14ac:dyDescent="0.25">
      <c r="A5766" t="s">
        <v>311</v>
      </c>
      <c r="B5766" t="s">
        <v>314</v>
      </c>
      <c r="C5766" t="s">
        <v>318</v>
      </c>
      <c r="D5766" s="34">
        <v>45108</v>
      </c>
      <c r="E5766">
        <v>419.83</v>
      </c>
      <c r="F5766" s="24">
        <v>51.68</v>
      </c>
      <c r="G5766" s="24">
        <f t="shared" si="90"/>
        <v>471.51</v>
      </c>
    </row>
    <row r="5767" spans="1:7" x14ac:dyDescent="0.25">
      <c r="A5767" t="s">
        <v>311</v>
      </c>
      <c r="B5767" t="s">
        <v>314</v>
      </c>
      <c r="C5767" t="s">
        <v>319</v>
      </c>
      <c r="D5767" s="34">
        <v>45108</v>
      </c>
      <c r="E5767">
        <v>419.83</v>
      </c>
      <c r="F5767" s="24">
        <v>51.68</v>
      </c>
      <c r="G5767" s="24">
        <f t="shared" si="90"/>
        <v>471.51</v>
      </c>
    </row>
    <row r="5768" spans="1:7" x14ac:dyDescent="0.25">
      <c r="A5768" t="s">
        <v>311</v>
      </c>
      <c r="B5768" t="s">
        <v>314</v>
      </c>
      <c r="C5768" t="s">
        <v>320</v>
      </c>
      <c r="D5768" s="34">
        <v>45108</v>
      </c>
      <c r="E5768">
        <v>419.83</v>
      </c>
      <c r="F5768" s="24">
        <v>51.68</v>
      </c>
      <c r="G5768" s="24">
        <f t="shared" si="90"/>
        <v>471.51</v>
      </c>
    </row>
    <row r="5769" spans="1:7" x14ac:dyDescent="0.25">
      <c r="A5769" t="s">
        <v>311</v>
      </c>
      <c r="B5769" t="s">
        <v>314</v>
      </c>
      <c r="C5769" t="s">
        <v>321</v>
      </c>
      <c r="D5769" s="34">
        <v>45108</v>
      </c>
      <c r="E5769">
        <v>418.46</v>
      </c>
      <c r="F5769" s="24">
        <v>51.52</v>
      </c>
      <c r="G5769" s="24">
        <f t="shared" si="90"/>
        <v>469.97999999999996</v>
      </c>
    </row>
    <row r="5770" spans="1:7" x14ac:dyDescent="0.25">
      <c r="A5770" t="s">
        <v>311</v>
      </c>
      <c r="B5770" t="s">
        <v>314</v>
      </c>
      <c r="C5770" t="s">
        <v>322</v>
      </c>
      <c r="D5770" s="34">
        <v>45108</v>
      </c>
      <c r="E5770">
        <v>419.83</v>
      </c>
      <c r="F5770" s="24">
        <v>51.68</v>
      </c>
      <c r="G5770" s="24">
        <f t="shared" si="90"/>
        <v>471.51</v>
      </c>
    </row>
    <row r="5771" spans="1:7" x14ac:dyDescent="0.25">
      <c r="A5771" t="s">
        <v>311</v>
      </c>
      <c r="B5771" t="s">
        <v>314</v>
      </c>
      <c r="C5771" t="s">
        <v>323</v>
      </c>
      <c r="D5771" s="34">
        <v>45108</v>
      </c>
      <c r="E5771">
        <v>418.46</v>
      </c>
      <c r="F5771" s="24">
        <v>51.52</v>
      </c>
      <c r="G5771" s="24">
        <f t="shared" si="90"/>
        <v>469.97999999999996</v>
      </c>
    </row>
    <row r="5772" spans="1:7" x14ac:dyDescent="0.25">
      <c r="A5772" t="s">
        <v>311</v>
      </c>
      <c r="B5772" t="s">
        <v>314</v>
      </c>
      <c r="C5772" t="s">
        <v>324</v>
      </c>
      <c r="D5772" s="34">
        <v>45108</v>
      </c>
      <c r="E5772">
        <v>419.83</v>
      </c>
      <c r="F5772" s="24">
        <v>51.68</v>
      </c>
      <c r="G5772" s="24">
        <f t="shared" si="90"/>
        <v>471.51</v>
      </c>
    </row>
    <row r="5773" spans="1:7" x14ac:dyDescent="0.25">
      <c r="A5773" t="s">
        <v>311</v>
      </c>
      <c r="B5773" t="s">
        <v>314</v>
      </c>
      <c r="C5773" t="s">
        <v>325</v>
      </c>
      <c r="D5773" s="34">
        <v>45108</v>
      </c>
      <c r="E5773">
        <v>418.46</v>
      </c>
      <c r="F5773" s="24">
        <v>51.52</v>
      </c>
      <c r="G5773" s="24">
        <f t="shared" si="90"/>
        <v>469.97999999999996</v>
      </c>
    </row>
    <row r="5774" spans="1:7" x14ac:dyDescent="0.25">
      <c r="A5774" t="s">
        <v>311</v>
      </c>
      <c r="B5774" t="s">
        <v>314</v>
      </c>
      <c r="C5774" t="s">
        <v>326</v>
      </c>
      <c r="D5774" s="34">
        <v>45108</v>
      </c>
      <c r="E5774">
        <v>419.83</v>
      </c>
      <c r="F5774" s="24">
        <v>51.68</v>
      </c>
      <c r="G5774" s="24">
        <f t="shared" si="90"/>
        <v>471.51</v>
      </c>
    </row>
    <row r="5775" spans="1:7" x14ac:dyDescent="0.25">
      <c r="A5775" t="s">
        <v>311</v>
      </c>
      <c r="B5775" t="s">
        <v>314</v>
      </c>
      <c r="C5775" t="s">
        <v>327</v>
      </c>
      <c r="D5775" s="34">
        <v>45108</v>
      </c>
      <c r="E5775">
        <v>419.83</v>
      </c>
      <c r="F5775" s="24">
        <v>51.68</v>
      </c>
      <c r="G5775" s="24">
        <f t="shared" si="90"/>
        <v>471.51</v>
      </c>
    </row>
    <row r="5776" spans="1:7" x14ac:dyDescent="0.25">
      <c r="A5776" t="s">
        <v>311</v>
      </c>
      <c r="B5776" t="s">
        <v>314</v>
      </c>
      <c r="C5776" t="s">
        <v>328</v>
      </c>
      <c r="D5776" s="34">
        <v>45108</v>
      </c>
      <c r="E5776">
        <v>419.83</v>
      </c>
      <c r="F5776" s="24">
        <v>51.68</v>
      </c>
      <c r="G5776" s="24">
        <f t="shared" si="90"/>
        <v>471.51</v>
      </c>
    </row>
    <row r="5777" spans="1:7" x14ac:dyDescent="0.25">
      <c r="A5777" t="s">
        <v>311</v>
      </c>
      <c r="B5777" t="s">
        <v>314</v>
      </c>
      <c r="C5777" t="s">
        <v>329</v>
      </c>
      <c r="D5777" s="34">
        <v>45108</v>
      </c>
      <c r="E5777">
        <v>419.83</v>
      </c>
      <c r="F5777" s="24">
        <v>51.68</v>
      </c>
      <c r="G5777" s="24">
        <f t="shared" si="90"/>
        <v>471.51</v>
      </c>
    </row>
    <row r="5778" spans="1:7" x14ac:dyDescent="0.25">
      <c r="A5778" t="s">
        <v>311</v>
      </c>
      <c r="B5778" t="s">
        <v>314</v>
      </c>
      <c r="C5778" t="s">
        <v>330</v>
      </c>
      <c r="D5778" s="34">
        <v>45108</v>
      </c>
      <c r="E5778">
        <v>418.46</v>
      </c>
      <c r="F5778" s="24">
        <v>51.52</v>
      </c>
      <c r="G5778" s="24">
        <f t="shared" si="90"/>
        <v>469.97999999999996</v>
      </c>
    </row>
    <row r="5779" spans="1:7" x14ac:dyDescent="0.25">
      <c r="A5779" t="s">
        <v>311</v>
      </c>
      <c r="B5779" t="s">
        <v>314</v>
      </c>
      <c r="C5779" t="s">
        <v>331</v>
      </c>
      <c r="D5779" s="34">
        <v>45108</v>
      </c>
      <c r="E5779">
        <v>419.83</v>
      </c>
      <c r="F5779" s="24">
        <v>51.68</v>
      </c>
      <c r="G5779" s="24">
        <f t="shared" si="90"/>
        <v>471.51</v>
      </c>
    </row>
    <row r="5780" spans="1:7" x14ac:dyDescent="0.25">
      <c r="A5780" t="s">
        <v>311</v>
      </c>
      <c r="B5780" t="s">
        <v>314</v>
      </c>
      <c r="C5780" t="s">
        <v>332</v>
      </c>
      <c r="D5780" s="34">
        <v>45108</v>
      </c>
      <c r="E5780">
        <v>419.83</v>
      </c>
      <c r="F5780" s="24">
        <v>51.68</v>
      </c>
      <c r="G5780" s="24">
        <f t="shared" si="90"/>
        <v>471.51</v>
      </c>
    </row>
    <row r="5781" spans="1:7" x14ac:dyDescent="0.25">
      <c r="A5781" t="s">
        <v>311</v>
      </c>
      <c r="B5781" t="s">
        <v>314</v>
      </c>
      <c r="C5781" t="s">
        <v>333</v>
      </c>
      <c r="D5781" s="34">
        <v>45108</v>
      </c>
      <c r="E5781">
        <v>419.83</v>
      </c>
      <c r="F5781" s="24">
        <v>51.68</v>
      </c>
      <c r="G5781" s="24">
        <f t="shared" si="90"/>
        <v>471.51</v>
      </c>
    </row>
    <row r="5782" spans="1:7" x14ac:dyDescent="0.25">
      <c r="A5782" t="s">
        <v>311</v>
      </c>
      <c r="B5782" t="s">
        <v>314</v>
      </c>
      <c r="C5782" t="s">
        <v>334</v>
      </c>
      <c r="D5782" s="34">
        <v>45108</v>
      </c>
      <c r="E5782">
        <v>418.46</v>
      </c>
      <c r="F5782" s="24">
        <v>51.52</v>
      </c>
      <c r="G5782" s="24">
        <f t="shared" si="90"/>
        <v>469.97999999999996</v>
      </c>
    </row>
    <row r="5783" spans="1:7" x14ac:dyDescent="0.25">
      <c r="A5783" t="s">
        <v>311</v>
      </c>
      <c r="B5783" t="s">
        <v>314</v>
      </c>
      <c r="C5783" t="s">
        <v>335</v>
      </c>
      <c r="D5783" s="34">
        <v>45108</v>
      </c>
      <c r="E5783">
        <v>419.83</v>
      </c>
      <c r="F5783" s="24">
        <v>51.68</v>
      </c>
      <c r="G5783" s="24">
        <f t="shared" si="90"/>
        <v>471.51</v>
      </c>
    </row>
    <row r="5784" spans="1:7" x14ac:dyDescent="0.25">
      <c r="A5784" t="s">
        <v>311</v>
      </c>
      <c r="B5784" t="s">
        <v>314</v>
      </c>
      <c r="C5784" t="s">
        <v>336</v>
      </c>
      <c r="D5784" s="34">
        <v>45108</v>
      </c>
      <c r="E5784">
        <v>419.83</v>
      </c>
      <c r="F5784" s="24">
        <v>51.68</v>
      </c>
      <c r="G5784" s="24">
        <f t="shared" si="90"/>
        <v>471.51</v>
      </c>
    </row>
    <row r="5785" spans="1:7" x14ac:dyDescent="0.25">
      <c r="A5785" t="s">
        <v>311</v>
      </c>
      <c r="B5785" t="s">
        <v>314</v>
      </c>
      <c r="C5785" t="s">
        <v>337</v>
      </c>
      <c r="D5785" s="34">
        <v>45108</v>
      </c>
      <c r="E5785">
        <v>418.46</v>
      </c>
      <c r="F5785" s="24">
        <v>51.52</v>
      </c>
      <c r="G5785" s="24">
        <f t="shared" si="90"/>
        <v>469.97999999999996</v>
      </c>
    </row>
    <row r="5786" spans="1:7" x14ac:dyDescent="0.25">
      <c r="A5786" t="s">
        <v>311</v>
      </c>
      <c r="B5786" t="s">
        <v>314</v>
      </c>
      <c r="C5786" t="s">
        <v>338</v>
      </c>
      <c r="D5786" s="34">
        <v>45108</v>
      </c>
      <c r="E5786">
        <v>418.46</v>
      </c>
      <c r="F5786" s="24">
        <v>51.52</v>
      </c>
      <c r="G5786" s="24">
        <f t="shared" si="90"/>
        <v>469.97999999999996</v>
      </c>
    </row>
    <row r="5787" spans="1:7" x14ac:dyDescent="0.25">
      <c r="A5787" t="s">
        <v>311</v>
      </c>
      <c r="B5787" t="s">
        <v>314</v>
      </c>
      <c r="C5787" t="s">
        <v>339</v>
      </c>
      <c r="D5787" s="34">
        <v>45108</v>
      </c>
      <c r="E5787">
        <v>418.46</v>
      </c>
      <c r="F5787" s="24">
        <v>51.52</v>
      </c>
      <c r="G5787" s="24">
        <f t="shared" si="90"/>
        <v>469.97999999999996</v>
      </c>
    </row>
    <row r="5788" spans="1:7" x14ac:dyDescent="0.25">
      <c r="A5788" t="s">
        <v>311</v>
      </c>
      <c r="B5788" t="s">
        <v>314</v>
      </c>
      <c r="C5788" t="s">
        <v>340</v>
      </c>
      <c r="D5788" s="34">
        <v>45108</v>
      </c>
      <c r="E5788">
        <v>418.46</v>
      </c>
      <c r="F5788" s="24">
        <v>51.52</v>
      </c>
      <c r="G5788" s="24">
        <f t="shared" si="90"/>
        <v>469.97999999999996</v>
      </c>
    </row>
    <row r="5789" spans="1:7" x14ac:dyDescent="0.25">
      <c r="A5789" t="s">
        <v>311</v>
      </c>
      <c r="B5789" t="s">
        <v>314</v>
      </c>
      <c r="C5789" t="s">
        <v>341</v>
      </c>
      <c r="D5789" s="34">
        <v>45108</v>
      </c>
      <c r="E5789">
        <v>418.46</v>
      </c>
      <c r="F5789" s="24">
        <v>51.52</v>
      </c>
      <c r="G5789" s="24">
        <f t="shared" si="90"/>
        <v>469.97999999999996</v>
      </c>
    </row>
    <row r="5790" spans="1:7" x14ac:dyDescent="0.25">
      <c r="A5790" t="s">
        <v>311</v>
      </c>
      <c r="B5790" t="s">
        <v>314</v>
      </c>
      <c r="C5790" t="s">
        <v>342</v>
      </c>
      <c r="D5790" s="34">
        <v>45108</v>
      </c>
      <c r="E5790">
        <v>418.46</v>
      </c>
      <c r="F5790" s="24">
        <v>51.52</v>
      </c>
      <c r="G5790" s="24">
        <f t="shared" si="90"/>
        <v>469.97999999999996</v>
      </c>
    </row>
    <row r="5791" spans="1:7" x14ac:dyDescent="0.25">
      <c r="A5791" t="s">
        <v>311</v>
      </c>
      <c r="B5791" t="s">
        <v>314</v>
      </c>
      <c r="C5791" t="s">
        <v>343</v>
      </c>
      <c r="D5791" s="34">
        <v>45108</v>
      </c>
      <c r="E5791">
        <v>418.46</v>
      </c>
      <c r="F5791" s="24">
        <v>51.52</v>
      </c>
      <c r="G5791" s="24">
        <f t="shared" si="90"/>
        <v>469.97999999999996</v>
      </c>
    </row>
    <row r="5792" spans="1:7" x14ac:dyDescent="0.25">
      <c r="A5792" t="s">
        <v>311</v>
      </c>
      <c r="B5792" t="s">
        <v>314</v>
      </c>
      <c r="C5792" t="s">
        <v>344</v>
      </c>
      <c r="D5792" s="34">
        <v>45108</v>
      </c>
      <c r="E5792">
        <v>418.46</v>
      </c>
      <c r="F5792" s="24">
        <v>51.52</v>
      </c>
      <c r="G5792" s="24">
        <f t="shared" si="90"/>
        <v>469.97999999999996</v>
      </c>
    </row>
    <row r="5793" spans="1:7" x14ac:dyDescent="0.25">
      <c r="A5793" t="s">
        <v>311</v>
      </c>
      <c r="B5793" t="s">
        <v>314</v>
      </c>
      <c r="C5793" t="s">
        <v>345</v>
      </c>
      <c r="D5793" s="34">
        <v>45108</v>
      </c>
      <c r="E5793">
        <v>418.46</v>
      </c>
      <c r="F5793" s="24">
        <v>51.52</v>
      </c>
      <c r="G5793" s="24">
        <f t="shared" si="90"/>
        <v>469.97999999999996</v>
      </c>
    </row>
    <row r="5794" spans="1:7" x14ac:dyDescent="0.25">
      <c r="A5794" t="s">
        <v>311</v>
      </c>
      <c r="B5794" t="s">
        <v>314</v>
      </c>
      <c r="C5794" t="s">
        <v>346</v>
      </c>
      <c r="D5794" s="34">
        <v>45108</v>
      </c>
      <c r="E5794">
        <v>418.46</v>
      </c>
      <c r="F5794" s="24">
        <v>51.52</v>
      </c>
      <c r="G5794" s="24">
        <f t="shared" si="90"/>
        <v>469.97999999999996</v>
      </c>
    </row>
    <row r="5795" spans="1:7" x14ac:dyDescent="0.25">
      <c r="A5795" t="s">
        <v>311</v>
      </c>
      <c r="B5795" t="s">
        <v>314</v>
      </c>
      <c r="C5795" t="s">
        <v>347</v>
      </c>
      <c r="D5795" s="34">
        <v>45108</v>
      </c>
      <c r="E5795">
        <v>418.46</v>
      </c>
      <c r="F5795" s="24">
        <v>51.52</v>
      </c>
      <c r="G5795" s="24">
        <f t="shared" si="90"/>
        <v>469.97999999999996</v>
      </c>
    </row>
    <row r="5796" spans="1:7" x14ac:dyDescent="0.25">
      <c r="A5796" t="s">
        <v>311</v>
      </c>
      <c r="B5796" t="s">
        <v>314</v>
      </c>
      <c r="C5796" t="s">
        <v>348</v>
      </c>
      <c r="D5796" s="34">
        <v>45108</v>
      </c>
      <c r="E5796">
        <v>418.46</v>
      </c>
      <c r="F5796" s="24">
        <v>51.52</v>
      </c>
      <c r="G5796" s="24">
        <f t="shared" si="90"/>
        <v>469.97999999999996</v>
      </c>
    </row>
    <row r="5797" spans="1:7" x14ac:dyDescent="0.25">
      <c r="A5797" t="s">
        <v>311</v>
      </c>
      <c r="B5797" t="s">
        <v>314</v>
      </c>
      <c r="C5797" t="s">
        <v>349</v>
      </c>
      <c r="D5797" s="34">
        <v>45108</v>
      </c>
      <c r="E5797">
        <v>419.83</v>
      </c>
      <c r="F5797" s="24">
        <v>51.68</v>
      </c>
      <c r="G5797" s="24">
        <f t="shared" si="90"/>
        <v>471.51</v>
      </c>
    </row>
    <row r="5798" spans="1:7" x14ac:dyDescent="0.25">
      <c r="A5798" t="s">
        <v>311</v>
      </c>
      <c r="B5798" t="s">
        <v>314</v>
      </c>
      <c r="C5798" t="s">
        <v>350</v>
      </c>
      <c r="D5798" s="34">
        <v>45108</v>
      </c>
      <c r="E5798">
        <v>418.46</v>
      </c>
      <c r="F5798" s="24">
        <v>51.52</v>
      </c>
      <c r="G5798" s="24">
        <f t="shared" si="90"/>
        <v>469.97999999999996</v>
      </c>
    </row>
    <row r="5799" spans="1:7" x14ac:dyDescent="0.25">
      <c r="A5799" t="s">
        <v>311</v>
      </c>
      <c r="B5799" t="s">
        <v>314</v>
      </c>
      <c r="C5799" t="s">
        <v>351</v>
      </c>
      <c r="D5799" s="34">
        <v>45108</v>
      </c>
      <c r="E5799">
        <v>419.83</v>
      </c>
      <c r="F5799" s="24">
        <v>51.68</v>
      </c>
      <c r="G5799" s="24">
        <f t="shared" si="90"/>
        <v>471.51</v>
      </c>
    </row>
    <row r="5800" spans="1:7" x14ac:dyDescent="0.25">
      <c r="A5800" t="s">
        <v>311</v>
      </c>
      <c r="B5800" t="s">
        <v>314</v>
      </c>
      <c r="C5800" t="s">
        <v>352</v>
      </c>
      <c r="D5800" s="34">
        <v>45108</v>
      </c>
      <c r="E5800">
        <v>419.83</v>
      </c>
      <c r="F5800" s="24">
        <v>51.68</v>
      </c>
      <c r="G5800" s="24">
        <f t="shared" si="90"/>
        <v>471.51</v>
      </c>
    </row>
    <row r="5801" spans="1:7" x14ac:dyDescent="0.25">
      <c r="A5801" t="s">
        <v>311</v>
      </c>
      <c r="B5801" t="s">
        <v>314</v>
      </c>
      <c r="C5801" t="s">
        <v>353</v>
      </c>
      <c r="D5801" s="34">
        <v>45108</v>
      </c>
      <c r="E5801">
        <v>418.46</v>
      </c>
      <c r="F5801" s="24">
        <v>51.52</v>
      </c>
      <c r="G5801" s="24">
        <f t="shared" si="90"/>
        <v>469.97999999999996</v>
      </c>
    </row>
    <row r="5802" spans="1:7" x14ac:dyDescent="0.25">
      <c r="A5802" t="s">
        <v>311</v>
      </c>
      <c r="B5802" t="s">
        <v>314</v>
      </c>
      <c r="C5802" t="s">
        <v>354</v>
      </c>
      <c r="D5802" s="34">
        <v>45108</v>
      </c>
      <c r="E5802">
        <v>419.83</v>
      </c>
      <c r="F5802" s="24">
        <v>51.68</v>
      </c>
      <c r="G5802" s="24">
        <f t="shared" si="90"/>
        <v>471.51</v>
      </c>
    </row>
    <row r="5803" spans="1:7" x14ac:dyDescent="0.25">
      <c r="A5803" t="s">
        <v>311</v>
      </c>
      <c r="B5803" t="s">
        <v>314</v>
      </c>
      <c r="C5803" t="s">
        <v>355</v>
      </c>
      <c r="D5803" s="34">
        <v>45108</v>
      </c>
      <c r="E5803">
        <v>419.83</v>
      </c>
      <c r="F5803" s="24">
        <v>51.68</v>
      </c>
      <c r="G5803" s="24">
        <f t="shared" si="90"/>
        <v>471.51</v>
      </c>
    </row>
    <row r="5804" spans="1:7" x14ac:dyDescent="0.25">
      <c r="A5804" t="s">
        <v>311</v>
      </c>
      <c r="B5804" t="s">
        <v>314</v>
      </c>
      <c r="C5804" t="s">
        <v>356</v>
      </c>
      <c r="D5804" s="34">
        <v>45108</v>
      </c>
      <c r="E5804">
        <v>419.83</v>
      </c>
      <c r="F5804" s="24">
        <v>51.68</v>
      </c>
      <c r="G5804" s="24">
        <f t="shared" si="90"/>
        <v>471.51</v>
      </c>
    </row>
    <row r="5805" spans="1:7" x14ac:dyDescent="0.25">
      <c r="A5805" t="s">
        <v>311</v>
      </c>
      <c r="B5805" t="s">
        <v>314</v>
      </c>
      <c r="C5805" t="s">
        <v>357</v>
      </c>
      <c r="D5805" s="34">
        <v>45108</v>
      </c>
      <c r="E5805">
        <v>419.83</v>
      </c>
      <c r="F5805" s="24">
        <v>51.68</v>
      </c>
      <c r="G5805" s="24">
        <f t="shared" si="90"/>
        <v>471.51</v>
      </c>
    </row>
    <row r="5806" spans="1:7" x14ac:dyDescent="0.25">
      <c r="A5806" t="s">
        <v>311</v>
      </c>
      <c r="B5806" t="s">
        <v>314</v>
      </c>
      <c r="C5806" t="s">
        <v>358</v>
      </c>
      <c r="D5806" s="34">
        <v>45108</v>
      </c>
      <c r="E5806">
        <v>419.83</v>
      </c>
      <c r="F5806" s="24">
        <v>51.68</v>
      </c>
      <c r="G5806" s="24">
        <f t="shared" si="90"/>
        <v>471.51</v>
      </c>
    </row>
    <row r="5807" spans="1:7" x14ac:dyDescent="0.25">
      <c r="A5807" t="s">
        <v>311</v>
      </c>
      <c r="B5807" t="s">
        <v>314</v>
      </c>
      <c r="C5807" t="s">
        <v>359</v>
      </c>
      <c r="D5807" s="34">
        <v>45108</v>
      </c>
      <c r="E5807">
        <v>419.83</v>
      </c>
      <c r="F5807" s="24">
        <v>51.68</v>
      </c>
      <c r="G5807" s="24">
        <f t="shared" si="90"/>
        <v>471.51</v>
      </c>
    </row>
    <row r="5808" spans="1:7" x14ac:dyDescent="0.25">
      <c r="A5808" t="s">
        <v>311</v>
      </c>
      <c r="B5808" t="s">
        <v>314</v>
      </c>
      <c r="C5808" t="s">
        <v>360</v>
      </c>
      <c r="D5808" s="34">
        <v>45108</v>
      </c>
      <c r="E5808">
        <v>419.83</v>
      </c>
      <c r="F5808" s="24">
        <v>51.68</v>
      </c>
      <c r="G5808" s="24">
        <f t="shared" si="90"/>
        <v>471.51</v>
      </c>
    </row>
    <row r="5809" spans="1:7" x14ac:dyDescent="0.25">
      <c r="A5809" t="s">
        <v>311</v>
      </c>
      <c r="B5809" t="s">
        <v>314</v>
      </c>
      <c r="C5809" t="s">
        <v>361</v>
      </c>
      <c r="D5809" s="34">
        <v>45108</v>
      </c>
      <c r="E5809">
        <v>419.83</v>
      </c>
      <c r="F5809" s="24">
        <v>51.68</v>
      </c>
      <c r="G5809" s="24">
        <f t="shared" si="90"/>
        <v>471.51</v>
      </c>
    </row>
    <row r="5810" spans="1:7" x14ac:dyDescent="0.25">
      <c r="A5810" t="s">
        <v>311</v>
      </c>
      <c r="B5810" t="s">
        <v>314</v>
      </c>
      <c r="C5810" t="s">
        <v>362</v>
      </c>
      <c r="D5810" s="34">
        <v>45108</v>
      </c>
      <c r="E5810">
        <v>419.83</v>
      </c>
      <c r="F5810" s="24">
        <v>51.68</v>
      </c>
      <c r="G5810" s="24">
        <f t="shared" si="90"/>
        <v>471.51</v>
      </c>
    </row>
    <row r="5811" spans="1:7" x14ac:dyDescent="0.25">
      <c r="A5811" t="s">
        <v>311</v>
      </c>
      <c r="B5811" t="s">
        <v>314</v>
      </c>
      <c r="C5811" t="s">
        <v>363</v>
      </c>
      <c r="D5811" s="34">
        <v>45108</v>
      </c>
      <c r="E5811">
        <v>419.83</v>
      </c>
      <c r="F5811" s="24">
        <v>51.68</v>
      </c>
      <c r="G5811" s="24">
        <f t="shared" si="90"/>
        <v>471.51</v>
      </c>
    </row>
    <row r="5812" spans="1:7" x14ac:dyDescent="0.25">
      <c r="A5812" t="s">
        <v>311</v>
      </c>
      <c r="B5812" t="s">
        <v>314</v>
      </c>
      <c r="C5812" t="s">
        <v>364</v>
      </c>
      <c r="D5812" s="34">
        <v>45108</v>
      </c>
      <c r="E5812">
        <v>419.83</v>
      </c>
      <c r="F5812" s="24">
        <v>51.68</v>
      </c>
      <c r="G5812" s="24">
        <f t="shared" si="90"/>
        <v>471.51</v>
      </c>
    </row>
    <row r="5813" spans="1:7" x14ac:dyDescent="0.25">
      <c r="A5813" t="s">
        <v>311</v>
      </c>
      <c r="B5813" t="s">
        <v>314</v>
      </c>
      <c r="C5813" t="s">
        <v>365</v>
      </c>
      <c r="D5813" s="34">
        <v>45108</v>
      </c>
      <c r="E5813">
        <v>419.83</v>
      </c>
      <c r="F5813" s="24">
        <v>51.68</v>
      </c>
      <c r="G5813" s="24">
        <f t="shared" si="90"/>
        <v>471.51</v>
      </c>
    </row>
    <row r="5814" spans="1:7" x14ac:dyDescent="0.25">
      <c r="A5814" t="s">
        <v>311</v>
      </c>
      <c r="B5814" t="s">
        <v>314</v>
      </c>
      <c r="C5814" t="s">
        <v>366</v>
      </c>
      <c r="D5814" s="34">
        <v>45108</v>
      </c>
      <c r="E5814">
        <v>419.83</v>
      </c>
      <c r="F5814" s="24">
        <v>51.68</v>
      </c>
      <c r="G5814" s="24">
        <f t="shared" si="90"/>
        <v>471.51</v>
      </c>
    </row>
    <row r="5815" spans="1:7" x14ac:dyDescent="0.25">
      <c r="A5815" t="s">
        <v>311</v>
      </c>
      <c r="B5815" t="s">
        <v>314</v>
      </c>
      <c r="C5815" t="s">
        <v>367</v>
      </c>
      <c r="D5815" s="34">
        <v>45108</v>
      </c>
      <c r="E5815">
        <v>418.46</v>
      </c>
      <c r="F5815" s="24">
        <v>51.52</v>
      </c>
      <c r="G5815" s="24">
        <f t="shared" si="90"/>
        <v>469.97999999999996</v>
      </c>
    </row>
    <row r="5816" spans="1:7" x14ac:dyDescent="0.25">
      <c r="A5816" t="s">
        <v>311</v>
      </c>
      <c r="B5816" t="s">
        <v>314</v>
      </c>
      <c r="C5816" t="s">
        <v>368</v>
      </c>
      <c r="D5816" s="34">
        <v>45108</v>
      </c>
      <c r="E5816">
        <v>419.83</v>
      </c>
      <c r="F5816" s="24">
        <v>51.68</v>
      </c>
      <c r="G5816" s="24">
        <f t="shared" si="90"/>
        <v>471.51</v>
      </c>
    </row>
    <row r="5817" spans="1:7" x14ac:dyDescent="0.25">
      <c r="A5817" t="s">
        <v>311</v>
      </c>
      <c r="B5817" t="s">
        <v>314</v>
      </c>
      <c r="C5817" t="s">
        <v>369</v>
      </c>
      <c r="D5817" s="34">
        <v>45108</v>
      </c>
      <c r="E5817">
        <v>419.83</v>
      </c>
      <c r="F5817" s="24">
        <v>51.68</v>
      </c>
      <c r="G5817" s="24">
        <f t="shared" si="90"/>
        <v>471.51</v>
      </c>
    </row>
    <row r="5818" spans="1:7" x14ac:dyDescent="0.25">
      <c r="A5818" t="s">
        <v>311</v>
      </c>
      <c r="B5818" t="s">
        <v>314</v>
      </c>
      <c r="C5818" t="s">
        <v>370</v>
      </c>
      <c r="D5818" s="34">
        <v>45108</v>
      </c>
      <c r="E5818">
        <v>419.83</v>
      </c>
      <c r="F5818" s="24">
        <v>51.68</v>
      </c>
      <c r="G5818" s="24">
        <f t="shared" si="90"/>
        <v>471.51</v>
      </c>
    </row>
    <row r="5819" spans="1:7" x14ac:dyDescent="0.25">
      <c r="A5819" t="s">
        <v>311</v>
      </c>
      <c r="B5819" t="s">
        <v>314</v>
      </c>
      <c r="C5819" t="s">
        <v>371</v>
      </c>
      <c r="D5819" s="34">
        <v>45108</v>
      </c>
      <c r="E5819">
        <v>419.83</v>
      </c>
      <c r="F5819" s="24">
        <v>51.68</v>
      </c>
      <c r="G5819" s="24">
        <f t="shared" si="90"/>
        <v>471.51</v>
      </c>
    </row>
    <row r="5820" spans="1:7" x14ac:dyDescent="0.25">
      <c r="A5820" t="s">
        <v>311</v>
      </c>
      <c r="B5820" t="s">
        <v>314</v>
      </c>
      <c r="C5820" t="s">
        <v>372</v>
      </c>
      <c r="D5820" s="34">
        <v>45108</v>
      </c>
      <c r="E5820">
        <v>419.83</v>
      </c>
      <c r="F5820" s="24">
        <v>51.68</v>
      </c>
      <c r="G5820" s="24">
        <f t="shared" si="90"/>
        <v>471.51</v>
      </c>
    </row>
    <row r="5821" spans="1:7" x14ac:dyDescent="0.25">
      <c r="A5821" t="s">
        <v>311</v>
      </c>
      <c r="B5821" t="s">
        <v>314</v>
      </c>
      <c r="C5821" t="s">
        <v>373</v>
      </c>
      <c r="D5821" s="34">
        <v>45108</v>
      </c>
      <c r="E5821">
        <v>419.83</v>
      </c>
      <c r="F5821" s="24">
        <v>51.68</v>
      </c>
      <c r="G5821" s="24">
        <f t="shared" si="90"/>
        <v>471.51</v>
      </c>
    </row>
    <row r="5822" spans="1:7" x14ac:dyDescent="0.25">
      <c r="A5822" t="s">
        <v>311</v>
      </c>
      <c r="B5822" t="s">
        <v>314</v>
      </c>
      <c r="C5822" t="s">
        <v>374</v>
      </c>
      <c r="D5822" s="34">
        <v>45108</v>
      </c>
      <c r="E5822">
        <v>418.46</v>
      </c>
      <c r="F5822" s="24">
        <v>51.52</v>
      </c>
      <c r="G5822" s="24">
        <f t="shared" si="90"/>
        <v>469.97999999999996</v>
      </c>
    </row>
    <row r="5823" spans="1:7" x14ac:dyDescent="0.25">
      <c r="A5823" t="s">
        <v>311</v>
      </c>
      <c r="B5823" t="s">
        <v>314</v>
      </c>
      <c r="C5823" t="s">
        <v>375</v>
      </c>
      <c r="D5823" s="34">
        <v>45108</v>
      </c>
      <c r="E5823">
        <v>419.83</v>
      </c>
      <c r="F5823" s="24">
        <v>51.68</v>
      </c>
      <c r="G5823" s="24">
        <f t="shared" si="90"/>
        <v>471.51</v>
      </c>
    </row>
    <row r="5824" spans="1:7" x14ac:dyDescent="0.25">
      <c r="A5824" t="s">
        <v>311</v>
      </c>
      <c r="B5824" t="s">
        <v>314</v>
      </c>
      <c r="C5824" t="s">
        <v>376</v>
      </c>
      <c r="D5824" s="34">
        <v>45108</v>
      </c>
      <c r="E5824">
        <v>419.83</v>
      </c>
      <c r="F5824" s="24">
        <v>51.68</v>
      </c>
      <c r="G5824" s="24">
        <f t="shared" si="90"/>
        <v>471.51</v>
      </c>
    </row>
    <row r="5825" spans="1:7" x14ac:dyDescent="0.25">
      <c r="A5825" t="s">
        <v>311</v>
      </c>
      <c r="B5825" t="s">
        <v>314</v>
      </c>
      <c r="C5825" t="s">
        <v>377</v>
      </c>
      <c r="D5825" s="34">
        <v>45108</v>
      </c>
      <c r="E5825">
        <v>419.83</v>
      </c>
      <c r="F5825" s="24">
        <v>51.68</v>
      </c>
      <c r="G5825" s="24">
        <f t="shared" si="90"/>
        <v>471.51</v>
      </c>
    </row>
    <row r="5826" spans="1:7" x14ac:dyDescent="0.25">
      <c r="A5826" t="s">
        <v>311</v>
      </c>
      <c r="B5826" t="s">
        <v>314</v>
      </c>
      <c r="C5826" t="s">
        <v>378</v>
      </c>
      <c r="D5826" s="34">
        <v>45108</v>
      </c>
      <c r="E5826">
        <v>419.83</v>
      </c>
      <c r="F5826" s="24">
        <v>51.68</v>
      </c>
      <c r="G5826" s="24">
        <f t="shared" si="90"/>
        <v>471.51</v>
      </c>
    </row>
    <row r="5827" spans="1:7" x14ac:dyDescent="0.25">
      <c r="A5827" t="s">
        <v>311</v>
      </c>
      <c r="B5827" t="s">
        <v>314</v>
      </c>
      <c r="C5827" t="s">
        <v>379</v>
      </c>
      <c r="D5827" s="34">
        <v>45108</v>
      </c>
      <c r="E5827">
        <v>418.46</v>
      </c>
      <c r="F5827" s="24">
        <v>51.52</v>
      </c>
      <c r="G5827" s="24">
        <f t="shared" ref="G5827:G5890" si="91">SUM(E5827:F5827)</f>
        <v>469.97999999999996</v>
      </c>
    </row>
    <row r="5828" spans="1:7" x14ac:dyDescent="0.25">
      <c r="A5828" t="s">
        <v>311</v>
      </c>
      <c r="B5828" t="s">
        <v>314</v>
      </c>
      <c r="C5828" t="s">
        <v>380</v>
      </c>
      <c r="D5828" s="34">
        <v>45108</v>
      </c>
      <c r="E5828">
        <v>418.46</v>
      </c>
      <c r="F5828" s="24">
        <v>51.52</v>
      </c>
      <c r="G5828" s="24">
        <f t="shared" si="91"/>
        <v>469.97999999999996</v>
      </c>
    </row>
    <row r="5829" spans="1:7" x14ac:dyDescent="0.25">
      <c r="A5829" t="s">
        <v>311</v>
      </c>
      <c r="B5829" t="s">
        <v>314</v>
      </c>
      <c r="C5829" t="s">
        <v>381</v>
      </c>
      <c r="D5829" s="34">
        <v>45108</v>
      </c>
      <c r="E5829">
        <v>418.46</v>
      </c>
      <c r="F5829" s="24">
        <v>51.52</v>
      </c>
      <c r="G5829" s="24">
        <f t="shared" si="91"/>
        <v>469.97999999999996</v>
      </c>
    </row>
    <row r="5830" spans="1:7" x14ac:dyDescent="0.25">
      <c r="A5830" t="s">
        <v>311</v>
      </c>
      <c r="B5830" t="s">
        <v>314</v>
      </c>
      <c r="C5830" t="s">
        <v>382</v>
      </c>
      <c r="D5830" s="34">
        <v>45108</v>
      </c>
      <c r="E5830">
        <v>418.46</v>
      </c>
      <c r="F5830" s="24">
        <v>51.52</v>
      </c>
      <c r="G5830" s="24">
        <f t="shared" si="91"/>
        <v>469.97999999999996</v>
      </c>
    </row>
    <row r="5831" spans="1:7" x14ac:dyDescent="0.25">
      <c r="A5831" t="s">
        <v>311</v>
      </c>
      <c r="B5831" t="s">
        <v>314</v>
      </c>
      <c r="C5831" t="s">
        <v>383</v>
      </c>
      <c r="D5831" s="34">
        <v>45108</v>
      </c>
      <c r="E5831">
        <v>418.46</v>
      </c>
      <c r="F5831" s="24">
        <v>51.52</v>
      </c>
      <c r="G5831" s="24">
        <f t="shared" si="91"/>
        <v>469.97999999999996</v>
      </c>
    </row>
    <row r="5832" spans="1:7" x14ac:dyDescent="0.25">
      <c r="A5832" t="s">
        <v>311</v>
      </c>
      <c r="B5832" t="s">
        <v>314</v>
      </c>
      <c r="C5832" t="s">
        <v>384</v>
      </c>
      <c r="D5832" s="34">
        <v>45108</v>
      </c>
      <c r="E5832">
        <v>418.46</v>
      </c>
      <c r="F5832" s="24">
        <v>51.52</v>
      </c>
      <c r="G5832" s="24">
        <f t="shared" si="91"/>
        <v>469.97999999999996</v>
      </c>
    </row>
    <row r="5833" spans="1:7" x14ac:dyDescent="0.25">
      <c r="A5833" t="s">
        <v>311</v>
      </c>
      <c r="B5833" t="s">
        <v>314</v>
      </c>
      <c r="C5833" t="s">
        <v>385</v>
      </c>
      <c r="D5833" s="34">
        <v>45108</v>
      </c>
      <c r="E5833">
        <v>418.46</v>
      </c>
      <c r="F5833" s="24">
        <v>51.52</v>
      </c>
      <c r="G5833" s="24">
        <f t="shared" si="91"/>
        <v>469.97999999999996</v>
      </c>
    </row>
    <row r="5834" spans="1:7" x14ac:dyDescent="0.25">
      <c r="A5834" t="s">
        <v>311</v>
      </c>
      <c r="B5834" t="s">
        <v>314</v>
      </c>
      <c r="C5834" t="s">
        <v>386</v>
      </c>
      <c r="D5834" s="34">
        <v>45108</v>
      </c>
      <c r="E5834">
        <v>418.46</v>
      </c>
      <c r="F5834" s="24">
        <v>51.52</v>
      </c>
      <c r="G5834" s="24">
        <f t="shared" si="91"/>
        <v>469.97999999999996</v>
      </c>
    </row>
    <row r="5835" spans="1:7" x14ac:dyDescent="0.25">
      <c r="A5835" t="s">
        <v>311</v>
      </c>
      <c r="B5835" t="s">
        <v>314</v>
      </c>
      <c r="C5835" t="s">
        <v>387</v>
      </c>
      <c r="D5835" s="34">
        <v>45108</v>
      </c>
      <c r="E5835">
        <v>418.46</v>
      </c>
      <c r="F5835" s="24">
        <v>51.52</v>
      </c>
      <c r="G5835" s="24">
        <f t="shared" si="91"/>
        <v>469.97999999999996</v>
      </c>
    </row>
    <row r="5836" spans="1:7" x14ac:dyDescent="0.25">
      <c r="A5836" t="s">
        <v>311</v>
      </c>
      <c r="B5836" t="s">
        <v>314</v>
      </c>
      <c r="C5836" t="s">
        <v>388</v>
      </c>
      <c r="D5836" s="34">
        <v>45108</v>
      </c>
      <c r="E5836">
        <v>418.46</v>
      </c>
      <c r="F5836" s="24">
        <v>51.52</v>
      </c>
      <c r="G5836" s="24">
        <f t="shared" si="91"/>
        <v>469.97999999999996</v>
      </c>
    </row>
    <row r="5837" spans="1:7" x14ac:dyDescent="0.25">
      <c r="A5837" t="s">
        <v>311</v>
      </c>
      <c r="B5837" t="s">
        <v>314</v>
      </c>
      <c r="C5837" t="s">
        <v>389</v>
      </c>
      <c r="D5837" s="34">
        <v>45108</v>
      </c>
      <c r="E5837">
        <v>418.46</v>
      </c>
      <c r="F5837" s="24">
        <v>51.52</v>
      </c>
      <c r="G5837" s="24">
        <f t="shared" si="91"/>
        <v>469.97999999999996</v>
      </c>
    </row>
    <row r="5838" spans="1:7" x14ac:dyDescent="0.25">
      <c r="A5838" t="s">
        <v>311</v>
      </c>
      <c r="B5838" t="s">
        <v>314</v>
      </c>
      <c r="C5838" t="s">
        <v>390</v>
      </c>
      <c r="D5838" s="34">
        <v>45108</v>
      </c>
      <c r="E5838">
        <v>418.46</v>
      </c>
      <c r="F5838" s="24">
        <v>51.52</v>
      </c>
      <c r="G5838" s="24">
        <f t="shared" si="91"/>
        <v>469.97999999999996</v>
      </c>
    </row>
    <row r="5839" spans="1:7" x14ac:dyDescent="0.25">
      <c r="A5839" t="s">
        <v>311</v>
      </c>
      <c r="B5839" t="s">
        <v>314</v>
      </c>
      <c r="C5839" t="s">
        <v>391</v>
      </c>
      <c r="D5839" s="34">
        <v>45108</v>
      </c>
      <c r="E5839">
        <v>418.46</v>
      </c>
      <c r="F5839" s="24">
        <v>51.52</v>
      </c>
      <c r="G5839" s="24">
        <f t="shared" si="91"/>
        <v>469.97999999999996</v>
      </c>
    </row>
    <row r="5840" spans="1:7" x14ac:dyDescent="0.25">
      <c r="A5840" t="s">
        <v>311</v>
      </c>
      <c r="B5840" t="s">
        <v>314</v>
      </c>
      <c r="C5840" t="s">
        <v>392</v>
      </c>
      <c r="D5840" s="34">
        <v>45108</v>
      </c>
      <c r="E5840">
        <v>418.46</v>
      </c>
      <c r="F5840" s="24">
        <v>51.52</v>
      </c>
      <c r="G5840" s="24">
        <f t="shared" si="91"/>
        <v>469.97999999999996</v>
      </c>
    </row>
    <row r="5841" spans="1:7" x14ac:dyDescent="0.25">
      <c r="A5841" t="s">
        <v>311</v>
      </c>
      <c r="B5841" t="s">
        <v>314</v>
      </c>
      <c r="C5841" t="s">
        <v>393</v>
      </c>
      <c r="D5841" s="34">
        <v>45108</v>
      </c>
      <c r="E5841">
        <v>418.46</v>
      </c>
      <c r="F5841" s="24">
        <v>51.52</v>
      </c>
      <c r="G5841" s="24">
        <f t="shared" si="91"/>
        <v>469.97999999999996</v>
      </c>
    </row>
    <row r="5842" spans="1:7" x14ac:dyDescent="0.25">
      <c r="A5842" t="s">
        <v>311</v>
      </c>
      <c r="B5842" t="s">
        <v>314</v>
      </c>
      <c r="C5842" t="s">
        <v>394</v>
      </c>
      <c r="D5842" s="34">
        <v>45108</v>
      </c>
      <c r="E5842">
        <v>418.46</v>
      </c>
      <c r="F5842" s="24">
        <v>51.52</v>
      </c>
      <c r="G5842" s="24">
        <f t="shared" si="91"/>
        <v>469.97999999999996</v>
      </c>
    </row>
    <row r="5843" spans="1:7" x14ac:dyDescent="0.25">
      <c r="A5843" t="s">
        <v>311</v>
      </c>
      <c r="B5843" t="s">
        <v>314</v>
      </c>
      <c r="C5843" t="s">
        <v>395</v>
      </c>
      <c r="D5843" s="34">
        <v>45108</v>
      </c>
      <c r="E5843">
        <v>418.46</v>
      </c>
      <c r="F5843" s="24">
        <v>51.52</v>
      </c>
      <c r="G5843" s="24">
        <f t="shared" si="91"/>
        <v>469.97999999999996</v>
      </c>
    </row>
    <row r="5844" spans="1:7" x14ac:dyDescent="0.25">
      <c r="A5844" t="s">
        <v>311</v>
      </c>
      <c r="B5844" t="s">
        <v>314</v>
      </c>
      <c r="C5844" t="s">
        <v>396</v>
      </c>
      <c r="D5844" s="34">
        <v>45108</v>
      </c>
      <c r="E5844">
        <v>418.46</v>
      </c>
      <c r="F5844" s="24">
        <v>51.52</v>
      </c>
      <c r="G5844" s="24">
        <f t="shared" si="91"/>
        <v>469.97999999999996</v>
      </c>
    </row>
    <row r="5845" spans="1:7" x14ac:dyDescent="0.25">
      <c r="A5845" t="s">
        <v>311</v>
      </c>
      <c r="B5845" t="s">
        <v>314</v>
      </c>
      <c r="C5845" t="s">
        <v>397</v>
      </c>
      <c r="D5845" s="34">
        <v>45108</v>
      </c>
      <c r="E5845">
        <v>418.46</v>
      </c>
      <c r="F5845" s="24">
        <v>51.52</v>
      </c>
      <c r="G5845" s="24">
        <f t="shared" si="91"/>
        <v>469.97999999999996</v>
      </c>
    </row>
    <row r="5846" spans="1:7" x14ac:dyDescent="0.25">
      <c r="A5846" t="s">
        <v>311</v>
      </c>
      <c r="B5846" t="s">
        <v>314</v>
      </c>
      <c r="C5846" t="s">
        <v>398</v>
      </c>
      <c r="D5846" s="34">
        <v>45108</v>
      </c>
      <c r="E5846">
        <v>418.46</v>
      </c>
      <c r="F5846" s="24">
        <v>51.52</v>
      </c>
      <c r="G5846" s="24">
        <f t="shared" si="91"/>
        <v>469.97999999999996</v>
      </c>
    </row>
    <row r="5847" spans="1:7" x14ac:dyDescent="0.25">
      <c r="A5847" t="s">
        <v>311</v>
      </c>
      <c r="B5847" t="s">
        <v>314</v>
      </c>
      <c r="C5847" t="s">
        <v>399</v>
      </c>
      <c r="D5847" s="34">
        <v>45108</v>
      </c>
      <c r="E5847">
        <v>418.46</v>
      </c>
      <c r="F5847" s="24">
        <v>51.52</v>
      </c>
      <c r="G5847" s="24">
        <f t="shared" si="91"/>
        <v>469.97999999999996</v>
      </c>
    </row>
    <row r="5848" spans="1:7" x14ac:dyDescent="0.25">
      <c r="A5848" t="s">
        <v>311</v>
      </c>
      <c r="B5848" t="s">
        <v>314</v>
      </c>
      <c r="C5848" t="s">
        <v>400</v>
      </c>
      <c r="D5848" s="34">
        <v>45108</v>
      </c>
      <c r="E5848">
        <v>418.46</v>
      </c>
      <c r="F5848" s="24">
        <v>51.52</v>
      </c>
      <c r="G5848" s="24">
        <f t="shared" si="91"/>
        <v>469.97999999999996</v>
      </c>
    </row>
    <row r="5849" spans="1:7" x14ac:dyDescent="0.25">
      <c r="A5849" t="s">
        <v>311</v>
      </c>
      <c r="B5849" t="s">
        <v>314</v>
      </c>
      <c r="C5849" t="s">
        <v>401</v>
      </c>
      <c r="D5849" s="34">
        <v>45108</v>
      </c>
      <c r="E5849">
        <v>418.46</v>
      </c>
      <c r="F5849" s="24">
        <v>51.52</v>
      </c>
      <c r="G5849" s="24">
        <f t="shared" si="91"/>
        <v>469.97999999999996</v>
      </c>
    </row>
    <row r="5850" spans="1:7" x14ac:dyDescent="0.25">
      <c r="A5850" t="s">
        <v>311</v>
      </c>
      <c r="B5850" t="s">
        <v>314</v>
      </c>
      <c r="C5850" t="s">
        <v>402</v>
      </c>
      <c r="D5850" s="34">
        <v>45108</v>
      </c>
      <c r="E5850">
        <v>418.46</v>
      </c>
      <c r="F5850" s="24">
        <v>51.52</v>
      </c>
      <c r="G5850" s="24">
        <f t="shared" si="91"/>
        <v>469.97999999999996</v>
      </c>
    </row>
    <row r="5851" spans="1:7" x14ac:dyDescent="0.25">
      <c r="A5851" t="s">
        <v>311</v>
      </c>
      <c r="B5851" t="s">
        <v>314</v>
      </c>
      <c r="C5851" t="s">
        <v>403</v>
      </c>
      <c r="D5851" s="34">
        <v>45108</v>
      </c>
      <c r="E5851">
        <v>418.46</v>
      </c>
      <c r="F5851" s="24">
        <v>51.52</v>
      </c>
      <c r="G5851" s="24">
        <f t="shared" si="91"/>
        <v>469.97999999999996</v>
      </c>
    </row>
    <row r="5852" spans="1:7" x14ac:dyDescent="0.25">
      <c r="A5852" t="s">
        <v>311</v>
      </c>
      <c r="B5852" t="s">
        <v>314</v>
      </c>
      <c r="C5852" t="s">
        <v>404</v>
      </c>
      <c r="D5852" s="34">
        <v>45108</v>
      </c>
      <c r="E5852">
        <v>418.46</v>
      </c>
      <c r="F5852" s="24">
        <v>51.52</v>
      </c>
      <c r="G5852" s="24">
        <f t="shared" si="91"/>
        <v>469.97999999999996</v>
      </c>
    </row>
    <row r="5853" spans="1:7" x14ac:dyDescent="0.25">
      <c r="A5853" t="s">
        <v>311</v>
      </c>
      <c r="B5853" t="s">
        <v>314</v>
      </c>
      <c r="C5853" t="s">
        <v>405</v>
      </c>
      <c r="D5853" s="34">
        <v>45108</v>
      </c>
      <c r="E5853">
        <v>418.46</v>
      </c>
      <c r="F5853" s="24">
        <v>51.52</v>
      </c>
      <c r="G5853" s="24">
        <f t="shared" si="91"/>
        <v>469.97999999999996</v>
      </c>
    </row>
    <row r="5854" spans="1:7" x14ac:dyDescent="0.25">
      <c r="A5854" t="s">
        <v>311</v>
      </c>
      <c r="B5854" t="s">
        <v>314</v>
      </c>
      <c r="C5854" t="s">
        <v>406</v>
      </c>
      <c r="D5854" s="34">
        <v>45108</v>
      </c>
      <c r="E5854">
        <v>418.46</v>
      </c>
      <c r="F5854" s="24">
        <v>51.52</v>
      </c>
      <c r="G5854" s="24">
        <f t="shared" si="91"/>
        <v>469.97999999999996</v>
      </c>
    </row>
    <row r="5855" spans="1:7" x14ac:dyDescent="0.25">
      <c r="A5855" t="s">
        <v>311</v>
      </c>
      <c r="B5855" t="s">
        <v>314</v>
      </c>
      <c r="C5855" t="s">
        <v>407</v>
      </c>
      <c r="D5855" s="34">
        <v>45108</v>
      </c>
      <c r="E5855">
        <v>418.46</v>
      </c>
      <c r="F5855" s="24">
        <v>51.52</v>
      </c>
      <c r="G5855" s="24">
        <f t="shared" si="91"/>
        <v>469.97999999999996</v>
      </c>
    </row>
    <row r="5856" spans="1:7" x14ac:dyDescent="0.25">
      <c r="A5856" t="s">
        <v>311</v>
      </c>
      <c r="B5856" t="s">
        <v>314</v>
      </c>
      <c r="C5856" t="s">
        <v>408</v>
      </c>
      <c r="D5856" s="34">
        <v>45108</v>
      </c>
      <c r="E5856">
        <v>418.46</v>
      </c>
      <c r="F5856" s="24">
        <v>51.52</v>
      </c>
      <c r="G5856" s="24">
        <f t="shared" si="91"/>
        <v>469.97999999999996</v>
      </c>
    </row>
    <row r="5857" spans="1:7" x14ac:dyDescent="0.25">
      <c r="A5857" t="s">
        <v>311</v>
      </c>
      <c r="B5857" t="s">
        <v>314</v>
      </c>
      <c r="C5857" t="s">
        <v>409</v>
      </c>
      <c r="D5857" s="34">
        <v>45108</v>
      </c>
      <c r="E5857">
        <v>418.46</v>
      </c>
      <c r="F5857" s="24">
        <v>51.52</v>
      </c>
      <c r="G5857" s="24">
        <f t="shared" si="91"/>
        <v>469.97999999999996</v>
      </c>
    </row>
    <row r="5858" spans="1:7" x14ac:dyDescent="0.25">
      <c r="A5858" t="s">
        <v>311</v>
      </c>
      <c r="B5858" t="s">
        <v>314</v>
      </c>
      <c r="C5858" t="s">
        <v>410</v>
      </c>
      <c r="D5858" s="34">
        <v>45108</v>
      </c>
      <c r="E5858">
        <v>418.46</v>
      </c>
      <c r="F5858" s="24">
        <v>51.52</v>
      </c>
      <c r="G5858" s="24">
        <f t="shared" si="91"/>
        <v>469.97999999999996</v>
      </c>
    </row>
    <row r="5859" spans="1:7" x14ac:dyDescent="0.25">
      <c r="A5859" t="s">
        <v>311</v>
      </c>
      <c r="B5859" t="s">
        <v>314</v>
      </c>
      <c r="C5859" t="s">
        <v>411</v>
      </c>
      <c r="D5859" s="34">
        <v>45108</v>
      </c>
      <c r="E5859">
        <v>418.46</v>
      </c>
      <c r="F5859" s="24">
        <v>51.52</v>
      </c>
      <c r="G5859" s="24">
        <f t="shared" si="91"/>
        <v>469.97999999999996</v>
      </c>
    </row>
    <row r="5860" spans="1:7" x14ac:dyDescent="0.25">
      <c r="A5860" t="s">
        <v>311</v>
      </c>
      <c r="B5860" t="s">
        <v>314</v>
      </c>
      <c r="C5860" t="s">
        <v>412</v>
      </c>
      <c r="D5860" s="34">
        <v>45108</v>
      </c>
      <c r="E5860">
        <v>418.46</v>
      </c>
      <c r="F5860" s="24">
        <v>51.52</v>
      </c>
      <c r="G5860" s="24">
        <f t="shared" si="91"/>
        <v>469.97999999999996</v>
      </c>
    </row>
    <row r="5861" spans="1:7" x14ac:dyDescent="0.25">
      <c r="A5861" t="s">
        <v>311</v>
      </c>
      <c r="B5861" t="s">
        <v>314</v>
      </c>
      <c r="C5861" t="s">
        <v>413</v>
      </c>
      <c r="D5861" s="34">
        <v>45108</v>
      </c>
      <c r="E5861">
        <v>418.46</v>
      </c>
      <c r="F5861" s="24">
        <v>51.52</v>
      </c>
      <c r="G5861" s="24">
        <f t="shared" si="91"/>
        <v>469.97999999999996</v>
      </c>
    </row>
    <row r="5862" spans="1:7" x14ac:dyDescent="0.25">
      <c r="A5862" t="s">
        <v>311</v>
      </c>
      <c r="B5862" t="s">
        <v>314</v>
      </c>
      <c r="C5862" t="s">
        <v>414</v>
      </c>
      <c r="D5862" s="34">
        <v>45108</v>
      </c>
      <c r="E5862">
        <v>418.46</v>
      </c>
      <c r="F5862" s="24">
        <v>51.52</v>
      </c>
      <c r="G5862" s="24">
        <f t="shared" si="91"/>
        <v>469.97999999999996</v>
      </c>
    </row>
    <row r="5863" spans="1:7" x14ac:dyDescent="0.25">
      <c r="A5863" t="s">
        <v>311</v>
      </c>
      <c r="B5863" t="s">
        <v>314</v>
      </c>
      <c r="C5863" t="s">
        <v>415</v>
      </c>
      <c r="D5863" s="34">
        <v>45108</v>
      </c>
      <c r="E5863">
        <v>418.46</v>
      </c>
      <c r="F5863" s="24">
        <v>51.52</v>
      </c>
      <c r="G5863" s="24">
        <f t="shared" si="91"/>
        <v>469.97999999999996</v>
      </c>
    </row>
    <row r="5864" spans="1:7" x14ac:dyDescent="0.25">
      <c r="A5864" t="s">
        <v>311</v>
      </c>
      <c r="B5864" t="s">
        <v>314</v>
      </c>
      <c r="C5864" t="s">
        <v>416</v>
      </c>
      <c r="D5864" s="34">
        <v>45108</v>
      </c>
      <c r="E5864">
        <v>418.46</v>
      </c>
      <c r="F5864" s="24">
        <v>51.52</v>
      </c>
      <c r="G5864" s="24">
        <f t="shared" si="91"/>
        <v>469.97999999999996</v>
      </c>
    </row>
    <row r="5865" spans="1:7" x14ac:dyDescent="0.25">
      <c r="A5865" t="s">
        <v>311</v>
      </c>
      <c r="B5865" t="s">
        <v>314</v>
      </c>
      <c r="C5865" t="s">
        <v>417</v>
      </c>
      <c r="D5865" s="34">
        <v>45108</v>
      </c>
      <c r="E5865">
        <v>418.46</v>
      </c>
      <c r="F5865" s="24">
        <v>51.52</v>
      </c>
      <c r="G5865" s="24">
        <f t="shared" si="91"/>
        <v>469.97999999999996</v>
      </c>
    </row>
    <row r="5866" spans="1:7" x14ac:dyDescent="0.25">
      <c r="A5866" t="s">
        <v>311</v>
      </c>
      <c r="B5866" t="s">
        <v>314</v>
      </c>
      <c r="C5866" t="s">
        <v>418</v>
      </c>
      <c r="D5866" s="34">
        <v>45108</v>
      </c>
      <c r="E5866">
        <v>418.46</v>
      </c>
      <c r="F5866" s="24">
        <v>51.52</v>
      </c>
      <c r="G5866" s="24">
        <f t="shared" si="91"/>
        <v>469.97999999999996</v>
      </c>
    </row>
    <row r="5867" spans="1:7" x14ac:dyDescent="0.25">
      <c r="A5867" t="s">
        <v>311</v>
      </c>
      <c r="B5867" t="s">
        <v>314</v>
      </c>
      <c r="C5867" t="s">
        <v>419</v>
      </c>
      <c r="D5867" s="34">
        <v>45108</v>
      </c>
      <c r="E5867">
        <v>418.46</v>
      </c>
      <c r="F5867" s="24">
        <v>51.52</v>
      </c>
      <c r="G5867" s="24">
        <f t="shared" si="91"/>
        <v>469.97999999999996</v>
      </c>
    </row>
    <row r="5868" spans="1:7" x14ac:dyDescent="0.25">
      <c r="A5868" t="s">
        <v>311</v>
      </c>
      <c r="B5868" t="s">
        <v>314</v>
      </c>
      <c r="C5868" t="s">
        <v>420</v>
      </c>
      <c r="D5868" s="34">
        <v>45108</v>
      </c>
      <c r="E5868">
        <v>418.46</v>
      </c>
      <c r="F5868" s="24">
        <v>51.52</v>
      </c>
      <c r="G5868" s="24">
        <f t="shared" si="91"/>
        <v>469.97999999999996</v>
      </c>
    </row>
    <row r="5869" spans="1:7" x14ac:dyDescent="0.25">
      <c r="A5869" t="s">
        <v>311</v>
      </c>
      <c r="B5869" t="s">
        <v>314</v>
      </c>
      <c r="C5869" t="s">
        <v>421</v>
      </c>
      <c r="D5869" s="34">
        <v>45108</v>
      </c>
      <c r="E5869">
        <v>418.46</v>
      </c>
      <c r="F5869" s="24">
        <v>51.52</v>
      </c>
      <c r="G5869" s="24">
        <f t="shared" si="91"/>
        <v>469.97999999999996</v>
      </c>
    </row>
    <row r="5870" spans="1:7" x14ac:dyDescent="0.25">
      <c r="A5870" t="s">
        <v>311</v>
      </c>
      <c r="B5870" t="s">
        <v>314</v>
      </c>
      <c r="C5870" t="s">
        <v>422</v>
      </c>
      <c r="D5870" s="34">
        <v>45108</v>
      </c>
      <c r="E5870">
        <v>418.46</v>
      </c>
      <c r="F5870" s="24">
        <v>51.52</v>
      </c>
      <c r="G5870" s="24">
        <f t="shared" si="91"/>
        <v>469.97999999999996</v>
      </c>
    </row>
    <row r="5871" spans="1:7" x14ac:dyDescent="0.25">
      <c r="A5871" t="s">
        <v>311</v>
      </c>
      <c r="B5871" t="s">
        <v>314</v>
      </c>
      <c r="C5871" t="s">
        <v>423</v>
      </c>
      <c r="D5871" s="34">
        <v>45108</v>
      </c>
      <c r="E5871">
        <v>418.46</v>
      </c>
      <c r="F5871" s="24">
        <v>51.52</v>
      </c>
      <c r="G5871" s="24">
        <f t="shared" si="91"/>
        <v>469.97999999999996</v>
      </c>
    </row>
    <row r="5872" spans="1:7" x14ac:dyDescent="0.25">
      <c r="A5872" t="s">
        <v>311</v>
      </c>
      <c r="B5872" t="s">
        <v>314</v>
      </c>
      <c r="C5872" t="s">
        <v>424</v>
      </c>
      <c r="D5872" s="34">
        <v>45108</v>
      </c>
      <c r="E5872">
        <v>418.46</v>
      </c>
      <c r="F5872" s="24">
        <v>51.52</v>
      </c>
      <c r="G5872" s="24">
        <f t="shared" si="91"/>
        <v>469.97999999999996</v>
      </c>
    </row>
    <row r="5873" spans="1:7" x14ac:dyDescent="0.25">
      <c r="A5873" t="s">
        <v>311</v>
      </c>
      <c r="B5873" t="s">
        <v>314</v>
      </c>
      <c r="C5873" t="s">
        <v>425</v>
      </c>
      <c r="D5873" s="34">
        <v>45108</v>
      </c>
      <c r="E5873">
        <v>418.46</v>
      </c>
      <c r="F5873" s="24">
        <v>51.52</v>
      </c>
      <c r="G5873" s="24">
        <f t="shared" si="91"/>
        <v>469.97999999999996</v>
      </c>
    </row>
    <row r="5874" spans="1:7" x14ac:dyDescent="0.25">
      <c r="A5874" t="s">
        <v>311</v>
      </c>
      <c r="B5874" t="s">
        <v>314</v>
      </c>
      <c r="C5874" t="s">
        <v>426</v>
      </c>
      <c r="D5874" s="34">
        <v>45108</v>
      </c>
      <c r="E5874">
        <v>419.83</v>
      </c>
      <c r="F5874" s="24">
        <v>51.68</v>
      </c>
      <c r="G5874" s="24">
        <f t="shared" si="91"/>
        <v>471.51</v>
      </c>
    </row>
    <row r="5875" spans="1:7" x14ac:dyDescent="0.25">
      <c r="A5875" t="s">
        <v>311</v>
      </c>
      <c r="B5875" t="s">
        <v>314</v>
      </c>
      <c r="C5875" t="s">
        <v>427</v>
      </c>
      <c r="D5875" s="34">
        <v>45108</v>
      </c>
      <c r="E5875">
        <v>418.46</v>
      </c>
      <c r="F5875" s="24">
        <v>51.52</v>
      </c>
      <c r="G5875" s="24">
        <f t="shared" si="91"/>
        <v>469.97999999999996</v>
      </c>
    </row>
    <row r="5876" spans="1:7" x14ac:dyDescent="0.25">
      <c r="A5876" t="s">
        <v>311</v>
      </c>
      <c r="B5876" t="s">
        <v>314</v>
      </c>
      <c r="C5876" t="s">
        <v>428</v>
      </c>
      <c r="D5876" s="34">
        <v>45108</v>
      </c>
      <c r="E5876">
        <v>418.46</v>
      </c>
      <c r="F5876" s="24">
        <v>51.52</v>
      </c>
      <c r="G5876" s="24">
        <f t="shared" si="91"/>
        <v>469.97999999999996</v>
      </c>
    </row>
    <row r="5877" spans="1:7" x14ac:dyDescent="0.25">
      <c r="A5877" t="s">
        <v>311</v>
      </c>
      <c r="B5877" t="s">
        <v>314</v>
      </c>
      <c r="C5877" t="s">
        <v>429</v>
      </c>
      <c r="D5877" s="34">
        <v>45108</v>
      </c>
      <c r="E5877">
        <v>418.46</v>
      </c>
      <c r="F5877" s="24">
        <v>51.52</v>
      </c>
      <c r="G5877" s="24">
        <f t="shared" si="91"/>
        <v>469.97999999999996</v>
      </c>
    </row>
    <row r="5878" spans="1:7" x14ac:dyDescent="0.25">
      <c r="A5878" t="s">
        <v>311</v>
      </c>
      <c r="B5878" t="s">
        <v>314</v>
      </c>
      <c r="C5878" t="s">
        <v>430</v>
      </c>
      <c r="D5878" s="34">
        <v>45108</v>
      </c>
      <c r="E5878">
        <v>419.83</v>
      </c>
      <c r="F5878" s="24">
        <v>51.68</v>
      </c>
      <c r="G5878" s="24">
        <f t="shared" si="91"/>
        <v>471.51</v>
      </c>
    </row>
    <row r="5879" spans="1:7" x14ac:dyDescent="0.25">
      <c r="A5879" t="s">
        <v>311</v>
      </c>
      <c r="B5879" t="s">
        <v>314</v>
      </c>
      <c r="C5879" t="s">
        <v>431</v>
      </c>
      <c r="D5879" s="34">
        <v>45108</v>
      </c>
      <c r="E5879">
        <v>419.83</v>
      </c>
      <c r="F5879" s="24">
        <v>51.68</v>
      </c>
      <c r="G5879" s="24">
        <f t="shared" si="91"/>
        <v>471.51</v>
      </c>
    </row>
    <row r="5880" spans="1:7" x14ac:dyDescent="0.25">
      <c r="A5880" t="s">
        <v>311</v>
      </c>
      <c r="B5880" t="s">
        <v>314</v>
      </c>
      <c r="C5880" t="s">
        <v>432</v>
      </c>
      <c r="D5880" s="34">
        <v>45108</v>
      </c>
      <c r="E5880">
        <v>419.83</v>
      </c>
      <c r="F5880" s="24">
        <v>51.68</v>
      </c>
      <c r="G5880" s="24">
        <f t="shared" si="91"/>
        <v>471.51</v>
      </c>
    </row>
    <row r="5881" spans="1:7" x14ac:dyDescent="0.25">
      <c r="A5881" t="s">
        <v>311</v>
      </c>
      <c r="B5881" t="s">
        <v>314</v>
      </c>
      <c r="C5881" t="s">
        <v>433</v>
      </c>
      <c r="D5881" s="34">
        <v>45108</v>
      </c>
      <c r="E5881">
        <v>419.83</v>
      </c>
      <c r="F5881" s="24">
        <v>51.68</v>
      </c>
      <c r="G5881" s="24">
        <f t="shared" si="91"/>
        <v>471.51</v>
      </c>
    </row>
    <row r="5882" spans="1:7" x14ac:dyDescent="0.25">
      <c r="A5882" t="s">
        <v>311</v>
      </c>
      <c r="B5882" t="s">
        <v>314</v>
      </c>
      <c r="C5882" t="s">
        <v>434</v>
      </c>
      <c r="D5882" s="34">
        <v>45108</v>
      </c>
      <c r="E5882">
        <v>419.83</v>
      </c>
      <c r="F5882" s="24">
        <v>51.68</v>
      </c>
      <c r="G5882" s="24">
        <f t="shared" si="91"/>
        <v>471.51</v>
      </c>
    </row>
    <row r="5883" spans="1:7" x14ac:dyDescent="0.25">
      <c r="A5883" t="s">
        <v>311</v>
      </c>
      <c r="B5883" t="s">
        <v>314</v>
      </c>
      <c r="C5883" t="s">
        <v>435</v>
      </c>
      <c r="D5883" s="34">
        <v>45108</v>
      </c>
      <c r="E5883">
        <v>419.83</v>
      </c>
      <c r="F5883" s="24">
        <v>51.68</v>
      </c>
      <c r="G5883" s="24">
        <f t="shared" si="91"/>
        <v>471.51</v>
      </c>
    </row>
    <row r="5884" spans="1:7" x14ac:dyDescent="0.25">
      <c r="A5884" t="s">
        <v>311</v>
      </c>
      <c r="B5884" t="s">
        <v>314</v>
      </c>
      <c r="C5884" t="s">
        <v>436</v>
      </c>
      <c r="D5884" s="34">
        <v>45108</v>
      </c>
      <c r="E5884">
        <v>419.83</v>
      </c>
      <c r="F5884" s="24">
        <v>51.68</v>
      </c>
      <c r="G5884" s="24">
        <f t="shared" si="91"/>
        <v>471.51</v>
      </c>
    </row>
    <row r="5885" spans="1:7" x14ac:dyDescent="0.25">
      <c r="A5885" t="s">
        <v>311</v>
      </c>
      <c r="B5885" t="s">
        <v>314</v>
      </c>
      <c r="C5885" t="s">
        <v>437</v>
      </c>
      <c r="D5885" s="34">
        <v>45108</v>
      </c>
      <c r="E5885">
        <v>419.83</v>
      </c>
      <c r="F5885" s="24">
        <v>51.68</v>
      </c>
      <c r="G5885" s="24">
        <f t="shared" si="91"/>
        <v>471.51</v>
      </c>
    </row>
    <row r="5886" spans="1:7" x14ac:dyDescent="0.25">
      <c r="A5886" t="s">
        <v>311</v>
      </c>
      <c r="B5886" t="s">
        <v>314</v>
      </c>
      <c r="C5886" t="s">
        <v>438</v>
      </c>
      <c r="D5886" s="34">
        <v>45108</v>
      </c>
      <c r="E5886">
        <v>419.83</v>
      </c>
      <c r="F5886" s="24">
        <v>51.68</v>
      </c>
      <c r="G5886" s="24">
        <f t="shared" si="91"/>
        <v>471.51</v>
      </c>
    </row>
    <row r="5887" spans="1:7" x14ac:dyDescent="0.25">
      <c r="A5887" t="s">
        <v>311</v>
      </c>
      <c r="B5887" t="s">
        <v>314</v>
      </c>
      <c r="C5887" t="s">
        <v>439</v>
      </c>
      <c r="D5887" s="34">
        <v>45108</v>
      </c>
      <c r="E5887">
        <v>419.83</v>
      </c>
      <c r="F5887" s="24">
        <v>51.68</v>
      </c>
      <c r="G5887" s="24">
        <f t="shared" si="91"/>
        <v>471.51</v>
      </c>
    </row>
    <row r="5888" spans="1:7" x14ac:dyDescent="0.25">
      <c r="A5888" t="s">
        <v>311</v>
      </c>
      <c r="B5888" t="s">
        <v>314</v>
      </c>
      <c r="C5888" t="s">
        <v>440</v>
      </c>
      <c r="D5888" s="34">
        <v>45108</v>
      </c>
      <c r="E5888">
        <v>419.83</v>
      </c>
      <c r="F5888" s="24">
        <v>51.68</v>
      </c>
      <c r="G5888" s="24">
        <f t="shared" si="91"/>
        <v>471.51</v>
      </c>
    </row>
    <row r="5889" spans="1:7" x14ac:dyDescent="0.25">
      <c r="A5889" t="s">
        <v>311</v>
      </c>
      <c r="B5889" t="s">
        <v>314</v>
      </c>
      <c r="C5889" t="s">
        <v>441</v>
      </c>
      <c r="D5889" s="34">
        <v>45108</v>
      </c>
      <c r="E5889">
        <v>419.83</v>
      </c>
      <c r="F5889" s="24">
        <v>51.68</v>
      </c>
      <c r="G5889" s="24">
        <f t="shared" si="91"/>
        <v>471.51</v>
      </c>
    </row>
    <row r="5890" spans="1:7" x14ac:dyDescent="0.25">
      <c r="A5890" t="s">
        <v>311</v>
      </c>
      <c r="B5890" t="s">
        <v>314</v>
      </c>
      <c r="C5890" t="s">
        <v>442</v>
      </c>
      <c r="D5890" s="34">
        <v>45108</v>
      </c>
      <c r="E5890">
        <v>419.83</v>
      </c>
      <c r="F5890" s="24">
        <v>51.68</v>
      </c>
      <c r="G5890" s="24">
        <f t="shared" si="91"/>
        <v>471.51</v>
      </c>
    </row>
    <row r="5891" spans="1:7" x14ac:dyDescent="0.25">
      <c r="A5891" t="s">
        <v>311</v>
      </c>
      <c r="B5891" t="s">
        <v>314</v>
      </c>
      <c r="C5891" t="s">
        <v>443</v>
      </c>
      <c r="D5891" s="34">
        <v>45108</v>
      </c>
      <c r="E5891">
        <v>419.83</v>
      </c>
      <c r="F5891" s="24">
        <v>51.68</v>
      </c>
      <c r="G5891" s="24">
        <f t="shared" ref="G5891:G5954" si="92">SUM(E5891:F5891)</f>
        <v>471.51</v>
      </c>
    </row>
    <row r="5892" spans="1:7" x14ac:dyDescent="0.25">
      <c r="A5892" t="s">
        <v>311</v>
      </c>
      <c r="B5892" t="s">
        <v>314</v>
      </c>
      <c r="C5892" t="s">
        <v>444</v>
      </c>
      <c r="D5892" s="34">
        <v>45108</v>
      </c>
      <c r="E5892">
        <v>419.83</v>
      </c>
      <c r="F5892" s="24">
        <v>51.68</v>
      </c>
      <c r="G5892" s="24">
        <f t="shared" si="92"/>
        <v>471.51</v>
      </c>
    </row>
    <row r="5893" spans="1:7" x14ac:dyDescent="0.25">
      <c r="A5893" t="s">
        <v>311</v>
      </c>
      <c r="B5893" t="s">
        <v>314</v>
      </c>
      <c r="C5893" t="s">
        <v>445</v>
      </c>
      <c r="D5893" s="34">
        <v>45108</v>
      </c>
      <c r="E5893">
        <v>419.83</v>
      </c>
      <c r="F5893" s="24">
        <v>51.68</v>
      </c>
      <c r="G5893" s="24">
        <f t="shared" si="92"/>
        <v>471.51</v>
      </c>
    </row>
    <row r="5894" spans="1:7" x14ac:dyDescent="0.25">
      <c r="A5894" t="s">
        <v>311</v>
      </c>
      <c r="B5894" t="s">
        <v>314</v>
      </c>
      <c r="C5894" t="s">
        <v>446</v>
      </c>
      <c r="D5894" s="34">
        <v>45108</v>
      </c>
      <c r="E5894">
        <v>419.83</v>
      </c>
      <c r="F5894" s="24">
        <v>51.68</v>
      </c>
      <c r="G5894" s="24">
        <f t="shared" si="92"/>
        <v>471.51</v>
      </c>
    </row>
    <row r="5895" spans="1:7" x14ac:dyDescent="0.25">
      <c r="A5895" t="s">
        <v>311</v>
      </c>
      <c r="B5895" t="s">
        <v>314</v>
      </c>
      <c r="C5895" t="s">
        <v>447</v>
      </c>
      <c r="D5895" s="34">
        <v>45108</v>
      </c>
      <c r="E5895">
        <v>419.83</v>
      </c>
      <c r="F5895" s="24">
        <v>51.68</v>
      </c>
      <c r="G5895" s="24">
        <f t="shared" si="92"/>
        <v>471.51</v>
      </c>
    </row>
    <row r="5896" spans="1:7" x14ac:dyDescent="0.25">
      <c r="A5896" t="s">
        <v>311</v>
      </c>
      <c r="B5896" t="s">
        <v>314</v>
      </c>
      <c r="C5896" t="s">
        <v>448</v>
      </c>
      <c r="D5896" s="34">
        <v>45108</v>
      </c>
      <c r="E5896">
        <v>419.83</v>
      </c>
      <c r="F5896" s="24">
        <v>51.68</v>
      </c>
      <c r="G5896" s="24">
        <f t="shared" si="92"/>
        <v>471.51</v>
      </c>
    </row>
    <row r="5897" spans="1:7" x14ac:dyDescent="0.25">
      <c r="A5897" t="s">
        <v>311</v>
      </c>
      <c r="B5897" t="s">
        <v>314</v>
      </c>
      <c r="C5897" t="s">
        <v>449</v>
      </c>
      <c r="D5897" s="34">
        <v>45108</v>
      </c>
      <c r="E5897">
        <v>419.83</v>
      </c>
      <c r="F5897" s="24">
        <v>51.68</v>
      </c>
      <c r="G5897" s="24">
        <f t="shared" si="92"/>
        <v>471.51</v>
      </c>
    </row>
    <row r="5898" spans="1:7" x14ac:dyDescent="0.25">
      <c r="A5898" t="s">
        <v>311</v>
      </c>
      <c r="B5898" t="s">
        <v>314</v>
      </c>
      <c r="C5898" t="s">
        <v>450</v>
      </c>
      <c r="D5898" s="34">
        <v>45108</v>
      </c>
      <c r="E5898">
        <v>419.83</v>
      </c>
      <c r="F5898" s="24">
        <v>51.68</v>
      </c>
      <c r="G5898" s="24">
        <f t="shared" si="92"/>
        <v>471.51</v>
      </c>
    </row>
    <row r="5899" spans="1:7" x14ac:dyDescent="0.25">
      <c r="A5899" t="s">
        <v>311</v>
      </c>
      <c r="B5899" t="s">
        <v>314</v>
      </c>
      <c r="C5899" t="s">
        <v>451</v>
      </c>
      <c r="D5899" s="34">
        <v>45108</v>
      </c>
      <c r="E5899">
        <v>419.83</v>
      </c>
      <c r="F5899" s="24">
        <v>51.68</v>
      </c>
      <c r="G5899" s="24">
        <f t="shared" si="92"/>
        <v>471.51</v>
      </c>
    </row>
    <row r="5900" spans="1:7" x14ac:dyDescent="0.25">
      <c r="A5900" t="s">
        <v>311</v>
      </c>
      <c r="B5900" t="s">
        <v>314</v>
      </c>
      <c r="C5900" t="s">
        <v>452</v>
      </c>
      <c r="D5900" s="34">
        <v>45108</v>
      </c>
      <c r="E5900">
        <v>419.83</v>
      </c>
      <c r="F5900" s="24">
        <v>51.68</v>
      </c>
      <c r="G5900" s="24">
        <f t="shared" si="92"/>
        <v>471.51</v>
      </c>
    </row>
    <row r="5901" spans="1:7" x14ac:dyDescent="0.25">
      <c r="A5901" t="s">
        <v>311</v>
      </c>
      <c r="B5901" t="s">
        <v>314</v>
      </c>
      <c r="C5901" t="s">
        <v>453</v>
      </c>
      <c r="D5901" s="34">
        <v>45108</v>
      </c>
      <c r="E5901">
        <v>419.83</v>
      </c>
      <c r="F5901" s="24">
        <v>51.68</v>
      </c>
      <c r="G5901" s="24">
        <f t="shared" si="92"/>
        <v>471.51</v>
      </c>
    </row>
    <row r="5902" spans="1:7" x14ac:dyDescent="0.25">
      <c r="A5902" t="s">
        <v>311</v>
      </c>
      <c r="B5902" t="s">
        <v>314</v>
      </c>
      <c r="C5902" t="s">
        <v>454</v>
      </c>
      <c r="D5902" s="34">
        <v>45108</v>
      </c>
      <c r="E5902">
        <v>419.83</v>
      </c>
      <c r="F5902" s="24">
        <v>51.68</v>
      </c>
      <c r="G5902" s="24">
        <f t="shared" si="92"/>
        <v>471.51</v>
      </c>
    </row>
    <row r="5903" spans="1:7" x14ac:dyDescent="0.25">
      <c r="A5903" t="s">
        <v>311</v>
      </c>
      <c r="B5903" t="s">
        <v>314</v>
      </c>
      <c r="C5903" t="s">
        <v>455</v>
      </c>
      <c r="D5903" s="34">
        <v>45108</v>
      </c>
      <c r="E5903">
        <v>419.83</v>
      </c>
      <c r="F5903" s="24">
        <v>51.68</v>
      </c>
      <c r="G5903" s="24">
        <f t="shared" si="92"/>
        <v>471.51</v>
      </c>
    </row>
    <row r="5904" spans="1:7" x14ac:dyDescent="0.25">
      <c r="A5904" t="s">
        <v>311</v>
      </c>
      <c r="B5904" t="s">
        <v>314</v>
      </c>
      <c r="C5904" t="s">
        <v>456</v>
      </c>
      <c r="D5904" s="34">
        <v>45108</v>
      </c>
      <c r="E5904">
        <v>419.83</v>
      </c>
      <c r="F5904" s="24">
        <v>51.68</v>
      </c>
      <c r="G5904" s="24">
        <f t="shared" si="92"/>
        <v>471.51</v>
      </c>
    </row>
    <row r="5905" spans="1:7" x14ac:dyDescent="0.25">
      <c r="A5905" t="s">
        <v>311</v>
      </c>
      <c r="B5905" t="s">
        <v>314</v>
      </c>
      <c r="C5905" t="s">
        <v>457</v>
      </c>
      <c r="D5905" s="34">
        <v>45108</v>
      </c>
      <c r="E5905">
        <v>419.83</v>
      </c>
      <c r="F5905" s="24">
        <v>51.68</v>
      </c>
      <c r="G5905" s="24">
        <f t="shared" si="92"/>
        <v>471.51</v>
      </c>
    </row>
    <row r="5906" spans="1:7" x14ac:dyDescent="0.25">
      <c r="A5906" t="s">
        <v>311</v>
      </c>
      <c r="B5906" t="s">
        <v>314</v>
      </c>
      <c r="C5906" t="s">
        <v>458</v>
      </c>
      <c r="D5906" s="34">
        <v>45108</v>
      </c>
      <c r="E5906">
        <v>419.83</v>
      </c>
      <c r="F5906" s="24">
        <v>51.68</v>
      </c>
      <c r="G5906" s="24">
        <f t="shared" si="92"/>
        <v>471.51</v>
      </c>
    </row>
    <row r="5907" spans="1:7" x14ac:dyDescent="0.25">
      <c r="A5907" t="s">
        <v>311</v>
      </c>
      <c r="B5907" t="s">
        <v>314</v>
      </c>
      <c r="C5907" t="s">
        <v>459</v>
      </c>
      <c r="D5907" s="34">
        <v>45108</v>
      </c>
      <c r="E5907">
        <v>419.83</v>
      </c>
      <c r="F5907" s="24">
        <v>51.68</v>
      </c>
      <c r="G5907" s="24">
        <f t="shared" si="92"/>
        <v>471.51</v>
      </c>
    </row>
    <row r="5908" spans="1:7" x14ac:dyDescent="0.25">
      <c r="A5908" t="s">
        <v>311</v>
      </c>
      <c r="B5908" t="s">
        <v>314</v>
      </c>
      <c r="C5908" t="s">
        <v>460</v>
      </c>
      <c r="D5908" s="34">
        <v>45108</v>
      </c>
      <c r="E5908">
        <v>419.83</v>
      </c>
      <c r="F5908" s="24">
        <v>51.68</v>
      </c>
      <c r="G5908" s="24">
        <f t="shared" si="92"/>
        <v>471.51</v>
      </c>
    </row>
    <row r="5909" spans="1:7" x14ac:dyDescent="0.25">
      <c r="A5909" t="s">
        <v>311</v>
      </c>
      <c r="B5909" t="s">
        <v>314</v>
      </c>
      <c r="C5909" t="s">
        <v>461</v>
      </c>
      <c r="D5909" s="34">
        <v>45108</v>
      </c>
      <c r="E5909">
        <v>419.83</v>
      </c>
      <c r="F5909" s="24">
        <v>51.68</v>
      </c>
      <c r="G5909" s="24">
        <f t="shared" si="92"/>
        <v>471.51</v>
      </c>
    </row>
    <row r="5910" spans="1:7" x14ac:dyDescent="0.25">
      <c r="A5910" t="s">
        <v>311</v>
      </c>
      <c r="B5910" t="s">
        <v>314</v>
      </c>
      <c r="C5910" t="s">
        <v>462</v>
      </c>
      <c r="D5910" s="34">
        <v>45108</v>
      </c>
      <c r="E5910">
        <v>419.83</v>
      </c>
      <c r="F5910" s="24">
        <v>51.68</v>
      </c>
      <c r="G5910" s="24">
        <f t="shared" si="92"/>
        <v>471.51</v>
      </c>
    </row>
    <row r="5911" spans="1:7" x14ac:dyDescent="0.25">
      <c r="A5911" t="s">
        <v>311</v>
      </c>
      <c r="B5911" t="s">
        <v>314</v>
      </c>
      <c r="C5911" t="s">
        <v>463</v>
      </c>
      <c r="D5911" s="34">
        <v>45108</v>
      </c>
      <c r="E5911">
        <v>419.83</v>
      </c>
      <c r="F5911" s="24">
        <v>51.68</v>
      </c>
      <c r="G5911" s="24">
        <f t="shared" si="92"/>
        <v>471.51</v>
      </c>
    </row>
    <row r="5912" spans="1:7" x14ac:dyDescent="0.25">
      <c r="A5912" t="s">
        <v>311</v>
      </c>
      <c r="B5912" t="s">
        <v>314</v>
      </c>
      <c r="C5912" t="s">
        <v>464</v>
      </c>
      <c r="D5912" s="34">
        <v>45108</v>
      </c>
      <c r="E5912">
        <v>419.83</v>
      </c>
      <c r="F5912" s="24">
        <v>51.68</v>
      </c>
      <c r="G5912" s="24">
        <f t="shared" si="92"/>
        <v>471.51</v>
      </c>
    </row>
    <row r="5913" spans="1:7" x14ac:dyDescent="0.25">
      <c r="A5913" t="s">
        <v>311</v>
      </c>
      <c r="B5913" t="s">
        <v>314</v>
      </c>
      <c r="C5913" t="s">
        <v>465</v>
      </c>
      <c r="D5913" s="34">
        <v>45108</v>
      </c>
      <c r="E5913">
        <v>419.83</v>
      </c>
      <c r="F5913" s="24">
        <v>51.68</v>
      </c>
      <c r="G5913" s="24">
        <f t="shared" si="92"/>
        <v>471.51</v>
      </c>
    </row>
    <row r="5914" spans="1:7" x14ac:dyDescent="0.25">
      <c r="A5914" t="s">
        <v>311</v>
      </c>
      <c r="B5914" t="s">
        <v>314</v>
      </c>
      <c r="C5914" t="s">
        <v>466</v>
      </c>
      <c r="D5914" s="34">
        <v>45108</v>
      </c>
      <c r="E5914">
        <v>419.83</v>
      </c>
      <c r="F5914" s="24">
        <v>51.68</v>
      </c>
      <c r="G5914" s="24">
        <f t="shared" si="92"/>
        <v>471.51</v>
      </c>
    </row>
    <row r="5915" spans="1:7" x14ac:dyDescent="0.25">
      <c r="A5915" t="s">
        <v>311</v>
      </c>
      <c r="B5915" t="s">
        <v>314</v>
      </c>
      <c r="C5915" t="s">
        <v>467</v>
      </c>
      <c r="D5915" s="34">
        <v>45108</v>
      </c>
      <c r="E5915">
        <v>419.83</v>
      </c>
      <c r="F5915" s="24">
        <v>51.68</v>
      </c>
      <c r="G5915" s="24">
        <f t="shared" si="92"/>
        <v>471.51</v>
      </c>
    </row>
    <row r="5916" spans="1:7" x14ac:dyDescent="0.25">
      <c r="A5916" t="s">
        <v>311</v>
      </c>
      <c r="B5916" t="s">
        <v>314</v>
      </c>
      <c r="C5916" t="s">
        <v>468</v>
      </c>
      <c r="D5916" s="34">
        <v>45108</v>
      </c>
      <c r="E5916">
        <v>419.83</v>
      </c>
      <c r="F5916" s="24">
        <v>51.68</v>
      </c>
      <c r="G5916" s="24">
        <f t="shared" si="92"/>
        <v>471.51</v>
      </c>
    </row>
    <row r="5917" spans="1:7" x14ac:dyDescent="0.25">
      <c r="A5917" t="s">
        <v>311</v>
      </c>
      <c r="B5917" t="s">
        <v>314</v>
      </c>
      <c r="C5917" t="s">
        <v>469</v>
      </c>
      <c r="D5917" s="34">
        <v>45108</v>
      </c>
      <c r="E5917">
        <v>419.83</v>
      </c>
      <c r="F5917" s="24">
        <v>51.68</v>
      </c>
      <c r="G5917" s="24">
        <f t="shared" si="92"/>
        <v>471.51</v>
      </c>
    </row>
    <row r="5918" spans="1:7" x14ac:dyDescent="0.25">
      <c r="A5918" t="s">
        <v>311</v>
      </c>
      <c r="B5918" t="s">
        <v>314</v>
      </c>
      <c r="C5918" t="s">
        <v>470</v>
      </c>
      <c r="D5918" s="34">
        <v>45108</v>
      </c>
      <c r="E5918">
        <v>419.83</v>
      </c>
      <c r="F5918" s="24">
        <v>51.68</v>
      </c>
      <c r="G5918" s="24">
        <f t="shared" si="92"/>
        <v>471.51</v>
      </c>
    </row>
    <row r="5919" spans="1:7" x14ac:dyDescent="0.25">
      <c r="A5919" t="s">
        <v>311</v>
      </c>
      <c r="B5919" t="s">
        <v>314</v>
      </c>
      <c r="C5919" t="s">
        <v>471</v>
      </c>
      <c r="D5919" s="34">
        <v>45108</v>
      </c>
      <c r="E5919">
        <v>419.83</v>
      </c>
      <c r="F5919" s="24">
        <v>51.68</v>
      </c>
      <c r="G5919" s="24">
        <f t="shared" si="92"/>
        <v>471.51</v>
      </c>
    </row>
    <row r="5920" spans="1:7" x14ac:dyDescent="0.25">
      <c r="A5920" t="s">
        <v>311</v>
      </c>
      <c r="B5920" t="s">
        <v>314</v>
      </c>
      <c r="C5920" t="s">
        <v>472</v>
      </c>
      <c r="D5920" s="34">
        <v>45108</v>
      </c>
      <c r="E5920">
        <v>419.83</v>
      </c>
      <c r="F5920" s="24">
        <v>51.68</v>
      </c>
      <c r="G5920" s="24">
        <f t="shared" si="92"/>
        <v>471.51</v>
      </c>
    </row>
    <row r="5921" spans="1:7" x14ac:dyDescent="0.25">
      <c r="A5921" t="s">
        <v>311</v>
      </c>
      <c r="B5921" t="s">
        <v>314</v>
      </c>
      <c r="C5921" t="s">
        <v>473</v>
      </c>
      <c r="D5921" s="34">
        <v>45108</v>
      </c>
      <c r="E5921">
        <v>419.83</v>
      </c>
      <c r="F5921" s="24">
        <v>51.68</v>
      </c>
      <c r="G5921" s="24">
        <f t="shared" si="92"/>
        <v>471.51</v>
      </c>
    </row>
    <row r="5922" spans="1:7" x14ac:dyDescent="0.25">
      <c r="A5922" t="s">
        <v>311</v>
      </c>
      <c r="B5922" t="s">
        <v>314</v>
      </c>
      <c r="C5922" t="s">
        <v>474</v>
      </c>
      <c r="D5922" s="34">
        <v>45108</v>
      </c>
      <c r="E5922">
        <v>419.83</v>
      </c>
      <c r="F5922" s="24">
        <v>51.68</v>
      </c>
      <c r="G5922" s="24">
        <f t="shared" si="92"/>
        <v>471.51</v>
      </c>
    </row>
    <row r="5923" spans="1:7" x14ac:dyDescent="0.25">
      <c r="A5923" t="s">
        <v>311</v>
      </c>
      <c r="B5923" t="s">
        <v>314</v>
      </c>
      <c r="C5923" t="s">
        <v>475</v>
      </c>
      <c r="D5923" s="34">
        <v>45108</v>
      </c>
      <c r="E5923">
        <v>419.83</v>
      </c>
      <c r="F5923" s="24">
        <v>51.68</v>
      </c>
      <c r="G5923" s="24">
        <f t="shared" si="92"/>
        <v>471.51</v>
      </c>
    </row>
    <row r="5924" spans="1:7" x14ac:dyDescent="0.25">
      <c r="A5924" t="s">
        <v>311</v>
      </c>
      <c r="B5924" t="s">
        <v>314</v>
      </c>
      <c r="C5924" t="s">
        <v>476</v>
      </c>
      <c r="D5924" s="34">
        <v>45108</v>
      </c>
      <c r="E5924">
        <v>418.46</v>
      </c>
      <c r="F5924" s="24">
        <v>51.52</v>
      </c>
      <c r="G5924" s="24">
        <f t="shared" si="92"/>
        <v>469.97999999999996</v>
      </c>
    </row>
    <row r="5925" spans="1:7" x14ac:dyDescent="0.25">
      <c r="A5925" t="s">
        <v>311</v>
      </c>
      <c r="B5925" t="s">
        <v>314</v>
      </c>
      <c r="C5925" t="s">
        <v>477</v>
      </c>
      <c r="D5925" s="34">
        <v>45108</v>
      </c>
      <c r="E5925">
        <v>419.83</v>
      </c>
      <c r="F5925" s="24">
        <v>51.68</v>
      </c>
      <c r="G5925" s="24">
        <f t="shared" si="92"/>
        <v>471.51</v>
      </c>
    </row>
    <row r="5926" spans="1:7" x14ac:dyDescent="0.25">
      <c r="A5926" t="s">
        <v>311</v>
      </c>
      <c r="B5926" t="s">
        <v>314</v>
      </c>
      <c r="C5926" t="s">
        <v>478</v>
      </c>
      <c r="D5926" s="34">
        <v>45108</v>
      </c>
      <c r="E5926">
        <v>419.83</v>
      </c>
      <c r="F5926" s="24">
        <v>51.68</v>
      </c>
      <c r="G5926" s="24">
        <f t="shared" si="92"/>
        <v>471.51</v>
      </c>
    </row>
    <row r="5927" spans="1:7" x14ac:dyDescent="0.25">
      <c r="A5927" t="s">
        <v>311</v>
      </c>
      <c r="B5927" t="s">
        <v>314</v>
      </c>
      <c r="C5927" t="s">
        <v>479</v>
      </c>
      <c r="D5927" s="34">
        <v>45108</v>
      </c>
      <c r="E5927">
        <v>419.83</v>
      </c>
      <c r="F5927" s="24">
        <v>51.68</v>
      </c>
      <c r="G5927" s="24">
        <f t="shared" si="92"/>
        <v>471.51</v>
      </c>
    </row>
    <row r="5928" spans="1:7" x14ac:dyDescent="0.25">
      <c r="A5928" t="s">
        <v>311</v>
      </c>
      <c r="B5928" t="s">
        <v>314</v>
      </c>
      <c r="C5928" t="s">
        <v>480</v>
      </c>
      <c r="D5928" s="34">
        <v>45108</v>
      </c>
      <c r="E5928">
        <v>419.83</v>
      </c>
      <c r="F5928" s="24">
        <v>51.68</v>
      </c>
      <c r="G5928" s="24">
        <f t="shared" si="92"/>
        <v>471.51</v>
      </c>
    </row>
    <row r="5929" spans="1:7" x14ac:dyDescent="0.25">
      <c r="A5929" t="s">
        <v>311</v>
      </c>
      <c r="B5929" t="s">
        <v>314</v>
      </c>
      <c r="C5929" t="s">
        <v>481</v>
      </c>
      <c r="D5929" s="34">
        <v>45108</v>
      </c>
      <c r="E5929">
        <v>418.46</v>
      </c>
      <c r="F5929" s="24">
        <v>51.52</v>
      </c>
      <c r="G5929" s="24">
        <f t="shared" si="92"/>
        <v>469.97999999999996</v>
      </c>
    </row>
    <row r="5930" spans="1:7" x14ac:dyDescent="0.25">
      <c r="A5930" t="s">
        <v>311</v>
      </c>
      <c r="B5930" t="s">
        <v>314</v>
      </c>
      <c r="C5930" t="s">
        <v>482</v>
      </c>
      <c r="D5930" s="34">
        <v>45108</v>
      </c>
      <c r="E5930">
        <v>418.46</v>
      </c>
      <c r="F5930" s="24">
        <v>51.52</v>
      </c>
      <c r="G5930" s="24">
        <f t="shared" si="92"/>
        <v>469.97999999999996</v>
      </c>
    </row>
    <row r="5931" spans="1:7" x14ac:dyDescent="0.25">
      <c r="A5931" t="s">
        <v>311</v>
      </c>
      <c r="B5931" t="s">
        <v>314</v>
      </c>
      <c r="C5931" t="s">
        <v>483</v>
      </c>
      <c r="D5931" s="34">
        <v>45108</v>
      </c>
      <c r="E5931">
        <v>418.46</v>
      </c>
      <c r="F5931" s="24">
        <v>51.52</v>
      </c>
      <c r="G5931" s="24">
        <f t="shared" si="92"/>
        <v>469.97999999999996</v>
      </c>
    </row>
    <row r="5932" spans="1:7" x14ac:dyDescent="0.25">
      <c r="A5932" t="s">
        <v>311</v>
      </c>
      <c r="B5932" t="s">
        <v>314</v>
      </c>
      <c r="C5932" t="s">
        <v>484</v>
      </c>
      <c r="D5932" s="34">
        <v>45108</v>
      </c>
      <c r="E5932">
        <v>418.46</v>
      </c>
      <c r="F5932" s="24">
        <v>51.52</v>
      </c>
      <c r="G5932" s="24">
        <f t="shared" si="92"/>
        <v>469.97999999999996</v>
      </c>
    </row>
    <row r="5933" spans="1:7" x14ac:dyDescent="0.25">
      <c r="A5933" t="s">
        <v>311</v>
      </c>
      <c r="B5933" t="s">
        <v>314</v>
      </c>
      <c r="C5933" t="s">
        <v>485</v>
      </c>
      <c r="D5933" s="34">
        <v>45108</v>
      </c>
      <c r="E5933">
        <v>418.46</v>
      </c>
      <c r="F5933" s="24">
        <v>51.52</v>
      </c>
      <c r="G5933" s="24">
        <f t="shared" si="92"/>
        <v>469.97999999999996</v>
      </c>
    </row>
    <row r="5934" spans="1:7" x14ac:dyDescent="0.25">
      <c r="A5934" t="s">
        <v>311</v>
      </c>
      <c r="B5934" t="s">
        <v>314</v>
      </c>
      <c r="C5934" t="s">
        <v>486</v>
      </c>
      <c r="D5934" s="34">
        <v>45108</v>
      </c>
      <c r="E5934">
        <v>418.46</v>
      </c>
      <c r="F5934" s="24">
        <v>51.52</v>
      </c>
      <c r="G5934" s="24">
        <f t="shared" si="92"/>
        <v>469.97999999999996</v>
      </c>
    </row>
    <row r="5935" spans="1:7" x14ac:dyDescent="0.25">
      <c r="A5935" t="s">
        <v>311</v>
      </c>
      <c r="B5935" t="s">
        <v>314</v>
      </c>
      <c r="C5935" t="s">
        <v>487</v>
      </c>
      <c r="D5935" s="34">
        <v>45108</v>
      </c>
      <c r="E5935">
        <v>418.46</v>
      </c>
      <c r="F5935" s="24">
        <v>51.52</v>
      </c>
      <c r="G5935" s="24">
        <f t="shared" si="92"/>
        <v>469.97999999999996</v>
      </c>
    </row>
    <row r="5936" spans="1:7" x14ac:dyDescent="0.25">
      <c r="A5936" t="s">
        <v>311</v>
      </c>
      <c r="B5936" t="s">
        <v>314</v>
      </c>
      <c r="C5936" t="s">
        <v>488</v>
      </c>
      <c r="D5936" s="34">
        <v>45108</v>
      </c>
      <c r="E5936">
        <v>418.46</v>
      </c>
      <c r="F5936" s="24">
        <v>51.52</v>
      </c>
      <c r="G5936" s="24">
        <f t="shared" si="92"/>
        <v>469.97999999999996</v>
      </c>
    </row>
    <row r="5937" spans="1:7" x14ac:dyDescent="0.25">
      <c r="A5937" t="s">
        <v>311</v>
      </c>
      <c r="B5937" t="s">
        <v>314</v>
      </c>
      <c r="C5937" t="s">
        <v>489</v>
      </c>
      <c r="D5937" s="34">
        <v>45108</v>
      </c>
      <c r="E5937">
        <v>418.46</v>
      </c>
      <c r="F5937" s="24">
        <v>51.52</v>
      </c>
      <c r="G5937" s="24">
        <f t="shared" si="92"/>
        <v>469.97999999999996</v>
      </c>
    </row>
    <row r="5938" spans="1:7" x14ac:dyDescent="0.25">
      <c r="A5938" t="s">
        <v>311</v>
      </c>
      <c r="B5938" t="s">
        <v>314</v>
      </c>
      <c r="C5938" t="s">
        <v>490</v>
      </c>
      <c r="D5938" s="34">
        <v>45108</v>
      </c>
      <c r="E5938">
        <v>418.46</v>
      </c>
      <c r="F5938" s="24">
        <v>51.52</v>
      </c>
      <c r="G5938" s="24">
        <f t="shared" si="92"/>
        <v>469.97999999999996</v>
      </c>
    </row>
    <row r="5939" spans="1:7" x14ac:dyDescent="0.25">
      <c r="A5939" t="s">
        <v>311</v>
      </c>
      <c r="B5939" t="s">
        <v>314</v>
      </c>
      <c r="C5939" t="s">
        <v>491</v>
      </c>
      <c r="D5939" s="34">
        <v>45108</v>
      </c>
      <c r="E5939">
        <v>418.46</v>
      </c>
      <c r="F5939" s="24">
        <v>51.52</v>
      </c>
      <c r="G5939" s="24">
        <f t="shared" si="92"/>
        <v>469.97999999999996</v>
      </c>
    </row>
    <row r="5940" spans="1:7" x14ac:dyDescent="0.25">
      <c r="A5940" t="s">
        <v>311</v>
      </c>
      <c r="B5940" t="s">
        <v>314</v>
      </c>
      <c r="C5940" t="s">
        <v>492</v>
      </c>
      <c r="D5940" s="34">
        <v>45108</v>
      </c>
      <c r="E5940">
        <v>418.46</v>
      </c>
      <c r="F5940" s="24">
        <v>51.52</v>
      </c>
      <c r="G5940" s="24">
        <f t="shared" si="92"/>
        <v>469.97999999999996</v>
      </c>
    </row>
    <row r="5941" spans="1:7" x14ac:dyDescent="0.25">
      <c r="A5941" t="s">
        <v>311</v>
      </c>
      <c r="B5941" t="s">
        <v>314</v>
      </c>
      <c r="C5941" t="s">
        <v>493</v>
      </c>
      <c r="D5941" s="34">
        <v>45108</v>
      </c>
      <c r="E5941">
        <v>418.46</v>
      </c>
      <c r="F5941" s="24">
        <v>51.52</v>
      </c>
      <c r="G5941" s="24">
        <f t="shared" si="92"/>
        <v>469.97999999999996</v>
      </c>
    </row>
    <row r="5942" spans="1:7" x14ac:dyDescent="0.25">
      <c r="A5942" t="s">
        <v>311</v>
      </c>
      <c r="B5942" t="s">
        <v>314</v>
      </c>
      <c r="C5942" t="s">
        <v>494</v>
      </c>
      <c r="D5942" s="34">
        <v>45108</v>
      </c>
      <c r="E5942">
        <v>418.46</v>
      </c>
      <c r="F5942" s="24">
        <v>51.52</v>
      </c>
      <c r="G5942" s="24">
        <f t="shared" si="92"/>
        <v>469.97999999999996</v>
      </c>
    </row>
    <row r="5943" spans="1:7" x14ac:dyDescent="0.25">
      <c r="A5943" t="s">
        <v>311</v>
      </c>
      <c r="B5943" t="s">
        <v>314</v>
      </c>
      <c r="C5943" t="s">
        <v>495</v>
      </c>
      <c r="D5943" s="34">
        <v>45108</v>
      </c>
      <c r="E5943">
        <v>418.46</v>
      </c>
      <c r="F5943" s="24">
        <v>51.52</v>
      </c>
      <c r="G5943" s="24">
        <f t="shared" si="92"/>
        <v>469.97999999999996</v>
      </c>
    </row>
    <row r="5944" spans="1:7" x14ac:dyDescent="0.25">
      <c r="A5944" t="s">
        <v>311</v>
      </c>
      <c r="B5944" t="s">
        <v>314</v>
      </c>
      <c r="C5944" t="s">
        <v>496</v>
      </c>
      <c r="D5944" s="34">
        <v>45108</v>
      </c>
      <c r="E5944">
        <v>418.46</v>
      </c>
      <c r="F5944" s="24">
        <v>51.52</v>
      </c>
      <c r="G5944" s="24">
        <f t="shared" si="92"/>
        <v>469.97999999999996</v>
      </c>
    </row>
    <row r="5945" spans="1:7" x14ac:dyDescent="0.25">
      <c r="A5945" t="s">
        <v>311</v>
      </c>
      <c r="B5945" t="s">
        <v>314</v>
      </c>
      <c r="C5945" t="s">
        <v>497</v>
      </c>
      <c r="D5945" s="34">
        <v>45108</v>
      </c>
      <c r="E5945">
        <v>418.46</v>
      </c>
      <c r="F5945" s="24">
        <v>51.52</v>
      </c>
      <c r="G5945" s="24">
        <f t="shared" si="92"/>
        <v>469.97999999999996</v>
      </c>
    </row>
    <row r="5946" spans="1:7" x14ac:dyDescent="0.25">
      <c r="A5946" t="s">
        <v>311</v>
      </c>
      <c r="B5946" t="s">
        <v>314</v>
      </c>
      <c r="C5946" t="s">
        <v>498</v>
      </c>
      <c r="D5946" s="34">
        <v>45108</v>
      </c>
      <c r="E5946">
        <v>418.46</v>
      </c>
      <c r="F5946" s="24">
        <v>51.52</v>
      </c>
      <c r="G5946" s="24">
        <f t="shared" si="92"/>
        <v>469.97999999999996</v>
      </c>
    </row>
    <row r="5947" spans="1:7" x14ac:dyDescent="0.25">
      <c r="A5947" t="s">
        <v>311</v>
      </c>
      <c r="B5947" t="s">
        <v>314</v>
      </c>
      <c r="C5947" t="s">
        <v>499</v>
      </c>
      <c r="D5947" s="34">
        <v>45108</v>
      </c>
      <c r="E5947">
        <v>418.46</v>
      </c>
      <c r="F5947" s="24">
        <v>51.52</v>
      </c>
      <c r="G5947" s="24">
        <f t="shared" si="92"/>
        <v>469.97999999999996</v>
      </c>
    </row>
    <row r="5948" spans="1:7" x14ac:dyDescent="0.25">
      <c r="A5948" t="s">
        <v>311</v>
      </c>
      <c r="B5948" t="s">
        <v>314</v>
      </c>
      <c r="C5948" t="s">
        <v>500</v>
      </c>
      <c r="D5948" s="34">
        <v>45108</v>
      </c>
      <c r="E5948">
        <v>418.46</v>
      </c>
      <c r="F5948" s="24">
        <v>51.52</v>
      </c>
      <c r="G5948" s="24">
        <f t="shared" si="92"/>
        <v>469.97999999999996</v>
      </c>
    </row>
    <row r="5949" spans="1:7" x14ac:dyDescent="0.25">
      <c r="A5949" t="s">
        <v>311</v>
      </c>
      <c r="B5949" t="s">
        <v>314</v>
      </c>
      <c r="C5949" t="s">
        <v>501</v>
      </c>
      <c r="D5949" s="34">
        <v>45108</v>
      </c>
      <c r="E5949">
        <v>418.46</v>
      </c>
      <c r="F5949" s="24">
        <v>51.52</v>
      </c>
      <c r="G5949" s="24">
        <f t="shared" si="92"/>
        <v>469.97999999999996</v>
      </c>
    </row>
    <row r="5950" spans="1:7" x14ac:dyDescent="0.25">
      <c r="A5950" t="s">
        <v>311</v>
      </c>
      <c r="B5950" t="s">
        <v>314</v>
      </c>
      <c r="C5950" t="s">
        <v>502</v>
      </c>
      <c r="D5950" s="34">
        <v>45108</v>
      </c>
      <c r="E5950">
        <v>418.46</v>
      </c>
      <c r="F5950" s="24">
        <v>51.52</v>
      </c>
      <c r="G5950" s="24">
        <f t="shared" si="92"/>
        <v>469.97999999999996</v>
      </c>
    </row>
    <row r="5951" spans="1:7" x14ac:dyDescent="0.25">
      <c r="A5951" t="s">
        <v>311</v>
      </c>
      <c r="B5951" t="s">
        <v>314</v>
      </c>
      <c r="C5951" t="s">
        <v>503</v>
      </c>
      <c r="D5951" s="34">
        <v>45108</v>
      </c>
      <c r="E5951">
        <v>418.46</v>
      </c>
      <c r="F5951" s="24">
        <v>51.52</v>
      </c>
      <c r="G5951" s="24">
        <f t="shared" si="92"/>
        <v>469.97999999999996</v>
      </c>
    </row>
    <row r="5952" spans="1:7" x14ac:dyDescent="0.25">
      <c r="A5952" t="s">
        <v>311</v>
      </c>
      <c r="B5952" t="s">
        <v>314</v>
      </c>
      <c r="C5952" t="s">
        <v>504</v>
      </c>
      <c r="D5952" s="34">
        <v>45108</v>
      </c>
      <c r="E5952">
        <v>418.46</v>
      </c>
      <c r="F5952" s="24">
        <v>51.52</v>
      </c>
      <c r="G5952" s="24">
        <f t="shared" si="92"/>
        <v>469.97999999999996</v>
      </c>
    </row>
    <row r="5953" spans="1:7" x14ac:dyDescent="0.25">
      <c r="A5953" t="s">
        <v>311</v>
      </c>
      <c r="B5953" t="s">
        <v>314</v>
      </c>
      <c r="C5953" t="s">
        <v>505</v>
      </c>
      <c r="D5953" s="34">
        <v>45108</v>
      </c>
      <c r="E5953">
        <v>418.46</v>
      </c>
      <c r="F5953" s="24">
        <v>51.52</v>
      </c>
      <c r="G5953" s="24">
        <f t="shared" si="92"/>
        <v>469.97999999999996</v>
      </c>
    </row>
    <row r="5954" spans="1:7" x14ac:dyDescent="0.25">
      <c r="A5954" t="s">
        <v>311</v>
      </c>
      <c r="B5954" t="s">
        <v>312</v>
      </c>
      <c r="C5954" t="s">
        <v>313</v>
      </c>
      <c r="D5954" s="34">
        <v>45139</v>
      </c>
      <c r="E5954">
        <v>917193.09</v>
      </c>
      <c r="F5954" s="24">
        <v>281299.01</v>
      </c>
      <c r="G5954" s="24">
        <f t="shared" si="92"/>
        <v>1198492.1000000001</v>
      </c>
    </row>
    <row r="5955" spans="1:7" x14ac:dyDescent="0.25">
      <c r="A5955" t="s">
        <v>311</v>
      </c>
      <c r="B5955" t="s">
        <v>314</v>
      </c>
      <c r="C5955" t="s">
        <v>315</v>
      </c>
      <c r="D5955" s="34">
        <v>45139</v>
      </c>
      <c r="E5955">
        <v>419.75</v>
      </c>
      <c r="F5955" s="24">
        <v>50.23</v>
      </c>
      <c r="G5955" s="24">
        <f t="shared" ref="G5955:G6018" si="93">SUM(E5955:F5955)</f>
        <v>469.98</v>
      </c>
    </row>
    <row r="5956" spans="1:7" x14ac:dyDescent="0.25">
      <c r="A5956" t="s">
        <v>311</v>
      </c>
      <c r="B5956" t="s">
        <v>314</v>
      </c>
      <c r="C5956" t="s">
        <v>316</v>
      </c>
      <c r="D5956" s="34">
        <v>45139</v>
      </c>
      <c r="E5956">
        <v>421.11</v>
      </c>
      <c r="F5956" s="24">
        <v>50.4</v>
      </c>
      <c r="G5956" s="24">
        <f t="shared" si="93"/>
        <v>471.51</v>
      </c>
    </row>
    <row r="5957" spans="1:7" x14ac:dyDescent="0.25">
      <c r="A5957" t="s">
        <v>311</v>
      </c>
      <c r="B5957" t="s">
        <v>314</v>
      </c>
      <c r="C5957" t="s">
        <v>317</v>
      </c>
      <c r="D5957" s="34">
        <v>45139</v>
      </c>
      <c r="E5957">
        <v>419.75</v>
      </c>
      <c r="F5957" s="24">
        <v>50.23</v>
      </c>
      <c r="G5957" s="24">
        <f t="shared" si="93"/>
        <v>469.98</v>
      </c>
    </row>
    <row r="5958" spans="1:7" x14ac:dyDescent="0.25">
      <c r="A5958" t="s">
        <v>311</v>
      </c>
      <c r="B5958" t="s">
        <v>314</v>
      </c>
      <c r="C5958" t="s">
        <v>318</v>
      </c>
      <c r="D5958" s="34">
        <v>45139</v>
      </c>
      <c r="E5958">
        <v>421.11</v>
      </c>
      <c r="F5958" s="24">
        <v>50.4</v>
      </c>
      <c r="G5958" s="24">
        <f t="shared" si="93"/>
        <v>471.51</v>
      </c>
    </row>
    <row r="5959" spans="1:7" x14ac:dyDescent="0.25">
      <c r="A5959" t="s">
        <v>311</v>
      </c>
      <c r="B5959" t="s">
        <v>314</v>
      </c>
      <c r="C5959" t="s">
        <v>319</v>
      </c>
      <c r="D5959" s="34">
        <v>45139</v>
      </c>
      <c r="E5959">
        <v>421.11</v>
      </c>
      <c r="F5959" s="24">
        <v>50.4</v>
      </c>
      <c r="G5959" s="24">
        <f t="shared" si="93"/>
        <v>471.51</v>
      </c>
    </row>
    <row r="5960" spans="1:7" x14ac:dyDescent="0.25">
      <c r="A5960" t="s">
        <v>311</v>
      </c>
      <c r="B5960" t="s">
        <v>314</v>
      </c>
      <c r="C5960" t="s">
        <v>320</v>
      </c>
      <c r="D5960" s="34">
        <v>45139</v>
      </c>
      <c r="E5960">
        <v>421.11</v>
      </c>
      <c r="F5960" s="24">
        <v>50.4</v>
      </c>
      <c r="G5960" s="24">
        <f t="shared" si="93"/>
        <v>471.51</v>
      </c>
    </row>
    <row r="5961" spans="1:7" x14ac:dyDescent="0.25">
      <c r="A5961" t="s">
        <v>311</v>
      </c>
      <c r="B5961" t="s">
        <v>314</v>
      </c>
      <c r="C5961" t="s">
        <v>321</v>
      </c>
      <c r="D5961" s="34">
        <v>45139</v>
      </c>
      <c r="E5961">
        <v>419.75</v>
      </c>
      <c r="F5961" s="24">
        <v>50.23</v>
      </c>
      <c r="G5961" s="24">
        <f t="shared" si="93"/>
        <v>469.98</v>
      </c>
    </row>
    <row r="5962" spans="1:7" x14ac:dyDescent="0.25">
      <c r="A5962" t="s">
        <v>311</v>
      </c>
      <c r="B5962" t="s">
        <v>314</v>
      </c>
      <c r="C5962" t="s">
        <v>322</v>
      </c>
      <c r="D5962" s="34">
        <v>45139</v>
      </c>
      <c r="E5962">
        <v>421.11</v>
      </c>
      <c r="F5962" s="24">
        <v>50.4</v>
      </c>
      <c r="G5962" s="24">
        <f t="shared" si="93"/>
        <v>471.51</v>
      </c>
    </row>
    <row r="5963" spans="1:7" x14ac:dyDescent="0.25">
      <c r="A5963" t="s">
        <v>311</v>
      </c>
      <c r="B5963" t="s">
        <v>314</v>
      </c>
      <c r="C5963" t="s">
        <v>323</v>
      </c>
      <c r="D5963" s="34">
        <v>45139</v>
      </c>
      <c r="E5963">
        <v>419.75</v>
      </c>
      <c r="F5963" s="24">
        <v>50.23</v>
      </c>
      <c r="G5963" s="24">
        <f t="shared" si="93"/>
        <v>469.98</v>
      </c>
    </row>
    <row r="5964" spans="1:7" x14ac:dyDescent="0.25">
      <c r="A5964" t="s">
        <v>311</v>
      </c>
      <c r="B5964" t="s">
        <v>314</v>
      </c>
      <c r="C5964" t="s">
        <v>324</v>
      </c>
      <c r="D5964" s="34">
        <v>45139</v>
      </c>
      <c r="E5964">
        <v>421.11</v>
      </c>
      <c r="F5964" s="24">
        <v>50.4</v>
      </c>
      <c r="G5964" s="24">
        <f t="shared" si="93"/>
        <v>471.51</v>
      </c>
    </row>
    <row r="5965" spans="1:7" x14ac:dyDescent="0.25">
      <c r="A5965" t="s">
        <v>311</v>
      </c>
      <c r="B5965" t="s">
        <v>314</v>
      </c>
      <c r="C5965" t="s">
        <v>325</v>
      </c>
      <c r="D5965" s="34">
        <v>45139</v>
      </c>
      <c r="E5965">
        <v>419.75</v>
      </c>
      <c r="F5965" s="24">
        <v>50.23</v>
      </c>
      <c r="G5965" s="24">
        <f t="shared" si="93"/>
        <v>469.98</v>
      </c>
    </row>
    <row r="5966" spans="1:7" x14ac:dyDescent="0.25">
      <c r="A5966" t="s">
        <v>311</v>
      </c>
      <c r="B5966" t="s">
        <v>314</v>
      </c>
      <c r="C5966" t="s">
        <v>326</v>
      </c>
      <c r="D5966" s="34">
        <v>45139</v>
      </c>
      <c r="E5966">
        <v>421.11</v>
      </c>
      <c r="F5966" s="24">
        <v>50.4</v>
      </c>
      <c r="G5966" s="24">
        <f t="shared" si="93"/>
        <v>471.51</v>
      </c>
    </row>
    <row r="5967" spans="1:7" x14ac:dyDescent="0.25">
      <c r="A5967" t="s">
        <v>311</v>
      </c>
      <c r="B5967" t="s">
        <v>314</v>
      </c>
      <c r="C5967" t="s">
        <v>327</v>
      </c>
      <c r="D5967" s="34">
        <v>45139</v>
      </c>
      <c r="E5967">
        <v>421.11</v>
      </c>
      <c r="F5967" s="24">
        <v>50.4</v>
      </c>
      <c r="G5967" s="24">
        <f t="shared" si="93"/>
        <v>471.51</v>
      </c>
    </row>
    <row r="5968" spans="1:7" x14ac:dyDescent="0.25">
      <c r="A5968" t="s">
        <v>311</v>
      </c>
      <c r="B5968" t="s">
        <v>314</v>
      </c>
      <c r="C5968" t="s">
        <v>328</v>
      </c>
      <c r="D5968" s="34">
        <v>45139</v>
      </c>
      <c r="E5968">
        <v>421.11</v>
      </c>
      <c r="F5968" s="24">
        <v>50.4</v>
      </c>
      <c r="G5968" s="24">
        <f t="shared" si="93"/>
        <v>471.51</v>
      </c>
    </row>
    <row r="5969" spans="1:7" x14ac:dyDescent="0.25">
      <c r="A5969" t="s">
        <v>311</v>
      </c>
      <c r="B5969" t="s">
        <v>314</v>
      </c>
      <c r="C5969" t="s">
        <v>329</v>
      </c>
      <c r="D5969" s="34">
        <v>45139</v>
      </c>
      <c r="E5969">
        <v>421.11</v>
      </c>
      <c r="F5969" s="24">
        <v>50.4</v>
      </c>
      <c r="G5969" s="24">
        <f t="shared" si="93"/>
        <v>471.51</v>
      </c>
    </row>
    <row r="5970" spans="1:7" x14ac:dyDescent="0.25">
      <c r="A5970" t="s">
        <v>311</v>
      </c>
      <c r="B5970" t="s">
        <v>314</v>
      </c>
      <c r="C5970" t="s">
        <v>330</v>
      </c>
      <c r="D5970" s="34">
        <v>45139</v>
      </c>
      <c r="E5970">
        <v>419.75</v>
      </c>
      <c r="F5970" s="24">
        <v>50.23</v>
      </c>
      <c r="G5970" s="24">
        <f t="shared" si="93"/>
        <v>469.98</v>
      </c>
    </row>
    <row r="5971" spans="1:7" x14ac:dyDescent="0.25">
      <c r="A5971" t="s">
        <v>311</v>
      </c>
      <c r="B5971" t="s">
        <v>314</v>
      </c>
      <c r="C5971" t="s">
        <v>331</v>
      </c>
      <c r="D5971" s="34">
        <v>45139</v>
      </c>
      <c r="E5971">
        <v>421.11</v>
      </c>
      <c r="F5971" s="24">
        <v>50.4</v>
      </c>
      <c r="G5971" s="24">
        <f t="shared" si="93"/>
        <v>471.51</v>
      </c>
    </row>
    <row r="5972" spans="1:7" x14ac:dyDescent="0.25">
      <c r="A5972" t="s">
        <v>311</v>
      </c>
      <c r="B5972" t="s">
        <v>314</v>
      </c>
      <c r="C5972" t="s">
        <v>332</v>
      </c>
      <c r="D5972" s="34">
        <v>45139</v>
      </c>
      <c r="E5972">
        <v>421.11</v>
      </c>
      <c r="F5972" s="24">
        <v>50.4</v>
      </c>
      <c r="G5972" s="24">
        <f t="shared" si="93"/>
        <v>471.51</v>
      </c>
    </row>
    <row r="5973" spans="1:7" x14ac:dyDescent="0.25">
      <c r="A5973" t="s">
        <v>311</v>
      </c>
      <c r="B5973" t="s">
        <v>314</v>
      </c>
      <c r="C5973" t="s">
        <v>333</v>
      </c>
      <c r="D5973" s="34">
        <v>45139</v>
      </c>
      <c r="E5973">
        <v>421.11</v>
      </c>
      <c r="F5973" s="24">
        <v>50.4</v>
      </c>
      <c r="G5973" s="24">
        <f t="shared" si="93"/>
        <v>471.51</v>
      </c>
    </row>
    <row r="5974" spans="1:7" x14ac:dyDescent="0.25">
      <c r="A5974" t="s">
        <v>311</v>
      </c>
      <c r="B5974" t="s">
        <v>314</v>
      </c>
      <c r="C5974" t="s">
        <v>334</v>
      </c>
      <c r="D5974" s="34">
        <v>45139</v>
      </c>
      <c r="E5974">
        <v>419.75</v>
      </c>
      <c r="F5974" s="24">
        <v>50.23</v>
      </c>
      <c r="G5974" s="24">
        <f t="shared" si="93"/>
        <v>469.98</v>
      </c>
    </row>
    <row r="5975" spans="1:7" x14ac:dyDescent="0.25">
      <c r="A5975" t="s">
        <v>311</v>
      </c>
      <c r="B5975" t="s">
        <v>314</v>
      </c>
      <c r="C5975" t="s">
        <v>335</v>
      </c>
      <c r="D5975" s="34">
        <v>45139</v>
      </c>
      <c r="E5975">
        <v>421.11</v>
      </c>
      <c r="F5975" s="24">
        <v>50.4</v>
      </c>
      <c r="G5975" s="24">
        <f t="shared" si="93"/>
        <v>471.51</v>
      </c>
    </row>
    <row r="5976" spans="1:7" x14ac:dyDescent="0.25">
      <c r="A5976" t="s">
        <v>311</v>
      </c>
      <c r="B5976" t="s">
        <v>314</v>
      </c>
      <c r="C5976" t="s">
        <v>336</v>
      </c>
      <c r="D5976" s="34">
        <v>45139</v>
      </c>
      <c r="E5976">
        <v>421.11</v>
      </c>
      <c r="F5976" s="24">
        <v>50.4</v>
      </c>
      <c r="G5976" s="24">
        <f t="shared" si="93"/>
        <v>471.51</v>
      </c>
    </row>
    <row r="5977" spans="1:7" x14ac:dyDescent="0.25">
      <c r="A5977" t="s">
        <v>311</v>
      </c>
      <c r="B5977" t="s">
        <v>314</v>
      </c>
      <c r="C5977" t="s">
        <v>337</v>
      </c>
      <c r="D5977" s="34">
        <v>45139</v>
      </c>
      <c r="E5977">
        <v>419.75</v>
      </c>
      <c r="F5977" s="24">
        <v>50.23</v>
      </c>
      <c r="G5977" s="24">
        <f t="shared" si="93"/>
        <v>469.98</v>
      </c>
    </row>
    <row r="5978" spans="1:7" x14ac:dyDescent="0.25">
      <c r="A5978" t="s">
        <v>311</v>
      </c>
      <c r="B5978" t="s">
        <v>314</v>
      </c>
      <c r="C5978" t="s">
        <v>338</v>
      </c>
      <c r="D5978" s="34">
        <v>45139</v>
      </c>
      <c r="E5978">
        <v>419.75</v>
      </c>
      <c r="F5978" s="24">
        <v>50.23</v>
      </c>
      <c r="G5978" s="24">
        <f t="shared" si="93"/>
        <v>469.98</v>
      </c>
    </row>
    <row r="5979" spans="1:7" x14ac:dyDescent="0.25">
      <c r="A5979" t="s">
        <v>311</v>
      </c>
      <c r="B5979" t="s">
        <v>314</v>
      </c>
      <c r="C5979" t="s">
        <v>339</v>
      </c>
      <c r="D5979" s="34">
        <v>45139</v>
      </c>
      <c r="E5979">
        <v>419.75</v>
      </c>
      <c r="F5979" s="24">
        <v>50.23</v>
      </c>
      <c r="G5979" s="24">
        <f t="shared" si="93"/>
        <v>469.98</v>
      </c>
    </row>
    <row r="5980" spans="1:7" x14ac:dyDescent="0.25">
      <c r="A5980" t="s">
        <v>311</v>
      </c>
      <c r="B5980" t="s">
        <v>314</v>
      </c>
      <c r="C5980" t="s">
        <v>340</v>
      </c>
      <c r="D5980" s="34">
        <v>45139</v>
      </c>
      <c r="E5980">
        <v>419.75</v>
      </c>
      <c r="F5980" s="24">
        <v>50.23</v>
      </c>
      <c r="G5980" s="24">
        <f t="shared" si="93"/>
        <v>469.98</v>
      </c>
    </row>
    <row r="5981" spans="1:7" x14ac:dyDescent="0.25">
      <c r="A5981" t="s">
        <v>311</v>
      </c>
      <c r="B5981" t="s">
        <v>314</v>
      </c>
      <c r="C5981" t="s">
        <v>341</v>
      </c>
      <c r="D5981" s="34">
        <v>45139</v>
      </c>
      <c r="E5981">
        <v>419.75</v>
      </c>
      <c r="F5981" s="24">
        <v>50.23</v>
      </c>
      <c r="G5981" s="24">
        <f t="shared" si="93"/>
        <v>469.98</v>
      </c>
    </row>
    <row r="5982" spans="1:7" x14ac:dyDescent="0.25">
      <c r="A5982" t="s">
        <v>311</v>
      </c>
      <c r="B5982" t="s">
        <v>314</v>
      </c>
      <c r="C5982" t="s">
        <v>342</v>
      </c>
      <c r="D5982" s="34">
        <v>45139</v>
      </c>
      <c r="E5982">
        <v>419.75</v>
      </c>
      <c r="F5982" s="24">
        <v>50.23</v>
      </c>
      <c r="G5982" s="24">
        <f t="shared" si="93"/>
        <v>469.98</v>
      </c>
    </row>
    <row r="5983" spans="1:7" x14ac:dyDescent="0.25">
      <c r="A5983" t="s">
        <v>311</v>
      </c>
      <c r="B5983" t="s">
        <v>314</v>
      </c>
      <c r="C5983" t="s">
        <v>343</v>
      </c>
      <c r="D5983" s="34">
        <v>45139</v>
      </c>
      <c r="E5983">
        <v>419.75</v>
      </c>
      <c r="F5983" s="24">
        <v>50.23</v>
      </c>
      <c r="G5983" s="24">
        <f t="shared" si="93"/>
        <v>469.98</v>
      </c>
    </row>
    <row r="5984" spans="1:7" x14ac:dyDescent="0.25">
      <c r="A5984" t="s">
        <v>311</v>
      </c>
      <c r="B5984" t="s">
        <v>314</v>
      </c>
      <c r="C5984" t="s">
        <v>344</v>
      </c>
      <c r="D5984" s="34">
        <v>45139</v>
      </c>
      <c r="E5984">
        <v>419.75</v>
      </c>
      <c r="F5984" s="24">
        <v>50.23</v>
      </c>
      <c r="G5984" s="24">
        <f t="shared" si="93"/>
        <v>469.98</v>
      </c>
    </row>
    <row r="5985" spans="1:7" x14ac:dyDescent="0.25">
      <c r="A5985" t="s">
        <v>311</v>
      </c>
      <c r="B5985" t="s">
        <v>314</v>
      </c>
      <c r="C5985" t="s">
        <v>345</v>
      </c>
      <c r="D5985" s="34">
        <v>45139</v>
      </c>
      <c r="E5985">
        <v>419.75</v>
      </c>
      <c r="F5985" s="24">
        <v>50.23</v>
      </c>
      <c r="G5985" s="24">
        <f t="shared" si="93"/>
        <v>469.98</v>
      </c>
    </row>
    <row r="5986" spans="1:7" x14ac:dyDescent="0.25">
      <c r="A5986" t="s">
        <v>311</v>
      </c>
      <c r="B5986" t="s">
        <v>314</v>
      </c>
      <c r="C5986" t="s">
        <v>346</v>
      </c>
      <c r="D5986" s="34">
        <v>45139</v>
      </c>
      <c r="E5986">
        <v>419.75</v>
      </c>
      <c r="F5986" s="24">
        <v>50.23</v>
      </c>
      <c r="G5986" s="24">
        <f t="shared" si="93"/>
        <v>469.98</v>
      </c>
    </row>
    <row r="5987" spans="1:7" x14ac:dyDescent="0.25">
      <c r="A5987" t="s">
        <v>311</v>
      </c>
      <c r="B5987" t="s">
        <v>314</v>
      </c>
      <c r="C5987" t="s">
        <v>347</v>
      </c>
      <c r="D5987" s="34">
        <v>45139</v>
      </c>
      <c r="E5987">
        <v>419.75</v>
      </c>
      <c r="F5987" s="24">
        <v>50.23</v>
      </c>
      <c r="G5987" s="24">
        <f t="shared" si="93"/>
        <v>469.98</v>
      </c>
    </row>
    <row r="5988" spans="1:7" x14ac:dyDescent="0.25">
      <c r="A5988" t="s">
        <v>311</v>
      </c>
      <c r="B5988" t="s">
        <v>314</v>
      </c>
      <c r="C5988" t="s">
        <v>348</v>
      </c>
      <c r="D5988" s="34">
        <v>45139</v>
      </c>
      <c r="E5988">
        <v>419.75</v>
      </c>
      <c r="F5988" s="24">
        <v>50.23</v>
      </c>
      <c r="G5988" s="24">
        <f t="shared" si="93"/>
        <v>469.98</v>
      </c>
    </row>
    <row r="5989" spans="1:7" x14ac:dyDescent="0.25">
      <c r="A5989" t="s">
        <v>311</v>
      </c>
      <c r="B5989" t="s">
        <v>314</v>
      </c>
      <c r="C5989" t="s">
        <v>349</v>
      </c>
      <c r="D5989" s="34">
        <v>45139</v>
      </c>
      <c r="E5989">
        <v>421.11</v>
      </c>
      <c r="F5989" s="24">
        <v>50.4</v>
      </c>
      <c r="G5989" s="24">
        <f t="shared" si="93"/>
        <v>471.51</v>
      </c>
    </row>
    <row r="5990" spans="1:7" x14ac:dyDescent="0.25">
      <c r="A5990" t="s">
        <v>311</v>
      </c>
      <c r="B5990" t="s">
        <v>314</v>
      </c>
      <c r="C5990" t="s">
        <v>350</v>
      </c>
      <c r="D5990" s="34">
        <v>45139</v>
      </c>
      <c r="E5990">
        <v>419.75</v>
      </c>
      <c r="F5990" s="24">
        <v>50.23</v>
      </c>
      <c r="G5990" s="24">
        <f t="shared" si="93"/>
        <v>469.98</v>
      </c>
    </row>
    <row r="5991" spans="1:7" x14ac:dyDescent="0.25">
      <c r="A5991" t="s">
        <v>311</v>
      </c>
      <c r="B5991" t="s">
        <v>314</v>
      </c>
      <c r="C5991" t="s">
        <v>351</v>
      </c>
      <c r="D5991" s="34">
        <v>45139</v>
      </c>
      <c r="E5991">
        <v>421.11</v>
      </c>
      <c r="F5991" s="24">
        <v>50.4</v>
      </c>
      <c r="G5991" s="24">
        <f t="shared" si="93"/>
        <v>471.51</v>
      </c>
    </row>
    <row r="5992" spans="1:7" x14ac:dyDescent="0.25">
      <c r="A5992" t="s">
        <v>311</v>
      </c>
      <c r="B5992" t="s">
        <v>314</v>
      </c>
      <c r="C5992" t="s">
        <v>352</v>
      </c>
      <c r="D5992" s="34">
        <v>45139</v>
      </c>
      <c r="E5992">
        <v>421.11</v>
      </c>
      <c r="F5992" s="24">
        <v>50.4</v>
      </c>
      <c r="G5992" s="24">
        <f t="shared" si="93"/>
        <v>471.51</v>
      </c>
    </row>
    <row r="5993" spans="1:7" x14ac:dyDescent="0.25">
      <c r="A5993" t="s">
        <v>311</v>
      </c>
      <c r="B5993" t="s">
        <v>314</v>
      </c>
      <c r="C5993" t="s">
        <v>353</v>
      </c>
      <c r="D5993" s="34">
        <v>45139</v>
      </c>
      <c r="E5993">
        <v>419.75</v>
      </c>
      <c r="F5993" s="24">
        <v>50.23</v>
      </c>
      <c r="G5993" s="24">
        <f t="shared" si="93"/>
        <v>469.98</v>
      </c>
    </row>
    <row r="5994" spans="1:7" x14ac:dyDescent="0.25">
      <c r="A5994" t="s">
        <v>311</v>
      </c>
      <c r="B5994" t="s">
        <v>314</v>
      </c>
      <c r="C5994" t="s">
        <v>354</v>
      </c>
      <c r="D5994" s="34">
        <v>45139</v>
      </c>
      <c r="E5994">
        <v>421.11</v>
      </c>
      <c r="F5994" s="24">
        <v>50.4</v>
      </c>
      <c r="G5994" s="24">
        <f t="shared" si="93"/>
        <v>471.51</v>
      </c>
    </row>
    <row r="5995" spans="1:7" x14ac:dyDescent="0.25">
      <c r="A5995" t="s">
        <v>311</v>
      </c>
      <c r="B5995" t="s">
        <v>314</v>
      </c>
      <c r="C5995" t="s">
        <v>355</v>
      </c>
      <c r="D5995" s="34">
        <v>45139</v>
      </c>
      <c r="E5995">
        <v>421.11</v>
      </c>
      <c r="F5995" s="24">
        <v>50.4</v>
      </c>
      <c r="G5995" s="24">
        <f t="shared" si="93"/>
        <v>471.51</v>
      </c>
    </row>
    <row r="5996" spans="1:7" x14ac:dyDescent="0.25">
      <c r="A5996" t="s">
        <v>311</v>
      </c>
      <c r="B5996" t="s">
        <v>314</v>
      </c>
      <c r="C5996" t="s">
        <v>356</v>
      </c>
      <c r="D5996" s="34">
        <v>45139</v>
      </c>
      <c r="E5996">
        <v>421.11</v>
      </c>
      <c r="F5996" s="24">
        <v>50.4</v>
      </c>
      <c r="G5996" s="24">
        <f t="shared" si="93"/>
        <v>471.51</v>
      </c>
    </row>
    <row r="5997" spans="1:7" x14ac:dyDescent="0.25">
      <c r="A5997" t="s">
        <v>311</v>
      </c>
      <c r="B5997" t="s">
        <v>314</v>
      </c>
      <c r="C5997" t="s">
        <v>357</v>
      </c>
      <c r="D5997" s="34">
        <v>45139</v>
      </c>
      <c r="E5997">
        <v>421.11</v>
      </c>
      <c r="F5997" s="24">
        <v>50.4</v>
      </c>
      <c r="G5997" s="24">
        <f t="shared" si="93"/>
        <v>471.51</v>
      </c>
    </row>
    <row r="5998" spans="1:7" x14ac:dyDescent="0.25">
      <c r="A5998" t="s">
        <v>311</v>
      </c>
      <c r="B5998" t="s">
        <v>314</v>
      </c>
      <c r="C5998" t="s">
        <v>358</v>
      </c>
      <c r="D5998" s="34">
        <v>45139</v>
      </c>
      <c r="E5998">
        <v>421.11</v>
      </c>
      <c r="F5998" s="24">
        <v>50.4</v>
      </c>
      <c r="G5998" s="24">
        <f t="shared" si="93"/>
        <v>471.51</v>
      </c>
    </row>
    <row r="5999" spans="1:7" x14ac:dyDescent="0.25">
      <c r="A5999" t="s">
        <v>311</v>
      </c>
      <c r="B5999" t="s">
        <v>314</v>
      </c>
      <c r="C5999" t="s">
        <v>359</v>
      </c>
      <c r="D5999" s="34">
        <v>45139</v>
      </c>
      <c r="E5999">
        <v>421.11</v>
      </c>
      <c r="F5999" s="24">
        <v>50.4</v>
      </c>
      <c r="G5999" s="24">
        <f t="shared" si="93"/>
        <v>471.51</v>
      </c>
    </row>
    <row r="6000" spans="1:7" x14ac:dyDescent="0.25">
      <c r="A6000" t="s">
        <v>311</v>
      </c>
      <c r="B6000" t="s">
        <v>314</v>
      </c>
      <c r="C6000" t="s">
        <v>360</v>
      </c>
      <c r="D6000" s="34">
        <v>45139</v>
      </c>
      <c r="E6000">
        <v>421.11</v>
      </c>
      <c r="F6000" s="24">
        <v>50.4</v>
      </c>
      <c r="G6000" s="24">
        <f t="shared" si="93"/>
        <v>471.51</v>
      </c>
    </row>
    <row r="6001" spans="1:7" x14ac:dyDescent="0.25">
      <c r="A6001" t="s">
        <v>311</v>
      </c>
      <c r="B6001" t="s">
        <v>314</v>
      </c>
      <c r="C6001" t="s">
        <v>361</v>
      </c>
      <c r="D6001" s="34">
        <v>45139</v>
      </c>
      <c r="E6001">
        <v>421.11</v>
      </c>
      <c r="F6001" s="24">
        <v>50.4</v>
      </c>
      <c r="G6001" s="24">
        <f t="shared" si="93"/>
        <v>471.51</v>
      </c>
    </row>
    <row r="6002" spans="1:7" x14ac:dyDescent="0.25">
      <c r="A6002" t="s">
        <v>311</v>
      </c>
      <c r="B6002" t="s">
        <v>314</v>
      </c>
      <c r="C6002" t="s">
        <v>362</v>
      </c>
      <c r="D6002" s="34">
        <v>45139</v>
      </c>
      <c r="E6002">
        <v>421.11</v>
      </c>
      <c r="F6002" s="24">
        <v>50.4</v>
      </c>
      <c r="G6002" s="24">
        <f t="shared" si="93"/>
        <v>471.51</v>
      </c>
    </row>
    <row r="6003" spans="1:7" x14ac:dyDescent="0.25">
      <c r="A6003" t="s">
        <v>311</v>
      </c>
      <c r="B6003" t="s">
        <v>314</v>
      </c>
      <c r="C6003" t="s">
        <v>363</v>
      </c>
      <c r="D6003" s="34">
        <v>45139</v>
      </c>
      <c r="E6003">
        <v>421.11</v>
      </c>
      <c r="F6003" s="24">
        <v>50.4</v>
      </c>
      <c r="G6003" s="24">
        <f t="shared" si="93"/>
        <v>471.51</v>
      </c>
    </row>
    <row r="6004" spans="1:7" x14ac:dyDescent="0.25">
      <c r="A6004" t="s">
        <v>311</v>
      </c>
      <c r="B6004" t="s">
        <v>314</v>
      </c>
      <c r="C6004" t="s">
        <v>364</v>
      </c>
      <c r="D6004" s="34">
        <v>45139</v>
      </c>
      <c r="E6004">
        <v>421.11</v>
      </c>
      <c r="F6004" s="24">
        <v>50.4</v>
      </c>
      <c r="G6004" s="24">
        <f t="shared" si="93"/>
        <v>471.51</v>
      </c>
    </row>
    <row r="6005" spans="1:7" x14ac:dyDescent="0.25">
      <c r="A6005" t="s">
        <v>311</v>
      </c>
      <c r="B6005" t="s">
        <v>314</v>
      </c>
      <c r="C6005" t="s">
        <v>365</v>
      </c>
      <c r="D6005" s="34">
        <v>45139</v>
      </c>
      <c r="E6005">
        <v>421.11</v>
      </c>
      <c r="F6005" s="24">
        <v>50.4</v>
      </c>
      <c r="G6005" s="24">
        <f t="shared" si="93"/>
        <v>471.51</v>
      </c>
    </row>
    <row r="6006" spans="1:7" x14ac:dyDescent="0.25">
      <c r="A6006" t="s">
        <v>311</v>
      </c>
      <c r="B6006" t="s">
        <v>314</v>
      </c>
      <c r="C6006" t="s">
        <v>366</v>
      </c>
      <c r="D6006" s="34">
        <v>45139</v>
      </c>
      <c r="E6006">
        <v>421.11</v>
      </c>
      <c r="F6006" s="24">
        <v>50.4</v>
      </c>
      <c r="G6006" s="24">
        <f t="shared" si="93"/>
        <v>471.51</v>
      </c>
    </row>
    <row r="6007" spans="1:7" x14ac:dyDescent="0.25">
      <c r="A6007" t="s">
        <v>311</v>
      </c>
      <c r="B6007" t="s">
        <v>314</v>
      </c>
      <c r="C6007" t="s">
        <v>367</v>
      </c>
      <c r="D6007" s="34">
        <v>45139</v>
      </c>
      <c r="E6007">
        <v>419.75</v>
      </c>
      <c r="F6007" s="24">
        <v>50.23</v>
      </c>
      <c r="G6007" s="24">
        <f t="shared" si="93"/>
        <v>469.98</v>
      </c>
    </row>
    <row r="6008" spans="1:7" x14ac:dyDescent="0.25">
      <c r="A6008" t="s">
        <v>311</v>
      </c>
      <c r="B6008" t="s">
        <v>314</v>
      </c>
      <c r="C6008" t="s">
        <v>368</v>
      </c>
      <c r="D6008" s="34">
        <v>45139</v>
      </c>
      <c r="E6008">
        <v>421.11</v>
      </c>
      <c r="F6008" s="24">
        <v>50.4</v>
      </c>
      <c r="G6008" s="24">
        <f t="shared" si="93"/>
        <v>471.51</v>
      </c>
    </row>
    <row r="6009" spans="1:7" x14ac:dyDescent="0.25">
      <c r="A6009" t="s">
        <v>311</v>
      </c>
      <c r="B6009" t="s">
        <v>314</v>
      </c>
      <c r="C6009" t="s">
        <v>369</v>
      </c>
      <c r="D6009" s="34">
        <v>45139</v>
      </c>
      <c r="E6009">
        <v>421.11</v>
      </c>
      <c r="F6009" s="24">
        <v>50.4</v>
      </c>
      <c r="G6009" s="24">
        <f t="shared" si="93"/>
        <v>471.51</v>
      </c>
    </row>
    <row r="6010" spans="1:7" x14ac:dyDescent="0.25">
      <c r="A6010" t="s">
        <v>311</v>
      </c>
      <c r="B6010" t="s">
        <v>314</v>
      </c>
      <c r="C6010" t="s">
        <v>370</v>
      </c>
      <c r="D6010" s="34">
        <v>45139</v>
      </c>
      <c r="E6010">
        <v>421.11</v>
      </c>
      <c r="F6010" s="24">
        <v>50.4</v>
      </c>
      <c r="G6010" s="24">
        <f t="shared" si="93"/>
        <v>471.51</v>
      </c>
    </row>
    <row r="6011" spans="1:7" x14ac:dyDescent="0.25">
      <c r="A6011" t="s">
        <v>311</v>
      </c>
      <c r="B6011" t="s">
        <v>314</v>
      </c>
      <c r="C6011" t="s">
        <v>371</v>
      </c>
      <c r="D6011" s="34">
        <v>45139</v>
      </c>
      <c r="E6011">
        <v>421.11</v>
      </c>
      <c r="F6011" s="24">
        <v>50.4</v>
      </c>
      <c r="G6011" s="24">
        <f t="shared" si="93"/>
        <v>471.51</v>
      </c>
    </row>
    <row r="6012" spans="1:7" x14ac:dyDescent="0.25">
      <c r="A6012" t="s">
        <v>311</v>
      </c>
      <c r="B6012" t="s">
        <v>314</v>
      </c>
      <c r="C6012" t="s">
        <v>372</v>
      </c>
      <c r="D6012" s="34">
        <v>45139</v>
      </c>
      <c r="E6012">
        <v>421.11</v>
      </c>
      <c r="F6012" s="24">
        <v>50.4</v>
      </c>
      <c r="G6012" s="24">
        <f t="shared" si="93"/>
        <v>471.51</v>
      </c>
    </row>
    <row r="6013" spans="1:7" x14ac:dyDescent="0.25">
      <c r="A6013" t="s">
        <v>311</v>
      </c>
      <c r="B6013" t="s">
        <v>314</v>
      </c>
      <c r="C6013" t="s">
        <v>373</v>
      </c>
      <c r="D6013" s="34">
        <v>45139</v>
      </c>
      <c r="E6013">
        <v>421.11</v>
      </c>
      <c r="F6013" s="24">
        <v>50.4</v>
      </c>
      <c r="G6013" s="24">
        <f t="shared" si="93"/>
        <v>471.51</v>
      </c>
    </row>
    <row r="6014" spans="1:7" x14ac:dyDescent="0.25">
      <c r="A6014" t="s">
        <v>311</v>
      </c>
      <c r="B6014" t="s">
        <v>314</v>
      </c>
      <c r="C6014" t="s">
        <v>374</v>
      </c>
      <c r="D6014" s="34">
        <v>45139</v>
      </c>
      <c r="E6014">
        <v>419.75</v>
      </c>
      <c r="F6014" s="24">
        <v>50.23</v>
      </c>
      <c r="G6014" s="24">
        <f t="shared" si="93"/>
        <v>469.98</v>
      </c>
    </row>
    <row r="6015" spans="1:7" x14ac:dyDescent="0.25">
      <c r="A6015" t="s">
        <v>311</v>
      </c>
      <c r="B6015" t="s">
        <v>314</v>
      </c>
      <c r="C6015" t="s">
        <v>375</v>
      </c>
      <c r="D6015" s="34">
        <v>45139</v>
      </c>
      <c r="E6015">
        <v>421.11</v>
      </c>
      <c r="F6015" s="24">
        <v>50.4</v>
      </c>
      <c r="G6015" s="24">
        <f t="shared" si="93"/>
        <v>471.51</v>
      </c>
    </row>
    <row r="6016" spans="1:7" x14ac:dyDescent="0.25">
      <c r="A6016" t="s">
        <v>311</v>
      </c>
      <c r="B6016" t="s">
        <v>314</v>
      </c>
      <c r="C6016" t="s">
        <v>376</v>
      </c>
      <c r="D6016" s="34">
        <v>45139</v>
      </c>
      <c r="E6016">
        <v>421.11</v>
      </c>
      <c r="F6016" s="24">
        <v>50.4</v>
      </c>
      <c r="G6016" s="24">
        <f t="shared" si="93"/>
        <v>471.51</v>
      </c>
    </row>
    <row r="6017" spans="1:7" x14ac:dyDescent="0.25">
      <c r="A6017" t="s">
        <v>311</v>
      </c>
      <c r="B6017" t="s">
        <v>314</v>
      </c>
      <c r="C6017" t="s">
        <v>377</v>
      </c>
      <c r="D6017" s="34">
        <v>45139</v>
      </c>
      <c r="E6017">
        <v>421.11</v>
      </c>
      <c r="F6017" s="24">
        <v>50.4</v>
      </c>
      <c r="G6017" s="24">
        <f t="shared" si="93"/>
        <v>471.51</v>
      </c>
    </row>
    <row r="6018" spans="1:7" x14ac:dyDescent="0.25">
      <c r="A6018" t="s">
        <v>311</v>
      </c>
      <c r="B6018" t="s">
        <v>314</v>
      </c>
      <c r="C6018" t="s">
        <v>378</v>
      </c>
      <c r="D6018" s="34">
        <v>45139</v>
      </c>
      <c r="E6018">
        <v>421.11</v>
      </c>
      <c r="F6018" s="24">
        <v>50.4</v>
      </c>
      <c r="G6018" s="24">
        <f t="shared" si="93"/>
        <v>471.51</v>
      </c>
    </row>
    <row r="6019" spans="1:7" x14ac:dyDescent="0.25">
      <c r="A6019" t="s">
        <v>311</v>
      </c>
      <c r="B6019" t="s">
        <v>314</v>
      </c>
      <c r="C6019" t="s">
        <v>379</v>
      </c>
      <c r="D6019" s="34">
        <v>45139</v>
      </c>
      <c r="E6019">
        <v>419.75</v>
      </c>
      <c r="F6019" s="24">
        <v>50.23</v>
      </c>
      <c r="G6019" s="24">
        <f t="shared" ref="G6019:G6082" si="94">SUM(E6019:F6019)</f>
        <v>469.98</v>
      </c>
    </row>
    <row r="6020" spans="1:7" x14ac:dyDescent="0.25">
      <c r="A6020" t="s">
        <v>311</v>
      </c>
      <c r="B6020" t="s">
        <v>314</v>
      </c>
      <c r="C6020" t="s">
        <v>380</v>
      </c>
      <c r="D6020" s="34">
        <v>45139</v>
      </c>
      <c r="E6020">
        <v>419.75</v>
      </c>
      <c r="F6020" s="24">
        <v>50.23</v>
      </c>
      <c r="G6020" s="24">
        <f t="shared" si="94"/>
        <v>469.98</v>
      </c>
    </row>
    <row r="6021" spans="1:7" x14ac:dyDescent="0.25">
      <c r="A6021" t="s">
        <v>311</v>
      </c>
      <c r="B6021" t="s">
        <v>314</v>
      </c>
      <c r="C6021" t="s">
        <v>381</v>
      </c>
      <c r="D6021" s="34">
        <v>45139</v>
      </c>
      <c r="E6021">
        <v>419.75</v>
      </c>
      <c r="F6021" s="24">
        <v>50.23</v>
      </c>
      <c r="G6021" s="24">
        <f t="shared" si="94"/>
        <v>469.98</v>
      </c>
    </row>
    <row r="6022" spans="1:7" x14ac:dyDescent="0.25">
      <c r="A6022" t="s">
        <v>311</v>
      </c>
      <c r="B6022" t="s">
        <v>314</v>
      </c>
      <c r="C6022" t="s">
        <v>382</v>
      </c>
      <c r="D6022" s="34">
        <v>45139</v>
      </c>
      <c r="E6022">
        <v>419.75</v>
      </c>
      <c r="F6022" s="24">
        <v>50.23</v>
      </c>
      <c r="G6022" s="24">
        <f t="shared" si="94"/>
        <v>469.98</v>
      </c>
    </row>
    <row r="6023" spans="1:7" x14ac:dyDescent="0.25">
      <c r="A6023" t="s">
        <v>311</v>
      </c>
      <c r="B6023" t="s">
        <v>314</v>
      </c>
      <c r="C6023" t="s">
        <v>383</v>
      </c>
      <c r="D6023" s="34">
        <v>45139</v>
      </c>
      <c r="E6023">
        <v>419.75</v>
      </c>
      <c r="F6023" s="24">
        <v>50.23</v>
      </c>
      <c r="G6023" s="24">
        <f t="shared" si="94"/>
        <v>469.98</v>
      </c>
    </row>
    <row r="6024" spans="1:7" x14ac:dyDescent="0.25">
      <c r="A6024" t="s">
        <v>311</v>
      </c>
      <c r="B6024" t="s">
        <v>314</v>
      </c>
      <c r="C6024" t="s">
        <v>384</v>
      </c>
      <c r="D6024" s="34">
        <v>45139</v>
      </c>
      <c r="E6024">
        <v>419.75</v>
      </c>
      <c r="F6024" s="24">
        <v>50.23</v>
      </c>
      <c r="G6024" s="24">
        <f t="shared" si="94"/>
        <v>469.98</v>
      </c>
    </row>
    <row r="6025" spans="1:7" x14ac:dyDescent="0.25">
      <c r="A6025" t="s">
        <v>311</v>
      </c>
      <c r="B6025" t="s">
        <v>314</v>
      </c>
      <c r="C6025" t="s">
        <v>385</v>
      </c>
      <c r="D6025" s="34">
        <v>45139</v>
      </c>
      <c r="E6025">
        <v>419.75</v>
      </c>
      <c r="F6025" s="24">
        <v>50.23</v>
      </c>
      <c r="G6025" s="24">
        <f t="shared" si="94"/>
        <v>469.98</v>
      </c>
    </row>
    <row r="6026" spans="1:7" x14ac:dyDescent="0.25">
      <c r="A6026" t="s">
        <v>311</v>
      </c>
      <c r="B6026" t="s">
        <v>314</v>
      </c>
      <c r="C6026" t="s">
        <v>386</v>
      </c>
      <c r="D6026" s="34">
        <v>45139</v>
      </c>
      <c r="E6026">
        <v>419.75</v>
      </c>
      <c r="F6026" s="24">
        <v>50.23</v>
      </c>
      <c r="G6026" s="24">
        <f t="shared" si="94"/>
        <v>469.98</v>
      </c>
    </row>
    <row r="6027" spans="1:7" x14ac:dyDescent="0.25">
      <c r="A6027" t="s">
        <v>311</v>
      </c>
      <c r="B6027" t="s">
        <v>314</v>
      </c>
      <c r="C6027" t="s">
        <v>387</v>
      </c>
      <c r="D6027" s="34">
        <v>45139</v>
      </c>
      <c r="E6027">
        <v>419.75</v>
      </c>
      <c r="F6027" s="24">
        <v>50.23</v>
      </c>
      <c r="G6027" s="24">
        <f t="shared" si="94"/>
        <v>469.98</v>
      </c>
    </row>
    <row r="6028" spans="1:7" x14ac:dyDescent="0.25">
      <c r="A6028" t="s">
        <v>311</v>
      </c>
      <c r="B6028" t="s">
        <v>314</v>
      </c>
      <c r="C6028" t="s">
        <v>388</v>
      </c>
      <c r="D6028" s="34">
        <v>45139</v>
      </c>
      <c r="E6028">
        <v>419.75</v>
      </c>
      <c r="F6028" s="24">
        <v>50.23</v>
      </c>
      <c r="G6028" s="24">
        <f t="shared" si="94"/>
        <v>469.98</v>
      </c>
    </row>
    <row r="6029" spans="1:7" x14ac:dyDescent="0.25">
      <c r="A6029" t="s">
        <v>311</v>
      </c>
      <c r="B6029" t="s">
        <v>314</v>
      </c>
      <c r="C6029" t="s">
        <v>389</v>
      </c>
      <c r="D6029" s="34">
        <v>45139</v>
      </c>
      <c r="E6029">
        <v>419.75</v>
      </c>
      <c r="F6029" s="24">
        <v>50.23</v>
      </c>
      <c r="G6029" s="24">
        <f t="shared" si="94"/>
        <v>469.98</v>
      </c>
    </row>
    <row r="6030" spans="1:7" x14ac:dyDescent="0.25">
      <c r="A6030" t="s">
        <v>311</v>
      </c>
      <c r="B6030" t="s">
        <v>314</v>
      </c>
      <c r="C6030" t="s">
        <v>390</v>
      </c>
      <c r="D6030" s="34">
        <v>45139</v>
      </c>
      <c r="E6030">
        <v>419.75</v>
      </c>
      <c r="F6030" s="24">
        <v>50.23</v>
      </c>
      <c r="G6030" s="24">
        <f t="shared" si="94"/>
        <v>469.98</v>
      </c>
    </row>
    <row r="6031" spans="1:7" x14ac:dyDescent="0.25">
      <c r="A6031" t="s">
        <v>311</v>
      </c>
      <c r="B6031" t="s">
        <v>314</v>
      </c>
      <c r="C6031" t="s">
        <v>391</v>
      </c>
      <c r="D6031" s="34">
        <v>45139</v>
      </c>
      <c r="E6031">
        <v>419.75</v>
      </c>
      <c r="F6031" s="24">
        <v>50.23</v>
      </c>
      <c r="G6031" s="24">
        <f t="shared" si="94"/>
        <v>469.98</v>
      </c>
    </row>
    <row r="6032" spans="1:7" x14ac:dyDescent="0.25">
      <c r="A6032" t="s">
        <v>311</v>
      </c>
      <c r="B6032" t="s">
        <v>314</v>
      </c>
      <c r="C6032" t="s">
        <v>392</v>
      </c>
      <c r="D6032" s="34">
        <v>45139</v>
      </c>
      <c r="E6032">
        <v>419.75</v>
      </c>
      <c r="F6032" s="24">
        <v>50.23</v>
      </c>
      <c r="G6032" s="24">
        <f t="shared" si="94"/>
        <v>469.98</v>
      </c>
    </row>
    <row r="6033" spans="1:7" x14ac:dyDescent="0.25">
      <c r="A6033" t="s">
        <v>311</v>
      </c>
      <c r="B6033" t="s">
        <v>314</v>
      </c>
      <c r="C6033" t="s">
        <v>393</v>
      </c>
      <c r="D6033" s="34">
        <v>45139</v>
      </c>
      <c r="E6033">
        <v>419.75</v>
      </c>
      <c r="F6033" s="24">
        <v>50.23</v>
      </c>
      <c r="G6033" s="24">
        <f t="shared" si="94"/>
        <v>469.98</v>
      </c>
    </row>
    <row r="6034" spans="1:7" x14ac:dyDescent="0.25">
      <c r="A6034" t="s">
        <v>311</v>
      </c>
      <c r="B6034" t="s">
        <v>314</v>
      </c>
      <c r="C6034" t="s">
        <v>394</v>
      </c>
      <c r="D6034" s="34">
        <v>45139</v>
      </c>
      <c r="E6034">
        <v>419.75</v>
      </c>
      <c r="F6034" s="24">
        <v>50.23</v>
      </c>
      <c r="G6034" s="24">
        <f t="shared" si="94"/>
        <v>469.98</v>
      </c>
    </row>
    <row r="6035" spans="1:7" x14ac:dyDescent="0.25">
      <c r="A6035" t="s">
        <v>311</v>
      </c>
      <c r="B6035" t="s">
        <v>314</v>
      </c>
      <c r="C6035" t="s">
        <v>395</v>
      </c>
      <c r="D6035" s="34">
        <v>45139</v>
      </c>
      <c r="E6035">
        <v>419.75</v>
      </c>
      <c r="F6035" s="24">
        <v>50.23</v>
      </c>
      <c r="G6035" s="24">
        <f t="shared" si="94"/>
        <v>469.98</v>
      </c>
    </row>
    <row r="6036" spans="1:7" x14ac:dyDescent="0.25">
      <c r="A6036" t="s">
        <v>311</v>
      </c>
      <c r="B6036" t="s">
        <v>314</v>
      </c>
      <c r="C6036" t="s">
        <v>396</v>
      </c>
      <c r="D6036" s="34">
        <v>45139</v>
      </c>
      <c r="E6036">
        <v>419.75</v>
      </c>
      <c r="F6036" s="24">
        <v>50.23</v>
      </c>
      <c r="G6036" s="24">
        <f t="shared" si="94"/>
        <v>469.98</v>
      </c>
    </row>
    <row r="6037" spans="1:7" x14ac:dyDescent="0.25">
      <c r="A6037" t="s">
        <v>311</v>
      </c>
      <c r="B6037" t="s">
        <v>314</v>
      </c>
      <c r="C6037" t="s">
        <v>397</v>
      </c>
      <c r="D6037" s="34">
        <v>45139</v>
      </c>
      <c r="E6037">
        <v>419.75</v>
      </c>
      <c r="F6037" s="24">
        <v>50.23</v>
      </c>
      <c r="G6037" s="24">
        <f t="shared" si="94"/>
        <v>469.98</v>
      </c>
    </row>
    <row r="6038" spans="1:7" x14ac:dyDescent="0.25">
      <c r="A6038" t="s">
        <v>311</v>
      </c>
      <c r="B6038" t="s">
        <v>314</v>
      </c>
      <c r="C6038" t="s">
        <v>398</v>
      </c>
      <c r="D6038" s="34">
        <v>45139</v>
      </c>
      <c r="E6038">
        <v>419.75</v>
      </c>
      <c r="F6038" s="24">
        <v>50.23</v>
      </c>
      <c r="G6038" s="24">
        <f t="shared" si="94"/>
        <v>469.98</v>
      </c>
    </row>
    <row r="6039" spans="1:7" x14ac:dyDescent="0.25">
      <c r="A6039" t="s">
        <v>311</v>
      </c>
      <c r="B6039" t="s">
        <v>314</v>
      </c>
      <c r="C6039" t="s">
        <v>399</v>
      </c>
      <c r="D6039" s="34">
        <v>45139</v>
      </c>
      <c r="E6039">
        <v>419.75</v>
      </c>
      <c r="F6039" s="24">
        <v>50.23</v>
      </c>
      <c r="G6039" s="24">
        <f t="shared" si="94"/>
        <v>469.98</v>
      </c>
    </row>
    <row r="6040" spans="1:7" x14ac:dyDescent="0.25">
      <c r="A6040" t="s">
        <v>311</v>
      </c>
      <c r="B6040" t="s">
        <v>314</v>
      </c>
      <c r="C6040" t="s">
        <v>400</v>
      </c>
      <c r="D6040" s="34">
        <v>45139</v>
      </c>
      <c r="E6040">
        <v>419.75</v>
      </c>
      <c r="F6040" s="24">
        <v>50.23</v>
      </c>
      <c r="G6040" s="24">
        <f t="shared" si="94"/>
        <v>469.98</v>
      </c>
    </row>
    <row r="6041" spans="1:7" x14ac:dyDescent="0.25">
      <c r="A6041" t="s">
        <v>311</v>
      </c>
      <c r="B6041" t="s">
        <v>314</v>
      </c>
      <c r="C6041" t="s">
        <v>401</v>
      </c>
      <c r="D6041" s="34">
        <v>45139</v>
      </c>
      <c r="E6041">
        <v>419.75</v>
      </c>
      <c r="F6041" s="24">
        <v>50.23</v>
      </c>
      <c r="G6041" s="24">
        <f t="shared" si="94"/>
        <v>469.98</v>
      </c>
    </row>
    <row r="6042" spans="1:7" x14ac:dyDescent="0.25">
      <c r="A6042" t="s">
        <v>311</v>
      </c>
      <c r="B6042" t="s">
        <v>314</v>
      </c>
      <c r="C6042" t="s">
        <v>402</v>
      </c>
      <c r="D6042" s="34">
        <v>45139</v>
      </c>
      <c r="E6042">
        <v>419.75</v>
      </c>
      <c r="F6042" s="24">
        <v>50.23</v>
      </c>
      <c r="G6042" s="24">
        <f t="shared" si="94"/>
        <v>469.98</v>
      </c>
    </row>
    <row r="6043" spans="1:7" x14ac:dyDescent="0.25">
      <c r="A6043" t="s">
        <v>311</v>
      </c>
      <c r="B6043" t="s">
        <v>314</v>
      </c>
      <c r="C6043" t="s">
        <v>403</v>
      </c>
      <c r="D6043" s="34">
        <v>45139</v>
      </c>
      <c r="E6043">
        <v>419.75</v>
      </c>
      <c r="F6043" s="24">
        <v>50.23</v>
      </c>
      <c r="G6043" s="24">
        <f t="shared" si="94"/>
        <v>469.98</v>
      </c>
    </row>
    <row r="6044" spans="1:7" x14ac:dyDescent="0.25">
      <c r="A6044" t="s">
        <v>311</v>
      </c>
      <c r="B6044" t="s">
        <v>314</v>
      </c>
      <c r="C6044" t="s">
        <v>404</v>
      </c>
      <c r="D6044" s="34">
        <v>45139</v>
      </c>
      <c r="E6044">
        <v>419.75</v>
      </c>
      <c r="F6044" s="24">
        <v>50.23</v>
      </c>
      <c r="G6044" s="24">
        <f t="shared" si="94"/>
        <v>469.98</v>
      </c>
    </row>
    <row r="6045" spans="1:7" x14ac:dyDescent="0.25">
      <c r="A6045" t="s">
        <v>311</v>
      </c>
      <c r="B6045" t="s">
        <v>314</v>
      </c>
      <c r="C6045" t="s">
        <v>405</v>
      </c>
      <c r="D6045" s="34">
        <v>45139</v>
      </c>
      <c r="E6045">
        <v>419.75</v>
      </c>
      <c r="F6045" s="24">
        <v>50.23</v>
      </c>
      <c r="G6045" s="24">
        <f t="shared" si="94"/>
        <v>469.98</v>
      </c>
    </row>
    <row r="6046" spans="1:7" x14ac:dyDescent="0.25">
      <c r="A6046" t="s">
        <v>311</v>
      </c>
      <c r="B6046" t="s">
        <v>314</v>
      </c>
      <c r="C6046" t="s">
        <v>406</v>
      </c>
      <c r="D6046" s="34">
        <v>45139</v>
      </c>
      <c r="E6046">
        <v>419.75</v>
      </c>
      <c r="F6046" s="24">
        <v>50.23</v>
      </c>
      <c r="G6046" s="24">
        <f t="shared" si="94"/>
        <v>469.98</v>
      </c>
    </row>
    <row r="6047" spans="1:7" x14ac:dyDescent="0.25">
      <c r="A6047" t="s">
        <v>311</v>
      </c>
      <c r="B6047" t="s">
        <v>314</v>
      </c>
      <c r="C6047" t="s">
        <v>407</v>
      </c>
      <c r="D6047" s="34">
        <v>45139</v>
      </c>
      <c r="E6047">
        <v>419.75</v>
      </c>
      <c r="F6047" s="24">
        <v>50.23</v>
      </c>
      <c r="G6047" s="24">
        <f t="shared" si="94"/>
        <v>469.98</v>
      </c>
    </row>
    <row r="6048" spans="1:7" x14ac:dyDescent="0.25">
      <c r="A6048" t="s">
        <v>311</v>
      </c>
      <c r="B6048" t="s">
        <v>314</v>
      </c>
      <c r="C6048" t="s">
        <v>408</v>
      </c>
      <c r="D6048" s="34">
        <v>45139</v>
      </c>
      <c r="E6048">
        <v>419.75</v>
      </c>
      <c r="F6048" s="24">
        <v>50.23</v>
      </c>
      <c r="G6048" s="24">
        <f t="shared" si="94"/>
        <v>469.98</v>
      </c>
    </row>
    <row r="6049" spans="1:7" x14ac:dyDescent="0.25">
      <c r="A6049" t="s">
        <v>311</v>
      </c>
      <c r="B6049" t="s">
        <v>314</v>
      </c>
      <c r="C6049" t="s">
        <v>409</v>
      </c>
      <c r="D6049" s="34">
        <v>45139</v>
      </c>
      <c r="E6049">
        <v>419.75</v>
      </c>
      <c r="F6049" s="24">
        <v>50.23</v>
      </c>
      <c r="G6049" s="24">
        <f t="shared" si="94"/>
        <v>469.98</v>
      </c>
    </row>
    <row r="6050" spans="1:7" x14ac:dyDescent="0.25">
      <c r="A6050" t="s">
        <v>311</v>
      </c>
      <c r="B6050" t="s">
        <v>314</v>
      </c>
      <c r="C6050" t="s">
        <v>410</v>
      </c>
      <c r="D6050" s="34">
        <v>45139</v>
      </c>
      <c r="E6050">
        <v>419.75</v>
      </c>
      <c r="F6050" s="24">
        <v>50.23</v>
      </c>
      <c r="G6050" s="24">
        <f t="shared" si="94"/>
        <v>469.98</v>
      </c>
    </row>
    <row r="6051" spans="1:7" x14ac:dyDescent="0.25">
      <c r="A6051" t="s">
        <v>311</v>
      </c>
      <c r="B6051" t="s">
        <v>314</v>
      </c>
      <c r="C6051" t="s">
        <v>411</v>
      </c>
      <c r="D6051" s="34">
        <v>45139</v>
      </c>
      <c r="E6051">
        <v>419.75</v>
      </c>
      <c r="F6051" s="24">
        <v>50.23</v>
      </c>
      <c r="G6051" s="24">
        <f t="shared" si="94"/>
        <v>469.98</v>
      </c>
    </row>
    <row r="6052" spans="1:7" x14ac:dyDescent="0.25">
      <c r="A6052" t="s">
        <v>311</v>
      </c>
      <c r="B6052" t="s">
        <v>314</v>
      </c>
      <c r="C6052" t="s">
        <v>412</v>
      </c>
      <c r="D6052" s="34">
        <v>45139</v>
      </c>
      <c r="E6052">
        <v>419.75</v>
      </c>
      <c r="F6052" s="24">
        <v>50.23</v>
      </c>
      <c r="G6052" s="24">
        <f t="shared" si="94"/>
        <v>469.98</v>
      </c>
    </row>
    <row r="6053" spans="1:7" x14ac:dyDescent="0.25">
      <c r="A6053" t="s">
        <v>311</v>
      </c>
      <c r="B6053" t="s">
        <v>314</v>
      </c>
      <c r="C6053" t="s">
        <v>413</v>
      </c>
      <c r="D6053" s="34">
        <v>45139</v>
      </c>
      <c r="E6053">
        <v>419.75</v>
      </c>
      <c r="F6053" s="24">
        <v>50.23</v>
      </c>
      <c r="G6053" s="24">
        <f t="shared" si="94"/>
        <v>469.98</v>
      </c>
    </row>
    <row r="6054" spans="1:7" x14ac:dyDescent="0.25">
      <c r="A6054" t="s">
        <v>311</v>
      </c>
      <c r="B6054" t="s">
        <v>314</v>
      </c>
      <c r="C6054" t="s">
        <v>414</v>
      </c>
      <c r="D6054" s="34">
        <v>45139</v>
      </c>
      <c r="E6054">
        <v>419.75</v>
      </c>
      <c r="F6054" s="24">
        <v>50.23</v>
      </c>
      <c r="G6054" s="24">
        <f t="shared" si="94"/>
        <v>469.98</v>
      </c>
    </row>
    <row r="6055" spans="1:7" x14ac:dyDescent="0.25">
      <c r="A6055" t="s">
        <v>311</v>
      </c>
      <c r="B6055" t="s">
        <v>314</v>
      </c>
      <c r="C6055" t="s">
        <v>415</v>
      </c>
      <c r="D6055" s="34">
        <v>45139</v>
      </c>
      <c r="E6055">
        <v>419.75</v>
      </c>
      <c r="F6055" s="24">
        <v>50.23</v>
      </c>
      <c r="G6055" s="24">
        <f t="shared" si="94"/>
        <v>469.98</v>
      </c>
    </row>
    <row r="6056" spans="1:7" x14ac:dyDescent="0.25">
      <c r="A6056" t="s">
        <v>311</v>
      </c>
      <c r="B6056" t="s">
        <v>314</v>
      </c>
      <c r="C6056" t="s">
        <v>416</v>
      </c>
      <c r="D6056" s="34">
        <v>45139</v>
      </c>
      <c r="E6056">
        <v>419.75</v>
      </c>
      <c r="F6056" s="24">
        <v>50.23</v>
      </c>
      <c r="G6056" s="24">
        <f t="shared" si="94"/>
        <v>469.98</v>
      </c>
    </row>
    <row r="6057" spans="1:7" x14ac:dyDescent="0.25">
      <c r="A6057" t="s">
        <v>311</v>
      </c>
      <c r="B6057" t="s">
        <v>314</v>
      </c>
      <c r="C6057" t="s">
        <v>417</v>
      </c>
      <c r="D6057" s="34">
        <v>45139</v>
      </c>
      <c r="E6057">
        <v>419.75</v>
      </c>
      <c r="F6057" s="24">
        <v>50.23</v>
      </c>
      <c r="G6057" s="24">
        <f t="shared" si="94"/>
        <v>469.98</v>
      </c>
    </row>
    <row r="6058" spans="1:7" x14ac:dyDescent="0.25">
      <c r="A6058" t="s">
        <v>311</v>
      </c>
      <c r="B6058" t="s">
        <v>314</v>
      </c>
      <c r="C6058" t="s">
        <v>418</v>
      </c>
      <c r="D6058" s="34">
        <v>45139</v>
      </c>
      <c r="E6058">
        <v>419.75</v>
      </c>
      <c r="F6058" s="24">
        <v>50.23</v>
      </c>
      <c r="G6058" s="24">
        <f t="shared" si="94"/>
        <v>469.98</v>
      </c>
    </row>
    <row r="6059" spans="1:7" x14ac:dyDescent="0.25">
      <c r="A6059" t="s">
        <v>311</v>
      </c>
      <c r="B6059" t="s">
        <v>314</v>
      </c>
      <c r="C6059" t="s">
        <v>419</v>
      </c>
      <c r="D6059" s="34">
        <v>45139</v>
      </c>
      <c r="E6059">
        <v>419.75</v>
      </c>
      <c r="F6059" s="24">
        <v>50.23</v>
      </c>
      <c r="G6059" s="24">
        <f t="shared" si="94"/>
        <v>469.98</v>
      </c>
    </row>
    <row r="6060" spans="1:7" x14ac:dyDescent="0.25">
      <c r="A6060" t="s">
        <v>311</v>
      </c>
      <c r="B6060" t="s">
        <v>314</v>
      </c>
      <c r="C6060" t="s">
        <v>420</v>
      </c>
      <c r="D6060" s="34">
        <v>45139</v>
      </c>
      <c r="E6060">
        <v>419.75</v>
      </c>
      <c r="F6060" s="24">
        <v>50.23</v>
      </c>
      <c r="G6060" s="24">
        <f t="shared" si="94"/>
        <v>469.98</v>
      </c>
    </row>
    <row r="6061" spans="1:7" x14ac:dyDescent="0.25">
      <c r="A6061" t="s">
        <v>311</v>
      </c>
      <c r="B6061" t="s">
        <v>314</v>
      </c>
      <c r="C6061" t="s">
        <v>421</v>
      </c>
      <c r="D6061" s="34">
        <v>45139</v>
      </c>
      <c r="E6061">
        <v>419.75</v>
      </c>
      <c r="F6061" s="24">
        <v>50.23</v>
      </c>
      <c r="G6061" s="24">
        <f t="shared" si="94"/>
        <v>469.98</v>
      </c>
    </row>
    <row r="6062" spans="1:7" x14ac:dyDescent="0.25">
      <c r="A6062" t="s">
        <v>311</v>
      </c>
      <c r="B6062" t="s">
        <v>314</v>
      </c>
      <c r="C6062" t="s">
        <v>422</v>
      </c>
      <c r="D6062" s="34">
        <v>45139</v>
      </c>
      <c r="E6062">
        <v>419.75</v>
      </c>
      <c r="F6062" s="24">
        <v>50.23</v>
      </c>
      <c r="G6062" s="24">
        <f t="shared" si="94"/>
        <v>469.98</v>
      </c>
    </row>
    <row r="6063" spans="1:7" x14ac:dyDescent="0.25">
      <c r="A6063" t="s">
        <v>311</v>
      </c>
      <c r="B6063" t="s">
        <v>314</v>
      </c>
      <c r="C6063" t="s">
        <v>423</v>
      </c>
      <c r="D6063" s="34">
        <v>45139</v>
      </c>
      <c r="E6063">
        <v>419.75</v>
      </c>
      <c r="F6063" s="24">
        <v>50.23</v>
      </c>
      <c r="G6063" s="24">
        <f t="shared" si="94"/>
        <v>469.98</v>
      </c>
    </row>
    <row r="6064" spans="1:7" x14ac:dyDescent="0.25">
      <c r="A6064" t="s">
        <v>311</v>
      </c>
      <c r="B6064" t="s">
        <v>314</v>
      </c>
      <c r="C6064" t="s">
        <v>424</v>
      </c>
      <c r="D6064" s="34">
        <v>45139</v>
      </c>
      <c r="E6064">
        <v>419.75</v>
      </c>
      <c r="F6064" s="24">
        <v>50.23</v>
      </c>
      <c r="G6064" s="24">
        <f t="shared" si="94"/>
        <v>469.98</v>
      </c>
    </row>
    <row r="6065" spans="1:7" x14ac:dyDescent="0.25">
      <c r="A6065" t="s">
        <v>311</v>
      </c>
      <c r="B6065" t="s">
        <v>314</v>
      </c>
      <c r="C6065" t="s">
        <v>425</v>
      </c>
      <c r="D6065" s="34">
        <v>45139</v>
      </c>
      <c r="E6065">
        <v>419.75</v>
      </c>
      <c r="F6065" s="24">
        <v>50.23</v>
      </c>
      <c r="G6065" s="24">
        <f t="shared" si="94"/>
        <v>469.98</v>
      </c>
    </row>
    <row r="6066" spans="1:7" x14ac:dyDescent="0.25">
      <c r="A6066" t="s">
        <v>311</v>
      </c>
      <c r="B6066" t="s">
        <v>314</v>
      </c>
      <c r="C6066" t="s">
        <v>426</v>
      </c>
      <c r="D6066" s="34">
        <v>45139</v>
      </c>
      <c r="E6066">
        <v>421.11</v>
      </c>
      <c r="F6066" s="24">
        <v>50.4</v>
      </c>
      <c r="G6066" s="24">
        <f t="shared" si="94"/>
        <v>471.51</v>
      </c>
    </row>
    <row r="6067" spans="1:7" x14ac:dyDescent="0.25">
      <c r="A6067" t="s">
        <v>311</v>
      </c>
      <c r="B6067" t="s">
        <v>314</v>
      </c>
      <c r="C6067" t="s">
        <v>427</v>
      </c>
      <c r="D6067" s="34">
        <v>45139</v>
      </c>
      <c r="E6067">
        <v>419.75</v>
      </c>
      <c r="F6067" s="24">
        <v>50.23</v>
      </c>
      <c r="G6067" s="24">
        <f t="shared" si="94"/>
        <v>469.98</v>
      </c>
    </row>
    <row r="6068" spans="1:7" x14ac:dyDescent="0.25">
      <c r="A6068" t="s">
        <v>311</v>
      </c>
      <c r="B6068" t="s">
        <v>314</v>
      </c>
      <c r="C6068" t="s">
        <v>428</v>
      </c>
      <c r="D6068" s="34">
        <v>45139</v>
      </c>
      <c r="E6068">
        <v>419.75</v>
      </c>
      <c r="F6068" s="24">
        <v>50.23</v>
      </c>
      <c r="G6068" s="24">
        <f t="shared" si="94"/>
        <v>469.98</v>
      </c>
    </row>
    <row r="6069" spans="1:7" x14ac:dyDescent="0.25">
      <c r="A6069" t="s">
        <v>311</v>
      </c>
      <c r="B6069" t="s">
        <v>314</v>
      </c>
      <c r="C6069" t="s">
        <v>429</v>
      </c>
      <c r="D6069" s="34">
        <v>45139</v>
      </c>
      <c r="E6069">
        <v>419.75</v>
      </c>
      <c r="F6069" s="24">
        <v>50.23</v>
      </c>
      <c r="G6069" s="24">
        <f t="shared" si="94"/>
        <v>469.98</v>
      </c>
    </row>
    <row r="6070" spans="1:7" x14ac:dyDescent="0.25">
      <c r="A6070" t="s">
        <v>311</v>
      </c>
      <c r="B6070" t="s">
        <v>314</v>
      </c>
      <c r="C6070" t="s">
        <v>430</v>
      </c>
      <c r="D6070" s="34">
        <v>45139</v>
      </c>
      <c r="E6070">
        <v>421.11</v>
      </c>
      <c r="F6070" s="24">
        <v>50.4</v>
      </c>
      <c r="G6070" s="24">
        <f t="shared" si="94"/>
        <v>471.51</v>
      </c>
    </row>
    <row r="6071" spans="1:7" x14ac:dyDescent="0.25">
      <c r="A6071" t="s">
        <v>311</v>
      </c>
      <c r="B6071" t="s">
        <v>314</v>
      </c>
      <c r="C6071" t="s">
        <v>431</v>
      </c>
      <c r="D6071" s="34">
        <v>45139</v>
      </c>
      <c r="E6071">
        <v>421.11</v>
      </c>
      <c r="F6071" s="24">
        <v>50.4</v>
      </c>
      <c r="G6071" s="24">
        <f t="shared" si="94"/>
        <v>471.51</v>
      </c>
    </row>
    <row r="6072" spans="1:7" x14ac:dyDescent="0.25">
      <c r="A6072" t="s">
        <v>311</v>
      </c>
      <c r="B6072" t="s">
        <v>314</v>
      </c>
      <c r="C6072" t="s">
        <v>432</v>
      </c>
      <c r="D6072" s="34">
        <v>45139</v>
      </c>
      <c r="E6072">
        <v>421.11</v>
      </c>
      <c r="F6072" s="24">
        <v>50.4</v>
      </c>
      <c r="G6072" s="24">
        <f t="shared" si="94"/>
        <v>471.51</v>
      </c>
    </row>
    <row r="6073" spans="1:7" x14ac:dyDescent="0.25">
      <c r="A6073" t="s">
        <v>311</v>
      </c>
      <c r="B6073" t="s">
        <v>314</v>
      </c>
      <c r="C6073" t="s">
        <v>433</v>
      </c>
      <c r="D6073" s="34">
        <v>45139</v>
      </c>
      <c r="E6073">
        <v>421.11</v>
      </c>
      <c r="F6073" s="24">
        <v>50.4</v>
      </c>
      <c r="G6073" s="24">
        <f t="shared" si="94"/>
        <v>471.51</v>
      </c>
    </row>
    <row r="6074" spans="1:7" x14ac:dyDescent="0.25">
      <c r="A6074" t="s">
        <v>311</v>
      </c>
      <c r="B6074" t="s">
        <v>314</v>
      </c>
      <c r="C6074" t="s">
        <v>434</v>
      </c>
      <c r="D6074" s="34">
        <v>45139</v>
      </c>
      <c r="E6074">
        <v>421.11</v>
      </c>
      <c r="F6074" s="24">
        <v>50.4</v>
      </c>
      <c r="G6074" s="24">
        <f t="shared" si="94"/>
        <v>471.51</v>
      </c>
    </row>
    <row r="6075" spans="1:7" x14ac:dyDescent="0.25">
      <c r="A6075" t="s">
        <v>311</v>
      </c>
      <c r="B6075" t="s">
        <v>314</v>
      </c>
      <c r="C6075" t="s">
        <v>435</v>
      </c>
      <c r="D6075" s="34">
        <v>45139</v>
      </c>
      <c r="E6075">
        <v>421.11</v>
      </c>
      <c r="F6075" s="24">
        <v>50.4</v>
      </c>
      <c r="G6075" s="24">
        <f t="shared" si="94"/>
        <v>471.51</v>
      </c>
    </row>
    <row r="6076" spans="1:7" x14ac:dyDescent="0.25">
      <c r="A6076" t="s">
        <v>311</v>
      </c>
      <c r="B6076" t="s">
        <v>314</v>
      </c>
      <c r="C6076" t="s">
        <v>436</v>
      </c>
      <c r="D6076" s="34">
        <v>45139</v>
      </c>
      <c r="E6076">
        <v>421.11</v>
      </c>
      <c r="F6076" s="24">
        <v>50.4</v>
      </c>
      <c r="G6076" s="24">
        <f t="shared" si="94"/>
        <v>471.51</v>
      </c>
    </row>
    <row r="6077" spans="1:7" x14ac:dyDescent="0.25">
      <c r="A6077" t="s">
        <v>311</v>
      </c>
      <c r="B6077" t="s">
        <v>314</v>
      </c>
      <c r="C6077" t="s">
        <v>437</v>
      </c>
      <c r="D6077" s="34">
        <v>45139</v>
      </c>
      <c r="E6077">
        <v>421.11</v>
      </c>
      <c r="F6077" s="24">
        <v>50.4</v>
      </c>
      <c r="G6077" s="24">
        <f t="shared" si="94"/>
        <v>471.51</v>
      </c>
    </row>
    <row r="6078" spans="1:7" x14ac:dyDescent="0.25">
      <c r="A6078" t="s">
        <v>311</v>
      </c>
      <c r="B6078" t="s">
        <v>314</v>
      </c>
      <c r="C6078" t="s">
        <v>438</v>
      </c>
      <c r="D6078" s="34">
        <v>45139</v>
      </c>
      <c r="E6078">
        <v>421.11</v>
      </c>
      <c r="F6078" s="24">
        <v>50.4</v>
      </c>
      <c r="G6078" s="24">
        <f t="shared" si="94"/>
        <v>471.51</v>
      </c>
    </row>
    <row r="6079" spans="1:7" x14ac:dyDescent="0.25">
      <c r="A6079" t="s">
        <v>311</v>
      </c>
      <c r="B6079" t="s">
        <v>314</v>
      </c>
      <c r="C6079" t="s">
        <v>439</v>
      </c>
      <c r="D6079" s="34">
        <v>45139</v>
      </c>
      <c r="E6079">
        <v>421.11</v>
      </c>
      <c r="F6079" s="24">
        <v>50.4</v>
      </c>
      <c r="G6079" s="24">
        <f t="shared" si="94"/>
        <v>471.51</v>
      </c>
    </row>
    <row r="6080" spans="1:7" x14ac:dyDescent="0.25">
      <c r="A6080" t="s">
        <v>311</v>
      </c>
      <c r="B6080" t="s">
        <v>314</v>
      </c>
      <c r="C6080" t="s">
        <v>440</v>
      </c>
      <c r="D6080" s="34">
        <v>45139</v>
      </c>
      <c r="E6080">
        <v>421.11</v>
      </c>
      <c r="F6080" s="24">
        <v>50.4</v>
      </c>
      <c r="G6080" s="24">
        <f t="shared" si="94"/>
        <v>471.51</v>
      </c>
    </row>
    <row r="6081" spans="1:7" x14ac:dyDescent="0.25">
      <c r="A6081" t="s">
        <v>311</v>
      </c>
      <c r="B6081" t="s">
        <v>314</v>
      </c>
      <c r="C6081" t="s">
        <v>441</v>
      </c>
      <c r="D6081" s="34">
        <v>45139</v>
      </c>
      <c r="E6081">
        <v>421.11</v>
      </c>
      <c r="F6081" s="24">
        <v>50.4</v>
      </c>
      <c r="G6081" s="24">
        <f t="shared" si="94"/>
        <v>471.51</v>
      </c>
    </row>
    <row r="6082" spans="1:7" x14ac:dyDescent="0.25">
      <c r="A6082" t="s">
        <v>311</v>
      </c>
      <c r="B6082" t="s">
        <v>314</v>
      </c>
      <c r="C6082" t="s">
        <v>442</v>
      </c>
      <c r="D6082" s="34">
        <v>45139</v>
      </c>
      <c r="E6082">
        <v>421.11</v>
      </c>
      <c r="F6082" s="24">
        <v>50.4</v>
      </c>
      <c r="G6082" s="24">
        <f t="shared" si="94"/>
        <v>471.51</v>
      </c>
    </row>
    <row r="6083" spans="1:7" x14ac:dyDescent="0.25">
      <c r="A6083" t="s">
        <v>311</v>
      </c>
      <c r="B6083" t="s">
        <v>314</v>
      </c>
      <c r="C6083" t="s">
        <v>443</v>
      </c>
      <c r="D6083" s="34">
        <v>45139</v>
      </c>
      <c r="E6083">
        <v>421.11</v>
      </c>
      <c r="F6083" s="24">
        <v>50.4</v>
      </c>
      <c r="G6083" s="24">
        <f t="shared" ref="G6083:G6146" si="95">SUM(E6083:F6083)</f>
        <v>471.51</v>
      </c>
    </row>
    <row r="6084" spans="1:7" x14ac:dyDescent="0.25">
      <c r="A6084" t="s">
        <v>311</v>
      </c>
      <c r="B6084" t="s">
        <v>314</v>
      </c>
      <c r="C6084" t="s">
        <v>444</v>
      </c>
      <c r="D6084" s="34">
        <v>45139</v>
      </c>
      <c r="E6084">
        <v>421.11</v>
      </c>
      <c r="F6084" s="24">
        <v>50.4</v>
      </c>
      <c r="G6084" s="24">
        <f t="shared" si="95"/>
        <v>471.51</v>
      </c>
    </row>
    <row r="6085" spans="1:7" x14ac:dyDescent="0.25">
      <c r="A6085" t="s">
        <v>311</v>
      </c>
      <c r="B6085" t="s">
        <v>314</v>
      </c>
      <c r="C6085" t="s">
        <v>445</v>
      </c>
      <c r="D6085" s="34">
        <v>45139</v>
      </c>
      <c r="E6085">
        <v>421.11</v>
      </c>
      <c r="F6085" s="24">
        <v>50.4</v>
      </c>
      <c r="G6085" s="24">
        <f t="shared" si="95"/>
        <v>471.51</v>
      </c>
    </row>
    <row r="6086" spans="1:7" x14ac:dyDescent="0.25">
      <c r="A6086" t="s">
        <v>311</v>
      </c>
      <c r="B6086" t="s">
        <v>314</v>
      </c>
      <c r="C6086" t="s">
        <v>446</v>
      </c>
      <c r="D6086" s="34">
        <v>45139</v>
      </c>
      <c r="E6086">
        <v>421.11</v>
      </c>
      <c r="F6086" s="24">
        <v>50.4</v>
      </c>
      <c r="G6086" s="24">
        <f t="shared" si="95"/>
        <v>471.51</v>
      </c>
    </row>
    <row r="6087" spans="1:7" x14ac:dyDescent="0.25">
      <c r="A6087" t="s">
        <v>311</v>
      </c>
      <c r="B6087" t="s">
        <v>314</v>
      </c>
      <c r="C6087" t="s">
        <v>447</v>
      </c>
      <c r="D6087" s="34">
        <v>45139</v>
      </c>
      <c r="E6087">
        <v>421.11</v>
      </c>
      <c r="F6087" s="24">
        <v>50.4</v>
      </c>
      <c r="G6087" s="24">
        <f t="shared" si="95"/>
        <v>471.51</v>
      </c>
    </row>
    <row r="6088" spans="1:7" x14ac:dyDescent="0.25">
      <c r="A6088" t="s">
        <v>311</v>
      </c>
      <c r="B6088" t="s">
        <v>314</v>
      </c>
      <c r="C6088" t="s">
        <v>448</v>
      </c>
      <c r="D6088" s="34">
        <v>45139</v>
      </c>
      <c r="E6088">
        <v>421.11</v>
      </c>
      <c r="F6088" s="24">
        <v>50.4</v>
      </c>
      <c r="G6088" s="24">
        <f t="shared" si="95"/>
        <v>471.51</v>
      </c>
    </row>
    <row r="6089" spans="1:7" x14ac:dyDescent="0.25">
      <c r="A6089" t="s">
        <v>311</v>
      </c>
      <c r="B6089" t="s">
        <v>314</v>
      </c>
      <c r="C6089" t="s">
        <v>449</v>
      </c>
      <c r="D6089" s="34">
        <v>45139</v>
      </c>
      <c r="E6089">
        <v>421.11</v>
      </c>
      <c r="F6089" s="24">
        <v>50.4</v>
      </c>
      <c r="G6089" s="24">
        <f t="shared" si="95"/>
        <v>471.51</v>
      </c>
    </row>
    <row r="6090" spans="1:7" x14ac:dyDescent="0.25">
      <c r="A6090" t="s">
        <v>311</v>
      </c>
      <c r="B6090" t="s">
        <v>314</v>
      </c>
      <c r="C6090" t="s">
        <v>450</v>
      </c>
      <c r="D6090" s="34">
        <v>45139</v>
      </c>
      <c r="E6090">
        <v>421.11</v>
      </c>
      <c r="F6090" s="24">
        <v>50.4</v>
      </c>
      <c r="G6090" s="24">
        <f t="shared" si="95"/>
        <v>471.51</v>
      </c>
    </row>
    <row r="6091" spans="1:7" x14ac:dyDescent="0.25">
      <c r="A6091" t="s">
        <v>311</v>
      </c>
      <c r="B6091" t="s">
        <v>314</v>
      </c>
      <c r="C6091" t="s">
        <v>451</v>
      </c>
      <c r="D6091" s="34">
        <v>45139</v>
      </c>
      <c r="E6091">
        <v>421.11</v>
      </c>
      <c r="F6091" s="24">
        <v>50.4</v>
      </c>
      <c r="G6091" s="24">
        <f t="shared" si="95"/>
        <v>471.51</v>
      </c>
    </row>
    <row r="6092" spans="1:7" x14ac:dyDescent="0.25">
      <c r="A6092" t="s">
        <v>311</v>
      </c>
      <c r="B6092" t="s">
        <v>314</v>
      </c>
      <c r="C6092" t="s">
        <v>452</v>
      </c>
      <c r="D6092" s="34">
        <v>45139</v>
      </c>
      <c r="E6092">
        <v>421.11</v>
      </c>
      <c r="F6092" s="24">
        <v>50.4</v>
      </c>
      <c r="G6092" s="24">
        <f t="shared" si="95"/>
        <v>471.51</v>
      </c>
    </row>
    <row r="6093" spans="1:7" x14ac:dyDescent="0.25">
      <c r="A6093" t="s">
        <v>311</v>
      </c>
      <c r="B6093" t="s">
        <v>314</v>
      </c>
      <c r="C6093" t="s">
        <v>453</v>
      </c>
      <c r="D6093" s="34">
        <v>45139</v>
      </c>
      <c r="E6093">
        <v>421.11</v>
      </c>
      <c r="F6093" s="24">
        <v>50.4</v>
      </c>
      <c r="G6093" s="24">
        <f t="shared" si="95"/>
        <v>471.51</v>
      </c>
    </row>
    <row r="6094" spans="1:7" x14ac:dyDescent="0.25">
      <c r="A6094" t="s">
        <v>311</v>
      </c>
      <c r="B6094" t="s">
        <v>314</v>
      </c>
      <c r="C6094" t="s">
        <v>454</v>
      </c>
      <c r="D6094" s="34">
        <v>45139</v>
      </c>
      <c r="E6094">
        <v>421.11</v>
      </c>
      <c r="F6094" s="24">
        <v>50.4</v>
      </c>
      <c r="G6094" s="24">
        <f t="shared" si="95"/>
        <v>471.51</v>
      </c>
    </row>
    <row r="6095" spans="1:7" x14ac:dyDescent="0.25">
      <c r="A6095" t="s">
        <v>311</v>
      </c>
      <c r="B6095" t="s">
        <v>314</v>
      </c>
      <c r="C6095" t="s">
        <v>455</v>
      </c>
      <c r="D6095" s="34">
        <v>45139</v>
      </c>
      <c r="E6095">
        <v>421.11</v>
      </c>
      <c r="F6095" s="24">
        <v>50.4</v>
      </c>
      <c r="G6095" s="24">
        <f t="shared" si="95"/>
        <v>471.51</v>
      </c>
    </row>
    <row r="6096" spans="1:7" x14ac:dyDescent="0.25">
      <c r="A6096" t="s">
        <v>311</v>
      </c>
      <c r="B6096" t="s">
        <v>314</v>
      </c>
      <c r="C6096" t="s">
        <v>456</v>
      </c>
      <c r="D6096" s="34">
        <v>45139</v>
      </c>
      <c r="E6096">
        <v>421.11</v>
      </c>
      <c r="F6096" s="24">
        <v>50.4</v>
      </c>
      <c r="G6096" s="24">
        <f t="shared" si="95"/>
        <v>471.51</v>
      </c>
    </row>
    <row r="6097" spans="1:7" x14ac:dyDescent="0.25">
      <c r="A6097" t="s">
        <v>311</v>
      </c>
      <c r="B6097" t="s">
        <v>314</v>
      </c>
      <c r="C6097" t="s">
        <v>457</v>
      </c>
      <c r="D6097" s="34">
        <v>45139</v>
      </c>
      <c r="E6097">
        <v>421.11</v>
      </c>
      <c r="F6097" s="24">
        <v>50.4</v>
      </c>
      <c r="G6097" s="24">
        <f t="shared" si="95"/>
        <v>471.51</v>
      </c>
    </row>
    <row r="6098" spans="1:7" x14ac:dyDescent="0.25">
      <c r="A6098" t="s">
        <v>311</v>
      </c>
      <c r="B6098" t="s">
        <v>314</v>
      </c>
      <c r="C6098" t="s">
        <v>458</v>
      </c>
      <c r="D6098" s="34">
        <v>45139</v>
      </c>
      <c r="E6098">
        <v>421.11</v>
      </c>
      <c r="F6098" s="24">
        <v>50.4</v>
      </c>
      <c r="G6098" s="24">
        <f t="shared" si="95"/>
        <v>471.51</v>
      </c>
    </row>
    <row r="6099" spans="1:7" x14ac:dyDescent="0.25">
      <c r="A6099" t="s">
        <v>311</v>
      </c>
      <c r="B6099" t="s">
        <v>314</v>
      </c>
      <c r="C6099" t="s">
        <v>459</v>
      </c>
      <c r="D6099" s="34">
        <v>45139</v>
      </c>
      <c r="E6099">
        <v>421.11</v>
      </c>
      <c r="F6099" s="24">
        <v>50.4</v>
      </c>
      <c r="G6099" s="24">
        <f t="shared" si="95"/>
        <v>471.51</v>
      </c>
    </row>
    <row r="6100" spans="1:7" x14ac:dyDescent="0.25">
      <c r="A6100" t="s">
        <v>311</v>
      </c>
      <c r="B6100" t="s">
        <v>314</v>
      </c>
      <c r="C6100" t="s">
        <v>460</v>
      </c>
      <c r="D6100" s="34">
        <v>45139</v>
      </c>
      <c r="E6100">
        <v>421.11</v>
      </c>
      <c r="F6100" s="24">
        <v>50.4</v>
      </c>
      <c r="G6100" s="24">
        <f t="shared" si="95"/>
        <v>471.51</v>
      </c>
    </row>
    <row r="6101" spans="1:7" x14ac:dyDescent="0.25">
      <c r="A6101" t="s">
        <v>311</v>
      </c>
      <c r="B6101" t="s">
        <v>314</v>
      </c>
      <c r="C6101" t="s">
        <v>461</v>
      </c>
      <c r="D6101" s="34">
        <v>45139</v>
      </c>
      <c r="E6101">
        <v>421.11</v>
      </c>
      <c r="F6101" s="24">
        <v>50.4</v>
      </c>
      <c r="G6101" s="24">
        <f t="shared" si="95"/>
        <v>471.51</v>
      </c>
    </row>
    <row r="6102" spans="1:7" x14ac:dyDescent="0.25">
      <c r="A6102" t="s">
        <v>311</v>
      </c>
      <c r="B6102" t="s">
        <v>314</v>
      </c>
      <c r="C6102" t="s">
        <v>462</v>
      </c>
      <c r="D6102" s="34">
        <v>45139</v>
      </c>
      <c r="E6102">
        <v>421.11</v>
      </c>
      <c r="F6102" s="24">
        <v>50.4</v>
      </c>
      <c r="G6102" s="24">
        <f t="shared" si="95"/>
        <v>471.51</v>
      </c>
    </row>
    <row r="6103" spans="1:7" x14ac:dyDescent="0.25">
      <c r="A6103" t="s">
        <v>311</v>
      </c>
      <c r="B6103" t="s">
        <v>314</v>
      </c>
      <c r="C6103" t="s">
        <v>463</v>
      </c>
      <c r="D6103" s="34">
        <v>45139</v>
      </c>
      <c r="E6103">
        <v>421.11</v>
      </c>
      <c r="F6103" s="24">
        <v>50.4</v>
      </c>
      <c r="G6103" s="24">
        <f t="shared" si="95"/>
        <v>471.51</v>
      </c>
    </row>
    <row r="6104" spans="1:7" x14ac:dyDescent="0.25">
      <c r="A6104" t="s">
        <v>311</v>
      </c>
      <c r="B6104" t="s">
        <v>314</v>
      </c>
      <c r="C6104" t="s">
        <v>464</v>
      </c>
      <c r="D6104" s="34">
        <v>45139</v>
      </c>
      <c r="E6104">
        <v>421.11</v>
      </c>
      <c r="F6104" s="24">
        <v>50.4</v>
      </c>
      <c r="G6104" s="24">
        <f t="shared" si="95"/>
        <v>471.51</v>
      </c>
    </row>
    <row r="6105" spans="1:7" x14ac:dyDescent="0.25">
      <c r="A6105" t="s">
        <v>311</v>
      </c>
      <c r="B6105" t="s">
        <v>314</v>
      </c>
      <c r="C6105" t="s">
        <v>465</v>
      </c>
      <c r="D6105" s="34">
        <v>45139</v>
      </c>
      <c r="E6105">
        <v>421.11</v>
      </c>
      <c r="F6105" s="24">
        <v>50.4</v>
      </c>
      <c r="G6105" s="24">
        <f t="shared" si="95"/>
        <v>471.51</v>
      </c>
    </row>
    <row r="6106" spans="1:7" x14ac:dyDescent="0.25">
      <c r="A6106" t="s">
        <v>311</v>
      </c>
      <c r="B6106" t="s">
        <v>314</v>
      </c>
      <c r="C6106" t="s">
        <v>466</v>
      </c>
      <c r="D6106" s="34">
        <v>45139</v>
      </c>
      <c r="E6106">
        <v>421.11</v>
      </c>
      <c r="F6106" s="24">
        <v>50.4</v>
      </c>
      <c r="G6106" s="24">
        <f t="shared" si="95"/>
        <v>471.51</v>
      </c>
    </row>
    <row r="6107" spans="1:7" x14ac:dyDescent="0.25">
      <c r="A6107" t="s">
        <v>311</v>
      </c>
      <c r="B6107" t="s">
        <v>314</v>
      </c>
      <c r="C6107" t="s">
        <v>467</v>
      </c>
      <c r="D6107" s="34">
        <v>45139</v>
      </c>
      <c r="E6107">
        <v>421.11</v>
      </c>
      <c r="F6107" s="24">
        <v>50.4</v>
      </c>
      <c r="G6107" s="24">
        <f t="shared" si="95"/>
        <v>471.51</v>
      </c>
    </row>
    <row r="6108" spans="1:7" x14ac:dyDescent="0.25">
      <c r="A6108" t="s">
        <v>311</v>
      </c>
      <c r="B6108" t="s">
        <v>314</v>
      </c>
      <c r="C6108" t="s">
        <v>468</v>
      </c>
      <c r="D6108" s="34">
        <v>45139</v>
      </c>
      <c r="E6108">
        <v>421.11</v>
      </c>
      <c r="F6108" s="24">
        <v>50.4</v>
      </c>
      <c r="G6108" s="24">
        <f t="shared" si="95"/>
        <v>471.51</v>
      </c>
    </row>
    <row r="6109" spans="1:7" x14ac:dyDescent="0.25">
      <c r="A6109" t="s">
        <v>311</v>
      </c>
      <c r="B6109" t="s">
        <v>314</v>
      </c>
      <c r="C6109" t="s">
        <v>469</v>
      </c>
      <c r="D6109" s="34">
        <v>45139</v>
      </c>
      <c r="E6109">
        <v>421.11</v>
      </c>
      <c r="F6109" s="24">
        <v>50.4</v>
      </c>
      <c r="G6109" s="24">
        <f t="shared" si="95"/>
        <v>471.51</v>
      </c>
    </row>
    <row r="6110" spans="1:7" x14ac:dyDescent="0.25">
      <c r="A6110" t="s">
        <v>311</v>
      </c>
      <c r="B6110" t="s">
        <v>314</v>
      </c>
      <c r="C6110" t="s">
        <v>470</v>
      </c>
      <c r="D6110" s="34">
        <v>45139</v>
      </c>
      <c r="E6110">
        <v>421.11</v>
      </c>
      <c r="F6110" s="24">
        <v>50.4</v>
      </c>
      <c r="G6110" s="24">
        <f t="shared" si="95"/>
        <v>471.51</v>
      </c>
    </row>
    <row r="6111" spans="1:7" x14ac:dyDescent="0.25">
      <c r="A6111" t="s">
        <v>311</v>
      </c>
      <c r="B6111" t="s">
        <v>314</v>
      </c>
      <c r="C6111" t="s">
        <v>471</v>
      </c>
      <c r="D6111" s="34">
        <v>45139</v>
      </c>
      <c r="E6111">
        <v>421.11</v>
      </c>
      <c r="F6111" s="24">
        <v>50.4</v>
      </c>
      <c r="G6111" s="24">
        <f t="shared" si="95"/>
        <v>471.51</v>
      </c>
    </row>
    <row r="6112" spans="1:7" x14ac:dyDescent="0.25">
      <c r="A6112" t="s">
        <v>311</v>
      </c>
      <c r="B6112" t="s">
        <v>314</v>
      </c>
      <c r="C6112" t="s">
        <v>472</v>
      </c>
      <c r="D6112" s="34">
        <v>45139</v>
      </c>
      <c r="E6112">
        <v>421.11</v>
      </c>
      <c r="F6112" s="24">
        <v>50.4</v>
      </c>
      <c r="G6112" s="24">
        <f t="shared" si="95"/>
        <v>471.51</v>
      </c>
    </row>
    <row r="6113" spans="1:7" x14ac:dyDescent="0.25">
      <c r="A6113" t="s">
        <v>311</v>
      </c>
      <c r="B6113" t="s">
        <v>314</v>
      </c>
      <c r="C6113" t="s">
        <v>473</v>
      </c>
      <c r="D6113" s="34">
        <v>45139</v>
      </c>
      <c r="E6113">
        <v>421.11</v>
      </c>
      <c r="F6113" s="24">
        <v>50.4</v>
      </c>
      <c r="G6113" s="24">
        <f t="shared" si="95"/>
        <v>471.51</v>
      </c>
    </row>
    <row r="6114" spans="1:7" x14ac:dyDescent="0.25">
      <c r="A6114" t="s">
        <v>311</v>
      </c>
      <c r="B6114" t="s">
        <v>314</v>
      </c>
      <c r="C6114" t="s">
        <v>474</v>
      </c>
      <c r="D6114" s="34">
        <v>45139</v>
      </c>
      <c r="E6114">
        <v>421.11</v>
      </c>
      <c r="F6114" s="24">
        <v>50.4</v>
      </c>
      <c r="G6114" s="24">
        <f t="shared" si="95"/>
        <v>471.51</v>
      </c>
    </row>
    <row r="6115" spans="1:7" x14ac:dyDescent="0.25">
      <c r="A6115" t="s">
        <v>311</v>
      </c>
      <c r="B6115" t="s">
        <v>314</v>
      </c>
      <c r="C6115" t="s">
        <v>475</v>
      </c>
      <c r="D6115" s="34">
        <v>45139</v>
      </c>
      <c r="E6115">
        <v>421.11</v>
      </c>
      <c r="F6115" s="24">
        <v>50.4</v>
      </c>
      <c r="G6115" s="24">
        <f t="shared" si="95"/>
        <v>471.51</v>
      </c>
    </row>
    <row r="6116" spans="1:7" x14ac:dyDescent="0.25">
      <c r="A6116" t="s">
        <v>311</v>
      </c>
      <c r="B6116" t="s">
        <v>314</v>
      </c>
      <c r="C6116" t="s">
        <v>476</v>
      </c>
      <c r="D6116" s="34">
        <v>45139</v>
      </c>
      <c r="E6116">
        <v>419.75</v>
      </c>
      <c r="F6116" s="24">
        <v>50.23</v>
      </c>
      <c r="G6116" s="24">
        <f t="shared" si="95"/>
        <v>469.98</v>
      </c>
    </row>
    <row r="6117" spans="1:7" x14ac:dyDescent="0.25">
      <c r="A6117" t="s">
        <v>311</v>
      </c>
      <c r="B6117" t="s">
        <v>314</v>
      </c>
      <c r="C6117" t="s">
        <v>477</v>
      </c>
      <c r="D6117" s="34">
        <v>45139</v>
      </c>
      <c r="E6117">
        <v>421.11</v>
      </c>
      <c r="F6117" s="24">
        <v>50.4</v>
      </c>
      <c r="G6117" s="24">
        <f t="shared" si="95"/>
        <v>471.51</v>
      </c>
    </row>
    <row r="6118" spans="1:7" x14ac:dyDescent="0.25">
      <c r="A6118" t="s">
        <v>311</v>
      </c>
      <c r="B6118" t="s">
        <v>314</v>
      </c>
      <c r="C6118" t="s">
        <v>478</v>
      </c>
      <c r="D6118" s="34">
        <v>45139</v>
      </c>
      <c r="E6118">
        <v>421.11</v>
      </c>
      <c r="F6118" s="24">
        <v>50.4</v>
      </c>
      <c r="G6118" s="24">
        <f t="shared" si="95"/>
        <v>471.51</v>
      </c>
    </row>
    <row r="6119" spans="1:7" x14ac:dyDescent="0.25">
      <c r="A6119" t="s">
        <v>311</v>
      </c>
      <c r="B6119" t="s">
        <v>314</v>
      </c>
      <c r="C6119" t="s">
        <v>479</v>
      </c>
      <c r="D6119" s="34">
        <v>45139</v>
      </c>
      <c r="E6119">
        <v>421.11</v>
      </c>
      <c r="F6119" s="24">
        <v>50.4</v>
      </c>
      <c r="G6119" s="24">
        <f t="shared" si="95"/>
        <v>471.51</v>
      </c>
    </row>
    <row r="6120" spans="1:7" x14ac:dyDescent="0.25">
      <c r="A6120" t="s">
        <v>311</v>
      </c>
      <c r="B6120" t="s">
        <v>314</v>
      </c>
      <c r="C6120" t="s">
        <v>480</v>
      </c>
      <c r="D6120" s="34">
        <v>45139</v>
      </c>
      <c r="E6120">
        <v>421.11</v>
      </c>
      <c r="F6120" s="24">
        <v>50.4</v>
      </c>
      <c r="G6120" s="24">
        <f t="shared" si="95"/>
        <v>471.51</v>
      </c>
    </row>
    <row r="6121" spans="1:7" x14ac:dyDescent="0.25">
      <c r="A6121" t="s">
        <v>311</v>
      </c>
      <c r="B6121" t="s">
        <v>314</v>
      </c>
      <c r="C6121" t="s">
        <v>481</v>
      </c>
      <c r="D6121" s="34">
        <v>45139</v>
      </c>
      <c r="E6121">
        <v>419.75</v>
      </c>
      <c r="F6121" s="24">
        <v>50.23</v>
      </c>
      <c r="G6121" s="24">
        <f t="shared" si="95"/>
        <v>469.98</v>
      </c>
    </row>
    <row r="6122" spans="1:7" x14ac:dyDescent="0.25">
      <c r="A6122" t="s">
        <v>311</v>
      </c>
      <c r="B6122" t="s">
        <v>314</v>
      </c>
      <c r="C6122" t="s">
        <v>482</v>
      </c>
      <c r="D6122" s="34">
        <v>45139</v>
      </c>
      <c r="E6122">
        <v>419.75</v>
      </c>
      <c r="F6122" s="24">
        <v>50.23</v>
      </c>
      <c r="G6122" s="24">
        <f t="shared" si="95"/>
        <v>469.98</v>
      </c>
    </row>
    <row r="6123" spans="1:7" x14ac:dyDescent="0.25">
      <c r="A6123" t="s">
        <v>311</v>
      </c>
      <c r="B6123" t="s">
        <v>314</v>
      </c>
      <c r="C6123" t="s">
        <v>483</v>
      </c>
      <c r="D6123" s="34">
        <v>45139</v>
      </c>
      <c r="E6123">
        <v>419.75</v>
      </c>
      <c r="F6123" s="24">
        <v>50.23</v>
      </c>
      <c r="G6123" s="24">
        <f t="shared" si="95"/>
        <v>469.98</v>
      </c>
    </row>
    <row r="6124" spans="1:7" x14ac:dyDescent="0.25">
      <c r="A6124" t="s">
        <v>311</v>
      </c>
      <c r="B6124" t="s">
        <v>314</v>
      </c>
      <c r="C6124" t="s">
        <v>484</v>
      </c>
      <c r="D6124" s="34">
        <v>45139</v>
      </c>
      <c r="E6124">
        <v>419.75</v>
      </c>
      <c r="F6124" s="24">
        <v>50.23</v>
      </c>
      <c r="G6124" s="24">
        <f t="shared" si="95"/>
        <v>469.98</v>
      </c>
    </row>
    <row r="6125" spans="1:7" x14ac:dyDescent="0.25">
      <c r="A6125" t="s">
        <v>311</v>
      </c>
      <c r="B6125" t="s">
        <v>314</v>
      </c>
      <c r="C6125" t="s">
        <v>485</v>
      </c>
      <c r="D6125" s="34">
        <v>45139</v>
      </c>
      <c r="E6125">
        <v>419.75</v>
      </c>
      <c r="F6125" s="24">
        <v>50.23</v>
      </c>
      <c r="G6125" s="24">
        <f t="shared" si="95"/>
        <v>469.98</v>
      </c>
    </row>
    <row r="6126" spans="1:7" x14ac:dyDescent="0.25">
      <c r="A6126" t="s">
        <v>311</v>
      </c>
      <c r="B6126" t="s">
        <v>314</v>
      </c>
      <c r="C6126" t="s">
        <v>486</v>
      </c>
      <c r="D6126" s="34">
        <v>45139</v>
      </c>
      <c r="E6126">
        <v>419.75</v>
      </c>
      <c r="F6126" s="24">
        <v>50.23</v>
      </c>
      <c r="G6126" s="24">
        <f t="shared" si="95"/>
        <v>469.98</v>
      </c>
    </row>
    <row r="6127" spans="1:7" x14ac:dyDescent="0.25">
      <c r="A6127" t="s">
        <v>311</v>
      </c>
      <c r="B6127" t="s">
        <v>314</v>
      </c>
      <c r="C6127" t="s">
        <v>487</v>
      </c>
      <c r="D6127" s="34">
        <v>45139</v>
      </c>
      <c r="E6127">
        <v>419.75</v>
      </c>
      <c r="F6127" s="24">
        <v>50.23</v>
      </c>
      <c r="G6127" s="24">
        <f t="shared" si="95"/>
        <v>469.98</v>
      </c>
    </row>
    <row r="6128" spans="1:7" x14ac:dyDescent="0.25">
      <c r="A6128" t="s">
        <v>311</v>
      </c>
      <c r="B6128" t="s">
        <v>314</v>
      </c>
      <c r="C6128" t="s">
        <v>488</v>
      </c>
      <c r="D6128" s="34">
        <v>45139</v>
      </c>
      <c r="E6128">
        <v>419.75</v>
      </c>
      <c r="F6128" s="24">
        <v>50.23</v>
      </c>
      <c r="G6128" s="24">
        <f t="shared" si="95"/>
        <v>469.98</v>
      </c>
    </row>
    <row r="6129" spans="1:7" x14ac:dyDescent="0.25">
      <c r="A6129" t="s">
        <v>311</v>
      </c>
      <c r="B6129" t="s">
        <v>314</v>
      </c>
      <c r="C6129" t="s">
        <v>489</v>
      </c>
      <c r="D6129" s="34">
        <v>45139</v>
      </c>
      <c r="E6129">
        <v>419.75</v>
      </c>
      <c r="F6129" s="24">
        <v>50.23</v>
      </c>
      <c r="G6129" s="24">
        <f t="shared" si="95"/>
        <v>469.98</v>
      </c>
    </row>
    <row r="6130" spans="1:7" x14ac:dyDescent="0.25">
      <c r="A6130" t="s">
        <v>311</v>
      </c>
      <c r="B6130" t="s">
        <v>314</v>
      </c>
      <c r="C6130" t="s">
        <v>490</v>
      </c>
      <c r="D6130" s="34">
        <v>45139</v>
      </c>
      <c r="E6130">
        <v>419.75</v>
      </c>
      <c r="F6130" s="24">
        <v>50.23</v>
      </c>
      <c r="G6130" s="24">
        <f t="shared" si="95"/>
        <v>469.98</v>
      </c>
    </row>
    <row r="6131" spans="1:7" x14ac:dyDescent="0.25">
      <c r="A6131" t="s">
        <v>311</v>
      </c>
      <c r="B6131" t="s">
        <v>314</v>
      </c>
      <c r="C6131" t="s">
        <v>491</v>
      </c>
      <c r="D6131" s="34">
        <v>45139</v>
      </c>
      <c r="E6131">
        <v>419.75</v>
      </c>
      <c r="F6131" s="24">
        <v>50.23</v>
      </c>
      <c r="G6131" s="24">
        <f t="shared" si="95"/>
        <v>469.98</v>
      </c>
    </row>
    <row r="6132" spans="1:7" x14ac:dyDescent="0.25">
      <c r="A6132" t="s">
        <v>311</v>
      </c>
      <c r="B6132" t="s">
        <v>314</v>
      </c>
      <c r="C6132" t="s">
        <v>492</v>
      </c>
      <c r="D6132" s="34">
        <v>45139</v>
      </c>
      <c r="E6132">
        <v>419.75</v>
      </c>
      <c r="F6132" s="24">
        <v>50.23</v>
      </c>
      <c r="G6132" s="24">
        <f t="shared" si="95"/>
        <v>469.98</v>
      </c>
    </row>
    <row r="6133" spans="1:7" x14ac:dyDescent="0.25">
      <c r="A6133" t="s">
        <v>311</v>
      </c>
      <c r="B6133" t="s">
        <v>314</v>
      </c>
      <c r="C6133" t="s">
        <v>493</v>
      </c>
      <c r="D6133" s="34">
        <v>45139</v>
      </c>
      <c r="E6133">
        <v>419.75</v>
      </c>
      <c r="F6133" s="24">
        <v>50.23</v>
      </c>
      <c r="G6133" s="24">
        <f t="shared" si="95"/>
        <v>469.98</v>
      </c>
    </row>
    <row r="6134" spans="1:7" x14ac:dyDescent="0.25">
      <c r="A6134" t="s">
        <v>311</v>
      </c>
      <c r="B6134" t="s">
        <v>314</v>
      </c>
      <c r="C6134" t="s">
        <v>494</v>
      </c>
      <c r="D6134" s="34">
        <v>45139</v>
      </c>
      <c r="E6134">
        <v>419.75</v>
      </c>
      <c r="F6134" s="24">
        <v>50.23</v>
      </c>
      <c r="G6134" s="24">
        <f t="shared" si="95"/>
        <v>469.98</v>
      </c>
    </row>
    <row r="6135" spans="1:7" x14ac:dyDescent="0.25">
      <c r="A6135" t="s">
        <v>311</v>
      </c>
      <c r="B6135" t="s">
        <v>314</v>
      </c>
      <c r="C6135" t="s">
        <v>495</v>
      </c>
      <c r="D6135" s="34">
        <v>45139</v>
      </c>
      <c r="E6135">
        <v>419.75</v>
      </c>
      <c r="F6135" s="24">
        <v>50.23</v>
      </c>
      <c r="G6135" s="24">
        <f t="shared" si="95"/>
        <v>469.98</v>
      </c>
    </row>
    <row r="6136" spans="1:7" x14ac:dyDescent="0.25">
      <c r="A6136" t="s">
        <v>311</v>
      </c>
      <c r="B6136" t="s">
        <v>314</v>
      </c>
      <c r="C6136" t="s">
        <v>496</v>
      </c>
      <c r="D6136" s="34">
        <v>45139</v>
      </c>
      <c r="E6136">
        <v>419.75</v>
      </c>
      <c r="F6136" s="24">
        <v>50.23</v>
      </c>
      <c r="G6136" s="24">
        <f t="shared" si="95"/>
        <v>469.98</v>
      </c>
    </row>
    <row r="6137" spans="1:7" x14ac:dyDescent="0.25">
      <c r="A6137" t="s">
        <v>311</v>
      </c>
      <c r="B6137" t="s">
        <v>314</v>
      </c>
      <c r="C6137" t="s">
        <v>497</v>
      </c>
      <c r="D6137" s="34">
        <v>45139</v>
      </c>
      <c r="E6137">
        <v>419.75</v>
      </c>
      <c r="F6137" s="24">
        <v>50.23</v>
      </c>
      <c r="G6137" s="24">
        <f t="shared" si="95"/>
        <v>469.98</v>
      </c>
    </row>
    <row r="6138" spans="1:7" x14ac:dyDescent="0.25">
      <c r="A6138" t="s">
        <v>311</v>
      </c>
      <c r="B6138" t="s">
        <v>314</v>
      </c>
      <c r="C6138" t="s">
        <v>498</v>
      </c>
      <c r="D6138" s="34">
        <v>45139</v>
      </c>
      <c r="E6138">
        <v>419.75</v>
      </c>
      <c r="F6138" s="24">
        <v>50.23</v>
      </c>
      <c r="G6138" s="24">
        <f t="shared" si="95"/>
        <v>469.98</v>
      </c>
    </row>
    <row r="6139" spans="1:7" x14ac:dyDescent="0.25">
      <c r="A6139" t="s">
        <v>311</v>
      </c>
      <c r="B6139" t="s">
        <v>314</v>
      </c>
      <c r="C6139" t="s">
        <v>499</v>
      </c>
      <c r="D6139" s="34">
        <v>45139</v>
      </c>
      <c r="E6139">
        <v>419.75</v>
      </c>
      <c r="F6139" s="24">
        <v>50.23</v>
      </c>
      <c r="G6139" s="24">
        <f t="shared" si="95"/>
        <v>469.98</v>
      </c>
    </row>
    <row r="6140" spans="1:7" x14ac:dyDescent="0.25">
      <c r="A6140" t="s">
        <v>311</v>
      </c>
      <c r="B6140" t="s">
        <v>314</v>
      </c>
      <c r="C6140" t="s">
        <v>500</v>
      </c>
      <c r="D6140" s="34">
        <v>45139</v>
      </c>
      <c r="E6140">
        <v>419.75</v>
      </c>
      <c r="F6140" s="24">
        <v>50.23</v>
      </c>
      <c r="G6140" s="24">
        <f t="shared" si="95"/>
        <v>469.98</v>
      </c>
    </row>
    <row r="6141" spans="1:7" x14ac:dyDescent="0.25">
      <c r="A6141" t="s">
        <v>311</v>
      </c>
      <c r="B6141" t="s">
        <v>314</v>
      </c>
      <c r="C6141" t="s">
        <v>501</v>
      </c>
      <c r="D6141" s="34">
        <v>45139</v>
      </c>
      <c r="E6141">
        <v>419.75</v>
      </c>
      <c r="F6141" s="24">
        <v>50.23</v>
      </c>
      <c r="G6141" s="24">
        <f t="shared" si="95"/>
        <v>469.98</v>
      </c>
    </row>
    <row r="6142" spans="1:7" x14ac:dyDescent="0.25">
      <c r="A6142" t="s">
        <v>311</v>
      </c>
      <c r="B6142" t="s">
        <v>314</v>
      </c>
      <c r="C6142" t="s">
        <v>502</v>
      </c>
      <c r="D6142" s="34">
        <v>45139</v>
      </c>
      <c r="E6142">
        <v>419.75</v>
      </c>
      <c r="F6142" s="24">
        <v>50.23</v>
      </c>
      <c r="G6142" s="24">
        <f t="shared" si="95"/>
        <v>469.98</v>
      </c>
    </row>
    <row r="6143" spans="1:7" x14ac:dyDescent="0.25">
      <c r="A6143" t="s">
        <v>311</v>
      </c>
      <c r="B6143" t="s">
        <v>314</v>
      </c>
      <c r="C6143" t="s">
        <v>503</v>
      </c>
      <c r="D6143" s="34">
        <v>45139</v>
      </c>
      <c r="E6143">
        <v>419.75</v>
      </c>
      <c r="F6143" s="24">
        <v>50.23</v>
      </c>
      <c r="G6143" s="24">
        <f t="shared" si="95"/>
        <v>469.98</v>
      </c>
    </row>
    <row r="6144" spans="1:7" x14ac:dyDescent="0.25">
      <c r="A6144" t="s">
        <v>311</v>
      </c>
      <c r="B6144" t="s">
        <v>314</v>
      </c>
      <c r="C6144" t="s">
        <v>504</v>
      </c>
      <c r="D6144" s="34">
        <v>45139</v>
      </c>
      <c r="E6144">
        <v>419.75</v>
      </c>
      <c r="F6144" s="24">
        <v>50.23</v>
      </c>
      <c r="G6144" s="24">
        <f t="shared" si="95"/>
        <v>469.98</v>
      </c>
    </row>
    <row r="6145" spans="1:7" x14ac:dyDescent="0.25">
      <c r="A6145" t="s">
        <v>311</v>
      </c>
      <c r="B6145" t="s">
        <v>314</v>
      </c>
      <c r="C6145" t="s">
        <v>505</v>
      </c>
      <c r="D6145" s="34">
        <v>45139</v>
      </c>
      <c r="E6145">
        <v>419.75</v>
      </c>
      <c r="F6145" s="24">
        <v>50.23</v>
      </c>
      <c r="G6145" s="24">
        <f t="shared" si="95"/>
        <v>469.98</v>
      </c>
    </row>
    <row r="6146" spans="1:7" x14ac:dyDescent="0.25">
      <c r="A6146" t="s">
        <v>311</v>
      </c>
      <c r="B6146" t="s">
        <v>312</v>
      </c>
      <c r="C6146" t="s">
        <v>313</v>
      </c>
      <c r="D6146" s="34">
        <v>45170</v>
      </c>
      <c r="E6146">
        <v>920153.9</v>
      </c>
      <c r="F6146" s="24">
        <v>278338.2</v>
      </c>
      <c r="G6146" s="24">
        <f t="shared" si="95"/>
        <v>1198492.1000000001</v>
      </c>
    </row>
    <row r="6147" spans="1:7" x14ac:dyDescent="0.25">
      <c r="A6147" t="s">
        <v>311</v>
      </c>
      <c r="B6147" t="s">
        <v>314</v>
      </c>
      <c r="C6147" t="s">
        <v>315</v>
      </c>
      <c r="D6147" s="34">
        <v>45170</v>
      </c>
      <c r="E6147">
        <v>421.02</v>
      </c>
      <c r="F6147" s="24">
        <v>48.96</v>
      </c>
      <c r="G6147" s="24">
        <f t="shared" ref="G6147:G6210" si="96">SUM(E6147:F6147)</f>
        <v>469.97999999999996</v>
      </c>
    </row>
    <row r="6148" spans="1:7" x14ac:dyDescent="0.25">
      <c r="A6148" t="s">
        <v>311</v>
      </c>
      <c r="B6148" t="s">
        <v>314</v>
      </c>
      <c r="C6148" t="s">
        <v>316</v>
      </c>
      <c r="D6148" s="34">
        <v>45170</v>
      </c>
      <c r="E6148">
        <v>422.39</v>
      </c>
      <c r="F6148" s="24">
        <v>49.12</v>
      </c>
      <c r="G6148" s="24">
        <f t="shared" si="96"/>
        <v>471.51</v>
      </c>
    </row>
    <row r="6149" spans="1:7" x14ac:dyDescent="0.25">
      <c r="A6149" t="s">
        <v>311</v>
      </c>
      <c r="B6149" t="s">
        <v>314</v>
      </c>
      <c r="C6149" t="s">
        <v>317</v>
      </c>
      <c r="D6149" s="34">
        <v>45170</v>
      </c>
      <c r="E6149">
        <v>421.02</v>
      </c>
      <c r="F6149" s="24">
        <v>48.96</v>
      </c>
      <c r="G6149" s="24">
        <f t="shared" si="96"/>
        <v>469.97999999999996</v>
      </c>
    </row>
    <row r="6150" spans="1:7" x14ac:dyDescent="0.25">
      <c r="A6150" t="s">
        <v>311</v>
      </c>
      <c r="B6150" t="s">
        <v>314</v>
      </c>
      <c r="C6150" t="s">
        <v>318</v>
      </c>
      <c r="D6150" s="34">
        <v>45170</v>
      </c>
      <c r="E6150">
        <v>422.39</v>
      </c>
      <c r="F6150" s="24">
        <v>49.12</v>
      </c>
      <c r="G6150" s="24">
        <f t="shared" si="96"/>
        <v>471.51</v>
      </c>
    </row>
    <row r="6151" spans="1:7" x14ac:dyDescent="0.25">
      <c r="A6151" t="s">
        <v>311</v>
      </c>
      <c r="B6151" t="s">
        <v>314</v>
      </c>
      <c r="C6151" t="s">
        <v>319</v>
      </c>
      <c r="D6151" s="34">
        <v>45170</v>
      </c>
      <c r="E6151">
        <v>422.39</v>
      </c>
      <c r="F6151" s="24">
        <v>49.12</v>
      </c>
      <c r="G6151" s="24">
        <f t="shared" si="96"/>
        <v>471.51</v>
      </c>
    </row>
    <row r="6152" spans="1:7" x14ac:dyDescent="0.25">
      <c r="A6152" t="s">
        <v>311</v>
      </c>
      <c r="B6152" t="s">
        <v>314</v>
      </c>
      <c r="C6152" t="s">
        <v>320</v>
      </c>
      <c r="D6152" s="34">
        <v>45170</v>
      </c>
      <c r="E6152">
        <v>422.39</v>
      </c>
      <c r="F6152" s="24">
        <v>49.12</v>
      </c>
      <c r="G6152" s="24">
        <f t="shared" si="96"/>
        <v>471.51</v>
      </c>
    </row>
    <row r="6153" spans="1:7" x14ac:dyDescent="0.25">
      <c r="A6153" t="s">
        <v>311</v>
      </c>
      <c r="B6153" t="s">
        <v>314</v>
      </c>
      <c r="C6153" t="s">
        <v>321</v>
      </c>
      <c r="D6153" s="34">
        <v>45170</v>
      </c>
      <c r="E6153">
        <v>421.02</v>
      </c>
      <c r="F6153" s="24">
        <v>48.96</v>
      </c>
      <c r="G6153" s="24">
        <f t="shared" si="96"/>
        <v>469.97999999999996</v>
      </c>
    </row>
    <row r="6154" spans="1:7" x14ac:dyDescent="0.25">
      <c r="A6154" t="s">
        <v>311</v>
      </c>
      <c r="B6154" t="s">
        <v>314</v>
      </c>
      <c r="C6154" t="s">
        <v>322</v>
      </c>
      <c r="D6154" s="34">
        <v>45170</v>
      </c>
      <c r="E6154">
        <v>422.39</v>
      </c>
      <c r="F6154" s="24">
        <v>49.12</v>
      </c>
      <c r="G6154" s="24">
        <f t="shared" si="96"/>
        <v>471.51</v>
      </c>
    </row>
    <row r="6155" spans="1:7" x14ac:dyDescent="0.25">
      <c r="A6155" t="s">
        <v>311</v>
      </c>
      <c r="B6155" t="s">
        <v>314</v>
      </c>
      <c r="C6155" t="s">
        <v>323</v>
      </c>
      <c r="D6155" s="34">
        <v>45170</v>
      </c>
      <c r="E6155">
        <v>421.02</v>
      </c>
      <c r="F6155" s="24">
        <v>48.96</v>
      </c>
      <c r="G6155" s="24">
        <f t="shared" si="96"/>
        <v>469.97999999999996</v>
      </c>
    </row>
    <row r="6156" spans="1:7" x14ac:dyDescent="0.25">
      <c r="A6156" t="s">
        <v>311</v>
      </c>
      <c r="B6156" t="s">
        <v>314</v>
      </c>
      <c r="C6156" t="s">
        <v>324</v>
      </c>
      <c r="D6156" s="34">
        <v>45170</v>
      </c>
      <c r="E6156">
        <v>422.39</v>
      </c>
      <c r="F6156" s="24">
        <v>49.12</v>
      </c>
      <c r="G6156" s="24">
        <f t="shared" si="96"/>
        <v>471.51</v>
      </c>
    </row>
    <row r="6157" spans="1:7" x14ac:dyDescent="0.25">
      <c r="A6157" t="s">
        <v>311</v>
      </c>
      <c r="B6157" t="s">
        <v>314</v>
      </c>
      <c r="C6157" t="s">
        <v>325</v>
      </c>
      <c r="D6157" s="34">
        <v>45170</v>
      </c>
      <c r="E6157">
        <v>421.02</v>
      </c>
      <c r="F6157" s="24">
        <v>48.96</v>
      </c>
      <c r="G6157" s="24">
        <f t="shared" si="96"/>
        <v>469.97999999999996</v>
      </c>
    </row>
    <row r="6158" spans="1:7" x14ac:dyDescent="0.25">
      <c r="A6158" t="s">
        <v>311</v>
      </c>
      <c r="B6158" t="s">
        <v>314</v>
      </c>
      <c r="C6158" t="s">
        <v>326</v>
      </c>
      <c r="D6158" s="34">
        <v>45170</v>
      </c>
      <c r="E6158">
        <v>422.39</v>
      </c>
      <c r="F6158" s="24">
        <v>49.12</v>
      </c>
      <c r="G6158" s="24">
        <f t="shared" si="96"/>
        <v>471.51</v>
      </c>
    </row>
    <row r="6159" spans="1:7" x14ac:dyDescent="0.25">
      <c r="A6159" t="s">
        <v>311</v>
      </c>
      <c r="B6159" t="s">
        <v>314</v>
      </c>
      <c r="C6159" t="s">
        <v>327</v>
      </c>
      <c r="D6159" s="34">
        <v>45170</v>
      </c>
      <c r="E6159">
        <v>422.39</v>
      </c>
      <c r="F6159" s="24">
        <v>49.12</v>
      </c>
      <c r="G6159" s="24">
        <f t="shared" si="96"/>
        <v>471.51</v>
      </c>
    </row>
    <row r="6160" spans="1:7" x14ac:dyDescent="0.25">
      <c r="A6160" t="s">
        <v>311</v>
      </c>
      <c r="B6160" t="s">
        <v>314</v>
      </c>
      <c r="C6160" t="s">
        <v>328</v>
      </c>
      <c r="D6160" s="34">
        <v>45170</v>
      </c>
      <c r="E6160">
        <v>422.39</v>
      </c>
      <c r="F6160" s="24">
        <v>49.12</v>
      </c>
      <c r="G6160" s="24">
        <f t="shared" si="96"/>
        <v>471.51</v>
      </c>
    </row>
    <row r="6161" spans="1:7" x14ac:dyDescent="0.25">
      <c r="A6161" t="s">
        <v>311</v>
      </c>
      <c r="B6161" t="s">
        <v>314</v>
      </c>
      <c r="C6161" t="s">
        <v>329</v>
      </c>
      <c r="D6161" s="34">
        <v>45170</v>
      </c>
      <c r="E6161">
        <v>422.39</v>
      </c>
      <c r="F6161" s="24">
        <v>49.12</v>
      </c>
      <c r="G6161" s="24">
        <f t="shared" si="96"/>
        <v>471.51</v>
      </c>
    </row>
    <row r="6162" spans="1:7" x14ac:dyDescent="0.25">
      <c r="A6162" t="s">
        <v>311</v>
      </c>
      <c r="B6162" t="s">
        <v>314</v>
      </c>
      <c r="C6162" t="s">
        <v>330</v>
      </c>
      <c r="D6162" s="34">
        <v>45170</v>
      </c>
      <c r="E6162">
        <v>421.02</v>
      </c>
      <c r="F6162" s="24">
        <v>48.96</v>
      </c>
      <c r="G6162" s="24">
        <f t="shared" si="96"/>
        <v>469.97999999999996</v>
      </c>
    </row>
    <row r="6163" spans="1:7" x14ac:dyDescent="0.25">
      <c r="A6163" t="s">
        <v>311</v>
      </c>
      <c r="B6163" t="s">
        <v>314</v>
      </c>
      <c r="C6163" t="s">
        <v>331</v>
      </c>
      <c r="D6163" s="34">
        <v>45170</v>
      </c>
      <c r="E6163">
        <v>422.39</v>
      </c>
      <c r="F6163" s="24">
        <v>49.12</v>
      </c>
      <c r="G6163" s="24">
        <f t="shared" si="96"/>
        <v>471.51</v>
      </c>
    </row>
    <row r="6164" spans="1:7" x14ac:dyDescent="0.25">
      <c r="A6164" t="s">
        <v>311</v>
      </c>
      <c r="B6164" t="s">
        <v>314</v>
      </c>
      <c r="C6164" t="s">
        <v>332</v>
      </c>
      <c r="D6164" s="34">
        <v>45170</v>
      </c>
      <c r="E6164">
        <v>422.39</v>
      </c>
      <c r="F6164" s="24">
        <v>49.12</v>
      </c>
      <c r="G6164" s="24">
        <f t="shared" si="96"/>
        <v>471.51</v>
      </c>
    </row>
    <row r="6165" spans="1:7" x14ac:dyDescent="0.25">
      <c r="A6165" t="s">
        <v>311</v>
      </c>
      <c r="B6165" t="s">
        <v>314</v>
      </c>
      <c r="C6165" t="s">
        <v>333</v>
      </c>
      <c r="D6165" s="34">
        <v>45170</v>
      </c>
      <c r="E6165">
        <v>422.39</v>
      </c>
      <c r="F6165" s="24">
        <v>49.12</v>
      </c>
      <c r="G6165" s="24">
        <f t="shared" si="96"/>
        <v>471.51</v>
      </c>
    </row>
    <row r="6166" spans="1:7" x14ac:dyDescent="0.25">
      <c r="A6166" t="s">
        <v>311</v>
      </c>
      <c r="B6166" t="s">
        <v>314</v>
      </c>
      <c r="C6166" t="s">
        <v>334</v>
      </c>
      <c r="D6166" s="34">
        <v>45170</v>
      </c>
      <c r="E6166">
        <v>421.02</v>
      </c>
      <c r="F6166" s="24">
        <v>48.96</v>
      </c>
      <c r="G6166" s="24">
        <f t="shared" si="96"/>
        <v>469.97999999999996</v>
      </c>
    </row>
    <row r="6167" spans="1:7" x14ac:dyDescent="0.25">
      <c r="A6167" t="s">
        <v>311</v>
      </c>
      <c r="B6167" t="s">
        <v>314</v>
      </c>
      <c r="C6167" t="s">
        <v>335</v>
      </c>
      <c r="D6167" s="34">
        <v>45170</v>
      </c>
      <c r="E6167">
        <v>422.39</v>
      </c>
      <c r="F6167" s="24">
        <v>49.12</v>
      </c>
      <c r="G6167" s="24">
        <f t="shared" si="96"/>
        <v>471.51</v>
      </c>
    </row>
    <row r="6168" spans="1:7" x14ac:dyDescent="0.25">
      <c r="A6168" t="s">
        <v>311</v>
      </c>
      <c r="B6168" t="s">
        <v>314</v>
      </c>
      <c r="C6168" t="s">
        <v>336</v>
      </c>
      <c r="D6168" s="34">
        <v>45170</v>
      </c>
      <c r="E6168">
        <v>422.39</v>
      </c>
      <c r="F6168" s="24">
        <v>49.12</v>
      </c>
      <c r="G6168" s="24">
        <f t="shared" si="96"/>
        <v>471.51</v>
      </c>
    </row>
    <row r="6169" spans="1:7" x14ac:dyDescent="0.25">
      <c r="A6169" t="s">
        <v>311</v>
      </c>
      <c r="B6169" t="s">
        <v>314</v>
      </c>
      <c r="C6169" t="s">
        <v>337</v>
      </c>
      <c r="D6169" s="34">
        <v>45170</v>
      </c>
      <c r="E6169">
        <v>421.02</v>
      </c>
      <c r="F6169" s="24">
        <v>48.96</v>
      </c>
      <c r="G6169" s="24">
        <f t="shared" si="96"/>
        <v>469.97999999999996</v>
      </c>
    </row>
    <row r="6170" spans="1:7" x14ac:dyDescent="0.25">
      <c r="A6170" t="s">
        <v>311</v>
      </c>
      <c r="B6170" t="s">
        <v>314</v>
      </c>
      <c r="C6170" t="s">
        <v>338</v>
      </c>
      <c r="D6170" s="34">
        <v>45170</v>
      </c>
      <c r="E6170">
        <v>421.02</v>
      </c>
      <c r="F6170" s="24">
        <v>48.96</v>
      </c>
      <c r="G6170" s="24">
        <f t="shared" si="96"/>
        <v>469.97999999999996</v>
      </c>
    </row>
    <row r="6171" spans="1:7" x14ac:dyDescent="0.25">
      <c r="A6171" t="s">
        <v>311</v>
      </c>
      <c r="B6171" t="s">
        <v>314</v>
      </c>
      <c r="C6171" t="s">
        <v>339</v>
      </c>
      <c r="D6171" s="34">
        <v>45170</v>
      </c>
      <c r="E6171">
        <v>421.02</v>
      </c>
      <c r="F6171" s="24">
        <v>48.96</v>
      </c>
      <c r="G6171" s="24">
        <f t="shared" si="96"/>
        <v>469.97999999999996</v>
      </c>
    </row>
    <row r="6172" spans="1:7" x14ac:dyDescent="0.25">
      <c r="A6172" t="s">
        <v>311</v>
      </c>
      <c r="B6172" t="s">
        <v>314</v>
      </c>
      <c r="C6172" t="s">
        <v>340</v>
      </c>
      <c r="D6172" s="34">
        <v>45170</v>
      </c>
      <c r="E6172">
        <v>421.02</v>
      </c>
      <c r="F6172" s="24">
        <v>48.96</v>
      </c>
      <c r="G6172" s="24">
        <f t="shared" si="96"/>
        <v>469.97999999999996</v>
      </c>
    </row>
    <row r="6173" spans="1:7" x14ac:dyDescent="0.25">
      <c r="A6173" t="s">
        <v>311</v>
      </c>
      <c r="B6173" t="s">
        <v>314</v>
      </c>
      <c r="C6173" t="s">
        <v>341</v>
      </c>
      <c r="D6173" s="34">
        <v>45170</v>
      </c>
      <c r="E6173">
        <v>421.02</v>
      </c>
      <c r="F6173" s="24">
        <v>48.96</v>
      </c>
      <c r="G6173" s="24">
        <f t="shared" si="96"/>
        <v>469.97999999999996</v>
      </c>
    </row>
    <row r="6174" spans="1:7" x14ac:dyDescent="0.25">
      <c r="A6174" t="s">
        <v>311</v>
      </c>
      <c r="B6174" t="s">
        <v>314</v>
      </c>
      <c r="C6174" t="s">
        <v>342</v>
      </c>
      <c r="D6174" s="34">
        <v>45170</v>
      </c>
      <c r="E6174">
        <v>421.02</v>
      </c>
      <c r="F6174" s="24">
        <v>48.96</v>
      </c>
      <c r="G6174" s="24">
        <f t="shared" si="96"/>
        <v>469.97999999999996</v>
      </c>
    </row>
    <row r="6175" spans="1:7" x14ac:dyDescent="0.25">
      <c r="A6175" t="s">
        <v>311</v>
      </c>
      <c r="B6175" t="s">
        <v>314</v>
      </c>
      <c r="C6175" t="s">
        <v>343</v>
      </c>
      <c r="D6175" s="34">
        <v>45170</v>
      </c>
      <c r="E6175">
        <v>421.02</v>
      </c>
      <c r="F6175" s="24">
        <v>48.96</v>
      </c>
      <c r="G6175" s="24">
        <f t="shared" si="96"/>
        <v>469.97999999999996</v>
      </c>
    </row>
    <row r="6176" spans="1:7" x14ac:dyDescent="0.25">
      <c r="A6176" t="s">
        <v>311</v>
      </c>
      <c r="B6176" t="s">
        <v>314</v>
      </c>
      <c r="C6176" t="s">
        <v>344</v>
      </c>
      <c r="D6176" s="34">
        <v>45170</v>
      </c>
      <c r="E6176">
        <v>421.02</v>
      </c>
      <c r="F6176" s="24">
        <v>48.96</v>
      </c>
      <c r="G6176" s="24">
        <f t="shared" si="96"/>
        <v>469.97999999999996</v>
      </c>
    </row>
    <row r="6177" spans="1:7" x14ac:dyDescent="0.25">
      <c r="A6177" t="s">
        <v>311</v>
      </c>
      <c r="B6177" t="s">
        <v>314</v>
      </c>
      <c r="C6177" t="s">
        <v>345</v>
      </c>
      <c r="D6177" s="34">
        <v>45170</v>
      </c>
      <c r="E6177">
        <v>421.02</v>
      </c>
      <c r="F6177" s="24">
        <v>48.96</v>
      </c>
      <c r="G6177" s="24">
        <f t="shared" si="96"/>
        <v>469.97999999999996</v>
      </c>
    </row>
    <row r="6178" spans="1:7" x14ac:dyDescent="0.25">
      <c r="A6178" t="s">
        <v>311</v>
      </c>
      <c r="B6178" t="s">
        <v>314</v>
      </c>
      <c r="C6178" t="s">
        <v>346</v>
      </c>
      <c r="D6178" s="34">
        <v>45170</v>
      </c>
      <c r="E6178">
        <v>421.02</v>
      </c>
      <c r="F6178" s="24">
        <v>48.96</v>
      </c>
      <c r="G6178" s="24">
        <f t="shared" si="96"/>
        <v>469.97999999999996</v>
      </c>
    </row>
    <row r="6179" spans="1:7" x14ac:dyDescent="0.25">
      <c r="A6179" t="s">
        <v>311</v>
      </c>
      <c r="B6179" t="s">
        <v>314</v>
      </c>
      <c r="C6179" t="s">
        <v>347</v>
      </c>
      <c r="D6179" s="34">
        <v>45170</v>
      </c>
      <c r="E6179">
        <v>421.02</v>
      </c>
      <c r="F6179" s="24">
        <v>48.96</v>
      </c>
      <c r="G6179" s="24">
        <f t="shared" si="96"/>
        <v>469.97999999999996</v>
      </c>
    </row>
    <row r="6180" spans="1:7" x14ac:dyDescent="0.25">
      <c r="A6180" t="s">
        <v>311</v>
      </c>
      <c r="B6180" t="s">
        <v>314</v>
      </c>
      <c r="C6180" t="s">
        <v>348</v>
      </c>
      <c r="D6180" s="34">
        <v>45170</v>
      </c>
      <c r="E6180">
        <v>421.02</v>
      </c>
      <c r="F6180" s="24">
        <v>48.96</v>
      </c>
      <c r="G6180" s="24">
        <f t="shared" si="96"/>
        <v>469.97999999999996</v>
      </c>
    </row>
    <row r="6181" spans="1:7" x14ac:dyDescent="0.25">
      <c r="A6181" t="s">
        <v>311</v>
      </c>
      <c r="B6181" t="s">
        <v>314</v>
      </c>
      <c r="C6181" t="s">
        <v>349</v>
      </c>
      <c r="D6181" s="34">
        <v>45170</v>
      </c>
      <c r="E6181">
        <v>422.39</v>
      </c>
      <c r="F6181" s="24">
        <v>49.12</v>
      </c>
      <c r="G6181" s="24">
        <f t="shared" si="96"/>
        <v>471.51</v>
      </c>
    </row>
    <row r="6182" spans="1:7" x14ac:dyDescent="0.25">
      <c r="A6182" t="s">
        <v>311</v>
      </c>
      <c r="B6182" t="s">
        <v>314</v>
      </c>
      <c r="C6182" t="s">
        <v>350</v>
      </c>
      <c r="D6182" s="34">
        <v>45170</v>
      </c>
      <c r="E6182">
        <v>421.02</v>
      </c>
      <c r="F6182" s="24">
        <v>48.96</v>
      </c>
      <c r="G6182" s="24">
        <f t="shared" si="96"/>
        <v>469.97999999999996</v>
      </c>
    </row>
    <row r="6183" spans="1:7" x14ac:dyDescent="0.25">
      <c r="A6183" t="s">
        <v>311</v>
      </c>
      <c r="B6183" t="s">
        <v>314</v>
      </c>
      <c r="C6183" t="s">
        <v>351</v>
      </c>
      <c r="D6183" s="34">
        <v>45170</v>
      </c>
      <c r="E6183">
        <v>422.39</v>
      </c>
      <c r="F6183" s="24">
        <v>49.12</v>
      </c>
      <c r="G6183" s="24">
        <f t="shared" si="96"/>
        <v>471.51</v>
      </c>
    </row>
    <row r="6184" spans="1:7" x14ac:dyDescent="0.25">
      <c r="A6184" t="s">
        <v>311</v>
      </c>
      <c r="B6184" t="s">
        <v>314</v>
      </c>
      <c r="C6184" t="s">
        <v>352</v>
      </c>
      <c r="D6184" s="34">
        <v>45170</v>
      </c>
      <c r="E6184">
        <v>422.39</v>
      </c>
      <c r="F6184" s="24">
        <v>49.12</v>
      </c>
      <c r="G6184" s="24">
        <f t="shared" si="96"/>
        <v>471.51</v>
      </c>
    </row>
    <row r="6185" spans="1:7" x14ac:dyDescent="0.25">
      <c r="A6185" t="s">
        <v>311</v>
      </c>
      <c r="B6185" t="s">
        <v>314</v>
      </c>
      <c r="C6185" t="s">
        <v>353</v>
      </c>
      <c r="D6185" s="34">
        <v>45170</v>
      </c>
      <c r="E6185">
        <v>421.02</v>
      </c>
      <c r="F6185" s="24">
        <v>48.96</v>
      </c>
      <c r="G6185" s="24">
        <f t="shared" si="96"/>
        <v>469.97999999999996</v>
      </c>
    </row>
    <row r="6186" spans="1:7" x14ac:dyDescent="0.25">
      <c r="A6186" t="s">
        <v>311</v>
      </c>
      <c r="B6186" t="s">
        <v>314</v>
      </c>
      <c r="C6186" t="s">
        <v>354</v>
      </c>
      <c r="D6186" s="34">
        <v>45170</v>
      </c>
      <c r="E6186">
        <v>422.39</v>
      </c>
      <c r="F6186" s="24">
        <v>49.12</v>
      </c>
      <c r="G6186" s="24">
        <f t="shared" si="96"/>
        <v>471.51</v>
      </c>
    </row>
    <row r="6187" spans="1:7" x14ac:dyDescent="0.25">
      <c r="A6187" t="s">
        <v>311</v>
      </c>
      <c r="B6187" t="s">
        <v>314</v>
      </c>
      <c r="C6187" t="s">
        <v>355</v>
      </c>
      <c r="D6187" s="34">
        <v>45170</v>
      </c>
      <c r="E6187">
        <v>422.39</v>
      </c>
      <c r="F6187" s="24">
        <v>49.12</v>
      </c>
      <c r="G6187" s="24">
        <f t="shared" si="96"/>
        <v>471.51</v>
      </c>
    </row>
    <row r="6188" spans="1:7" x14ac:dyDescent="0.25">
      <c r="A6188" t="s">
        <v>311</v>
      </c>
      <c r="B6188" t="s">
        <v>314</v>
      </c>
      <c r="C6188" t="s">
        <v>356</v>
      </c>
      <c r="D6188" s="34">
        <v>45170</v>
      </c>
      <c r="E6188">
        <v>422.39</v>
      </c>
      <c r="F6188" s="24">
        <v>49.12</v>
      </c>
      <c r="G6188" s="24">
        <f t="shared" si="96"/>
        <v>471.51</v>
      </c>
    </row>
    <row r="6189" spans="1:7" x14ac:dyDescent="0.25">
      <c r="A6189" t="s">
        <v>311</v>
      </c>
      <c r="B6189" t="s">
        <v>314</v>
      </c>
      <c r="C6189" t="s">
        <v>357</v>
      </c>
      <c r="D6189" s="34">
        <v>45170</v>
      </c>
      <c r="E6189">
        <v>422.39</v>
      </c>
      <c r="F6189" s="24">
        <v>49.12</v>
      </c>
      <c r="G6189" s="24">
        <f t="shared" si="96"/>
        <v>471.51</v>
      </c>
    </row>
    <row r="6190" spans="1:7" x14ac:dyDescent="0.25">
      <c r="A6190" t="s">
        <v>311</v>
      </c>
      <c r="B6190" t="s">
        <v>314</v>
      </c>
      <c r="C6190" t="s">
        <v>358</v>
      </c>
      <c r="D6190" s="34">
        <v>45170</v>
      </c>
      <c r="E6190">
        <v>422.39</v>
      </c>
      <c r="F6190" s="24">
        <v>49.12</v>
      </c>
      <c r="G6190" s="24">
        <f t="shared" si="96"/>
        <v>471.51</v>
      </c>
    </row>
    <row r="6191" spans="1:7" x14ac:dyDescent="0.25">
      <c r="A6191" t="s">
        <v>311</v>
      </c>
      <c r="B6191" t="s">
        <v>314</v>
      </c>
      <c r="C6191" t="s">
        <v>359</v>
      </c>
      <c r="D6191" s="34">
        <v>45170</v>
      </c>
      <c r="E6191">
        <v>422.39</v>
      </c>
      <c r="F6191" s="24">
        <v>49.12</v>
      </c>
      <c r="G6191" s="24">
        <f t="shared" si="96"/>
        <v>471.51</v>
      </c>
    </row>
    <row r="6192" spans="1:7" x14ac:dyDescent="0.25">
      <c r="A6192" t="s">
        <v>311</v>
      </c>
      <c r="B6192" t="s">
        <v>314</v>
      </c>
      <c r="C6192" t="s">
        <v>360</v>
      </c>
      <c r="D6192" s="34">
        <v>45170</v>
      </c>
      <c r="E6192">
        <v>422.39</v>
      </c>
      <c r="F6192" s="24">
        <v>49.12</v>
      </c>
      <c r="G6192" s="24">
        <f t="shared" si="96"/>
        <v>471.51</v>
      </c>
    </row>
    <row r="6193" spans="1:7" x14ac:dyDescent="0.25">
      <c r="A6193" t="s">
        <v>311</v>
      </c>
      <c r="B6193" t="s">
        <v>314</v>
      </c>
      <c r="C6193" t="s">
        <v>361</v>
      </c>
      <c r="D6193" s="34">
        <v>45170</v>
      </c>
      <c r="E6193">
        <v>422.39</v>
      </c>
      <c r="F6193" s="24">
        <v>49.12</v>
      </c>
      <c r="G6193" s="24">
        <f t="shared" si="96"/>
        <v>471.51</v>
      </c>
    </row>
    <row r="6194" spans="1:7" x14ac:dyDescent="0.25">
      <c r="A6194" t="s">
        <v>311</v>
      </c>
      <c r="B6194" t="s">
        <v>314</v>
      </c>
      <c r="C6194" t="s">
        <v>362</v>
      </c>
      <c r="D6194" s="34">
        <v>45170</v>
      </c>
      <c r="E6194">
        <v>422.39</v>
      </c>
      <c r="F6194" s="24">
        <v>49.12</v>
      </c>
      <c r="G6194" s="24">
        <f t="shared" si="96"/>
        <v>471.51</v>
      </c>
    </row>
    <row r="6195" spans="1:7" x14ac:dyDescent="0.25">
      <c r="A6195" t="s">
        <v>311</v>
      </c>
      <c r="B6195" t="s">
        <v>314</v>
      </c>
      <c r="C6195" t="s">
        <v>363</v>
      </c>
      <c r="D6195" s="34">
        <v>45170</v>
      </c>
      <c r="E6195">
        <v>422.39</v>
      </c>
      <c r="F6195" s="24">
        <v>49.12</v>
      </c>
      <c r="G6195" s="24">
        <f t="shared" si="96"/>
        <v>471.51</v>
      </c>
    </row>
    <row r="6196" spans="1:7" x14ac:dyDescent="0.25">
      <c r="A6196" t="s">
        <v>311</v>
      </c>
      <c r="B6196" t="s">
        <v>314</v>
      </c>
      <c r="C6196" t="s">
        <v>364</v>
      </c>
      <c r="D6196" s="34">
        <v>45170</v>
      </c>
      <c r="E6196">
        <v>422.39</v>
      </c>
      <c r="F6196" s="24">
        <v>49.12</v>
      </c>
      <c r="G6196" s="24">
        <f t="shared" si="96"/>
        <v>471.51</v>
      </c>
    </row>
    <row r="6197" spans="1:7" x14ac:dyDescent="0.25">
      <c r="A6197" t="s">
        <v>311</v>
      </c>
      <c r="B6197" t="s">
        <v>314</v>
      </c>
      <c r="C6197" t="s">
        <v>365</v>
      </c>
      <c r="D6197" s="34">
        <v>45170</v>
      </c>
      <c r="E6197">
        <v>422.39</v>
      </c>
      <c r="F6197" s="24">
        <v>49.12</v>
      </c>
      <c r="G6197" s="24">
        <f t="shared" si="96"/>
        <v>471.51</v>
      </c>
    </row>
    <row r="6198" spans="1:7" x14ac:dyDescent="0.25">
      <c r="A6198" t="s">
        <v>311</v>
      </c>
      <c r="B6198" t="s">
        <v>314</v>
      </c>
      <c r="C6198" t="s">
        <v>366</v>
      </c>
      <c r="D6198" s="34">
        <v>45170</v>
      </c>
      <c r="E6198">
        <v>422.39</v>
      </c>
      <c r="F6198" s="24">
        <v>49.12</v>
      </c>
      <c r="G6198" s="24">
        <f t="shared" si="96"/>
        <v>471.51</v>
      </c>
    </row>
    <row r="6199" spans="1:7" x14ac:dyDescent="0.25">
      <c r="A6199" t="s">
        <v>311</v>
      </c>
      <c r="B6199" t="s">
        <v>314</v>
      </c>
      <c r="C6199" t="s">
        <v>367</v>
      </c>
      <c r="D6199" s="34">
        <v>45170</v>
      </c>
      <c r="E6199">
        <v>421.02</v>
      </c>
      <c r="F6199" s="24">
        <v>48.96</v>
      </c>
      <c r="G6199" s="24">
        <f t="shared" si="96"/>
        <v>469.97999999999996</v>
      </c>
    </row>
    <row r="6200" spans="1:7" x14ac:dyDescent="0.25">
      <c r="A6200" t="s">
        <v>311</v>
      </c>
      <c r="B6200" t="s">
        <v>314</v>
      </c>
      <c r="C6200" t="s">
        <v>368</v>
      </c>
      <c r="D6200" s="34">
        <v>45170</v>
      </c>
      <c r="E6200">
        <v>422.39</v>
      </c>
      <c r="F6200" s="24">
        <v>49.12</v>
      </c>
      <c r="G6200" s="24">
        <f t="shared" si="96"/>
        <v>471.51</v>
      </c>
    </row>
    <row r="6201" spans="1:7" x14ac:dyDescent="0.25">
      <c r="A6201" t="s">
        <v>311</v>
      </c>
      <c r="B6201" t="s">
        <v>314</v>
      </c>
      <c r="C6201" t="s">
        <v>369</v>
      </c>
      <c r="D6201" s="34">
        <v>45170</v>
      </c>
      <c r="E6201">
        <v>422.39</v>
      </c>
      <c r="F6201" s="24">
        <v>49.12</v>
      </c>
      <c r="G6201" s="24">
        <f t="shared" si="96"/>
        <v>471.51</v>
      </c>
    </row>
    <row r="6202" spans="1:7" x14ac:dyDescent="0.25">
      <c r="A6202" t="s">
        <v>311</v>
      </c>
      <c r="B6202" t="s">
        <v>314</v>
      </c>
      <c r="C6202" t="s">
        <v>370</v>
      </c>
      <c r="D6202" s="34">
        <v>45170</v>
      </c>
      <c r="E6202">
        <v>422.39</v>
      </c>
      <c r="F6202" s="24">
        <v>49.12</v>
      </c>
      <c r="G6202" s="24">
        <f t="shared" si="96"/>
        <v>471.51</v>
      </c>
    </row>
    <row r="6203" spans="1:7" x14ac:dyDescent="0.25">
      <c r="A6203" t="s">
        <v>311</v>
      </c>
      <c r="B6203" t="s">
        <v>314</v>
      </c>
      <c r="C6203" t="s">
        <v>371</v>
      </c>
      <c r="D6203" s="34">
        <v>45170</v>
      </c>
      <c r="E6203">
        <v>422.39</v>
      </c>
      <c r="F6203" s="24">
        <v>49.12</v>
      </c>
      <c r="G6203" s="24">
        <f t="shared" si="96"/>
        <v>471.51</v>
      </c>
    </row>
    <row r="6204" spans="1:7" x14ac:dyDescent="0.25">
      <c r="A6204" t="s">
        <v>311</v>
      </c>
      <c r="B6204" t="s">
        <v>314</v>
      </c>
      <c r="C6204" t="s">
        <v>372</v>
      </c>
      <c r="D6204" s="34">
        <v>45170</v>
      </c>
      <c r="E6204">
        <v>422.39</v>
      </c>
      <c r="F6204" s="24">
        <v>49.12</v>
      </c>
      <c r="G6204" s="24">
        <f t="shared" si="96"/>
        <v>471.51</v>
      </c>
    </row>
    <row r="6205" spans="1:7" x14ac:dyDescent="0.25">
      <c r="A6205" t="s">
        <v>311</v>
      </c>
      <c r="B6205" t="s">
        <v>314</v>
      </c>
      <c r="C6205" t="s">
        <v>373</v>
      </c>
      <c r="D6205" s="34">
        <v>45170</v>
      </c>
      <c r="E6205">
        <v>422.39</v>
      </c>
      <c r="F6205" s="24">
        <v>49.12</v>
      </c>
      <c r="G6205" s="24">
        <f t="shared" si="96"/>
        <v>471.51</v>
      </c>
    </row>
    <row r="6206" spans="1:7" x14ac:dyDescent="0.25">
      <c r="A6206" t="s">
        <v>311</v>
      </c>
      <c r="B6206" t="s">
        <v>314</v>
      </c>
      <c r="C6206" t="s">
        <v>374</v>
      </c>
      <c r="D6206" s="34">
        <v>45170</v>
      </c>
      <c r="E6206">
        <v>421.02</v>
      </c>
      <c r="F6206" s="24">
        <v>48.96</v>
      </c>
      <c r="G6206" s="24">
        <f t="shared" si="96"/>
        <v>469.97999999999996</v>
      </c>
    </row>
    <row r="6207" spans="1:7" x14ac:dyDescent="0.25">
      <c r="A6207" t="s">
        <v>311</v>
      </c>
      <c r="B6207" t="s">
        <v>314</v>
      </c>
      <c r="C6207" t="s">
        <v>375</v>
      </c>
      <c r="D6207" s="34">
        <v>45170</v>
      </c>
      <c r="E6207">
        <v>422.39</v>
      </c>
      <c r="F6207" s="24">
        <v>49.12</v>
      </c>
      <c r="G6207" s="24">
        <f t="shared" si="96"/>
        <v>471.51</v>
      </c>
    </row>
    <row r="6208" spans="1:7" x14ac:dyDescent="0.25">
      <c r="A6208" t="s">
        <v>311</v>
      </c>
      <c r="B6208" t="s">
        <v>314</v>
      </c>
      <c r="C6208" t="s">
        <v>376</v>
      </c>
      <c r="D6208" s="34">
        <v>45170</v>
      </c>
      <c r="E6208">
        <v>422.39</v>
      </c>
      <c r="F6208" s="24">
        <v>49.12</v>
      </c>
      <c r="G6208" s="24">
        <f t="shared" si="96"/>
        <v>471.51</v>
      </c>
    </row>
    <row r="6209" spans="1:7" x14ac:dyDescent="0.25">
      <c r="A6209" t="s">
        <v>311</v>
      </c>
      <c r="B6209" t="s">
        <v>314</v>
      </c>
      <c r="C6209" t="s">
        <v>377</v>
      </c>
      <c r="D6209" s="34">
        <v>45170</v>
      </c>
      <c r="E6209">
        <v>422.39</v>
      </c>
      <c r="F6209" s="24">
        <v>49.12</v>
      </c>
      <c r="G6209" s="24">
        <f t="shared" si="96"/>
        <v>471.51</v>
      </c>
    </row>
    <row r="6210" spans="1:7" x14ac:dyDescent="0.25">
      <c r="A6210" t="s">
        <v>311</v>
      </c>
      <c r="B6210" t="s">
        <v>314</v>
      </c>
      <c r="C6210" t="s">
        <v>378</v>
      </c>
      <c r="D6210" s="34">
        <v>45170</v>
      </c>
      <c r="E6210">
        <v>422.39</v>
      </c>
      <c r="F6210" s="24">
        <v>49.12</v>
      </c>
      <c r="G6210" s="24">
        <f t="shared" si="96"/>
        <v>471.51</v>
      </c>
    </row>
    <row r="6211" spans="1:7" x14ac:dyDescent="0.25">
      <c r="A6211" t="s">
        <v>311</v>
      </c>
      <c r="B6211" t="s">
        <v>314</v>
      </c>
      <c r="C6211" t="s">
        <v>379</v>
      </c>
      <c r="D6211" s="34">
        <v>45170</v>
      </c>
      <c r="E6211">
        <v>421.02</v>
      </c>
      <c r="F6211" s="24">
        <v>48.96</v>
      </c>
      <c r="G6211" s="24">
        <f t="shared" ref="G6211:G6274" si="97">SUM(E6211:F6211)</f>
        <v>469.97999999999996</v>
      </c>
    </row>
    <row r="6212" spans="1:7" x14ac:dyDescent="0.25">
      <c r="A6212" t="s">
        <v>311</v>
      </c>
      <c r="B6212" t="s">
        <v>314</v>
      </c>
      <c r="C6212" t="s">
        <v>380</v>
      </c>
      <c r="D6212" s="34">
        <v>45170</v>
      </c>
      <c r="E6212">
        <v>421.02</v>
      </c>
      <c r="F6212" s="24">
        <v>48.96</v>
      </c>
      <c r="G6212" s="24">
        <f t="shared" si="97"/>
        <v>469.97999999999996</v>
      </c>
    </row>
    <row r="6213" spans="1:7" x14ac:dyDescent="0.25">
      <c r="A6213" t="s">
        <v>311</v>
      </c>
      <c r="B6213" t="s">
        <v>314</v>
      </c>
      <c r="C6213" t="s">
        <v>381</v>
      </c>
      <c r="D6213" s="34">
        <v>45170</v>
      </c>
      <c r="E6213">
        <v>421.02</v>
      </c>
      <c r="F6213" s="24">
        <v>48.96</v>
      </c>
      <c r="G6213" s="24">
        <f t="shared" si="97"/>
        <v>469.97999999999996</v>
      </c>
    </row>
    <row r="6214" spans="1:7" x14ac:dyDescent="0.25">
      <c r="A6214" t="s">
        <v>311</v>
      </c>
      <c r="B6214" t="s">
        <v>314</v>
      </c>
      <c r="C6214" t="s">
        <v>382</v>
      </c>
      <c r="D6214" s="34">
        <v>45170</v>
      </c>
      <c r="E6214">
        <v>421.02</v>
      </c>
      <c r="F6214" s="24">
        <v>48.96</v>
      </c>
      <c r="G6214" s="24">
        <f t="shared" si="97"/>
        <v>469.97999999999996</v>
      </c>
    </row>
    <row r="6215" spans="1:7" x14ac:dyDescent="0.25">
      <c r="A6215" t="s">
        <v>311</v>
      </c>
      <c r="B6215" t="s">
        <v>314</v>
      </c>
      <c r="C6215" t="s">
        <v>383</v>
      </c>
      <c r="D6215" s="34">
        <v>45170</v>
      </c>
      <c r="E6215">
        <v>421.02</v>
      </c>
      <c r="F6215" s="24">
        <v>48.96</v>
      </c>
      <c r="G6215" s="24">
        <f t="shared" si="97"/>
        <v>469.97999999999996</v>
      </c>
    </row>
    <row r="6216" spans="1:7" x14ac:dyDescent="0.25">
      <c r="A6216" t="s">
        <v>311</v>
      </c>
      <c r="B6216" t="s">
        <v>314</v>
      </c>
      <c r="C6216" t="s">
        <v>384</v>
      </c>
      <c r="D6216" s="34">
        <v>45170</v>
      </c>
      <c r="E6216">
        <v>421.02</v>
      </c>
      <c r="F6216" s="24">
        <v>48.96</v>
      </c>
      <c r="G6216" s="24">
        <f t="shared" si="97"/>
        <v>469.97999999999996</v>
      </c>
    </row>
    <row r="6217" spans="1:7" x14ac:dyDescent="0.25">
      <c r="A6217" t="s">
        <v>311</v>
      </c>
      <c r="B6217" t="s">
        <v>314</v>
      </c>
      <c r="C6217" t="s">
        <v>385</v>
      </c>
      <c r="D6217" s="34">
        <v>45170</v>
      </c>
      <c r="E6217">
        <v>421.02</v>
      </c>
      <c r="F6217" s="24">
        <v>48.96</v>
      </c>
      <c r="G6217" s="24">
        <f t="shared" si="97"/>
        <v>469.97999999999996</v>
      </c>
    </row>
    <row r="6218" spans="1:7" x14ac:dyDescent="0.25">
      <c r="A6218" t="s">
        <v>311</v>
      </c>
      <c r="B6218" t="s">
        <v>314</v>
      </c>
      <c r="C6218" t="s">
        <v>386</v>
      </c>
      <c r="D6218" s="34">
        <v>45170</v>
      </c>
      <c r="E6218">
        <v>421.02</v>
      </c>
      <c r="F6218" s="24">
        <v>48.96</v>
      </c>
      <c r="G6218" s="24">
        <f t="shared" si="97"/>
        <v>469.97999999999996</v>
      </c>
    </row>
    <row r="6219" spans="1:7" x14ac:dyDescent="0.25">
      <c r="A6219" t="s">
        <v>311</v>
      </c>
      <c r="B6219" t="s">
        <v>314</v>
      </c>
      <c r="C6219" t="s">
        <v>387</v>
      </c>
      <c r="D6219" s="34">
        <v>45170</v>
      </c>
      <c r="E6219">
        <v>421.02</v>
      </c>
      <c r="F6219" s="24">
        <v>48.96</v>
      </c>
      <c r="G6219" s="24">
        <f t="shared" si="97"/>
        <v>469.97999999999996</v>
      </c>
    </row>
    <row r="6220" spans="1:7" x14ac:dyDescent="0.25">
      <c r="A6220" t="s">
        <v>311</v>
      </c>
      <c r="B6220" t="s">
        <v>314</v>
      </c>
      <c r="C6220" t="s">
        <v>388</v>
      </c>
      <c r="D6220" s="34">
        <v>45170</v>
      </c>
      <c r="E6220">
        <v>421.02</v>
      </c>
      <c r="F6220" s="24">
        <v>48.96</v>
      </c>
      <c r="G6220" s="24">
        <f t="shared" si="97"/>
        <v>469.97999999999996</v>
      </c>
    </row>
    <row r="6221" spans="1:7" x14ac:dyDescent="0.25">
      <c r="A6221" t="s">
        <v>311</v>
      </c>
      <c r="B6221" t="s">
        <v>314</v>
      </c>
      <c r="C6221" t="s">
        <v>389</v>
      </c>
      <c r="D6221" s="34">
        <v>45170</v>
      </c>
      <c r="E6221">
        <v>421.02</v>
      </c>
      <c r="F6221" s="24">
        <v>48.96</v>
      </c>
      <c r="G6221" s="24">
        <f t="shared" si="97"/>
        <v>469.97999999999996</v>
      </c>
    </row>
    <row r="6222" spans="1:7" x14ac:dyDescent="0.25">
      <c r="A6222" t="s">
        <v>311</v>
      </c>
      <c r="B6222" t="s">
        <v>314</v>
      </c>
      <c r="C6222" t="s">
        <v>390</v>
      </c>
      <c r="D6222" s="34">
        <v>45170</v>
      </c>
      <c r="E6222">
        <v>421.02</v>
      </c>
      <c r="F6222" s="24">
        <v>48.96</v>
      </c>
      <c r="G6222" s="24">
        <f t="shared" si="97"/>
        <v>469.97999999999996</v>
      </c>
    </row>
    <row r="6223" spans="1:7" x14ac:dyDescent="0.25">
      <c r="A6223" t="s">
        <v>311</v>
      </c>
      <c r="B6223" t="s">
        <v>314</v>
      </c>
      <c r="C6223" t="s">
        <v>391</v>
      </c>
      <c r="D6223" s="34">
        <v>45170</v>
      </c>
      <c r="E6223">
        <v>421.02</v>
      </c>
      <c r="F6223" s="24">
        <v>48.96</v>
      </c>
      <c r="G6223" s="24">
        <f t="shared" si="97"/>
        <v>469.97999999999996</v>
      </c>
    </row>
    <row r="6224" spans="1:7" x14ac:dyDescent="0.25">
      <c r="A6224" t="s">
        <v>311</v>
      </c>
      <c r="B6224" t="s">
        <v>314</v>
      </c>
      <c r="C6224" t="s">
        <v>392</v>
      </c>
      <c r="D6224" s="34">
        <v>45170</v>
      </c>
      <c r="E6224">
        <v>421.02</v>
      </c>
      <c r="F6224" s="24">
        <v>48.96</v>
      </c>
      <c r="G6224" s="24">
        <f t="shared" si="97"/>
        <v>469.97999999999996</v>
      </c>
    </row>
    <row r="6225" spans="1:7" x14ac:dyDescent="0.25">
      <c r="A6225" t="s">
        <v>311</v>
      </c>
      <c r="B6225" t="s">
        <v>314</v>
      </c>
      <c r="C6225" t="s">
        <v>393</v>
      </c>
      <c r="D6225" s="34">
        <v>45170</v>
      </c>
      <c r="E6225">
        <v>421.02</v>
      </c>
      <c r="F6225" s="24">
        <v>48.96</v>
      </c>
      <c r="G6225" s="24">
        <f t="shared" si="97"/>
        <v>469.97999999999996</v>
      </c>
    </row>
    <row r="6226" spans="1:7" x14ac:dyDescent="0.25">
      <c r="A6226" t="s">
        <v>311</v>
      </c>
      <c r="B6226" t="s">
        <v>314</v>
      </c>
      <c r="C6226" t="s">
        <v>394</v>
      </c>
      <c r="D6226" s="34">
        <v>45170</v>
      </c>
      <c r="E6226">
        <v>421.02</v>
      </c>
      <c r="F6226" s="24">
        <v>48.96</v>
      </c>
      <c r="G6226" s="24">
        <f t="shared" si="97"/>
        <v>469.97999999999996</v>
      </c>
    </row>
    <row r="6227" spans="1:7" x14ac:dyDescent="0.25">
      <c r="A6227" t="s">
        <v>311</v>
      </c>
      <c r="B6227" t="s">
        <v>314</v>
      </c>
      <c r="C6227" t="s">
        <v>395</v>
      </c>
      <c r="D6227" s="34">
        <v>45170</v>
      </c>
      <c r="E6227">
        <v>421.02</v>
      </c>
      <c r="F6227" s="24">
        <v>48.96</v>
      </c>
      <c r="G6227" s="24">
        <f t="shared" si="97"/>
        <v>469.97999999999996</v>
      </c>
    </row>
    <row r="6228" spans="1:7" x14ac:dyDescent="0.25">
      <c r="A6228" t="s">
        <v>311</v>
      </c>
      <c r="B6228" t="s">
        <v>314</v>
      </c>
      <c r="C6228" t="s">
        <v>396</v>
      </c>
      <c r="D6228" s="34">
        <v>45170</v>
      </c>
      <c r="E6228">
        <v>421.02</v>
      </c>
      <c r="F6228" s="24">
        <v>48.96</v>
      </c>
      <c r="G6228" s="24">
        <f t="shared" si="97"/>
        <v>469.97999999999996</v>
      </c>
    </row>
    <row r="6229" spans="1:7" x14ac:dyDescent="0.25">
      <c r="A6229" t="s">
        <v>311</v>
      </c>
      <c r="B6229" t="s">
        <v>314</v>
      </c>
      <c r="C6229" t="s">
        <v>397</v>
      </c>
      <c r="D6229" s="34">
        <v>45170</v>
      </c>
      <c r="E6229">
        <v>421.02</v>
      </c>
      <c r="F6229" s="24">
        <v>48.96</v>
      </c>
      <c r="G6229" s="24">
        <f t="shared" si="97"/>
        <v>469.97999999999996</v>
      </c>
    </row>
    <row r="6230" spans="1:7" x14ac:dyDescent="0.25">
      <c r="A6230" t="s">
        <v>311</v>
      </c>
      <c r="B6230" t="s">
        <v>314</v>
      </c>
      <c r="C6230" t="s">
        <v>398</v>
      </c>
      <c r="D6230" s="34">
        <v>45170</v>
      </c>
      <c r="E6230">
        <v>421.02</v>
      </c>
      <c r="F6230" s="24">
        <v>48.96</v>
      </c>
      <c r="G6230" s="24">
        <f t="shared" si="97"/>
        <v>469.97999999999996</v>
      </c>
    </row>
    <row r="6231" spans="1:7" x14ac:dyDescent="0.25">
      <c r="A6231" t="s">
        <v>311</v>
      </c>
      <c r="B6231" t="s">
        <v>314</v>
      </c>
      <c r="C6231" t="s">
        <v>399</v>
      </c>
      <c r="D6231" s="34">
        <v>45170</v>
      </c>
      <c r="E6231">
        <v>421.02</v>
      </c>
      <c r="F6231" s="24">
        <v>48.96</v>
      </c>
      <c r="G6231" s="24">
        <f t="shared" si="97"/>
        <v>469.97999999999996</v>
      </c>
    </row>
    <row r="6232" spans="1:7" x14ac:dyDescent="0.25">
      <c r="A6232" t="s">
        <v>311</v>
      </c>
      <c r="B6232" t="s">
        <v>314</v>
      </c>
      <c r="C6232" t="s">
        <v>400</v>
      </c>
      <c r="D6232" s="34">
        <v>45170</v>
      </c>
      <c r="E6232">
        <v>421.02</v>
      </c>
      <c r="F6232" s="24">
        <v>48.96</v>
      </c>
      <c r="G6232" s="24">
        <f t="shared" si="97"/>
        <v>469.97999999999996</v>
      </c>
    </row>
    <row r="6233" spans="1:7" x14ac:dyDescent="0.25">
      <c r="A6233" t="s">
        <v>311</v>
      </c>
      <c r="B6233" t="s">
        <v>314</v>
      </c>
      <c r="C6233" t="s">
        <v>401</v>
      </c>
      <c r="D6233" s="34">
        <v>45170</v>
      </c>
      <c r="E6233">
        <v>421.02</v>
      </c>
      <c r="F6233" s="24">
        <v>48.96</v>
      </c>
      <c r="G6233" s="24">
        <f t="shared" si="97"/>
        <v>469.97999999999996</v>
      </c>
    </row>
    <row r="6234" spans="1:7" x14ac:dyDescent="0.25">
      <c r="A6234" t="s">
        <v>311</v>
      </c>
      <c r="B6234" t="s">
        <v>314</v>
      </c>
      <c r="C6234" t="s">
        <v>402</v>
      </c>
      <c r="D6234" s="34">
        <v>45170</v>
      </c>
      <c r="E6234">
        <v>421.02</v>
      </c>
      <c r="F6234" s="24">
        <v>48.96</v>
      </c>
      <c r="G6234" s="24">
        <f t="shared" si="97"/>
        <v>469.97999999999996</v>
      </c>
    </row>
    <row r="6235" spans="1:7" x14ac:dyDescent="0.25">
      <c r="A6235" t="s">
        <v>311</v>
      </c>
      <c r="B6235" t="s">
        <v>314</v>
      </c>
      <c r="C6235" t="s">
        <v>403</v>
      </c>
      <c r="D6235" s="34">
        <v>45170</v>
      </c>
      <c r="E6235">
        <v>421.02</v>
      </c>
      <c r="F6235" s="24">
        <v>48.96</v>
      </c>
      <c r="G6235" s="24">
        <f t="shared" si="97"/>
        <v>469.97999999999996</v>
      </c>
    </row>
    <row r="6236" spans="1:7" x14ac:dyDescent="0.25">
      <c r="A6236" t="s">
        <v>311</v>
      </c>
      <c r="B6236" t="s">
        <v>314</v>
      </c>
      <c r="C6236" t="s">
        <v>404</v>
      </c>
      <c r="D6236" s="34">
        <v>45170</v>
      </c>
      <c r="E6236">
        <v>421.02</v>
      </c>
      <c r="F6236" s="24">
        <v>48.96</v>
      </c>
      <c r="G6236" s="24">
        <f t="shared" si="97"/>
        <v>469.97999999999996</v>
      </c>
    </row>
    <row r="6237" spans="1:7" x14ac:dyDescent="0.25">
      <c r="A6237" t="s">
        <v>311</v>
      </c>
      <c r="B6237" t="s">
        <v>314</v>
      </c>
      <c r="C6237" t="s">
        <v>405</v>
      </c>
      <c r="D6237" s="34">
        <v>45170</v>
      </c>
      <c r="E6237">
        <v>421.02</v>
      </c>
      <c r="F6237" s="24">
        <v>48.96</v>
      </c>
      <c r="G6237" s="24">
        <f t="shared" si="97"/>
        <v>469.97999999999996</v>
      </c>
    </row>
    <row r="6238" spans="1:7" x14ac:dyDescent="0.25">
      <c r="A6238" t="s">
        <v>311</v>
      </c>
      <c r="B6238" t="s">
        <v>314</v>
      </c>
      <c r="C6238" t="s">
        <v>406</v>
      </c>
      <c r="D6238" s="34">
        <v>45170</v>
      </c>
      <c r="E6238">
        <v>421.02</v>
      </c>
      <c r="F6238" s="24">
        <v>48.96</v>
      </c>
      <c r="G6238" s="24">
        <f t="shared" si="97"/>
        <v>469.97999999999996</v>
      </c>
    </row>
    <row r="6239" spans="1:7" x14ac:dyDescent="0.25">
      <c r="A6239" t="s">
        <v>311</v>
      </c>
      <c r="B6239" t="s">
        <v>314</v>
      </c>
      <c r="C6239" t="s">
        <v>407</v>
      </c>
      <c r="D6239" s="34">
        <v>45170</v>
      </c>
      <c r="E6239">
        <v>421.02</v>
      </c>
      <c r="F6239" s="24">
        <v>48.96</v>
      </c>
      <c r="G6239" s="24">
        <f t="shared" si="97"/>
        <v>469.97999999999996</v>
      </c>
    </row>
    <row r="6240" spans="1:7" x14ac:dyDescent="0.25">
      <c r="A6240" t="s">
        <v>311</v>
      </c>
      <c r="B6240" t="s">
        <v>314</v>
      </c>
      <c r="C6240" t="s">
        <v>408</v>
      </c>
      <c r="D6240" s="34">
        <v>45170</v>
      </c>
      <c r="E6240">
        <v>421.02</v>
      </c>
      <c r="F6240" s="24">
        <v>48.96</v>
      </c>
      <c r="G6240" s="24">
        <f t="shared" si="97"/>
        <v>469.97999999999996</v>
      </c>
    </row>
    <row r="6241" spans="1:7" x14ac:dyDescent="0.25">
      <c r="A6241" t="s">
        <v>311</v>
      </c>
      <c r="B6241" t="s">
        <v>314</v>
      </c>
      <c r="C6241" t="s">
        <v>409</v>
      </c>
      <c r="D6241" s="34">
        <v>45170</v>
      </c>
      <c r="E6241">
        <v>421.02</v>
      </c>
      <c r="F6241" s="24">
        <v>48.96</v>
      </c>
      <c r="G6241" s="24">
        <f t="shared" si="97"/>
        <v>469.97999999999996</v>
      </c>
    </row>
    <row r="6242" spans="1:7" x14ac:dyDescent="0.25">
      <c r="A6242" t="s">
        <v>311</v>
      </c>
      <c r="B6242" t="s">
        <v>314</v>
      </c>
      <c r="C6242" t="s">
        <v>410</v>
      </c>
      <c r="D6242" s="34">
        <v>45170</v>
      </c>
      <c r="E6242">
        <v>421.02</v>
      </c>
      <c r="F6242" s="24">
        <v>48.96</v>
      </c>
      <c r="G6242" s="24">
        <f t="shared" si="97"/>
        <v>469.97999999999996</v>
      </c>
    </row>
    <row r="6243" spans="1:7" x14ac:dyDescent="0.25">
      <c r="A6243" t="s">
        <v>311</v>
      </c>
      <c r="B6243" t="s">
        <v>314</v>
      </c>
      <c r="C6243" t="s">
        <v>411</v>
      </c>
      <c r="D6243" s="34">
        <v>45170</v>
      </c>
      <c r="E6243">
        <v>421.02</v>
      </c>
      <c r="F6243" s="24">
        <v>48.96</v>
      </c>
      <c r="G6243" s="24">
        <f t="shared" si="97"/>
        <v>469.97999999999996</v>
      </c>
    </row>
    <row r="6244" spans="1:7" x14ac:dyDescent="0.25">
      <c r="A6244" t="s">
        <v>311</v>
      </c>
      <c r="B6244" t="s">
        <v>314</v>
      </c>
      <c r="C6244" t="s">
        <v>412</v>
      </c>
      <c r="D6244" s="34">
        <v>45170</v>
      </c>
      <c r="E6244">
        <v>421.02</v>
      </c>
      <c r="F6244" s="24">
        <v>48.96</v>
      </c>
      <c r="G6244" s="24">
        <f t="shared" si="97"/>
        <v>469.97999999999996</v>
      </c>
    </row>
    <row r="6245" spans="1:7" x14ac:dyDescent="0.25">
      <c r="A6245" t="s">
        <v>311</v>
      </c>
      <c r="B6245" t="s">
        <v>314</v>
      </c>
      <c r="C6245" t="s">
        <v>413</v>
      </c>
      <c r="D6245" s="34">
        <v>45170</v>
      </c>
      <c r="E6245">
        <v>421.02</v>
      </c>
      <c r="F6245" s="24">
        <v>48.96</v>
      </c>
      <c r="G6245" s="24">
        <f t="shared" si="97"/>
        <v>469.97999999999996</v>
      </c>
    </row>
    <row r="6246" spans="1:7" x14ac:dyDescent="0.25">
      <c r="A6246" t="s">
        <v>311</v>
      </c>
      <c r="B6246" t="s">
        <v>314</v>
      </c>
      <c r="C6246" t="s">
        <v>414</v>
      </c>
      <c r="D6246" s="34">
        <v>45170</v>
      </c>
      <c r="E6246">
        <v>421.02</v>
      </c>
      <c r="F6246" s="24">
        <v>48.96</v>
      </c>
      <c r="G6246" s="24">
        <f t="shared" si="97"/>
        <v>469.97999999999996</v>
      </c>
    </row>
    <row r="6247" spans="1:7" x14ac:dyDescent="0.25">
      <c r="A6247" t="s">
        <v>311</v>
      </c>
      <c r="B6247" t="s">
        <v>314</v>
      </c>
      <c r="C6247" t="s">
        <v>415</v>
      </c>
      <c r="D6247" s="34">
        <v>45170</v>
      </c>
      <c r="E6247">
        <v>421.02</v>
      </c>
      <c r="F6247" s="24">
        <v>48.96</v>
      </c>
      <c r="G6247" s="24">
        <f t="shared" si="97"/>
        <v>469.97999999999996</v>
      </c>
    </row>
    <row r="6248" spans="1:7" x14ac:dyDescent="0.25">
      <c r="A6248" t="s">
        <v>311</v>
      </c>
      <c r="B6248" t="s">
        <v>314</v>
      </c>
      <c r="C6248" t="s">
        <v>416</v>
      </c>
      <c r="D6248" s="34">
        <v>45170</v>
      </c>
      <c r="E6248">
        <v>421.02</v>
      </c>
      <c r="F6248" s="24">
        <v>48.96</v>
      </c>
      <c r="G6248" s="24">
        <f t="shared" si="97"/>
        <v>469.97999999999996</v>
      </c>
    </row>
    <row r="6249" spans="1:7" x14ac:dyDescent="0.25">
      <c r="A6249" t="s">
        <v>311</v>
      </c>
      <c r="B6249" t="s">
        <v>314</v>
      </c>
      <c r="C6249" t="s">
        <v>417</v>
      </c>
      <c r="D6249" s="34">
        <v>45170</v>
      </c>
      <c r="E6249">
        <v>421.02</v>
      </c>
      <c r="F6249" s="24">
        <v>48.96</v>
      </c>
      <c r="G6249" s="24">
        <f t="shared" si="97"/>
        <v>469.97999999999996</v>
      </c>
    </row>
    <row r="6250" spans="1:7" x14ac:dyDescent="0.25">
      <c r="A6250" t="s">
        <v>311</v>
      </c>
      <c r="B6250" t="s">
        <v>314</v>
      </c>
      <c r="C6250" t="s">
        <v>418</v>
      </c>
      <c r="D6250" s="34">
        <v>45170</v>
      </c>
      <c r="E6250">
        <v>421.02</v>
      </c>
      <c r="F6250" s="24">
        <v>48.96</v>
      </c>
      <c r="G6250" s="24">
        <f t="shared" si="97"/>
        <v>469.97999999999996</v>
      </c>
    </row>
    <row r="6251" spans="1:7" x14ac:dyDescent="0.25">
      <c r="A6251" t="s">
        <v>311</v>
      </c>
      <c r="B6251" t="s">
        <v>314</v>
      </c>
      <c r="C6251" t="s">
        <v>419</v>
      </c>
      <c r="D6251" s="34">
        <v>45170</v>
      </c>
      <c r="E6251">
        <v>421.02</v>
      </c>
      <c r="F6251" s="24">
        <v>48.96</v>
      </c>
      <c r="G6251" s="24">
        <f t="shared" si="97"/>
        <v>469.97999999999996</v>
      </c>
    </row>
    <row r="6252" spans="1:7" x14ac:dyDescent="0.25">
      <c r="A6252" t="s">
        <v>311</v>
      </c>
      <c r="B6252" t="s">
        <v>314</v>
      </c>
      <c r="C6252" t="s">
        <v>420</v>
      </c>
      <c r="D6252" s="34">
        <v>45170</v>
      </c>
      <c r="E6252">
        <v>421.02</v>
      </c>
      <c r="F6252" s="24">
        <v>48.96</v>
      </c>
      <c r="G6252" s="24">
        <f t="shared" si="97"/>
        <v>469.97999999999996</v>
      </c>
    </row>
    <row r="6253" spans="1:7" x14ac:dyDescent="0.25">
      <c r="A6253" t="s">
        <v>311</v>
      </c>
      <c r="B6253" t="s">
        <v>314</v>
      </c>
      <c r="C6253" t="s">
        <v>421</v>
      </c>
      <c r="D6253" s="34">
        <v>45170</v>
      </c>
      <c r="E6253">
        <v>421.02</v>
      </c>
      <c r="F6253" s="24">
        <v>48.96</v>
      </c>
      <c r="G6253" s="24">
        <f t="shared" si="97"/>
        <v>469.97999999999996</v>
      </c>
    </row>
    <row r="6254" spans="1:7" x14ac:dyDescent="0.25">
      <c r="A6254" t="s">
        <v>311</v>
      </c>
      <c r="B6254" t="s">
        <v>314</v>
      </c>
      <c r="C6254" t="s">
        <v>422</v>
      </c>
      <c r="D6254" s="34">
        <v>45170</v>
      </c>
      <c r="E6254">
        <v>421.02</v>
      </c>
      <c r="F6254" s="24">
        <v>48.96</v>
      </c>
      <c r="G6254" s="24">
        <f t="shared" si="97"/>
        <v>469.97999999999996</v>
      </c>
    </row>
    <row r="6255" spans="1:7" x14ac:dyDescent="0.25">
      <c r="A6255" t="s">
        <v>311</v>
      </c>
      <c r="B6255" t="s">
        <v>314</v>
      </c>
      <c r="C6255" t="s">
        <v>423</v>
      </c>
      <c r="D6255" s="34">
        <v>45170</v>
      </c>
      <c r="E6255">
        <v>421.02</v>
      </c>
      <c r="F6255" s="24">
        <v>48.96</v>
      </c>
      <c r="G6255" s="24">
        <f t="shared" si="97"/>
        <v>469.97999999999996</v>
      </c>
    </row>
    <row r="6256" spans="1:7" x14ac:dyDescent="0.25">
      <c r="A6256" t="s">
        <v>311</v>
      </c>
      <c r="B6256" t="s">
        <v>314</v>
      </c>
      <c r="C6256" t="s">
        <v>424</v>
      </c>
      <c r="D6256" s="34">
        <v>45170</v>
      </c>
      <c r="E6256">
        <v>421.02</v>
      </c>
      <c r="F6256" s="24">
        <v>48.96</v>
      </c>
      <c r="G6256" s="24">
        <f t="shared" si="97"/>
        <v>469.97999999999996</v>
      </c>
    </row>
    <row r="6257" spans="1:7" x14ac:dyDescent="0.25">
      <c r="A6257" t="s">
        <v>311</v>
      </c>
      <c r="B6257" t="s">
        <v>314</v>
      </c>
      <c r="C6257" t="s">
        <v>425</v>
      </c>
      <c r="D6257" s="34">
        <v>45170</v>
      </c>
      <c r="E6257">
        <v>421.02</v>
      </c>
      <c r="F6257" s="24">
        <v>48.96</v>
      </c>
      <c r="G6257" s="24">
        <f t="shared" si="97"/>
        <v>469.97999999999996</v>
      </c>
    </row>
    <row r="6258" spans="1:7" x14ac:dyDescent="0.25">
      <c r="A6258" t="s">
        <v>311</v>
      </c>
      <c r="B6258" t="s">
        <v>314</v>
      </c>
      <c r="C6258" t="s">
        <v>426</v>
      </c>
      <c r="D6258" s="34">
        <v>45170</v>
      </c>
      <c r="E6258">
        <v>422.39</v>
      </c>
      <c r="F6258" s="24">
        <v>49.12</v>
      </c>
      <c r="G6258" s="24">
        <f t="shared" si="97"/>
        <v>471.51</v>
      </c>
    </row>
    <row r="6259" spans="1:7" x14ac:dyDescent="0.25">
      <c r="A6259" t="s">
        <v>311</v>
      </c>
      <c r="B6259" t="s">
        <v>314</v>
      </c>
      <c r="C6259" t="s">
        <v>427</v>
      </c>
      <c r="D6259" s="34">
        <v>45170</v>
      </c>
      <c r="E6259">
        <v>421.02</v>
      </c>
      <c r="F6259" s="24">
        <v>48.96</v>
      </c>
      <c r="G6259" s="24">
        <f t="shared" si="97"/>
        <v>469.97999999999996</v>
      </c>
    </row>
    <row r="6260" spans="1:7" x14ac:dyDescent="0.25">
      <c r="A6260" t="s">
        <v>311</v>
      </c>
      <c r="B6260" t="s">
        <v>314</v>
      </c>
      <c r="C6260" t="s">
        <v>428</v>
      </c>
      <c r="D6260" s="34">
        <v>45170</v>
      </c>
      <c r="E6260">
        <v>421.02</v>
      </c>
      <c r="F6260" s="24">
        <v>48.96</v>
      </c>
      <c r="G6260" s="24">
        <f t="shared" si="97"/>
        <v>469.97999999999996</v>
      </c>
    </row>
    <row r="6261" spans="1:7" x14ac:dyDescent="0.25">
      <c r="A6261" t="s">
        <v>311</v>
      </c>
      <c r="B6261" t="s">
        <v>314</v>
      </c>
      <c r="C6261" t="s">
        <v>429</v>
      </c>
      <c r="D6261" s="34">
        <v>45170</v>
      </c>
      <c r="E6261">
        <v>421.02</v>
      </c>
      <c r="F6261" s="24">
        <v>48.96</v>
      </c>
      <c r="G6261" s="24">
        <f t="shared" si="97"/>
        <v>469.97999999999996</v>
      </c>
    </row>
    <row r="6262" spans="1:7" x14ac:dyDescent="0.25">
      <c r="A6262" t="s">
        <v>311</v>
      </c>
      <c r="B6262" t="s">
        <v>314</v>
      </c>
      <c r="C6262" t="s">
        <v>430</v>
      </c>
      <c r="D6262" s="34">
        <v>45170</v>
      </c>
      <c r="E6262">
        <v>422.39</v>
      </c>
      <c r="F6262" s="24">
        <v>49.12</v>
      </c>
      <c r="G6262" s="24">
        <f t="shared" si="97"/>
        <v>471.51</v>
      </c>
    </row>
    <row r="6263" spans="1:7" x14ac:dyDescent="0.25">
      <c r="A6263" t="s">
        <v>311</v>
      </c>
      <c r="B6263" t="s">
        <v>314</v>
      </c>
      <c r="C6263" t="s">
        <v>431</v>
      </c>
      <c r="D6263" s="34">
        <v>45170</v>
      </c>
      <c r="E6263">
        <v>422.39</v>
      </c>
      <c r="F6263" s="24">
        <v>49.12</v>
      </c>
      <c r="G6263" s="24">
        <f t="shared" si="97"/>
        <v>471.51</v>
      </c>
    </row>
    <row r="6264" spans="1:7" x14ac:dyDescent="0.25">
      <c r="A6264" t="s">
        <v>311</v>
      </c>
      <c r="B6264" t="s">
        <v>314</v>
      </c>
      <c r="C6264" t="s">
        <v>432</v>
      </c>
      <c r="D6264" s="34">
        <v>45170</v>
      </c>
      <c r="E6264">
        <v>422.39</v>
      </c>
      <c r="F6264" s="24">
        <v>49.12</v>
      </c>
      <c r="G6264" s="24">
        <f t="shared" si="97"/>
        <v>471.51</v>
      </c>
    </row>
    <row r="6265" spans="1:7" x14ac:dyDescent="0.25">
      <c r="A6265" t="s">
        <v>311</v>
      </c>
      <c r="B6265" t="s">
        <v>314</v>
      </c>
      <c r="C6265" t="s">
        <v>433</v>
      </c>
      <c r="D6265" s="34">
        <v>45170</v>
      </c>
      <c r="E6265">
        <v>422.39</v>
      </c>
      <c r="F6265" s="24">
        <v>49.12</v>
      </c>
      <c r="G6265" s="24">
        <f t="shared" si="97"/>
        <v>471.51</v>
      </c>
    </row>
    <row r="6266" spans="1:7" x14ac:dyDescent="0.25">
      <c r="A6266" t="s">
        <v>311</v>
      </c>
      <c r="B6266" t="s">
        <v>314</v>
      </c>
      <c r="C6266" t="s">
        <v>434</v>
      </c>
      <c r="D6266" s="34">
        <v>45170</v>
      </c>
      <c r="E6266">
        <v>422.39</v>
      </c>
      <c r="F6266" s="24">
        <v>49.12</v>
      </c>
      <c r="G6266" s="24">
        <f t="shared" si="97"/>
        <v>471.51</v>
      </c>
    </row>
    <row r="6267" spans="1:7" x14ac:dyDescent="0.25">
      <c r="A6267" t="s">
        <v>311</v>
      </c>
      <c r="B6267" t="s">
        <v>314</v>
      </c>
      <c r="C6267" t="s">
        <v>435</v>
      </c>
      <c r="D6267" s="34">
        <v>45170</v>
      </c>
      <c r="E6267">
        <v>422.39</v>
      </c>
      <c r="F6267" s="24">
        <v>49.12</v>
      </c>
      <c r="G6267" s="24">
        <f t="shared" si="97"/>
        <v>471.51</v>
      </c>
    </row>
    <row r="6268" spans="1:7" x14ac:dyDescent="0.25">
      <c r="A6268" t="s">
        <v>311</v>
      </c>
      <c r="B6268" t="s">
        <v>314</v>
      </c>
      <c r="C6268" t="s">
        <v>436</v>
      </c>
      <c r="D6268" s="34">
        <v>45170</v>
      </c>
      <c r="E6268">
        <v>422.39</v>
      </c>
      <c r="F6268" s="24">
        <v>49.12</v>
      </c>
      <c r="G6268" s="24">
        <f t="shared" si="97"/>
        <v>471.51</v>
      </c>
    </row>
    <row r="6269" spans="1:7" x14ac:dyDescent="0.25">
      <c r="A6269" t="s">
        <v>311</v>
      </c>
      <c r="B6269" t="s">
        <v>314</v>
      </c>
      <c r="C6269" t="s">
        <v>437</v>
      </c>
      <c r="D6269" s="34">
        <v>45170</v>
      </c>
      <c r="E6269">
        <v>422.39</v>
      </c>
      <c r="F6269" s="24">
        <v>49.12</v>
      </c>
      <c r="G6269" s="24">
        <f t="shared" si="97"/>
        <v>471.51</v>
      </c>
    </row>
    <row r="6270" spans="1:7" x14ac:dyDescent="0.25">
      <c r="A6270" t="s">
        <v>311</v>
      </c>
      <c r="B6270" t="s">
        <v>314</v>
      </c>
      <c r="C6270" t="s">
        <v>438</v>
      </c>
      <c r="D6270" s="34">
        <v>45170</v>
      </c>
      <c r="E6270">
        <v>422.39</v>
      </c>
      <c r="F6270" s="24">
        <v>49.12</v>
      </c>
      <c r="G6270" s="24">
        <f t="shared" si="97"/>
        <v>471.51</v>
      </c>
    </row>
    <row r="6271" spans="1:7" x14ac:dyDescent="0.25">
      <c r="A6271" t="s">
        <v>311</v>
      </c>
      <c r="B6271" t="s">
        <v>314</v>
      </c>
      <c r="C6271" t="s">
        <v>439</v>
      </c>
      <c r="D6271" s="34">
        <v>45170</v>
      </c>
      <c r="E6271">
        <v>422.39</v>
      </c>
      <c r="F6271" s="24">
        <v>49.12</v>
      </c>
      <c r="G6271" s="24">
        <f t="shared" si="97"/>
        <v>471.51</v>
      </c>
    </row>
    <row r="6272" spans="1:7" x14ac:dyDescent="0.25">
      <c r="A6272" t="s">
        <v>311</v>
      </c>
      <c r="B6272" t="s">
        <v>314</v>
      </c>
      <c r="C6272" t="s">
        <v>440</v>
      </c>
      <c r="D6272" s="34">
        <v>45170</v>
      </c>
      <c r="E6272">
        <v>422.39</v>
      </c>
      <c r="F6272" s="24">
        <v>49.12</v>
      </c>
      <c r="G6272" s="24">
        <f t="shared" si="97"/>
        <v>471.51</v>
      </c>
    </row>
    <row r="6273" spans="1:7" x14ac:dyDescent="0.25">
      <c r="A6273" t="s">
        <v>311</v>
      </c>
      <c r="B6273" t="s">
        <v>314</v>
      </c>
      <c r="C6273" t="s">
        <v>441</v>
      </c>
      <c r="D6273" s="34">
        <v>45170</v>
      </c>
      <c r="E6273">
        <v>422.39</v>
      </c>
      <c r="F6273" s="24">
        <v>49.12</v>
      </c>
      <c r="G6273" s="24">
        <f t="shared" si="97"/>
        <v>471.51</v>
      </c>
    </row>
    <row r="6274" spans="1:7" x14ac:dyDescent="0.25">
      <c r="A6274" t="s">
        <v>311</v>
      </c>
      <c r="B6274" t="s">
        <v>314</v>
      </c>
      <c r="C6274" t="s">
        <v>442</v>
      </c>
      <c r="D6274" s="34">
        <v>45170</v>
      </c>
      <c r="E6274">
        <v>422.39</v>
      </c>
      <c r="F6274" s="24">
        <v>49.12</v>
      </c>
      <c r="G6274" s="24">
        <f t="shared" si="97"/>
        <v>471.51</v>
      </c>
    </row>
    <row r="6275" spans="1:7" x14ac:dyDescent="0.25">
      <c r="A6275" t="s">
        <v>311</v>
      </c>
      <c r="B6275" t="s">
        <v>314</v>
      </c>
      <c r="C6275" t="s">
        <v>443</v>
      </c>
      <c r="D6275" s="34">
        <v>45170</v>
      </c>
      <c r="E6275">
        <v>422.39</v>
      </c>
      <c r="F6275" s="24">
        <v>49.12</v>
      </c>
      <c r="G6275" s="24">
        <f t="shared" ref="G6275:G6338" si="98">SUM(E6275:F6275)</f>
        <v>471.51</v>
      </c>
    </row>
    <row r="6276" spans="1:7" x14ac:dyDescent="0.25">
      <c r="A6276" t="s">
        <v>311</v>
      </c>
      <c r="B6276" t="s">
        <v>314</v>
      </c>
      <c r="C6276" t="s">
        <v>444</v>
      </c>
      <c r="D6276" s="34">
        <v>45170</v>
      </c>
      <c r="E6276">
        <v>422.39</v>
      </c>
      <c r="F6276" s="24">
        <v>49.12</v>
      </c>
      <c r="G6276" s="24">
        <f t="shared" si="98"/>
        <v>471.51</v>
      </c>
    </row>
    <row r="6277" spans="1:7" x14ac:dyDescent="0.25">
      <c r="A6277" t="s">
        <v>311</v>
      </c>
      <c r="B6277" t="s">
        <v>314</v>
      </c>
      <c r="C6277" t="s">
        <v>445</v>
      </c>
      <c r="D6277" s="34">
        <v>45170</v>
      </c>
      <c r="E6277">
        <v>422.39</v>
      </c>
      <c r="F6277" s="24">
        <v>49.12</v>
      </c>
      <c r="G6277" s="24">
        <f t="shared" si="98"/>
        <v>471.51</v>
      </c>
    </row>
    <row r="6278" spans="1:7" x14ac:dyDescent="0.25">
      <c r="A6278" t="s">
        <v>311</v>
      </c>
      <c r="B6278" t="s">
        <v>314</v>
      </c>
      <c r="C6278" t="s">
        <v>446</v>
      </c>
      <c r="D6278" s="34">
        <v>45170</v>
      </c>
      <c r="E6278">
        <v>422.39</v>
      </c>
      <c r="F6278" s="24">
        <v>49.12</v>
      </c>
      <c r="G6278" s="24">
        <f t="shared" si="98"/>
        <v>471.51</v>
      </c>
    </row>
    <row r="6279" spans="1:7" x14ac:dyDescent="0.25">
      <c r="A6279" t="s">
        <v>311</v>
      </c>
      <c r="B6279" t="s">
        <v>314</v>
      </c>
      <c r="C6279" t="s">
        <v>447</v>
      </c>
      <c r="D6279" s="34">
        <v>45170</v>
      </c>
      <c r="E6279">
        <v>422.39</v>
      </c>
      <c r="F6279" s="24">
        <v>49.12</v>
      </c>
      <c r="G6279" s="24">
        <f t="shared" si="98"/>
        <v>471.51</v>
      </c>
    </row>
    <row r="6280" spans="1:7" x14ac:dyDescent="0.25">
      <c r="A6280" t="s">
        <v>311</v>
      </c>
      <c r="B6280" t="s">
        <v>314</v>
      </c>
      <c r="C6280" t="s">
        <v>448</v>
      </c>
      <c r="D6280" s="34">
        <v>45170</v>
      </c>
      <c r="E6280">
        <v>422.39</v>
      </c>
      <c r="F6280" s="24">
        <v>49.12</v>
      </c>
      <c r="G6280" s="24">
        <f t="shared" si="98"/>
        <v>471.51</v>
      </c>
    </row>
    <row r="6281" spans="1:7" x14ac:dyDescent="0.25">
      <c r="A6281" t="s">
        <v>311</v>
      </c>
      <c r="B6281" t="s">
        <v>314</v>
      </c>
      <c r="C6281" t="s">
        <v>449</v>
      </c>
      <c r="D6281" s="34">
        <v>45170</v>
      </c>
      <c r="E6281">
        <v>422.39</v>
      </c>
      <c r="F6281" s="24">
        <v>49.12</v>
      </c>
      <c r="G6281" s="24">
        <f t="shared" si="98"/>
        <v>471.51</v>
      </c>
    </row>
    <row r="6282" spans="1:7" x14ac:dyDescent="0.25">
      <c r="A6282" t="s">
        <v>311</v>
      </c>
      <c r="B6282" t="s">
        <v>314</v>
      </c>
      <c r="C6282" t="s">
        <v>450</v>
      </c>
      <c r="D6282" s="34">
        <v>45170</v>
      </c>
      <c r="E6282">
        <v>422.39</v>
      </c>
      <c r="F6282" s="24">
        <v>49.12</v>
      </c>
      <c r="G6282" s="24">
        <f t="shared" si="98"/>
        <v>471.51</v>
      </c>
    </row>
    <row r="6283" spans="1:7" x14ac:dyDescent="0.25">
      <c r="A6283" t="s">
        <v>311</v>
      </c>
      <c r="B6283" t="s">
        <v>314</v>
      </c>
      <c r="C6283" t="s">
        <v>451</v>
      </c>
      <c r="D6283" s="34">
        <v>45170</v>
      </c>
      <c r="E6283">
        <v>422.39</v>
      </c>
      <c r="F6283" s="24">
        <v>49.12</v>
      </c>
      <c r="G6283" s="24">
        <f t="shared" si="98"/>
        <v>471.51</v>
      </c>
    </row>
    <row r="6284" spans="1:7" x14ac:dyDescent="0.25">
      <c r="A6284" t="s">
        <v>311</v>
      </c>
      <c r="B6284" t="s">
        <v>314</v>
      </c>
      <c r="C6284" t="s">
        <v>452</v>
      </c>
      <c r="D6284" s="34">
        <v>45170</v>
      </c>
      <c r="E6284">
        <v>422.39</v>
      </c>
      <c r="F6284" s="24">
        <v>49.12</v>
      </c>
      <c r="G6284" s="24">
        <f t="shared" si="98"/>
        <v>471.51</v>
      </c>
    </row>
    <row r="6285" spans="1:7" x14ac:dyDescent="0.25">
      <c r="A6285" t="s">
        <v>311</v>
      </c>
      <c r="B6285" t="s">
        <v>314</v>
      </c>
      <c r="C6285" t="s">
        <v>453</v>
      </c>
      <c r="D6285" s="34">
        <v>45170</v>
      </c>
      <c r="E6285">
        <v>422.39</v>
      </c>
      <c r="F6285" s="24">
        <v>49.12</v>
      </c>
      <c r="G6285" s="24">
        <f t="shared" si="98"/>
        <v>471.51</v>
      </c>
    </row>
    <row r="6286" spans="1:7" x14ac:dyDescent="0.25">
      <c r="A6286" t="s">
        <v>311</v>
      </c>
      <c r="B6286" t="s">
        <v>314</v>
      </c>
      <c r="C6286" t="s">
        <v>454</v>
      </c>
      <c r="D6286" s="34">
        <v>45170</v>
      </c>
      <c r="E6286">
        <v>422.39</v>
      </c>
      <c r="F6286" s="24">
        <v>49.12</v>
      </c>
      <c r="G6286" s="24">
        <f t="shared" si="98"/>
        <v>471.51</v>
      </c>
    </row>
    <row r="6287" spans="1:7" x14ac:dyDescent="0.25">
      <c r="A6287" t="s">
        <v>311</v>
      </c>
      <c r="B6287" t="s">
        <v>314</v>
      </c>
      <c r="C6287" t="s">
        <v>455</v>
      </c>
      <c r="D6287" s="34">
        <v>45170</v>
      </c>
      <c r="E6287">
        <v>422.39</v>
      </c>
      <c r="F6287" s="24">
        <v>49.12</v>
      </c>
      <c r="G6287" s="24">
        <f t="shared" si="98"/>
        <v>471.51</v>
      </c>
    </row>
    <row r="6288" spans="1:7" x14ac:dyDescent="0.25">
      <c r="A6288" t="s">
        <v>311</v>
      </c>
      <c r="B6288" t="s">
        <v>314</v>
      </c>
      <c r="C6288" t="s">
        <v>456</v>
      </c>
      <c r="D6288" s="34">
        <v>45170</v>
      </c>
      <c r="E6288">
        <v>422.39</v>
      </c>
      <c r="F6288" s="24">
        <v>49.12</v>
      </c>
      <c r="G6288" s="24">
        <f t="shared" si="98"/>
        <v>471.51</v>
      </c>
    </row>
    <row r="6289" spans="1:7" x14ac:dyDescent="0.25">
      <c r="A6289" t="s">
        <v>311</v>
      </c>
      <c r="B6289" t="s">
        <v>314</v>
      </c>
      <c r="C6289" t="s">
        <v>457</v>
      </c>
      <c r="D6289" s="34">
        <v>45170</v>
      </c>
      <c r="E6289">
        <v>422.39</v>
      </c>
      <c r="F6289" s="24">
        <v>49.12</v>
      </c>
      <c r="G6289" s="24">
        <f t="shared" si="98"/>
        <v>471.51</v>
      </c>
    </row>
    <row r="6290" spans="1:7" x14ac:dyDescent="0.25">
      <c r="A6290" t="s">
        <v>311</v>
      </c>
      <c r="B6290" t="s">
        <v>314</v>
      </c>
      <c r="C6290" t="s">
        <v>458</v>
      </c>
      <c r="D6290" s="34">
        <v>45170</v>
      </c>
      <c r="E6290">
        <v>422.39</v>
      </c>
      <c r="F6290" s="24">
        <v>49.12</v>
      </c>
      <c r="G6290" s="24">
        <f t="shared" si="98"/>
        <v>471.51</v>
      </c>
    </row>
    <row r="6291" spans="1:7" x14ac:dyDescent="0.25">
      <c r="A6291" t="s">
        <v>311</v>
      </c>
      <c r="B6291" t="s">
        <v>314</v>
      </c>
      <c r="C6291" t="s">
        <v>459</v>
      </c>
      <c r="D6291" s="34">
        <v>45170</v>
      </c>
      <c r="E6291">
        <v>422.39</v>
      </c>
      <c r="F6291" s="24">
        <v>49.12</v>
      </c>
      <c r="G6291" s="24">
        <f t="shared" si="98"/>
        <v>471.51</v>
      </c>
    </row>
    <row r="6292" spans="1:7" x14ac:dyDescent="0.25">
      <c r="A6292" t="s">
        <v>311</v>
      </c>
      <c r="B6292" t="s">
        <v>314</v>
      </c>
      <c r="C6292" t="s">
        <v>460</v>
      </c>
      <c r="D6292" s="34">
        <v>45170</v>
      </c>
      <c r="E6292">
        <v>422.39</v>
      </c>
      <c r="F6292" s="24">
        <v>49.12</v>
      </c>
      <c r="G6292" s="24">
        <f t="shared" si="98"/>
        <v>471.51</v>
      </c>
    </row>
    <row r="6293" spans="1:7" x14ac:dyDescent="0.25">
      <c r="A6293" t="s">
        <v>311</v>
      </c>
      <c r="B6293" t="s">
        <v>314</v>
      </c>
      <c r="C6293" t="s">
        <v>461</v>
      </c>
      <c r="D6293" s="34">
        <v>45170</v>
      </c>
      <c r="E6293">
        <v>422.39</v>
      </c>
      <c r="F6293" s="24">
        <v>49.12</v>
      </c>
      <c r="G6293" s="24">
        <f t="shared" si="98"/>
        <v>471.51</v>
      </c>
    </row>
    <row r="6294" spans="1:7" x14ac:dyDescent="0.25">
      <c r="A6294" t="s">
        <v>311</v>
      </c>
      <c r="B6294" t="s">
        <v>314</v>
      </c>
      <c r="C6294" t="s">
        <v>462</v>
      </c>
      <c r="D6294" s="34">
        <v>45170</v>
      </c>
      <c r="E6294">
        <v>422.39</v>
      </c>
      <c r="F6294" s="24">
        <v>49.12</v>
      </c>
      <c r="G6294" s="24">
        <f t="shared" si="98"/>
        <v>471.51</v>
      </c>
    </row>
    <row r="6295" spans="1:7" x14ac:dyDescent="0.25">
      <c r="A6295" t="s">
        <v>311</v>
      </c>
      <c r="B6295" t="s">
        <v>314</v>
      </c>
      <c r="C6295" t="s">
        <v>463</v>
      </c>
      <c r="D6295" s="34">
        <v>45170</v>
      </c>
      <c r="E6295">
        <v>422.39</v>
      </c>
      <c r="F6295" s="24">
        <v>49.12</v>
      </c>
      <c r="G6295" s="24">
        <f t="shared" si="98"/>
        <v>471.51</v>
      </c>
    </row>
    <row r="6296" spans="1:7" x14ac:dyDescent="0.25">
      <c r="A6296" t="s">
        <v>311</v>
      </c>
      <c r="B6296" t="s">
        <v>314</v>
      </c>
      <c r="C6296" t="s">
        <v>464</v>
      </c>
      <c r="D6296" s="34">
        <v>45170</v>
      </c>
      <c r="E6296">
        <v>422.39</v>
      </c>
      <c r="F6296" s="24">
        <v>49.12</v>
      </c>
      <c r="G6296" s="24">
        <f t="shared" si="98"/>
        <v>471.51</v>
      </c>
    </row>
    <row r="6297" spans="1:7" x14ac:dyDescent="0.25">
      <c r="A6297" t="s">
        <v>311</v>
      </c>
      <c r="B6297" t="s">
        <v>314</v>
      </c>
      <c r="C6297" t="s">
        <v>465</v>
      </c>
      <c r="D6297" s="34">
        <v>45170</v>
      </c>
      <c r="E6297">
        <v>422.39</v>
      </c>
      <c r="F6297" s="24">
        <v>49.12</v>
      </c>
      <c r="G6297" s="24">
        <f t="shared" si="98"/>
        <v>471.51</v>
      </c>
    </row>
    <row r="6298" spans="1:7" x14ac:dyDescent="0.25">
      <c r="A6298" t="s">
        <v>311</v>
      </c>
      <c r="B6298" t="s">
        <v>314</v>
      </c>
      <c r="C6298" t="s">
        <v>466</v>
      </c>
      <c r="D6298" s="34">
        <v>45170</v>
      </c>
      <c r="E6298">
        <v>422.39</v>
      </c>
      <c r="F6298" s="24">
        <v>49.12</v>
      </c>
      <c r="G6298" s="24">
        <f t="shared" si="98"/>
        <v>471.51</v>
      </c>
    </row>
    <row r="6299" spans="1:7" x14ac:dyDescent="0.25">
      <c r="A6299" t="s">
        <v>311</v>
      </c>
      <c r="B6299" t="s">
        <v>314</v>
      </c>
      <c r="C6299" t="s">
        <v>467</v>
      </c>
      <c r="D6299" s="34">
        <v>45170</v>
      </c>
      <c r="E6299">
        <v>422.39</v>
      </c>
      <c r="F6299" s="24">
        <v>49.12</v>
      </c>
      <c r="G6299" s="24">
        <f t="shared" si="98"/>
        <v>471.51</v>
      </c>
    </row>
    <row r="6300" spans="1:7" x14ac:dyDescent="0.25">
      <c r="A6300" t="s">
        <v>311</v>
      </c>
      <c r="B6300" t="s">
        <v>314</v>
      </c>
      <c r="C6300" t="s">
        <v>468</v>
      </c>
      <c r="D6300" s="34">
        <v>45170</v>
      </c>
      <c r="E6300">
        <v>422.39</v>
      </c>
      <c r="F6300" s="24">
        <v>49.12</v>
      </c>
      <c r="G6300" s="24">
        <f t="shared" si="98"/>
        <v>471.51</v>
      </c>
    </row>
    <row r="6301" spans="1:7" x14ac:dyDescent="0.25">
      <c r="A6301" t="s">
        <v>311</v>
      </c>
      <c r="B6301" t="s">
        <v>314</v>
      </c>
      <c r="C6301" t="s">
        <v>469</v>
      </c>
      <c r="D6301" s="34">
        <v>45170</v>
      </c>
      <c r="E6301">
        <v>422.39</v>
      </c>
      <c r="F6301" s="24">
        <v>49.12</v>
      </c>
      <c r="G6301" s="24">
        <f t="shared" si="98"/>
        <v>471.51</v>
      </c>
    </row>
    <row r="6302" spans="1:7" x14ac:dyDescent="0.25">
      <c r="A6302" t="s">
        <v>311</v>
      </c>
      <c r="B6302" t="s">
        <v>314</v>
      </c>
      <c r="C6302" t="s">
        <v>470</v>
      </c>
      <c r="D6302" s="34">
        <v>45170</v>
      </c>
      <c r="E6302">
        <v>422.39</v>
      </c>
      <c r="F6302" s="24">
        <v>49.12</v>
      </c>
      <c r="G6302" s="24">
        <f t="shared" si="98"/>
        <v>471.51</v>
      </c>
    </row>
    <row r="6303" spans="1:7" x14ac:dyDescent="0.25">
      <c r="A6303" t="s">
        <v>311</v>
      </c>
      <c r="B6303" t="s">
        <v>314</v>
      </c>
      <c r="C6303" t="s">
        <v>471</v>
      </c>
      <c r="D6303" s="34">
        <v>45170</v>
      </c>
      <c r="E6303">
        <v>422.39</v>
      </c>
      <c r="F6303" s="24">
        <v>49.12</v>
      </c>
      <c r="G6303" s="24">
        <f t="shared" si="98"/>
        <v>471.51</v>
      </c>
    </row>
    <row r="6304" spans="1:7" x14ac:dyDescent="0.25">
      <c r="A6304" t="s">
        <v>311</v>
      </c>
      <c r="B6304" t="s">
        <v>314</v>
      </c>
      <c r="C6304" t="s">
        <v>472</v>
      </c>
      <c r="D6304" s="34">
        <v>45170</v>
      </c>
      <c r="E6304">
        <v>422.39</v>
      </c>
      <c r="F6304" s="24">
        <v>49.12</v>
      </c>
      <c r="G6304" s="24">
        <f t="shared" si="98"/>
        <v>471.51</v>
      </c>
    </row>
    <row r="6305" spans="1:7" x14ac:dyDescent="0.25">
      <c r="A6305" t="s">
        <v>311</v>
      </c>
      <c r="B6305" t="s">
        <v>314</v>
      </c>
      <c r="C6305" t="s">
        <v>473</v>
      </c>
      <c r="D6305" s="34">
        <v>45170</v>
      </c>
      <c r="E6305">
        <v>422.39</v>
      </c>
      <c r="F6305" s="24">
        <v>49.12</v>
      </c>
      <c r="G6305" s="24">
        <f t="shared" si="98"/>
        <v>471.51</v>
      </c>
    </row>
    <row r="6306" spans="1:7" x14ac:dyDescent="0.25">
      <c r="A6306" t="s">
        <v>311</v>
      </c>
      <c r="B6306" t="s">
        <v>314</v>
      </c>
      <c r="C6306" t="s">
        <v>474</v>
      </c>
      <c r="D6306" s="34">
        <v>45170</v>
      </c>
      <c r="E6306">
        <v>422.39</v>
      </c>
      <c r="F6306" s="24">
        <v>49.12</v>
      </c>
      <c r="G6306" s="24">
        <f t="shared" si="98"/>
        <v>471.51</v>
      </c>
    </row>
    <row r="6307" spans="1:7" x14ac:dyDescent="0.25">
      <c r="A6307" t="s">
        <v>311</v>
      </c>
      <c r="B6307" t="s">
        <v>314</v>
      </c>
      <c r="C6307" t="s">
        <v>475</v>
      </c>
      <c r="D6307" s="34">
        <v>45170</v>
      </c>
      <c r="E6307">
        <v>422.39</v>
      </c>
      <c r="F6307" s="24">
        <v>49.12</v>
      </c>
      <c r="G6307" s="24">
        <f t="shared" si="98"/>
        <v>471.51</v>
      </c>
    </row>
    <row r="6308" spans="1:7" x14ac:dyDescent="0.25">
      <c r="A6308" t="s">
        <v>311</v>
      </c>
      <c r="B6308" t="s">
        <v>314</v>
      </c>
      <c r="C6308" t="s">
        <v>476</v>
      </c>
      <c r="D6308" s="34">
        <v>45170</v>
      </c>
      <c r="E6308">
        <v>421.02</v>
      </c>
      <c r="F6308" s="24">
        <v>48.96</v>
      </c>
      <c r="G6308" s="24">
        <f t="shared" si="98"/>
        <v>469.97999999999996</v>
      </c>
    </row>
    <row r="6309" spans="1:7" x14ac:dyDescent="0.25">
      <c r="A6309" t="s">
        <v>311</v>
      </c>
      <c r="B6309" t="s">
        <v>314</v>
      </c>
      <c r="C6309" t="s">
        <v>477</v>
      </c>
      <c r="D6309" s="34">
        <v>45170</v>
      </c>
      <c r="E6309">
        <v>422.39</v>
      </c>
      <c r="F6309" s="24">
        <v>49.12</v>
      </c>
      <c r="G6309" s="24">
        <f t="shared" si="98"/>
        <v>471.51</v>
      </c>
    </row>
    <row r="6310" spans="1:7" x14ac:dyDescent="0.25">
      <c r="A6310" t="s">
        <v>311</v>
      </c>
      <c r="B6310" t="s">
        <v>314</v>
      </c>
      <c r="C6310" t="s">
        <v>478</v>
      </c>
      <c r="D6310" s="34">
        <v>45170</v>
      </c>
      <c r="E6310">
        <v>422.39</v>
      </c>
      <c r="F6310" s="24">
        <v>49.12</v>
      </c>
      <c r="G6310" s="24">
        <f t="shared" si="98"/>
        <v>471.51</v>
      </c>
    </row>
    <row r="6311" spans="1:7" x14ac:dyDescent="0.25">
      <c r="A6311" t="s">
        <v>311</v>
      </c>
      <c r="B6311" t="s">
        <v>314</v>
      </c>
      <c r="C6311" t="s">
        <v>479</v>
      </c>
      <c r="D6311" s="34">
        <v>45170</v>
      </c>
      <c r="E6311">
        <v>422.39</v>
      </c>
      <c r="F6311" s="24">
        <v>49.12</v>
      </c>
      <c r="G6311" s="24">
        <f t="shared" si="98"/>
        <v>471.51</v>
      </c>
    </row>
    <row r="6312" spans="1:7" x14ac:dyDescent="0.25">
      <c r="A6312" t="s">
        <v>311</v>
      </c>
      <c r="B6312" t="s">
        <v>314</v>
      </c>
      <c r="C6312" t="s">
        <v>480</v>
      </c>
      <c r="D6312" s="34">
        <v>45170</v>
      </c>
      <c r="E6312">
        <v>422.39</v>
      </c>
      <c r="F6312" s="24">
        <v>49.12</v>
      </c>
      <c r="G6312" s="24">
        <f t="shared" si="98"/>
        <v>471.51</v>
      </c>
    </row>
    <row r="6313" spans="1:7" x14ac:dyDescent="0.25">
      <c r="A6313" t="s">
        <v>311</v>
      </c>
      <c r="B6313" t="s">
        <v>314</v>
      </c>
      <c r="C6313" t="s">
        <v>481</v>
      </c>
      <c r="D6313" s="34">
        <v>45170</v>
      </c>
      <c r="E6313">
        <v>421.02</v>
      </c>
      <c r="F6313" s="24">
        <v>48.96</v>
      </c>
      <c r="G6313" s="24">
        <f t="shared" si="98"/>
        <v>469.97999999999996</v>
      </c>
    </row>
    <row r="6314" spans="1:7" x14ac:dyDescent="0.25">
      <c r="A6314" t="s">
        <v>311</v>
      </c>
      <c r="B6314" t="s">
        <v>314</v>
      </c>
      <c r="C6314" t="s">
        <v>482</v>
      </c>
      <c r="D6314" s="34">
        <v>45170</v>
      </c>
      <c r="E6314">
        <v>421.02</v>
      </c>
      <c r="F6314" s="24">
        <v>48.96</v>
      </c>
      <c r="G6314" s="24">
        <f t="shared" si="98"/>
        <v>469.97999999999996</v>
      </c>
    </row>
    <row r="6315" spans="1:7" x14ac:dyDescent="0.25">
      <c r="A6315" t="s">
        <v>311</v>
      </c>
      <c r="B6315" t="s">
        <v>314</v>
      </c>
      <c r="C6315" t="s">
        <v>483</v>
      </c>
      <c r="D6315" s="34">
        <v>45170</v>
      </c>
      <c r="E6315">
        <v>421.02</v>
      </c>
      <c r="F6315" s="24">
        <v>48.96</v>
      </c>
      <c r="G6315" s="24">
        <f t="shared" si="98"/>
        <v>469.97999999999996</v>
      </c>
    </row>
    <row r="6316" spans="1:7" x14ac:dyDescent="0.25">
      <c r="A6316" t="s">
        <v>311</v>
      </c>
      <c r="B6316" t="s">
        <v>314</v>
      </c>
      <c r="C6316" t="s">
        <v>484</v>
      </c>
      <c r="D6316" s="34">
        <v>45170</v>
      </c>
      <c r="E6316">
        <v>421.02</v>
      </c>
      <c r="F6316" s="24">
        <v>48.96</v>
      </c>
      <c r="G6316" s="24">
        <f t="shared" si="98"/>
        <v>469.97999999999996</v>
      </c>
    </row>
    <row r="6317" spans="1:7" x14ac:dyDescent="0.25">
      <c r="A6317" t="s">
        <v>311</v>
      </c>
      <c r="B6317" t="s">
        <v>314</v>
      </c>
      <c r="C6317" t="s">
        <v>485</v>
      </c>
      <c r="D6317" s="34">
        <v>45170</v>
      </c>
      <c r="E6317">
        <v>421.02</v>
      </c>
      <c r="F6317" s="24">
        <v>48.96</v>
      </c>
      <c r="G6317" s="24">
        <f t="shared" si="98"/>
        <v>469.97999999999996</v>
      </c>
    </row>
    <row r="6318" spans="1:7" x14ac:dyDescent="0.25">
      <c r="A6318" t="s">
        <v>311</v>
      </c>
      <c r="B6318" t="s">
        <v>314</v>
      </c>
      <c r="C6318" t="s">
        <v>486</v>
      </c>
      <c r="D6318" s="34">
        <v>45170</v>
      </c>
      <c r="E6318">
        <v>421.02</v>
      </c>
      <c r="F6318" s="24">
        <v>48.96</v>
      </c>
      <c r="G6318" s="24">
        <f t="shared" si="98"/>
        <v>469.97999999999996</v>
      </c>
    </row>
    <row r="6319" spans="1:7" x14ac:dyDescent="0.25">
      <c r="A6319" t="s">
        <v>311</v>
      </c>
      <c r="B6319" t="s">
        <v>314</v>
      </c>
      <c r="C6319" t="s">
        <v>487</v>
      </c>
      <c r="D6319" s="34">
        <v>45170</v>
      </c>
      <c r="E6319">
        <v>421.02</v>
      </c>
      <c r="F6319" s="24">
        <v>48.96</v>
      </c>
      <c r="G6319" s="24">
        <f t="shared" si="98"/>
        <v>469.97999999999996</v>
      </c>
    </row>
    <row r="6320" spans="1:7" x14ac:dyDescent="0.25">
      <c r="A6320" t="s">
        <v>311</v>
      </c>
      <c r="B6320" t="s">
        <v>314</v>
      </c>
      <c r="C6320" t="s">
        <v>488</v>
      </c>
      <c r="D6320" s="34">
        <v>45170</v>
      </c>
      <c r="E6320">
        <v>421.02</v>
      </c>
      <c r="F6320" s="24">
        <v>48.96</v>
      </c>
      <c r="G6320" s="24">
        <f t="shared" si="98"/>
        <v>469.97999999999996</v>
      </c>
    </row>
    <row r="6321" spans="1:7" x14ac:dyDescent="0.25">
      <c r="A6321" t="s">
        <v>311</v>
      </c>
      <c r="B6321" t="s">
        <v>314</v>
      </c>
      <c r="C6321" t="s">
        <v>489</v>
      </c>
      <c r="D6321" s="34">
        <v>45170</v>
      </c>
      <c r="E6321">
        <v>421.02</v>
      </c>
      <c r="F6321" s="24">
        <v>48.96</v>
      </c>
      <c r="G6321" s="24">
        <f t="shared" si="98"/>
        <v>469.97999999999996</v>
      </c>
    </row>
    <row r="6322" spans="1:7" x14ac:dyDescent="0.25">
      <c r="A6322" t="s">
        <v>311</v>
      </c>
      <c r="B6322" t="s">
        <v>314</v>
      </c>
      <c r="C6322" t="s">
        <v>490</v>
      </c>
      <c r="D6322" s="34">
        <v>45170</v>
      </c>
      <c r="E6322">
        <v>421.02</v>
      </c>
      <c r="F6322" s="24">
        <v>48.96</v>
      </c>
      <c r="G6322" s="24">
        <f t="shared" si="98"/>
        <v>469.97999999999996</v>
      </c>
    </row>
    <row r="6323" spans="1:7" x14ac:dyDescent="0.25">
      <c r="A6323" t="s">
        <v>311</v>
      </c>
      <c r="B6323" t="s">
        <v>314</v>
      </c>
      <c r="C6323" t="s">
        <v>491</v>
      </c>
      <c r="D6323" s="34">
        <v>45170</v>
      </c>
      <c r="E6323">
        <v>421.02</v>
      </c>
      <c r="F6323" s="24">
        <v>48.96</v>
      </c>
      <c r="G6323" s="24">
        <f t="shared" si="98"/>
        <v>469.97999999999996</v>
      </c>
    </row>
    <row r="6324" spans="1:7" x14ac:dyDescent="0.25">
      <c r="A6324" t="s">
        <v>311</v>
      </c>
      <c r="B6324" t="s">
        <v>314</v>
      </c>
      <c r="C6324" t="s">
        <v>492</v>
      </c>
      <c r="D6324" s="34">
        <v>45170</v>
      </c>
      <c r="E6324">
        <v>421.02</v>
      </c>
      <c r="F6324" s="24">
        <v>48.96</v>
      </c>
      <c r="G6324" s="24">
        <f t="shared" si="98"/>
        <v>469.97999999999996</v>
      </c>
    </row>
    <row r="6325" spans="1:7" x14ac:dyDescent="0.25">
      <c r="A6325" t="s">
        <v>311</v>
      </c>
      <c r="B6325" t="s">
        <v>314</v>
      </c>
      <c r="C6325" t="s">
        <v>493</v>
      </c>
      <c r="D6325" s="34">
        <v>45170</v>
      </c>
      <c r="E6325">
        <v>421.02</v>
      </c>
      <c r="F6325" s="24">
        <v>48.96</v>
      </c>
      <c r="G6325" s="24">
        <f t="shared" si="98"/>
        <v>469.97999999999996</v>
      </c>
    </row>
    <row r="6326" spans="1:7" x14ac:dyDescent="0.25">
      <c r="A6326" t="s">
        <v>311</v>
      </c>
      <c r="B6326" t="s">
        <v>314</v>
      </c>
      <c r="C6326" t="s">
        <v>494</v>
      </c>
      <c r="D6326" s="34">
        <v>45170</v>
      </c>
      <c r="E6326">
        <v>421.02</v>
      </c>
      <c r="F6326" s="24">
        <v>48.96</v>
      </c>
      <c r="G6326" s="24">
        <f t="shared" si="98"/>
        <v>469.97999999999996</v>
      </c>
    </row>
    <row r="6327" spans="1:7" x14ac:dyDescent="0.25">
      <c r="A6327" t="s">
        <v>311</v>
      </c>
      <c r="B6327" t="s">
        <v>314</v>
      </c>
      <c r="C6327" t="s">
        <v>495</v>
      </c>
      <c r="D6327" s="34">
        <v>45170</v>
      </c>
      <c r="E6327">
        <v>421.02</v>
      </c>
      <c r="F6327" s="24">
        <v>48.96</v>
      </c>
      <c r="G6327" s="24">
        <f t="shared" si="98"/>
        <v>469.97999999999996</v>
      </c>
    </row>
    <row r="6328" spans="1:7" x14ac:dyDescent="0.25">
      <c r="A6328" t="s">
        <v>311</v>
      </c>
      <c r="B6328" t="s">
        <v>314</v>
      </c>
      <c r="C6328" t="s">
        <v>496</v>
      </c>
      <c r="D6328" s="34">
        <v>45170</v>
      </c>
      <c r="E6328">
        <v>421.02</v>
      </c>
      <c r="F6328" s="24">
        <v>48.96</v>
      </c>
      <c r="G6328" s="24">
        <f t="shared" si="98"/>
        <v>469.97999999999996</v>
      </c>
    </row>
    <row r="6329" spans="1:7" x14ac:dyDescent="0.25">
      <c r="A6329" t="s">
        <v>311</v>
      </c>
      <c r="B6329" t="s">
        <v>314</v>
      </c>
      <c r="C6329" t="s">
        <v>497</v>
      </c>
      <c r="D6329" s="34">
        <v>45170</v>
      </c>
      <c r="E6329">
        <v>421.02</v>
      </c>
      <c r="F6329" s="24">
        <v>48.96</v>
      </c>
      <c r="G6329" s="24">
        <f t="shared" si="98"/>
        <v>469.97999999999996</v>
      </c>
    </row>
    <row r="6330" spans="1:7" x14ac:dyDescent="0.25">
      <c r="A6330" t="s">
        <v>311</v>
      </c>
      <c r="B6330" t="s">
        <v>314</v>
      </c>
      <c r="C6330" t="s">
        <v>498</v>
      </c>
      <c r="D6330" s="34">
        <v>45170</v>
      </c>
      <c r="E6330">
        <v>421.02</v>
      </c>
      <c r="F6330" s="24">
        <v>48.96</v>
      </c>
      <c r="G6330" s="24">
        <f t="shared" si="98"/>
        <v>469.97999999999996</v>
      </c>
    </row>
    <row r="6331" spans="1:7" x14ac:dyDescent="0.25">
      <c r="A6331" t="s">
        <v>311</v>
      </c>
      <c r="B6331" t="s">
        <v>314</v>
      </c>
      <c r="C6331" t="s">
        <v>499</v>
      </c>
      <c r="D6331" s="34">
        <v>45170</v>
      </c>
      <c r="E6331">
        <v>421.02</v>
      </c>
      <c r="F6331" s="24">
        <v>48.96</v>
      </c>
      <c r="G6331" s="24">
        <f t="shared" si="98"/>
        <v>469.97999999999996</v>
      </c>
    </row>
    <row r="6332" spans="1:7" x14ac:dyDescent="0.25">
      <c r="A6332" t="s">
        <v>311</v>
      </c>
      <c r="B6332" t="s">
        <v>314</v>
      </c>
      <c r="C6332" t="s">
        <v>500</v>
      </c>
      <c r="D6332" s="34">
        <v>45170</v>
      </c>
      <c r="E6332">
        <v>421.02</v>
      </c>
      <c r="F6332" s="24">
        <v>48.96</v>
      </c>
      <c r="G6332" s="24">
        <f t="shared" si="98"/>
        <v>469.97999999999996</v>
      </c>
    </row>
    <row r="6333" spans="1:7" x14ac:dyDescent="0.25">
      <c r="A6333" t="s">
        <v>311</v>
      </c>
      <c r="B6333" t="s">
        <v>314</v>
      </c>
      <c r="C6333" t="s">
        <v>501</v>
      </c>
      <c r="D6333" s="34">
        <v>45170</v>
      </c>
      <c r="E6333">
        <v>421.02</v>
      </c>
      <c r="F6333" s="24">
        <v>48.96</v>
      </c>
      <c r="G6333" s="24">
        <f t="shared" si="98"/>
        <v>469.97999999999996</v>
      </c>
    </row>
    <row r="6334" spans="1:7" x14ac:dyDescent="0.25">
      <c r="A6334" t="s">
        <v>311</v>
      </c>
      <c r="B6334" t="s">
        <v>314</v>
      </c>
      <c r="C6334" t="s">
        <v>502</v>
      </c>
      <c r="D6334" s="34">
        <v>45170</v>
      </c>
      <c r="E6334">
        <v>421.02</v>
      </c>
      <c r="F6334" s="24">
        <v>48.96</v>
      </c>
      <c r="G6334" s="24">
        <f t="shared" si="98"/>
        <v>469.97999999999996</v>
      </c>
    </row>
    <row r="6335" spans="1:7" x14ac:dyDescent="0.25">
      <c r="A6335" t="s">
        <v>311</v>
      </c>
      <c r="B6335" t="s">
        <v>314</v>
      </c>
      <c r="C6335" t="s">
        <v>503</v>
      </c>
      <c r="D6335" s="34">
        <v>45170</v>
      </c>
      <c r="E6335">
        <v>421.02</v>
      </c>
      <c r="F6335" s="24">
        <v>48.96</v>
      </c>
      <c r="G6335" s="24">
        <f t="shared" si="98"/>
        <v>469.97999999999996</v>
      </c>
    </row>
    <row r="6336" spans="1:7" x14ac:dyDescent="0.25">
      <c r="A6336" t="s">
        <v>311</v>
      </c>
      <c r="B6336" t="s">
        <v>314</v>
      </c>
      <c r="C6336" t="s">
        <v>504</v>
      </c>
      <c r="D6336" s="34">
        <v>45170</v>
      </c>
      <c r="E6336">
        <v>421.02</v>
      </c>
      <c r="F6336" s="24">
        <v>48.96</v>
      </c>
      <c r="G6336" s="24">
        <f t="shared" si="98"/>
        <v>469.97999999999996</v>
      </c>
    </row>
    <row r="6337" spans="1:7" x14ac:dyDescent="0.25">
      <c r="A6337" t="s">
        <v>311</v>
      </c>
      <c r="B6337" t="s">
        <v>314</v>
      </c>
      <c r="C6337" t="s">
        <v>505</v>
      </c>
      <c r="D6337" s="34">
        <v>45170</v>
      </c>
      <c r="E6337">
        <v>421.02</v>
      </c>
      <c r="F6337" s="24">
        <v>48.96</v>
      </c>
      <c r="G6337" s="24">
        <f t="shared" si="98"/>
        <v>469.97999999999996</v>
      </c>
    </row>
    <row r="6338" spans="1:7" x14ac:dyDescent="0.25">
      <c r="A6338" t="s">
        <v>311</v>
      </c>
      <c r="B6338" t="s">
        <v>312</v>
      </c>
      <c r="C6338" t="s">
        <v>313</v>
      </c>
      <c r="D6338" s="34">
        <v>45200</v>
      </c>
      <c r="E6338">
        <v>923124.25</v>
      </c>
      <c r="F6338" s="24">
        <v>275367.84999999998</v>
      </c>
      <c r="G6338" s="24">
        <f t="shared" si="98"/>
        <v>1198492.1000000001</v>
      </c>
    </row>
    <row r="6339" spans="1:7" x14ac:dyDescent="0.25">
      <c r="A6339" t="s">
        <v>311</v>
      </c>
      <c r="B6339" t="s">
        <v>314</v>
      </c>
      <c r="C6339" t="s">
        <v>315</v>
      </c>
      <c r="D6339" s="34">
        <v>45200</v>
      </c>
      <c r="E6339">
        <v>422.32</v>
      </c>
      <c r="F6339" s="24">
        <v>47.66</v>
      </c>
      <c r="G6339" s="24">
        <f t="shared" ref="G6339:G6402" si="99">SUM(E6339:F6339)</f>
        <v>469.98</v>
      </c>
    </row>
    <row r="6340" spans="1:7" x14ac:dyDescent="0.25">
      <c r="A6340" t="s">
        <v>311</v>
      </c>
      <c r="B6340" t="s">
        <v>314</v>
      </c>
      <c r="C6340" t="s">
        <v>316</v>
      </c>
      <c r="D6340" s="34">
        <v>45200</v>
      </c>
      <c r="E6340">
        <v>423.69</v>
      </c>
      <c r="F6340" s="24">
        <v>47.82</v>
      </c>
      <c r="G6340" s="24">
        <f t="shared" si="99"/>
        <v>471.51</v>
      </c>
    </row>
    <row r="6341" spans="1:7" x14ac:dyDescent="0.25">
      <c r="A6341" t="s">
        <v>311</v>
      </c>
      <c r="B6341" t="s">
        <v>314</v>
      </c>
      <c r="C6341" t="s">
        <v>317</v>
      </c>
      <c r="D6341" s="34">
        <v>45200</v>
      </c>
      <c r="E6341">
        <v>422.32</v>
      </c>
      <c r="F6341" s="24">
        <v>47.66</v>
      </c>
      <c r="G6341" s="24">
        <f t="shared" si="99"/>
        <v>469.98</v>
      </c>
    </row>
    <row r="6342" spans="1:7" x14ac:dyDescent="0.25">
      <c r="A6342" t="s">
        <v>311</v>
      </c>
      <c r="B6342" t="s">
        <v>314</v>
      </c>
      <c r="C6342" t="s">
        <v>318</v>
      </c>
      <c r="D6342" s="34">
        <v>45200</v>
      </c>
      <c r="E6342">
        <v>423.69</v>
      </c>
      <c r="F6342" s="24">
        <v>47.82</v>
      </c>
      <c r="G6342" s="24">
        <f t="shared" si="99"/>
        <v>471.51</v>
      </c>
    </row>
    <row r="6343" spans="1:7" x14ac:dyDescent="0.25">
      <c r="A6343" t="s">
        <v>311</v>
      </c>
      <c r="B6343" t="s">
        <v>314</v>
      </c>
      <c r="C6343" t="s">
        <v>319</v>
      </c>
      <c r="D6343" s="34">
        <v>45200</v>
      </c>
      <c r="E6343">
        <v>423.69</v>
      </c>
      <c r="F6343" s="24">
        <v>47.82</v>
      </c>
      <c r="G6343" s="24">
        <f t="shared" si="99"/>
        <v>471.51</v>
      </c>
    </row>
    <row r="6344" spans="1:7" x14ac:dyDescent="0.25">
      <c r="A6344" t="s">
        <v>311</v>
      </c>
      <c r="B6344" t="s">
        <v>314</v>
      </c>
      <c r="C6344" t="s">
        <v>320</v>
      </c>
      <c r="D6344" s="34">
        <v>45200</v>
      </c>
      <c r="E6344">
        <v>423.69</v>
      </c>
      <c r="F6344" s="24">
        <v>47.82</v>
      </c>
      <c r="G6344" s="24">
        <f t="shared" si="99"/>
        <v>471.51</v>
      </c>
    </row>
    <row r="6345" spans="1:7" x14ac:dyDescent="0.25">
      <c r="A6345" t="s">
        <v>311</v>
      </c>
      <c r="B6345" t="s">
        <v>314</v>
      </c>
      <c r="C6345" t="s">
        <v>321</v>
      </c>
      <c r="D6345" s="34">
        <v>45200</v>
      </c>
      <c r="E6345">
        <v>422.32</v>
      </c>
      <c r="F6345" s="24">
        <v>47.66</v>
      </c>
      <c r="G6345" s="24">
        <f t="shared" si="99"/>
        <v>469.98</v>
      </c>
    </row>
    <row r="6346" spans="1:7" x14ac:dyDescent="0.25">
      <c r="A6346" t="s">
        <v>311</v>
      </c>
      <c r="B6346" t="s">
        <v>314</v>
      </c>
      <c r="C6346" t="s">
        <v>322</v>
      </c>
      <c r="D6346" s="34">
        <v>45200</v>
      </c>
      <c r="E6346">
        <v>423.69</v>
      </c>
      <c r="F6346" s="24">
        <v>47.82</v>
      </c>
      <c r="G6346" s="24">
        <f t="shared" si="99"/>
        <v>471.51</v>
      </c>
    </row>
    <row r="6347" spans="1:7" x14ac:dyDescent="0.25">
      <c r="A6347" t="s">
        <v>311</v>
      </c>
      <c r="B6347" t="s">
        <v>314</v>
      </c>
      <c r="C6347" t="s">
        <v>323</v>
      </c>
      <c r="D6347" s="34">
        <v>45200</v>
      </c>
      <c r="E6347">
        <v>422.32</v>
      </c>
      <c r="F6347" s="24">
        <v>47.66</v>
      </c>
      <c r="G6347" s="24">
        <f t="shared" si="99"/>
        <v>469.98</v>
      </c>
    </row>
    <row r="6348" spans="1:7" x14ac:dyDescent="0.25">
      <c r="A6348" t="s">
        <v>311</v>
      </c>
      <c r="B6348" t="s">
        <v>314</v>
      </c>
      <c r="C6348" t="s">
        <v>324</v>
      </c>
      <c r="D6348" s="34">
        <v>45200</v>
      </c>
      <c r="E6348">
        <v>423.69</v>
      </c>
      <c r="F6348" s="24">
        <v>47.82</v>
      </c>
      <c r="G6348" s="24">
        <f t="shared" si="99"/>
        <v>471.51</v>
      </c>
    </row>
    <row r="6349" spans="1:7" x14ac:dyDescent="0.25">
      <c r="A6349" t="s">
        <v>311</v>
      </c>
      <c r="B6349" t="s">
        <v>314</v>
      </c>
      <c r="C6349" t="s">
        <v>325</v>
      </c>
      <c r="D6349" s="34">
        <v>45200</v>
      </c>
      <c r="E6349">
        <v>422.32</v>
      </c>
      <c r="F6349" s="24">
        <v>47.66</v>
      </c>
      <c r="G6349" s="24">
        <f t="shared" si="99"/>
        <v>469.98</v>
      </c>
    </row>
    <row r="6350" spans="1:7" x14ac:dyDescent="0.25">
      <c r="A6350" t="s">
        <v>311</v>
      </c>
      <c r="B6350" t="s">
        <v>314</v>
      </c>
      <c r="C6350" t="s">
        <v>326</v>
      </c>
      <c r="D6350" s="34">
        <v>45200</v>
      </c>
      <c r="E6350">
        <v>423.69</v>
      </c>
      <c r="F6350" s="24">
        <v>47.82</v>
      </c>
      <c r="G6350" s="24">
        <f t="shared" si="99"/>
        <v>471.51</v>
      </c>
    </row>
    <row r="6351" spans="1:7" x14ac:dyDescent="0.25">
      <c r="A6351" t="s">
        <v>311</v>
      </c>
      <c r="B6351" t="s">
        <v>314</v>
      </c>
      <c r="C6351" t="s">
        <v>327</v>
      </c>
      <c r="D6351" s="34">
        <v>45200</v>
      </c>
      <c r="E6351">
        <v>423.69</v>
      </c>
      <c r="F6351" s="24">
        <v>47.82</v>
      </c>
      <c r="G6351" s="24">
        <f t="shared" si="99"/>
        <v>471.51</v>
      </c>
    </row>
    <row r="6352" spans="1:7" x14ac:dyDescent="0.25">
      <c r="A6352" t="s">
        <v>311</v>
      </c>
      <c r="B6352" t="s">
        <v>314</v>
      </c>
      <c r="C6352" t="s">
        <v>328</v>
      </c>
      <c r="D6352" s="34">
        <v>45200</v>
      </c>
      <c r="E6352">
        <v>423.69</v>
      </c>
      <c r="F6352" s="24">
        <v>47.82</v>
      </c>
      <c r="G6352" s="24">
        <f t="shared" si="99"/>
        <v>471.51</v>
      </c>
    </row>
    <row r="6353" spans="1:7" x14ac:dyDescent="0.25">
      <c r="A6353" t="s">
        <v>311</v>
      </c>
      <c r="B6353" t="s">
        <v>314</v>
      </c>
      <c r="C6353" t="s">
        <v>329</v>
      </c>
      <c r="D6353" s="34">
        <v>45200</v>
      </c>
      <c r="E6353">
        <v>423.69</v>
      </c>
      <c r="F6353" s="24">
        <v>47.82</v>
      </c>
      <c r="G6353" s="24">
        <f t="shared" si="99"/>
        <v>471.51</v>
      </c>
    </row>
    <row r="6354" spans="1:7" x14ac:dyDescent="0.25">
      <c r="A6354" t="s">
        <v>311</v>
      </c>
      <c r="B6354" t="s">
        <v>314</v>
      </c>
      <c r="C6354" t="s">
        <v>330</v>
      </c>
      <c r="D6354" s="34">
        <v>45200</v>
      </c>
      <c r="E6354">
        <v>422.32</v>
      </c>
      <c r="F6354" s="24">
        <v>47.66</v>
      </c>
      <c r="G6354" s="24">
        <f t="shared" si="99"/>
        <v>469.98</v>
      </c>
    </row>
    <row r="6355" spans="1:7" x14ac:dyDescent="0.25">
      <c r="A6355" t="s">
        <v>311</v>
      </c>
      <c r="B6355" t="s">
        <v>314</v>
      </c>
      <c r="C6355" t="s">
        <v>331</v>
      </c>
      <c r="D6355" s="34">
        <v>45200</v>
      </c>
      <c r="E6355">
        <v>423.69</v>
      </c>
      <c r="F6355" s="24">
        <v>47.82</v>
      </c>
      <c r="G6355" s="24">
        <f t="shared" si="99"/>
        <v>471.51</v>
      </c>
    </row>
    <row r="6356" spans="1:7" x14ac:dyDescent="0.25">
      <c r="A6356" t="s">
        <v>311</v>
      </c>
      <c r="B6356" t="s">
        <v>314</v>
      </c>
      <c r="C6356" t="s">
        <v>332</v>
      </c>
      <c r="D6356" s="34">
        <v>45200</v>
      </c>
      <c r="E6356">
        <v>423.69</v>
      </c>
      <c r="F6356" s="24">
        <v>47.82</v>
      </c>
      <c r="G6356" s="24">
        <f t="shared" si="99"/>
        <v>471.51</v>
      </c>
    </row>
    <row r="6357" spans="1:7" x14ac:dyDescent="0.25">
      <c r="A6357" t="s">
        <v>311</v>
      </c>
      <c r="B6357" t="s">
        <v>314</v>
      </c>
      <c r="C6357" t="s">
        <v>333</v>
      </c>
      <c r="D6357" s="34">
        <v>45200</v>
      </c>
      <c r="E6357">
        <v>423.69</v>
      </c>
      <c r="F6357" s="24">
        <v>47.82</v>
      </c>
      <c r="G6357" s="24">
        <f t="shared" si="99"/>
        <v>471.51</v>
      </c>
    </row>
    <row r="6358" spans="1:7" x14ac:dyDescent="0.25">
      <c r="A6358" t="s">
        <v>311</v>
      </c>
      <c r="B6358" t="s">
        <v>314</v>
      </c>
      <c r="C6358" t="s">
        <v>334</v>
      </c>
      <c r="D6358" s="34">
        <v>45200</v>
      </c>
      <c r="E6358">
        <v>422.32</v>
      </c>
      <c r="F6358" s="24">
        <v>47.66</v>
      </c>
      <c r="G6358" s="24">
        <f t="shared" si="99"/>
        <v>469.98</v>
      </c>
    </row>
    <row r="6359" spans="1:7" x14ac:dyDescent="0.25">
      <c r="A6359" t="s">
        <v>311</v>
      </c>
      <c r="B6359" t="s">
        <v>314</v>
      </c>
      <c r="C6359" t="s">
        <v>335</v>
      </c>
      <c r="D6359" s="34">
        <v>45200</v>
      </c>
      <c r="E6359">
        <v>423.69</v>
      </c>
      <c r="F6359" s="24">
        <v>47.82</v>
      </c>
      <c r="G6359" s="24">
        <f t="shared" si="99"/>
        <v>471.51</v>
      </c>
    </row>
    <row r="6360" spans="1:7" x14ac:dyDescent="0.25">
      <c r="A6360" t="s">
        <v>311</v>
      </c>
      <c r="B6360" t="s">
        <v>314</v>
      </c>
      <c r="C6360" t="s">
        <v>336</v>
      </c>
      <c r="D6360" s="34">
        <v>45200</v>
      </c>
      <c r="E6360">
        <v>423.69</v>
      </c>
      <c r="F6360" s="24">
        <v>47.82</v>
      </c>
      <c r="G6360" s="24">
        <f t="shared" si="99"/>
        <v>471.51</v>
      </c>
    </row>
    <row r="6361" spans="1:7" x14ac:dyDescent="0.25">
      <c r="A6361" t="s">
        <v>311</v>
      </c>
      <c r="B6361" t="s">
        <v>314</v>
      </c>
      <c r="C6361" t="s">
        <v>337</v>
      </c>
      <c r="D6361" s="34">
        <v>45200</v>
      </c>
      <c r="E6361">
        <v>422.32</v>
      </c>
      <c r="F6361" s="24">
        <v>47.66</v>
      </c>
      <c r="G6361" s="24">
        <f t="shared" si="99"/>
        <v>469.98</v>
      </c>
    </row>
    <row r="6362" spans="1:7" x14ac:dyDescent="0.25">
      <c r="A6362" t="s">
        <v>311</v>
      </c>
      <c r="B6362" t="s">
        <v>314</v>
      </c>
      <c r="C6362" t="s">
        <v>338</v>
      </c>
      <c r="D6362" s="34">
        <v>45200</v>
      </c>
      <c r="E6362">
        <v>422.32</v>
      </c>
      <c r="F6362" s="24">
        <v>47.66</v>
      </c>
      <c r="G6362" s="24">
        <f t="shared" si="99"/>
        <v>469.98</v>
      </c>
    </row>
    <row r="6363" spans="1:7" x14ac:dyDescent="0.25">
      <c r="A6363" t="s">
        <v>311</v>
      </c>
      <c r="B6363" t="s">
        <v>314</v>
      </c>
      <c r="C6363" t="s">
        <v>339</v>
      </c>
      <c r="D6363" s="34">
        <v>45200</v>
      </c>
      <c r="E6363">
        <v>422.32</v>
      </c>
      <c r="F6363" s="24">
        <v>47.66</v>
      </c>
      <c r="G6363" s="24">
        <f t="shared" si="99"/>
        <v>469.98</v>
      </c>
    </row>
    <row r="6364" spans="1:7" x14ac:dyDescent="0.25">
      <c r="A6364" t="s">
        <v>311</v>
      </c>
      <c r="B6364" t="s">
        <v>314</v>
      </c>
      <c r="C6364" t="s">
        <v>340</v>
      </c>
      <c r="D6364" s="34">
        <v>45200</v>
      </c>
      <c r="E6364">
        <v>422.32</v>
      </c>
      <c r="F6364" s="24">
        <v>47.66</v>
      </c>
      <c r="G6364" s="24">
        <f t="shared" si="99"/>
        <v>469.98</v>
      </c>
    </row>
    <row r="6365" spans="1:7" x14ac:dyDescent="0.25">
      <c r="A6365" t="s">
        <v>311</v>
      </c>
      <c r="B6365" t="s">
        <v>314</v>
      </c>
      <c r="C6365" t="s">
        <v>341</v>
      </c>
      <c r="D6365" s="34">
        <v>45200</v>
      </c>
      <c r="E6365">
        <v>422.32</v>
      </c>
      <c r="F6365" s="24">
        <v>47.66</v>
      </c>
      <c r="G6365" s="24">
        <f t="shared" si="99"/>
        <v>469.98</v>
      </c>
    </row>
    <row r="6366" spans="1:7" x14ac:dyDescent="0.25">
      <c r="A6366" t="s">
        <v>311</v>
      </c>
      <c r="B6366" t="s">
        <v>314</v>
      </c>
      <c r="C6366" t="s">
        <v>342</v>
      </c>
      <c r="D6366" s="34">
        <v>45200</v>
      </c>
      <c r="E6366">
        <v>422.32</v>
      </c>
      <c r="F6366" s="24">
        <v>47.66</v>
      </c>
      <c r="G6366" s="24">
        <f t="shared" si="99"/>
        <v>469.98</v>
      </c>
    </row>
    <row r="6367" spans="1:7" x14ac:dyDescent="0.25">
      <c r="A6367" t="s">
        <v>311</v>
      </c>
      <c r="B6367" t="s">
        <v>314</v>
      </c>
      <c r="C6367" t="s">
        <v>343</v>
      </c>
      <c r="D6367" s="34">
        <v>45200</v>
      </c>
      <c r="E6367">
        <v>422.32</v>
      </c>
      <c r="F6367" s="24">
        <v>47.66</v>
      </c>
      <c r="G6367" s="24">
        <f t="shared" si="99"/>
        <v>469.98</v>
      </c>
    </row>
    <row r="6368" spans="1:7" x14ac:dyDescent="0.25">
      <c r="A6368" t="s">
        <v>311</v>
      </c>
      <c r="B6368" t="s">
        <v>314</v>
      </c>
      <c r="C6368" t="s">
        <v>344</v>
      </c>
      <c r="D6368" s="34">
        <v>45200</v>
      </c>
      <c r="E6368">
        <v>422.32</v>
      </c>
      <c r="F6368" s="24">
        <v>47.66</v>
      </c>
      <c r="G6368" s="24">
        <f t="shared" si="99"/>
        <v>469.98</v>
      </c>
    </row>
    <row r="6369" spans="1:7" x14ac:dyDescent="0.25">
      <c r="A6369" t="s">
        <v>311</v>
      </c>
      <c r="B6369" t="s">
        <v>314</v>
      </c>
      <c r="C6369" t="s">
        <v>345</v>
      </c>
      <c r="D6369" s="34">
        <v>45200</v>
      </c>
      <c r="E6369">
        <v>422.32</v>
      </c>
      <c r="F6369" s="24">
        <v>47.66</v>
      </c>
      <c r="G6369" s="24">
        <f t="shared" si="99"/>
        <v>469.98</v>
      </c>
    </row>
    <row r="6370" spans="1:7" x14ac:dyDescent="0.25">
      <c r="A6370" t="s">
        <v>311</v>
      </c>
      <c r="B6370" t="s">
        <v>314</v>
      </c>
      <c r="C6370" t="s">
        <v>346</v>
      </c>
      <c r="D6370" s="34">
        <v>45200</v>
      </c>
      <c r="E6370">
        <v>422.32</v>
      </c>
      <c r="F6370" s="24">
        <v>47.66</v>
      </c>
      <c r="G6370" s="24">
        <f t="shared" si="99"/>
        <v>469.98</v>
      </c>
    </row>
    <row r="6371" spans="1:7" x14ac:dyDescent="0.25">
      <c r="A6371" t="s">
        <v>311</v>
      </c>
      <c r="B6371" t="s">
        <v>314</v>
      </c>
      <c r="C6371" t="s">
        <v>347</v>
      </c>
      <c r="D6371" s="34">
        <v>45200</v>
      </c>
      <c r="E6371">
        <v>422.32</v>
      </c>
      <c r="F6371" s="24">
        <v>47.66</v>
      </c>
      <c r="G6371" s="24">
        <f t="shared" si="99"/>
        <v>469.98</v>
      </c>
    </row>
    <row r="6372" spans="1:7" x14ac:dyDescent="0.25">
      <c r="A6372" t="s">
        <v>311</v>
      </c>
      <c r="B6372" t="s">
        <v>314</v>
      </c>
      <c r="C6372" t="s">
        <v>348</v>
      </c>
      <c r="D6372" s="34">
        <v>45200</v>
      </c>
      <c r="E6372">
        <v>422.32</v>
      </c>
      <c r="F6372" s="24">
        <v>47.66</v>
      </c>
      <c r="G6372" s="24">
        <f t="shared" si="99"/>
        <v>469.98</v>
      </c>
    </row>
    <row r="6373" spans="1:7" x14ac:dyDescent="0.25">
      <c r="A6373" t="s">
        <v>311</v>
      </c>
      <c r="B6373" t="s">
        <v>314</v>
      </c>
      <c r="C6373" t="s">
        <v>349</v>
      </c>
      <c r="D6373" s="34">
        <v>45200</v>
      </c>
      <c r="E6373">
        <v>423.69</v>
      </c>
      <c r="F6373" s="24">
        <v>47.82</v>
      </c>
      <c r="G6373" s="24">
        <f t="shared" si="99"/>
        <v>471.51</v>
      </c>
    </row>
    <row r="6374" spans="1:7" x14ac:dyDescent="0.25">
      <c r="A6374" t="s">
        <v>311</v>
      </c>
      <c r="B6374" t="s">
        <v>314</v>
      </c>
      <c r="C6374" t="s">
        <v>350</v>
      </c>
      <c r="D6374" s="34">
        <v>45200</v>
      </c>
      <c r="E6374">
        <v>422.32</v>
      </c>
      <c r="F6374" s="24">
        <v>47.66</v>
      </c>
      <c r="G6374" s="24">
        <f t="shared" si="99"/>
        <v>469.98</v>
      </c>
    </row>
    <row r="6375" spans="1:7" x14ac:dyDescent="0.25">
      <c r="A6375" t="s">
        <v>311</v>
      </c>
      <c r="B6375" t="s">
        <v>314</v>
      </c>
      <c r="C6375" t="s">
        <v>351</v>
      </c>
      <c r="D6375" s="34">
        <v>45200</v>
      </c>
      <c r="E6375">
        <v>423.69</v>
      </c>
      <c r="F6375" s="24">
        <v>47.82</v>
      </c>
      <c r="G6375" s="24">
        <f t="shared" si="99"/>
        <v>471.51</v>
      </c>
    </row>
    <row r="6376" spans="1:7" x14ac:dyDescent="0.25">
      <c r="A6376" t="s">
        <v>311</v>
      </c>
      <c r="B6376" t="s">
        <v>314</v>
      </c>
      <c r="C6376" t="s">
        <v>352</v>
      </c>
      <c r="D6376" s="34">
        <v>45200</v>
      </c>
      <c r="E6376">
        <v>423.69</v>
      </c>
      <c r="F6376" s="24">
        <v>47.82</v>
      </c>
      <c r="G6376" s="24">
        <f t="shared" si="99"/>
        <v>471.51</v>
      </c>
    </row>
    <row r="6377" spans="1:7" x14ac:dyDescent="0.25">
      <c r="A6377" t="s">
        <v>311</v>
      </c>
      <c r="B6377" t="s">
        <v>314</v>
      </c>
      <c r="C6377" t="s">
        <v>353</v>
      </c>
      <c r="D6377" s="34">
        <v>45200</v>
      </c>
      <c r="E6377">
        <v>422.32</v>
      </c>
      <c r="F6377" s="24">
        <v>47.66</v>
      </c>
      <c r="G6377" s="24">
        <f t="shared" si="99"/>
        <v>469.98</v>
      </c>
    </row>
    <row r="6378" spans="1:7" x14ac:dyDescent="0.25">
      <c r="A6378" t="s">
        <v>311</v>
      </c>
      <c r="B6378" t="s">
        <v>314</v>
      </c>
      <c r="C6378" t="s">
        <v>354</v>
      </c>
      <c r="D6378" s="34">
        <v>45200</v>
      </c>
      <c r="E6378">
        <v>423.69</v>
      </c>
      <c r="F6378" s="24">
        <v>47.82</v>
      </c>
      <c r="G6378" s="24">
        <f t="shared" si="99"/>
        <v>471.51</v>
      </c>
    </row>
    <row r="6379" spans="1:7" x14ac:dyDescent="0.25">
      <c r="A6379" t="s">
        <v>311</v>
      </c>
      <c r="B6379" t="s">
        <v>314</v>
      </c>
      <c r="C6379" t="s">
        <v>355</v>
      </c>
      <c r="D6379" s="34">
        <v>45200</v>
      </c>
      <c r="E6379">
        <v>423.69</v>
      </c>
      <c r="F6379" s="24">
        <v>47.82</v>
      </c>
      <c r="G6379" s="24">
        <f t="shared" si="99"/>
        <v>471.51</v>
      </c>
    </row>
    <row r="6380" spans="1:7" x14ac:dyDescent="0.25">
      <c r="A6380" t="s">
        <v>311</v>
      </c>
      <c r="B6380" t="s">
        <v>314</v>
      </c>
      <c r="C6380" t="s">
        <v>356</v>
      </c>
      <c r="D6380" s="34">
        <v>45200</v>
      </c>
      <c r="E6380">
        <v>423.69</v>
      </c>
      <c r="F6380" s="24">
        <v>47.82</v>
      </c>
      <c r="G6380" s="24">
        <f t="shared" si="99"/>
        <v>471.51</v>
      </c>
    </row>
    <row r="6381" spans="1:7" x14ac:dyDescent="0.25">
      <c r="A6381" t="s">
        <v>311</v>
      </c>
      <c r="B6381" t="s">
        <v>314</v>
      </c>
      <c r="C6381" t="s">
        <v>357</v>
      </c>
      <c r="D6381" s="34">
        <v>45200</v>
      </c>
      <c r="E6381">
        <v>423.69</v>
      </c>
      <c r="F6381" s="24">
        <v>47.82</v>
      </c>
      <c r="G6381" s="24">
        <f t="shared" si="99"/>
        <v>471.51</v>
      </c>
    </row>
    <row r="6382" spans="1:7" x14ac:dyDescent="0.25">
      <c r="A6382" t="s">
        <v>311</v>
      </c>
      <c r="B6382" t="s">
        <v>314</v>
      </c>
      <c r="C6382" t="s">
        <v>358</v>
      </c>
      <c r="D6382" s="34">
        <v>45200</v>
      </c>
      <c r="E6382">
        <v>423.69</v>
      </c>
      <c r="F6382" s="24">
        <v>47.82</v>
      </c>
      <c r="G6382" s="24">
        <f t="shared" si="99"/>
        <v>471.51</v>
      </c>
    </row>
    <row r="6383" spans="1:7" x14ac:dyDescent="0.25">
      <c r="A6383" t="s">
        <v>311</v>
      </c>
      <c r="B6383" t="s">
        <v>314</v>
      </c>
      <c r="C6383" t="s">
        <v>359</v>
      </c>
      <c r="D6383" s="34">
        <v>45200</v>
      </c>
      <c r="E6383">
        <v>423.69</v>
      </c>
      <c r="F6383" s="24">
        <v>47.82</v>
      </c>
      <c r="G6383" s="24">
        <f t="shared" si="99"/>
        <v>471.51</v>
      </c>
    </row>
    <row r="6384" spans="1:7" x14ac:dyDescent="0.25">
      <c r="A6384" t="s">
        <v>311</v>
      </c>
      <c r="B6384" t="s">
        <v>314</v>
      </c>
      <c r="C6384" t="s">
        <v>360</v>
      </c>
      <c r="D6384" s="34">
        <v>45200</v>
      </c>
      <c r="E6384">
        <v>423.69</v>
      </c>
      <c r="F6384" s="24">
        <v>47.82</v>
      </c>
      <c r="G6384" s="24">
        <f t="shared" si="99"/>
        <v>471.51</v>
      </c>
    </row>
    <row r="6385" spans="1:7" x14ac:dyDescent="0.25">
      <c r="A6385" t="s">
        <v>311</v>
      </c>
      <c r="B6385" t="s">
        <v>314</v>
      </c>
      <c r="C6385" t="s">
        <v>361</v>
      </c>
      <c r="D6385" s="34">
        <v>45200</v>
      </c>
      <c r="E6385">
        <v>423.69</v>
      </c>
      <c r="F6385" s="24">
        <v>47.82</v>
      </c>
      <c r="G6385" s="24">
        <f t="shared" si="99"/>
        <v>471.51</v>
      </c>
    </row>
    <row r="6386" spans="1:7" x14ac:dyDescent="0.25">
      <c r="A6386" t="s">
        <v>311</v>
      </c>
      <c r="B6386" t="s">
        <v>314</v>
      </c>
      <c r="C6386" t="s">
        <v>362</v>
      </c>
      <c r="D6386" s="34">
        <v>45200</v>
      </c>
      <c r="E6386">
        <v>423.69</v>
      </c>
      <c r="F6386" s="24">
        <v>47.82</v>
      </c>
      <c r="G6386" s="24">
        <f t="shared" si="99"/>
        <v>471.51</v>
      </c>
    </row>
    <row r="6387" spans="1:7" x14ac:dyDescent="0.25">
      <c r="A6387" t="s">
        <v>311</v>
      </c>
      <c r="B6387" t="s">
        <v>314</v>
      </c>
      <c r="C6387" t="s">
        <v>363</v>
      </c>
      <c r="D6387" s="34">
        <v>45200</v>
      </c>
      <c r="E6387">
        <v>423.69</v>
      </c>
      <c r="F6387" s="24">
        <v>47.82</v>
      </c>
      <c r="G6387" s="24">
        <f t="shared" si="99"/>
        <v>471.51</v>
      </c>
    </row>
    <row r="6388" spans="1:7" x14ac:dyDescent="0.25">
      <c r="A6388" t="s">
        <v>311</v>
      </c>
      <c r="B6388" t="s">
        <v>314</v>
      </c>
      <c r="C6388" t="s">
        <v>364</v>
      </c>
      <c r="D6388" s="34">
        <v>45200</v>
      </c>
      <c r="E6388">
        <v>423.69</v>
      </c>
      <c r="F6388" s="24">
        <v>47.82</v>
      </c>
      <c r="G6388" s="24">
        <f t="shared" si="99"/>
        <v>471.51</v>
      </c>
    </row>
    <row r="6389" spans="1:7" x14ac:dyDescent="0.25">
      <c r="A6389" t="s">
        <v>311</v>
      </c>
      <c r="B6389" t="s">
        <v>314</v>
      </c>
      <c r="C6389" t="s">
        <v>365</v>
      </c>
      <c r="D6389" s="34">
        <v>45200</v>
      </c>
      <c r="E6389">
        <v>423.69</v>
      </c>
      <c r="F6389" s="24">
        <v>47.82</v>
      </c>
      <c r="G6389" s="24">
        <f t="shared" si="99"/>
        <v>471.51</v>
      </c>
    </row>
    <row r="6390" spans="1:7" x14ac:dyDescent="0.25">
      <c r="A6390" t="s">
        <v>311</v>
      </c>
      <c r="B6390" t="s">
        <v>314</v>
      </c>
      <c r="C6390" t="s">
        <v>366</v>
      </c>
      <c r="D6390" s="34">
        <v>45200</v>
      </c>
      <c r="E6390">
        <v>423.69</v>
      </c>
      <c r="F6390" s="24">
        <v>47.82</v>
      </c>
      <c r="G6390" s="24">
        <f t="shared" si="99"/>
        <v>471.51</v>
      </c>
    </row>
    <row r="6391" spans="1:7" x14ac:dyDescent="0.25">
      <c r="A6391" t="s">
        <v>311</v>
      </c>
      <c r="B6391" t="s">
        <v>314</v>
      </c>
      <c r="C6391" t="s">
        <v>367</v>
      </c>
      <c r="D6391" s="34">
        <v>45200</v>
      </c>
      <c r="E6391">
        <v>422.32</v>
      </c>
      <c r="F6391" s="24">
        <v>47.66</v>
      </c>
      <c r="G6391" s="24">
        <f t="shared" si="99"/>
        <v>469.98</v>
      </c>
    </row>
    <row r="6392" spans="1:7" x14ac:dyDescent="0.25">
      <c r="A6392" t="s">
        <v>311</v>
      </c>
      <c r="B6392" t="s">
        <v>314</v>
      </c>
      <c r="C6392" t="s">
        <v>368</v>
      </c>
      <c r="D6392" s="34">
        <v>45200</v>
      </c>
      <c r="E6392">
        <v>423.69</v>
      </c>
      <c r="F6392" s="24">
        <v>47.82</v>
      </c>
      <c r="G6392" s="24">
        <f t="shared" si="99"/>
        <v>471.51</v>
      </c>
    </row>
    <row r="6393" spans="1:7" x14ac:dyDescent="0.25">
      <c r="A6393" t="s">
        <v>311</v>
      </c>
      <c r="B6393" t="s">
        <v>314</v>
      </c>
      <c r="C6393" t="s">
        <v>369</v>
      </c>
      <c r="D6393" s="34">
        <v>45200</v>
      </c>
      <c r="E6393">
        <v>423.69</v>
      </c>
      <c r="F6393" s="24">
        <v>47.82</v>
      </c>
      <c r="G6393" s="24">
        <f t="shared" si="99"/>
        <v>471.51</v>
      </c>
    </row>
    <row r="6394" spans="1:7" x14ac:dyDescent="0.25">
      <c r="A6394" t="s">
        <v>311</v>
      </c>
      <c r="B6394" t="s">
        <v>314</v>
      </c>
      <c r="C6394" t="s">
        <v>370</v>
      </c>
      <c r="D6394" s="34">
        <v>45200</v>
      </c>
      <c r="E6394">
        <v>423.69</v>
      </c>
      <c r="F6394" s="24">
        <v>47.82</v>
      </c>
      <c r="G6394" s="24">
        <f t="shared" si="99"/>
        <v>471.51</v>
      </c>
    </row>
    <row r="6395" spans="1:7" x14ac:dyDescent="0.25">
      <c r="A6395" t="s">
        <v>311</v>
      </c>
      <c r="B6395" t="s">
        <v>314</v>
      </c>
      <c r="C6395" t="s">
        <v>371</v>
      </c>
      <c r="D6395" s="34">
        <v>45200</v>
      </c>
      <c r="E6395">
        <v>423.69</v>
      </c>
      <c r="F6395" s="24">
        <v>47.82</v>
      </c>
      <c r="G6395" s="24">
        <f t="shared" si="99"/>
        <v>471.51</v>
      </c>
    </row>
    <row r="6396" spans="1:7" x14ac:dyDescent="0.25">
      <c r="A6396" t="s">
        <v>311</v>
      </c>
      <c r="B6396" t="s">
        <v>314</v>
      </c>
      <c r="C6396" t="s">
        <v>372</v>
      </c>
      <c r="D6396" s="34">
        <v>45200</v>
      </c>
      <c r="E6396">
        <v>423.69</v>
      </c>
      <c r="F6396" s="24">
        <v>47.82</v>
      </c>
      <c r="G6396" s="24">
        <f t="shared" si="99"/>
        <v>471.51</v>
      </c>
    </row>
    <row r="6397" spans="1:7" x14ac:dyDescent="0.25">
      <c r="A6397" t="s">
        <v>311</v>
      </c>
      <c r="B6397" t="s">
        <v>314</v>
      </c>
      <c r="C6397" t="s">
        <v>373</v>
      </c>
      <c r="D6397" s="34">
        <v>45200</v>
      </c>
      <c r="E6397">
        <v>423.69</v>
      </c>
      <c r="F6397" s="24">
        <v>47.82</v>
      </c>
      <c r="G6397" s="24">
        <f t="shared" si="99"/>
        <v>471.51</v>
      </c>
    </row>
    <row r="6398" spans="1:7" x14ac:dyDescent="0.25">
      <c r="A6398" t="s">
        <v>311</v>
      </c>
      <c r="B6398" t="s">
        <v>314</v>
      </c>
      <c r="C6398" t="s">
        <v>374</v>
      </c>
      <c r="D6398" s="34">
        <v>45200</v>
      </c>
      <c r="E6398">
        <v>422.32</v>
      </c>
      <c r="F6398" s="24">
        <v>47.66</v>
      </c>
      <c r="G6398" s="24">
        <f t="shared" si="99"/>
        <v>469.98</v>
      </c>
    </row>
    <row r="6399" spans="1:7" x14ac:dyDescent="0.25">
      <c r="A6399" t="s">
        <v>311</v>
      </c>
      <c r="B6399" t="s">
        <v>314</v>
      </c>
      <c r="C6399" t="s">
        <v>375</v>
      </c>
      <c r="D6399" s="34">
        <v>45200</v>
      </c>
      <c r="E6399">
        <v>423.69</v>
      </c>
      <c r="F6399" s="24">
        <v>47.82</v>
      </c>
      <c r="G6399" s="24">
        <f t="shared" si="99"/>
        <v>471.51</v>
      </c>
    </row>
    <row r="6400" spans="1:7" x14ac:dyDescent="0.25">
      <c r="A6400" t="s">
        <v>311</v>
      </c>
      <c r="B6400" t="s">
        <v>314</v>
      </c>
      <c r="C6400" t="s">
        <v>376</v>
      </c>
      <c r="D6400" s="34">
        <v>45200</v>
      </c>
      <c r="E6400">
        <v>423.69</v>
      </c>
      <c r="F6400" s="24">
        <v>47.82</v>
      </c>
      <c r="G6400" s="24">
        <f t="shared" si="99"/>
        <v>471.51</v>
      </c>
    </row>
    <row r="6401" spans="1:7" x14ac:dyDescent="0.25">
      <c r="A6401" t="s">
        <v>311</v>
      </c>
      <c r="B6401" t="s">
        <v>314</v>
      </c>
      <c r="C6401" t="s">
        <v>377</v>
      </c>
      <c r="D6401" s="34">
        <v>45200</v>
      </c>
      <c r="E6401">
        <v>423.69</v>
      </c>
      <c r="F6401" s="24">
        <v>47.82</v>
      </c>
      <c r="G6401" s="24">
        <f t="shared" si="99"/>
        <v>471.51</v>
      </c>
    </row>
    <row r="6402" spans="1:7" x14ac:dyDescent="0.25">
      <c r="A6402" t="s">
        <v>311</v>
      </c>
      <c r="B6402" t="s">
        <v>314</v>
      </c>
      <c r="C6402" t="s">
        <v>378</v>
      </c>
      <c r="D6402" s="34">
        <v>45200</v>
      </c>
      <c r="E6402">
        <v>423.69</v>
      </c>
      <c r="F6402" s="24">
        <v>47.82</v>
      </c>
      <c r="G6402" s="24">
        <f t="shared" si="99"/>
        <v>471.51</v>
      </c>
    </row>
    <row r="6403" spans="1:7" x14ac:dyDescent="0.25">
      <c r="A6403" t="s">
        <v>311</v>
      </c>
      <c r="B6403" t="s">
        <v>314</v>
      </c>
      <c r="C6403" t="s">
        <v>379</v>
      </c>
      <c r="D6403" s="34">
        <v>45200</v>
      </c>
      <c r="E6403">
        <v>422.32</v>
      </c>
      <c r="F6403" s="24">
        <v>47.66</v>
      </c>
      <c r="G6403" s="24">
        <f t="shared" ref="G6403:G6466" si="100">SUM(E6403:F6403)</f>
        <v>469.98</v>
      </c>
    </row>
    <row r="6404" spans="1:7" x14ac:dyDescent="0.25">
      <c r="A6404" t="s">
        <v>311</v>
      </c>
      <c r="B6404" t="s">
        <v>314</v>
      </c>
      <c r="C6404" t="s">
        <v>380</v>
      </c>
      <c r="D6404" s="34">
        <v>45200</v>
      </c>
      <c r="E6404">
        <v>422.32</v>
      </c>
      <c r="F6404" s="24">
        <v>47.66</v>
      </c>
      <c r="G6404" s="24">
        <f t="shared" si="100"/>
        <v>469.98</v>
      </c>
    </row>
    <row r="6405" spans="1:7" x14ac:dyDescent="0.25">
      <c r="A6405" t="s">
        <v>311</v>
      </c>
      <c r="B6405" t="s">
        <v>314</v>
      </c>
      <c r="C6405" t="s">
        <v>381</v>
      </c>
      <c r="D6405" s="34">
        <v>45200</v>
      </c>
      <c r="E6405">
        <v>422.32</v>
      </c>
      <c r="F6405" s="24">
        <v>47.66</v>
      </c>
      <c r="G6405" s="24">
        <f t="shared" si="100"/>
        <v>469.98</v>
      </c>
    </row>
    <row r="6406" spans="1:7" x14ac:dyDescent="0.25">
      <c r="A6406" t="s">
        <v>311</v>
      </c>
      <c r="B6406" t="s">
        <v>314</v>
      </c>
      <c r="C6406" t="s">
        <v>382</v>
      </c>
      <c r="D6406" s="34">
        <v>45200</v>
      </c>
      <c r="E6406">
        <v>422.32</v>
      </c>
      <c r="F6406" s="24">
        <v>47.66</v>
      </c>
      <c r="G6406" s="24">
        <f t="shared" si="100"/>
        <v>469.98</v>
      </c>
    </row>
    <row r="6407" spans="1:7" x14ac:dyDescent="0.25">
      <c r="A6407" t="s">
        <v>311</v>
      </c>
      <c r="B6407" t="s">
        <v>314</v>
      </c>
      <c r="C6407" t="s">
        <v>383</v>
      </c>
      <c r="D6407" s="34">
        <v>45200</v>
      </c>
      <c r="E6407">
        <v>422.32</v>
      </c>
      <c r="F6407" s="24">
        <v>47.66</v>
      </c>
      <c r="G6407" s="24">
        <f t="shared" si="100"/>
        <v>469.98</v>
      </c>
    </row>
    <row r="6408" spans="1:7" x14ac:dyDescent="0.25">
      <c r="A6408" t="s">
        <v>311</v>
      </c>
      <c r="B6408" t="s">
        <v>314</v>
      </c>
      <c r="C6408" t="s">
        <v>384</v>
      </c>
      <c r="D6408" s="34">
        <v>45200</v>
      </c>
      <c r="E6408">
        <v>422.32</v>
      </c>
      <c r="F6408" s="24">
        <v>47.66</v>
      </c>
      <c r="G6408" s="24">
        <f t="shared" si="100"/>
        <v>469.98</v>
      </c>
    </row>
    <row r="6409" spans="1:7" x14ac:dyDescent="0.25">
      <c r="A6409" t="s">
        <v>311</v>
      </c>
      <c r="B6409" t="s">
        <v>314</v>
      </c>
      <c r="C6409" t="s">
        <v>385</v>
      </c>
      <c r="D6409" s="34">
        <v>45200</v>
      </c>
      <c r="E6409">
        <v>422.32</v>
      </c>
      <c r="F6409" s="24">
        <v>47.66</v>
      </c>
      <c r="G6409" s="24">
        <f t="shared" si="100"/>
        <v>469.98</v>
      </c>
    </row>
    <row r="6410" spans="1:7" x14ac:dyDescent="0.25">
      <c r="A6410" t="s">
        <v>311</v>
      </c>
      <c r="B6410" t="s">
        <v>314</v>
      </c>
      <c r="C6410" t="s">
        <v>386</v>
      </c>
      <c r="D6410" s="34">
        <v>45200</v>
      </c>
      <c r="E6410">
        <v>422.32</v>
      </c>
      <c r="F6410" s="24">
        <v>47.66</v>
      </c>
      <c r="G6410" s="24">
        <f t="shared" si="100"/>
        <v>469.98</v>
      </c>
    </row>
    <row r="6411" spans="1:7" x14ac:dyDescent="0.25">
      <c r="A6411" t="s">
        <v>311</v>
      </c>
      <c r="B6411" t="s">
        <v>314</v>
      </c>
      <c r="C6411" t="s">
        <v>387</v>
      </c>
      <c r="D6411" s="34">
        <v>45200</v>
      </c>
      <c r="E6411">
        <v>422.32</v>
      </c>
      <c r="F6411" s="24">
        <v>47.66</v>
      </c>
      <c r="G6411" s="24">
        <f t="shared" si="100"/>
        <v>469.98</v>
      </c>
    </row>
    <row r="6412" spans="1:7" x14ac:dyDescent="0.25">
      <c r="A6412" t="s">
        <v>311</v>
      </c>
      <c r="B6412" t="s">
        <v>314</v>
      </c>
      <c r="C6412" t="s">
        <v>388</v>
      </c>
      <c r="D6412" s="34">
        <v>45200</v>
      </c>
      <c r="E6412">
        <v>422.32</v>
      </c>
      <c r="F6412" s="24">
        <v>47.66</v>
      </c>
      <c r="G6412" s="24">
        <f t="shared" si="100"/>
        <v>469.98</v>
      </c>
    </row>
    <row r="6413" spans="1:7" x14ac:dyDescent="0.25">
      <c r="A6413" t="s">
        <v>311</v>
      </c>
      <c r="B6413" t="s">
        <v>314</v>
      </c>
      <c r="C6413" t="s">
        <v>389</v>
      </c>
      <c r="D6413" s="34">
        <v>45200</v>
      </c>
      <c r="E6413">
        <v>422.32</v>
      </c>
      <c r="F6413" s="24">
        <v>47.66</v>
      </c>
      <c r="G6413" s="24">
        <f t="shared" si="100"/>
        <v>469.98</v>
      </c>
    </row>
    <row r="6414" spans="1:7" x14ac:dyDescent="0.25">
      <c r="A6414" t="s">
        <v>311</v>
      </c>
      <c r="B6414" t="s">
        <v>314</v>
      </c>
      <c r="C6414" t="s">
        <v>390</v>
      </c>
      <c r="D6414" s="34">
        <v>45200</v>
      </c>
      <c r="E6414">
        <v>422.32</v>
      </c>
      <c r="F6414" s="24">
        <v>47.66</v>
      </c>
      <c r="G6414" s="24">
        <f t="shared" si="100"/>
        <v>469.98</v>
      </c>
    </row>
    <row r="6415" spans="1:7" x14ac:dyDescent="0.25">
      <c r="A6415" t="s">
        <v>311</v>
      </c>
      <c r="B6415" t="s">
        <v>314</v>
      </c>
      <c r="C6415" t="s">
        <v>391</v>
      </c>
      <c r="D6415" s="34">
        <v>45200</v>
      </c>
      <c r="E6415">
        <v>422.32</v>
      </c>
      <c r="F6415" s="24">
        <v>47.66</v>
      </c>
      <c r="G6415" s="24">
        <f t="shared" si="100"/>
        <v>469.98</v>
      </c>
    </row>
    <row r="6416" spans="1:7" x14ac:dyDescent="0.25">
      <c r="A6416" t="s">
        <v>311</v>
      </c>
      <c r="B6416" t="s">
        <v>314</v>
      </c>
      <c r="C6416" t="s">
        <v>392</v>
      </c>
      <c r="D6416" s="34">
        <v>45200</v>
      </c>
      <c r="E6416">
        <v>422.32</v>
      </c>
      <c r="F6416" s="24">
        <v>47.66</v>
      </c>
      <c r="G6416" s="24">
        <f t="shared" si="100"/>
        <v>469.98</v>
      </c>
    </row>
    <row r="6417" spans="1:7" x14ac:dyDescent="0.25">
      <c r="A6417" t="s">
        <v>311</v>
      </c>
      <c r="B6417" t="s">
        <v>314</v>
      </c>
      <c r="C6417" t="s">
        <v>393</v>
      </c>
      <c r="D6417" s="34">
        <v>45200</v>
      </c>
      <c r="E6417">
        <v>422.32</v>
      </c>
      <c r="F6417" s="24">
        <v>47.66</v>
      </c>
      <c r="G6417" s="24">
        <f t="shared" si="100"/>
        <v>469.98</v>
      </c>
    </row>
    <row r="6418" spans="1:7" x14ac:dyDescent="0.25">
      <c r="A6418" t="s">
        <v>311</v>
      </c>
      <c r="B6418" t="s">
        <v>314</v>
      </c>
      <c r="C6418" t="s">
        <v>394</v>
      </c>
      <c r="D6418" s="34">
        <v>45200</v>
      </c>
      <c r="E6418">
        <v>422.32</v>
      </c>
      <c r="F6418" s="24">
        <v>47.66</v>
      </c>
      <c r="G6418" s="24">
        <f t="shared" si="100"/>
        <v>469.98</v>
      </c>
    </row>
    <row r="6419" spans="1:7" x14ac:dyDescent="0.25">
      <c r="A6419" t="s">
        <v>311</v>
      </c>
      <c r="B6419" t="s">
        <v>314</v>
      </c>
      <c r="C6419" t="s">
        <v>395</v>
      </c>
      <c r="D6419" s="34">
        <v>45200</v>
      </c>
      <c r="E6419">
        <v>422.32</v>
      </c>
      <c r="F6419" s="24">
        <v>47.66</v>
      </c>
      <c r="G6419" s="24">
        <f t="shared" si="100"/>
        <v>469.98</v>
      </c>
    </row>
    <row r="6420" spans="1:7" x14ac:dyDescent="0.25">
      <c r="A6420" t="s">
        <v>311</v>
      </c>
      <c r="B6420" t="s">
        <v>314</v>
      </c>
      <c r="C6420" t="s">
        <v>396</v>
      </c>
      <c r="D6420" s="34">
        <v>45200</v>
      </c>
      <c r="E6420">
        <v>422.32</v>
      </c>
      <c r="F6420" s="24">
        <v>47.66</v>
      </c>
      <c r="G6420" s="24">
        <f t="shared" si="100"/>
        <v>469.98</v>
      </c>
    </row>
    <row r="6421" spans="1:7" x14ac:dyDescent="0.25">
      <c r="A6421" t="s">
        <v>311</v>
      </c>
      <c r="B6421" t="s">
        <v>314</v>
      </c>
      <c r="C6421" t="s">
        <v>397</v>
      </c>
      <c r="D6421" s="34">
        <v>45200</v>
      </c>
      <c r="E6421">
        <v>422.32</v>
      </c>
      <c r="F6421" s="24">
        <v>47.66</v>
      </c>
      <c r="G6421" s="24">
        <f t="shared" si="100"/>
        <v>469.98</v>
      </c>
    </row>
    <row r="6422" spans="1:7" x14ac:dyDescent="0.25">
      <c r="A6422" t="s">
        <v>311</v>
      </c>
      <c r="B6422" t="s">
        <v>314</v>
      </c>
      <c r="C6422" t="s">
        <v>398</v>
      </c>
      <c r="D6422" s="34">
        <v>45200</v>
      </c>
      <c r="E6422">
        <v>422.32</v>
      </c>
      <c r="F6422" s="24">
        <v>47.66</v>
      </c>
      <c r="G6422" s="24">
        <f t="shared" si="100"/>
        <v>469.98</v>
      </c>
    </row>
    <row r="6423" spans="1:7" x14ac:dyDescent="0.25">
      <c r="A6423" t="s">
        <v>311</v>
      </c>
      <c r="B6423" t="s">
        <v>314</v>
      </c>
      <c r="C6423" t="s">
        <v>399</v>
      </c>
      <c r="D6423" s="34">
        <v>45200</v>
      </c>
      <c r="E6423">
        <v>422.32</v>
      </c>
      <c r="F6423" s="24">
        <v>47.66</v>
      </c>
      <c r="G6423" s="24">
        <f t="shared" si="100"/>
        <v>469.98</v>
      </c>
    </row>
    <row r="6424" spans="1:7" x14ac:dyDescent="0.25">
      <c r="A6424" t="s">
        <v>311</v>
      </c>
      <c r="B6424" t="s">
        <v>314</v>
      </c>
      <c r="C6424" t="s">
        <v>400</v>
      </c>
      <c r="D6424" s="34">
        <v>45200</v>
      </c>
      <c r="E6424">
        <v>422.32</v>
      </c>
      <c r="F6424" s="24">
        <v>47.66</v>
      </c>
      <c r="G6424" s="24">
        <f t="shared" si="100"/>
        <v>469.98</v>
      </c>
    </row>
    <row r="6425" spans="1:7" x14ac:dyDescent="0.25">
      <c r="A6425" t="s">
        <v>311</v>
      </c>
      <c r="B6425" t="s">
        <v>314</v>
      </c>
      <c r="C6425" t="s">
        <v>401</v>
      </c>
      <c r="D6425" s="34">
        <v>45200</v>
      </c>
      <c r="E6425">
        <v>422.32</v>
      </c>
      <c r="F6425" s="24">
        <v>47.66</v>
      </c>
      <c r="G6425" s="24">
        <f t="shared" si="100"/>
        <v>469.98</v>
      </c>
    </row>
    <row r="6426" spans="1:7" x14ac:dyDescent="0.25">
      <c r="A6426" t="s">
        <v>311</v>
      </c>
      <c r="B6426" t="s">
        <v>314</v>
      </c>
      <c r="C6426" t="s">
        <v>402</v>
      </c>
      <c r="D6426" s="34">
        <v>45200</v>
      </c>
      <c r="E6426">
        <v>422.32</v>
      </c>
      <c r="F6426" s="24">
        <v>47.66</v>
      </c>
      <c r="G6426" s="24">
        <f t="shared" si="100"/>
        <v>469.98</v>
      </c>
    </row>
    <row r="6427" spans="1:7" x14ac:dyDescent="0.25">
      <c r="A6427" t="s">
        <v>311</v>
      </c>
      <c r="B6427" t="s">
        <v>314</v>
      </c>
      <c r="C6427" t="s">
        <v>403</v>
      </c>
      <c r="D6427" s="34">
        <v>45200</v>
      </c>
      <c r="E6427">
        <v>422.32</v>
      </c>
      <c r="F6427" s="24">
        <v>47.66</v>
      </c>
      <c r="G6427" s="24">
        <f t="shared" si="100"/>
        <v>469.98</v>
      </c>
    </row>
    <row r="6428" spans="1:7" x14ac:dyDescent="0.25">
      <c r="A6428" t="s">
        <v>311</v>
      </c>
      <c r="B6428" t="s">
        <v>314</v>
      </c>
      <c r="C6428" t="s">
        <v>404</v>
      </c>
      <c r="D6428" s="34">
        <v>45200</v>
      </c>
      <c r="E6428">
        <v>422.32</v>
      </c>
      <c r="F6428" s="24">
        <v>47.66</v>
      </c>
      <c r="G6428" s="24">
        <f t="shared" si="100"/>
        <v>469.98</v>
      </c>
    </row>
    <row r="6429" spans="1:7" x14ac:dyDescent="0.25">
      <c r="A6429" t="s">
        <v>311</v>
      </c>
      <c r="B6429" t="s">
        <v>314</v>
      </c>
      <c r="C6429" t="s">
        <v>405</v>
      </c>
      <c r="D6429" s="34">
        <v>45200</v>
      </c>
      <c r="E6429">
        <v>422.32</v>
      </c>
      <c r="F6429" s="24">
        <v>47.66</v>
      </c>
      <c r="G6429" s="24">
        <f t="shared" si="100"/>
        <v>469.98</v>
      </c>
    </row>
    <row r="6430" spans="1:7" x14ac:dyDescent="0.25">
      <c r="A6430" t="s">
        <v>311</v>
      </c>
      <c r="B6430" t="s">
        <v>314</v>
      </c>
      <c r="C6430" t="s">
        <v>406</v>
      </c>
      <c r="D6430" s="34">
        <v>45200</v>
      </c>
      <c r="E6430">
        <v>422.32</v>
      </c>
      <c r="F6430" s="24">
        <v>47.66</v>
      </c>
      <c r="G6430" s="24">
        <f t="shared" si="100"/>
        <v>469.98</v>
      </c>
    </row>
    <row r="6431" spans="1:7" x14ac:dyDescent="0.25">
      <c r="A6431" t="s">
        <v>311</v>
      </c>
      <c r="B6431" t="s">
        <v>314</v>
      </c>
      <c r="C6431" t="s">
        <v>407</v>
      </c>
      <c r="D6431" s="34">
        <v>45200</v>
      </c>
      <c r="E6431">
        <v>422.32</v>
      </c>
      <c r="F6431" s="24">
        <v>47.66</v>
      </c>
      <c r="G6431" s="24">
        <f t="shared" si="100"/>
        <v>469.98</v>
      </c>
    </row>
    <row r="6432" spans="1:7" x14ac:dyDescent="0.25">
      <c r="A6432" t="s">
        <v>311</v>
      </c>
      <c r="B6432" t="s">
        <v>314</v>
      </c>
      <c r="C6432" t="s">
        <v>408</v>
      </c>
      <c r="D6432" s="34">
        <v>45200</v>
      </c>
      <c r="E6432">
        <v>422.32</v>
      </c>
      <c r="F6432" s="24">
        <v>47.66</v>
      </c>
      <c r="G6432" s="24">
        <f t="shared" si="100"/>
        <v>469.98</v>
      </c>
    </row>
    <row r="6433" spans="1:7" x14ac:dyDescent="0.25">
      <c r="A6433" t="s">
        <v>311</v>
      </c>
      <c r="B6433" t="s">
        <v>314</v>
      </c>
      <c r="C6433" t="s">
        <v>409</v>
      </c>
      <c r="D6433" s="34">
        <v>45200</v>
      </c>
      <c r="E6433">
        <v>422.32</v>
      </c>
      <c r="F6433" s="24">
        <v>47.66</v>
      </c>
      <c r="G6433" s="24">
        <f t="shared" si="100"/>
        <v>469.98</v>
      </c>
    </row>
    <row r="6434" spans="1:7" x14ac:dyDescent="0.25">
      <c r="A6434" t="s">
        <v>311</v>
      </c>
      <c r="B6434" t="s">
        <v>314</v>
      </c>
      <c r="C6434" t="s">
        <v>410</v>
      </c>
      <c r="D6434" s="34">
        <v>45200</v>
      </c>
      <c r="E6434">
        <v>422.32</v>
      </c>
      <c r="F6434" s="24">
        <v>47.66</v>
      </c>
      <c r="G6434" s="24">
        <f t="shared" si="100"/>
        <v>469.98</v>
      </c>
    </row>
    <row r="6435" spans="1:7" x14ac:dyDescent="0.25">
      <c r="A6435" t="s">
        <v>311</v>
      </c>
      <c r="B6435" t="s">
        <v>314</v>
      </c>
      <c r="C6435" t="s">
        <v>411</v>
      </c>
      <c r="D6435" s="34">
        <v>45200</v>
      </c>
      <c r="E6435">
        <v>422.32</v>
      </c>
      <c r="F6435" s="24">
        <v>47.66</v>
      </c>
      <c r="G6435" s="24">
        <f t="shared" si="100"/>
        <v>469.98</v>
      </c>
    </row>
    <row r="6436" spans="1:7" x14ac:dyDescent="0.25">
      <c r="A6436" t="s">
        <v>311</v>
      </c>
      <c r="B6436" t="s">
        <v>314</v>
      </c>
      <c r="C6436" t="s">
        <v>412</v>
      </c>
      <c r="D6436" s="34">
        <v>45200</v>
      </c>
      <c r="E6436">
        <v>422.32</v>
      </c>
      <c r="F6436" s="24">
        <v>47.66</v>
      </c>
      <c r="G6436" s="24">
        <f t="shared" si="100"/>
        <v>469.98</v>
      </c>
    </row>
    <row r="6437" spans="1:7" x14ac:dyDescent="0.25">
      <c r="A6437" t="s">
        <v>311</v>
      </c>
      <c r="B6437" t="s">
        <v>314</v>
      </c>
      <c r="C6437" t="s">
        <v>413</v>
      </c>
      <c r="D6437" s="34">
        <v>45200</v>
      </c>
      <c r="E6437">
        <v>422.32</v>
      </c>
      <c r="F6437" s="24">
        <v>47.66</v>
      </c>
      <c r="G6437" s="24">
        <f t="shared" si="100"/>
        <v>469.98</v>
      </c>
    </row>
    <row r="6438" spans="1:7" x14ac:dyDescent="0.25">
      <c r="A6438" t="s">
        <v>311</v>
      </c>
      <c r="B6438" t="s">
        <v>314</v>
      </c>
      <c r="C6438" t="s">
        <v>414</v>
      </c>
      <c r="D6438" s="34">
        <v>45200</v>
      </c>
      <c r="E6438">
        <v>422.32</v>
      </c>
      <c r="F6438" s="24">
        <v>47.66</v>
      </c>
      <c r="G6438" s="24">
        <f t="shared" si="100"/>
        <v>469.98</v>
      </c>
    </row>
    <row r="6439" spans="1:7" x14ac:dyDescent="0.25">
      <c r="A6439" t="s">
        <v>311</v>
      </c>
      <c r="B6439" t="s">
        <v>314</v>
      </c>
      <c r="C6439" t="s">
        <v>415</v>
      </c>
      <c r="D6439" s="34">
        <v>45200</v>
      </c>
      <c r="E6439">
        <v>422.32</v>
      </c>
      <c r="F6439" s="24">
        <v>47.66</v>
      </c>
      <c r="G6439" s="24">
        <f t="shared" si="100"/>
        <v>469.98</v>
      </c>
    </row>
    <row r="6440" spans="1:7" x14ac:dyDescent="0.25">
      <c r="A6440" t="s">
        <v>311</v>
      </c>
      <c r="B6440" t="s">
        <v>314</v>
      </c>
      <c r="C6440" t="s">
        <v>416</v>
      </c>
      <c r="D6440" s="34">
        <v>45200</v>
      </c>
      <c r="E6440">
        <v>422.32</v>
      </c>
      <c r="F6440" s="24">
        <v>47.66</v>
      </c>
      <c r="G6440" s="24">
        <f t="shared" si="100"/>
        <v>469.98</v>
      </c>
    </row>
    <row r="6441" spans="1:7" x14ac:dyDescent="0.25">
      <c r="A6441" t="s">
        <v>311</v>
      </c>
      <c r="B6441" t="s">
        <v>314</v>
      </c>
      <c r="C6441" t="s">
        <v>417</v>
      </c>
      <c r="D6441" s="34">
        <v>45200</v>
      </c>
      <c r="E6441">
        <v>422.32</v>
      </c>
      <c r="F6441" s="24">
        <v>47.66</v>
      </c>
      <c r="G6441" s="24">
        <f t="shared" si="100"/>
        <v>469.98</v>
      </c>
    </row>
    <row r="6442" spans="1:7" x14ac:dyDescent="0.25">
      <c r="A6442" t="s">
        <v>311</v>
      </c>
      <c r="B6442" t="s">
        <v>314</v>
      </c>
      <c r="C6442" t="s">
        <v>418</v>
      </c>
      <c r="D6442" s="34">
        <v>45200</v>
      </c>
      <c r="E6442">
        <v>422.32</v>
      </c>
      <c r="F6442" s="24">
        <v>47.66</v>
      </c>
      <c r="G6442" s="24">
        <f t="shared" si="100"/>
        <v>469.98</v>
      </c>
    </row>
    <row r="6443" spans="1:7" x14ac:dyDescent="0.25">
      <c r="A6443" t="s">
        <v>311</v>
      </c>
      <c r="B6443" t="s">
        <v>314</v>
      </c>
      <c r="C6443" t="s">
        <v>419</v>
      </c>
      <c r="D6443" s="34">
        <v>45200</v>
      </c>
      <c r="E6443">
        <v>422.32</v>
      </c>
      <c r="F6443" s="24">
        <v>47.66</v>
      </c>
      <c r="G6443" s="24">
        <f t="shared" si="100"/>
        <v>469.98</v>
      </c>
    </row>
    <row r="6444" spans="1:7" x14ac:dyDescent="0.25">
      <c r="A6444" t="s">
        <v>311</v>
      </c>
      <c r="B6444" t="s">
        <v>314</v>
      </c>
      <c r="C6444" t="s">
        <v>420</v>
      </c>
      <c r="D6444" s="34">
        <v>45200</v>
      </c>
      <c r="E6444">
        <v>422.32</v>
      </c>
      <c r="F6444" s="24">
        <v>47.66</v>
      </c>
      <c r="G6444" s="24">
        <f t="shared" si="100"/>
        <v>469.98</v>
      </c>
    </row>
    <row r="6445" spans="1:7" x14ac:dyDescent="0.25">
      <c r="A6445" t="s">
        <v>311</v>
      </c>
      <c r="B6445" t="s">
        <v>314</v>
      </c>
      <c r="C6445" t="s">
        <v>421</v>
      </c>
      <c r="D6445" s="34">
        <v>45200</v>
      </c>
      <c r="E6445">
        <v>422.32</v>
      </c>
      <c r="F6445" s="24">
        <v>47.66</v>
      </c>
      <c r="G6445" s="24">
        <f t="shared" si="100"/>
        <v>469.98</v>
      </c>
    </row>
    <row r="6446" spans="1:7" x14ac:dyDescent="0.25">
      <c r="A6446" t="s">
        <v>311</v>
      </c>
      <c r="B6446" t="s">
        <v>314</v>
      </c>
      <c r="C6446" t="s">
        <v>422</v>
      </c>
      <c r="D6446" s="34">
        <v>45200</v>
      </c>
      <c r="E6446">
        <v>422.32</v>
      </c>
      <c r="F6446" s="24">
        <v>47.66</v>
      </c>
      <c r="G6446" s="24">
        <f t="shared" si="100"/>
        <v>469.98</v>
      </c>
    </row>
    <row r="6447" spans="1:7" x14ac:dyDescent="0.25">
      <c r="A6447" t="s">
        <v>311</v>
      </c>
      <c r="B6447" t="s">
        <v>314</v>
      </c>
      <c r="C6447" t="s">
        <v>423</v>
      </c>
      <c r="D6447" s="34">
        <v>45200</v>
      </c>
      <c r="E6447">
        <v>422.32</v>
      </c>
      <c r="F6447" s="24">
        <v>47.66</v>
      </c>
      <c r="G6447" s="24">
        <f t="shared" si="100"/>
        <v>469.98</v>
      </c>
    </row>
    <row r="6448" spans="1:7" x14ac:dyDescent="0.25">
      <c r="A6448" t="s">
        <v>311</v>
      </c>
      <c r="B6448" t="s">
        <v>314</v>
      </c>
      <c r="C6448" t="s">
        <v>424</v>
      </c>
      <c r="D6448" s="34">
        <v>45200</v>
      </c>
      <c r="E6448">
        <v>422.32</v>
      </c>
      <c r="F6448" s="24">
        <v>47.66</v>
      </c>
      <c r="G6448" s="24">
        <f t="shared" si="100"/>
        <v>469.98</v>
      </c>
    </row>
    <row r="6449" spans="1:7" x14ac:dyDescent="0.25">
      <c r="A6449" t="s">
        <v>311</v>
      </c>
      <c r="B6449" t="s">
        <v>314</v>
      </c>
      <c r="C6449" t="s">
        <v>425</v>
      </c>
      <c r="D6449" s="34">
        <v>45200</v>
      </c>
      <c r="E6449">
        <v>422.32</v>
      </c>
      <c r="F6449" s="24">
        <v>47.66</v>
      </c>
      <c r="G6449" s="24">
        <f t="shared" si="100"/>
        <v>469.98</v>
      </c>
    </row>
    <row r="6450" spans="1:7" x14ac:dyDescent="0.25">
      <c r="A6450" t="s">
        <v>311</v>
      </c>
      <c r="B6450" t="s">
        <v>314</v>
      </c>
      <c r="C6450" t="s">
        <v>426</v>
      </c>
      <c r="D6450" s="34">
        <v>45200</v>
      </c>
      <c r="E6450">
        <v>423.69</v>
      </c>
      <c r="F6450" s="24">
        <v>47.82</v>
      </c>
      <c r="G6450" s="24">
        <f t="shared" si="100"/>
        <v>471.51</v>
      </c>
    </row>
    <row r="6451" spans="1:7" x14ac:dyDescent="0.25">
      <c r="A6451" t="s">
        <v>311</v>
      </c>
      <c r="B6451" t="s">
        <v>314</v>
      </c>
      <c r="C6451" t="s">
        <v>427</v>
      </c>
      <c r="D6451" s="34">
        <v>45200</v>
      </c>
      <c r="E6451">
        <v>422.32</v>
      </c>
      <c r="F6451" s="24">
        <v>47.66</v>
      </c>
      <c r="G6451" s="24">
        <f t="shared" si="100"/>
        <v>469.98</v>
      </c>
    </row>
    <row r="6452" spans="1:7" x14ac:dyDescent="0.25">
      <c r="A6452" t="s">
        <v>311</v>
      </c>
      <c r="B6452" t="s">
        <v>314</v>
      </c>
      <c r="C6452" t="s">
        <v>428</v>
      </c>
      <c r="D6452" s="34">
        <v>45200</v>
      </c>
      <c r="E6452">
        <v>422.32</v>
      </c>
      <c r="F6452" s="24">
        <v>47.66</v>
      </c>
      <c r="G6452" s="24">
        <f t="shared" si="100"/>
        <v>469.98</v>
      </c>
    </row>
    <row r="6453" spans="1:7" x14ac:dyDescent="0.25">
      <c r="A6453" t="s">
        <v>311</v>
      </c>
      <c r="B6453" t="s">
        <v>314</v>
      </c>
      <c r="C6453" t="s">
        <v>429</v>
      </c>
      <c r="D6453" s="34">
        <v>45200</v>
      </c>
      <c r="E6453">
        <v>422.32</v>
      </c>
      <c r="F6453" s="24">
        <v>47.66</v>
      </c>
      <c r="G6453" s="24">
        <f t="shared" si="100"/>
        <v>469.98</v>
      </c>
    </row>
    <row r="6454" spans="1:7" x14ac:dyDescent="0.25">
      <c r="A6454" t="s">
        <v>311</v>
      </c>
      <c r="B6454" t="s">
        <v>314</v>
      </c>
      <c r="C6454" t="s">
        <v>430</v>
      </c>
      <c r="D6454" s="34">
        <v>45200</v>
      </c>
      <c r="E6454">
        <v>423.69</v>
      </c>
      <c r="F6454" s="24">
        <v>47.82</v>
      </c>
      <c r="G6454" s="24">
        <f t="shared" si="100"/>
        <v>471.51</v>
      </c>
    </row>
    <row r="6455" spans="1:7" x14ac:dyDescent="0.25">
      <c r="A6455" t="s">
        <v>311</v>
      </c>
      <c r="B6455" t="s">
        <v>314</v>
      </c>
      <c r="C6455" t="s">
        <v>431</v>
      </c>
      <c r="D6455" s="34">
        <v>45200</v>
      </c>
      <c r="E6455">
        <v>423.69</v>
      </c>
      <c r="F6455" s="24">
        <v>47.82</v>
      </c>
      <c r="G6455" s="24">
        <f t="shared" si="100"/>
        <v>471.51</v>
      </c>
    </row>
    <row r="6456" spans="1:7" x14ac:dyDescent="0.25">
      <c r="A6456" t="s">
        <v>311</v>
      </c>
      <c r="B6456" t="s">
        <v>314</v>
      </c>
      <c r="C6456" t="s">
        <v>432</v>
      </c>
      <c r="D6456" s="34">
        <v>45200</v>
      </c>
      <c r="E6456">
        <v>423.69</v>
      </c>
      <c r="F6456" s="24">
        <v>47.82</v>
      </c>
      <c r="G6456" s="24">
        <f t="shared" si="100"/>
        <v>471.51</v>
      </c>
    </row>
    <row r="6457" spans="1:7" x14ac:dyDescent="0.25">
      <c r="A6457" t="s">
        <v>311</v>
      </c>
      <c r="B6457" t="s">
        <v>314</v>
      </c>
      <c r="C6457" t="s">
        <v>433</v>
      </c>
      <c r="D6457" s="34">
        <v>45200</v>
      </c>
      <c r="E6457">
        <v>423.69</v>
      </c>
      <c r="F6457" s="24">
        <v>47.82</v>
      </c>
      <c r="G6457" s="24">
        <f t="shared" si="100"/>
        <v>471.51</v>
      </c>
    </row>
    <row r="6458" spans="1:7" x14ac:dyDescent="0.25">
      <c r="A6458" t="s">
        <v>311</v>
      </c>
      <c r="B6458" t="s">
        <v>314</v>
      </c>
      <c r="C6458" t="s">
        <v>434</v>
      </c>
      <c r="D6458" s="34">
        <v>45200</v>
      </c>
      <c r="E6458">
        <v>423.69</v>
      </c>
      <c r="F6458" s="24">
        <v>47.82</v>
      </c>
      <c r="G6458" s="24">
        <f t="shared" si="100"/>
        <v>471.51</v>
      </c>
    </row>
    <row r="6459" spans="1:7" x14ac:dyDescent="0.25">
      <c r="A6459" t="s">
        <v>311</v>
      </c>
      <c r="B6459" t="s">
        <v>314</v>
      </c>
      <c r="C6459" t="s">
        <v>435</v>
      </c>
      <c r="D6459" s="34">
        <v>45200</v>
      </c>
      <c r="E6459">
        <v>423.69</v>
      </c>
      <c r="F6459" s="24">
        <v>47.82</v>
      </c>
      <c r="G6459" s="24">
        <f t="shared" si="100"/>
        <v>471.51</v>
      </c>
    </row>
    <row r="6460" spans="1:7" x14ac:dyDescent="0.25">
      <c r="A6460" t="s">
        <v>311</v>
      </c>
      <c r="B6460" t="s">
        <v>314</v>
      </c>
      <c r="C6460" t="s">
        <v>436</v>
      </c>
      <c r="D6460" s="34">
        <v>45200</v>
      </c>
      <c r="E6460">
        <v>423.69</v>
      </c>
      <c r="F6460" s="24">
        <v>47.82</v>
      </c>
      <c r="G6460" s="24">
        <f t="shared" si="100"/>
        <v>471.51</v>
      </c>
    </row>
    <row r="6461" spans="1:7" x14ac:dyDescent="0.25">
      <c r="A6461" t="s">
        <v>311</v>
      </c>
      <c r="B6461" t="s">
        <v>314</v>
      </c>
      <c r="C6461" t="s">
        <v>437</v>
      </c>
      <c r="D6461" s="34">
        <v>45200</v>
      </c>
      <c r="E6461">
        <v>423.69</v>
      </c>
      <c r="F6461" s="24">
        <v>47.82</v>
      </c>
      <c r="G6461" s="24">
        <f t="shared" si="100"/>
        <v>471.51</v>
      </c>
    </row>
    <row r="6462" spans="1:7" x14ac:dyDescent="0.25">
      <c r="A6462" t="s">
        <v>311</v>
      </c>
      <c r="B6462" t="s">
        <v>314</v>
      </c>
      <c r="C6462" t="s">
        <v>438</v>
      </c>
      <c r="D6462" s="34">
        <v>45200</v>
      </c>
      <c r="E6462">
        <v>423.69</v>
      </c>
      <c r="F6462" s="24">
        <v>47.82</v>
      </c>
      <c r="G6462" s="24">
        <f t="shared" si="100"/>
        <v>471.51</v>
      </c>
    </row>
    <row r="6463" spans="1:7" x14ac:dyDescent="0.25">
      <c r="A6463" t="s">
        <v>311</v>
      </c>
      <c r="B6463" t="s">
        <v>314</v>
      </c>
      <c r="C6463" t="s">
        <v>439</v>
      </c>
      <c r="D6463" s="34">
        <v>45200</v>
      </c>
      <c r="E6463">
        <v>423.69</v>
      </c>
      <c r="F6463" s="24">
        <v>47.82</v>
      </c>
      <c r="G6463" s="24">
        <f t="shared" si="100"/>
        <v>471.51</v>
      </c>
    </row>
    <row r="6464" spans="1:7" x14ac:dyDescent="0.25">
      <c r="A6464" t="s">
        <v>311</v>
      </c>
      <c r="B6464" t="s">
        <v>314</v>
      </c>
      <c r="C6464" t="s">
        <v>440</v>
      </c>
      <c r="D6464" s="34">
        <v>45200</v>
      </c>
      <c r="E6464">
        <v>423.69</v>
      </c>
      <c r="F6464" s="24">
        <v>47.82</v>
      </c>
      <c r="G6464" s="24">
        <f t="shared" si="100"/>
        <v>471.51</v>
      </c>
    </row>
    <row r="6465" spans="1:7" x14ac:dyDescent="0.25">
      <c r="A6465" t="s">
        <v>311</v>
      </c>
      <c r="B6465" t="s">
        <v>314</v>
      </c>
      <c r="C6465" t="s">
        <v>441</v>
      </c>
      <c r="D6465" s="34">
        <v>45200</v>
      </c>
      <c r="E6465">
        <v>423.69</v>
      </c>
      <c r="F6465" s="24">
        <v>47.82</v>
      </c>
      <c r="G6465" s="24">
        <f t="shared" si="100"/>
        <v>471.51</v>
      </c>
    </row>
    <row r="6466" spans="1:7" x14ac:dyDescent="0.25">
      <c r="A6466" t="s">
        <v>311</v>
      </c>
      <c r="B6466" t="s">
        <v>314</v>
      </c>
      <c r="C6466" t="s">
        <v>442</v>
      </c>
      <c r="D6466" s="34">
        <v>45200</v>
      </c>
      <c r="E6466">
        <v>423.69</v>
      </c>
      <c r="F6466" s="24">
        <v>47.82</v>
      </c>
      <c r="G6466" s="24">
        <f t="shared" si="100"/>
        <v>471.51</v>
      </c>
    </row>
    <row r="6467" spans="1:7" x14ac:dyDescent="0.25">
      <c r="A6467" t="s">
        <v>311</v>
      </c>
      <c r="B6467" t="s">
        <v>314</v>
      </c>
      <c r="C6467" t="s">
        <v>443</v>
      </c>
      <c r="D6467" s="34">
        <v>45200</v>
      </c>
      <c r="E6467">
        <v>423.69</v>
      </c>
      <c r="F6467" s="24">
        <v>47.82</v>
      </c>
      <c r="G6467" s="24">
        <f t="shared" ref="G6467:G6530" si="101">SUM(E6467:F6467)</f>
        <v>471.51</v>
      </c>
    </row>
    <row r="6468" spans="1:7" x14ac:dyDescent="0.25">
      <c r="A6468" t="s">
        <v>311</v>
      </c>
      <c r="B6468" t="s">
        <v>314</v>
      </c>
      <c r="C6468" t="s">
        <v>444</v>
      </c>
      <c r="D6468" s="34">
        <v>45200</v>
      </c>
      <c r="E6468">
        <v>423.69</v>
      </c>
      <c r="F6468" s="24">
        <v>47.82</v>
      </c>
      <c r="G6468" s="24">
        <f t="shared" si="101"/>
        <v>471.51</v>
      </c>
    </row>
    <row r="6469" spans="1:7" x14ac:dyDescent="0.25">
      <c r="A6469" t="s">
        <v>311</v>
      </c>
      <c r="B6469" t="s">
        <v>314</v>
      </c>
      <c r="C6469" t="s">
        <v>445</v>
      </c>
      <c r="D6469" s="34">
        <v>45200</v>
      </c>
      <c r="E6469">
        <v>423.69</v>
      </c>
      <c r="F6469" s="24">
        <v>47.82</v>
      </c>
      <c r="G6469" s="24">
        <f t="shared" si="101"/>
        <v>471.51</v>
      </c>
    </row>
    <row r="6470" spans="1:7" x14ac:dyDescent="0.25">
      <c r="A6470" t="s">
        <v>311</v>
      </c>
      <c r="B6470" t="s">
        <v>314</v>
      </c>
      <c r="C6470" t="s">
        <v>446</v>
      </c>
      <c r="D6470" s="34">
        <v>45200</v>
      </c>
      <c r="E6470">
        <v>423.69</v>
      </c>
      <c r="F6470" s="24">
        <v>47.82</v>
      </c>
      <c r="G6470" s="24">
        <f t="shared" si="101"/>
        <v>471.51</v>
      </c>
    </row>
    <row r="6471" spans="1:7" x14ac:dyDescent="0.25">
      <c r="A6471" t="s">
        <v>311</v>
      </c>
      <c r="B6471" t="s">
        <v>314</v>
      </c>
      <c r="C6471" t="s">
        <v>447</v>
      </c>
      <c r="D6471" s="34">
        <v>45200</v>
      </c>
      <c r="E6471">
        <v>423.69</v>
      </c>
      <c r="F6471" s="24">
        <v>47.82</v>
      </c>
      <c r="G6471" s="24">
        <f t="shared" si="101"/>
        <v>471.51</v>
      </c>
    </row>
    <row r="6472" spans="1:7" x14ac:dyDescent="0.25">
      <c r="A6472" t="s">
        <v>311</v>
      </c>
      <c r="B6472" t="s">
        <v>314</v>
      </c>
      <c r="C6472" t="s">
        <v>448</v>
      </c>
      <c r="D6472" s="34">
        <v>45200</v>
      </c>
      <c r="E6472">
        <v>423.69</v>
      </c>
      <c r="F6472" s="24">
        <v>47.82</v>
      </c>
      <c r="G6472" s="24">
        <f t="shared" si="101"/>
        <v>471.51</v>
      </c>
    </row>
    <row r="6473" spans="1:7" x14ac:dyDescent="0.25">
      <c r="A6473" t="s">
        <v>311</v>
      </c>
      <c r="B6473" t="s">
        <v>314</v>
      </c>
      <c r="C6473" t="s">
        <v>449</v>
      </c>
      <c r="D6473" s="34">
        <v>45200</v>
      </c>
      <c r="E6473">
        <v>423.69</v>
      </c>
      <c r="F6473" s="24">
        <v>47.82</v>
      </c>
      <c r="G6473" s="24">
        <f t="shared" si="101"/>
        <v>471.51</v>
      </c>
    </row>
    <row r="6474" spans="1:7" x14ac:dyDescent="0.25">
      <c r="A6474" t="s">
        <v>311</v>
      </c>
      <c r="B6474" t="s">
        <v>314</v>
      </c>
      <c r="C6474" t="s">
        <v>450</v>
      </c>
      <c r="D6474" s="34">
        <v>45200</v>
      </c>
      <c r="E6474">
        <v>423.69</v>
      </c>
      <c r="F6474" s="24">
        <v>47.82</v>
      </c>
      <c r="G6474" s="24">
        <f t="shared" si="101"/>
        <v>471.51</v>
      </c>
    </row>
    <row r="6475" spans="1:7" x14ac:dyDescent="0.25">
      <c r="A6475" t="s">
        <v>311</v>
      </c>
      <c r="B6475" t="s">
        <v>314</v>
      </c>
      <c r="C6475" t="s">
        <v>451</v>
      </c>
      <c r="D6475" s="34">
        <v>45200</v>
      </c>
      <c r="E6475">
        <v>423.69</v>
      </c>
      <c r="F6475" s="24">
        <v>47.82</v>
      </c>
      <c r="G6475" s="24">
        <f t="shared" si="101"/>
        <v>471.51</v>
      </c>
    </row>
    <row r="6476" spans="1:7" x14ac:dyDescent="0.25">
      <c r="A6476" t="s">
        <v>311</v>
      </c>
      <c r="B6476" t="s">
        <v>314</v>
      </c>
      <c r="C6476" t="s">
        <v>452</v>
      </c>
      <c r="D6476" s="34">
        <v>45200</v>
      </c>
      <c r="E6476">
        <v>423.69</v>
      </c>
      <c r="F6476" s="24">
        <v>47.82</v>
      </c>
      <c r="G6476" s="24">
        <f t="shared" si="101"/>
        <v>471.51</v>
      </c>
    </row>
    <row r="6477" spans="1:7" x14ac:dyDescent="0.25">
      <c r="A6477" t="s">
        <v>311</v>
      </c>
      <c r="B6477" t="s">
        <v>314</v>
      </c>
      <c r="C6477" t="s">
        <v>453</v>
      </c>
      <c r="D6477" s="34">
        <v>45200</v>
      </c>
      <c r="E6477">
        <v>423.69</v>
      </c>
      <c r="F6477" s="24">
        <v>47.82</v>
      </c>
      <c r="G6477" s="24">
        <f t="shared" si="101"/>
        <v>471.51</v>
      </c>
    </row>
    <row r="6478" spans="1:7" x14ac:dyDescent="0.25">
      <c r="A6478" t="s">
        <v>311</v>
      </c>
      <c r="B6478" t="s">
        <v>314</v>
      </c>
      <c r="C6478" t="s">
        <v>454</v>
      </c>
      <c r="D6478" s="34">
        <v>45200</v>
      </c>
      <c r="E6478">
        <v>423.69</v>
      </c>
      <c r="F6478" s="24">
        <v>47.82</v>
      </c>
      <c r="G6478" s="24">
        <f t="shared" si="101"/>
        <v>471.51</v>
      </c>
    </row>
    <row r="6479" spans="1:7" x14ac:dyDescent="0.25">
      <c r="A6479" t="s">
        <v>311</v>
      </c>
      <c r="B6479" t="s">
        <v>314</v>
      </c>
      <c r="C6479" t="s">
        <v>455</v>
      </c>
      <c r="D6479" s="34">
        <v>45200</v>
      </c>
      <c r="E6479">
        <v>423.69</v>
      </c>
      <c r="F6479" s="24">
        <v>47.82</v>
      </c>
      <c r="G6479" s="24">
        <f t="shared" si="101"/>
        <v>471.51</v>
      </c>
    </row>
    <row r="6480" spans="1:7" x14ac:dyDescent="0.25">
      <c r="A6480" t="s">
        <v>311</v>
      </c>
      <c r="B6480" t="s">
        <v>314</v>
      </c>
      <c r="C6480" t="s">
        <v>456</v>
      </c>
      <c r="D6480" s="34">
        <v>45200</v>
      </c>
      <c r="E6480">
        <v>423.69</v>
      </c>
      <c r="F6480" s="24">
        <v>47.82</v>
      </c>
      <c r="G6480" s="24">
        <f t="shared" si="101"/>
        <v>471.51</v>
      </c>
    </row>
    <row r="6481" spans="1:7" x14ac:dyDescent="0.25">
      <c r="A6481" t="s">
        <v>311</v>
      </c>
      <c r="B6481" t="s">
        <v>314</v>
      </c>
      <c r="C6481" t="s">
        <v>457</v>
      </c>
      <c r="D6481" s="34">
        <v>45200</v>
      </c>
      <c r="E6481">
        <v>423.69</v>
      </c>
      <c r="F6481" s="24">
        <v>47.82</v>
      </c>
      <c r="G6481" s="24">
        <f t="shared" si="101"/>
        <v>471.51</v>
      </c>
    </row>
    <row r="6482" spans="1:7" x14ac:dyDescent="0.25">
      <c r="A6482" t="s">
        <v>311</v>
      </c>
      <c r="B6482" t="s">
        <v>314</v>
      </c>
      <c r="C6482" t="s">
        <v>458</v>
      </c>
      <c r="D6482" s="34">
        <v>45200</v>
      </c>
      <c r="E6482">
        <v>423.69</v>
      </c>
      <c r="F6482" s="24">
        <v>47.82</v>
      </c>
      <c r="G6482" s="24">
        <f t="shared" si="101"/>
        <v>471.51</v>
      </c>
    </row>
    <row r="6483" spans="1:7" x14ac:dyDescent="0.25">
      <c r="A6483" t="s">
        <v>311</v>
      </c>
      <c r="B6483" t="s">
        <v>314</v>
      </c>
      <c r="C6483" t="s">
        <v>459</v>
      </c>
      <c r="D6483" s="34">
        <v>45200</v>
      </c>
      <c r="E6483">
        <v>423.69</v>
      </c>
      <c r="F6483" s="24">
        <v>47.82</v>
      </c>
      <c r="G6483" s="24">
        <f t="shared" si="101"/>
        <v>471.51</v>
      </c>
    </row>
    <row r="6484" spans="1:7" x14ac:dyDescent="0.25">
      <c r="A6484" t="s">
        <v>311</v>
      </c>
      <c r="B6484" t="s">
        <v>314</v>
      </c>
      <c r="C6484" t="s">
        <v>460</v>
      </c>
      <c r="D6484" s="34">
        <v>45200</v>
      </c>
      <c r="E6484">
        <v>423.69</v>
      </c>
      <c r="F6484" s="24">
        <v>47.82</v>
      </c>
      <c r="G6484" s="24">
        <f t="shared" si="101"/>
        <v>471.51</v>
      </c>
    </row>
    <row r="6485" spans="1:7" x14ac:dyDescent="0.25">
      <c r="A6485" t="s">
        <v>311</v>
      </c>
      <c r="B6485" t="s">
        <v>314</v>
      </c>
      <c r="C6485" t="s">
        <v>461</v>
      </c>
      <c r="D6485" s="34">
        <v>45200</v>
      </c>
      <c r="E6485">
        <v>423.69</v>
      </c>
      <c r="F6485" s="24">
        <v>47.82</v>
      </c>
      <c r="G6485" s="24">
        <f t="shared" si="101"/>
        <v>471.51</v>
      </c>
    </row>
    <row r="6486" spans="1:7" x14ac:dyDescent="0.25">
      <c r="A6486" t="s">
        <v>311</v>
      </c>
      <c r="B6486" t="s">
        <v>314</v>
      </c>
      <c r="C6486" t="s">
        <v>462</v>
      </c>
      <c r="D6486" s="34">
        <v>45200</v>
      </c>
      <c r="E6486">
        <v>423.69</v>
      </c>
      <c r="F6486" s="24">
        <v>47.82</v>
      </c>
      <c r="G6486" s="24">
        <f t="shared" si="101"/>
        <v>471.51</v>
      </c>
    </row>
    <row r="6487" spans="1:7" x14ac:dyDescent="0.25">
      <c r="A6487" t="s">
        <v>311</v>
      </c>
      <c r="B6487" t="s">
        <v>314</v>
      </c>
      <c r="C6487" t="s">
        <v>463</v>
      </c>
      <c r="D6487" s="34">
        <v>45200</v>
      </c>
      <c r="E6487">
        <v>423.69</v>
      </c>
      <c r="F6487" s="24">
        <v>47.82</v>
      </c>
      <c r="G6487" s="24">
        <f t="shared" si="101"/>
        <v>471.51</v>
      </c>
    </row>
    <row r="6488" spans="1:7" x14ac:dyDescent="0.25">
      <c r="A6488" t="s">
        <v>311</v>
      </c>
      <c r="B6488" t="s">
        <v>314</v>
      </c>
      <c r="C6488" t="s">
        <v>464</v>
      </c>
      <c r="D6488" s="34">
        <v>45200</v>
      </c>
      <c r="E6488">
        <v>423.69</v>
      </c>
      <c r="F6488" s="24">
        <v>47.82</v>
      </c>
      <c r="G6488" s="24">
        <f t="shared" si="101"/>
        <v>471.51</v>
      </c>
    </row>
    <row r="6489" spans="1:7" x14ac:dyDescent="0.25">
      <c r="A6489" t="s">
        <v>311</v>
      </c>
      <c r="B6489" t="s">
        <v>314</v>
      </c>
      <c r="C6489" t="s">
        <v>465</v>
      </c>
      <c r="D6489" s="34">
        <v>45200</v>
      </c>
      <c r="E6489">
        <v>423.69</v>
      </c>
      <c r="F6489" s="24">
        <v>47.82</v>
      </c>
      <c r="G6489" s="24">
        <f t="shared" si="101"/>
        <v>471.51</v>
      </c>
    </row>
    <row r="6490" spans="1:7" x14ac:dyDescent="0.25">
      <c r="A6490" t="s">
        <v>311</v>
      </c>
      <c r="B6490" t="s">
        <v>314</v>
      </c>
      <c r="C6490" t="s">
        <v>466</v>
      </c>
      <c r="D6490" s="34">
        <v>45200</v>
      </c>
      <c r="E6490">
        <v>423.69</v>
      </c>
      <c r="F6490" s="24">
        <v>47.82</v>
      </c>
      <c r="G6490" s="24">
        <f t="shared" si="101"/>
        <v>471.51</v>
      </c>
    </row>
    <row r="6491" spans="1:7" x14ac:dyDescent="0.25">
      <c r="A6491" t="s">
        <v>311</v>
      </c>
      <c r="B6491" t="s">
        <v>314</v>
      </c>
      <c r="C6491" t="s">
        <v>467</v>
      </c>
      <c r="D6491" s="34">
        <v>45200</v>
      </c>
      <c r="E6491">
        <v>423.69</v>
      </c>
      <c r="F6491" s="24">
        <v>47.82</v>
      </c>
      <c r="G6491" s="24">
        <f t="shared" si="101"/>
        <v>471.51</v>
      </c>
    </row>
    <row r="6492" spans="1:7" x14ac:dyDescent="0.25">
      <c r="A6492" t="s">
        <v>311</v>
      </c>
      <c r="B6492" t="s">
        <v>314</v>
      </c>
      <c r="C6492" t="s">
        <v>468</v>
      </c>
      <c r="D6492" s="34">
        <v>45200</v>
      </c>
      <c r="E6492">
        <v>423.69</v>
      </c>
      <c r="F6492" s="24">
        <v>47.82</v>
      </c>
      <c r="G6492" s="24">
        <f t="shared" si="101"/>
        <v>471.51</v>
      </c>
    </row>
    <row r="6493" spans="1:7" x14ac:dyDescent="0.25">
      <c r="A6493" t="s">
        <v>311</v>
      </c>
      <c r="B6493" t="s">
        <v>314</v>
      </c>
      <c r="C6493" t="s">
        <v>469</v>
      </c>
      <c r="D6493" s="34">
        <v>45200</v>
      </c>
      <c r="E6493">
        <v>423.69</v>
      </c>
      <c r="F6493" s="24">
        <v>47.82</v>
      </c>
      <c r="G6493" s="24">
        <f t="shared" si="101"/>
        <v>471.51</v>
      </c>
    </row>
    <row r="6494" spans="1:7" x14ac:dyDescent="0.25">
      <c r="A6494" t="s">
        <v>311</v>
      </c>
      <c r="B6494" t="s">
        <v>314</v>
      </c>
      <c r="C6494" t="s">
        <v>470</v>
      </c>
      <c r="D6494" s="34">
        <v>45200</v>
      </c>
      <c r="E6494">
        <v>423.69</v>
      </c>
      <c r="F6494" s="24">
        <v>47.82</v>
      </c>
      <c r="G6494" s="24">
        <f t="shared" si="101"/>
        <v>471.51</v>
      </c>
    </row>
    <row r="6495" spans="1:7" x14ac:dyDescent="0.25">
      <c r="A6495" t="s">
        <v>311</v>
      </c>
      <c r="B6495" t="s">
        <v>314</v>
      </c>
      <c r="C6495" t="s">
        <v>471</v>
      </c>
      <c r="D6495" s="34">
        <v>45200</v>
      </c>
      <c r="E6495">
        <v>423.69</v>
      </c>
      <c r="F6495" s="24">
        <v>47.82</v>
      </c>
      <c r="G6495" s="24">
        <f t="shared" si="101"/>
        <v>471.51</v>
      </c>
    </row>
    <row r="6496" spans="1:7" x14ac:dyDescent="0.25">
      <c r="A6496" t="s">
        <v>311</v>
      </c>
      <c r="B6496" t="s">
        <v>314</v>
      </c>
      <c r="C6496" t="s">
        <v>472</v>
      </c>
      <c r="D6496" s="34">
        <v>45200</v>
      </c>
      <c r="E6496">
        <v>423.69</v>
      </c>
      <c r="F6496" s="24">
        <v>47.82</v>
      </c>
      <c r="G6496" s="24">
        <f t="shared" si="101"/>
        <v>471.51</v>
      </c>
    </row>
    <row r="6497" spans="1:7" x14ac:dyDescent="0.25">
      <c r="A6497" t="s">
        <v>311</v>
      </c>
      <c r="B6497" t="s">
        <v>314</v>
      </c>
      <c r="C6497" t="s">
        <v>473</v>
      </c>
      <c r="D6497" s="34">
        <v>45200</v>
      </c>
      <c r="E6497">
        <v>423.69</v>
      </c>
      <c r="F6497" s="24">
        <v>47.82</v>
      </c>
      <c r="G6497" s="24">
        <f t="shared" si="101"/>
        <v>471.51</v>
      </c>
    </row>
    <row r="6498" spans="1:7" x14ac:dyDescent="0.25">
      <c r="A6498" t="s">
        <v>311</v>
      </c>
      <c r="B6498" t="s">
        <v>314</v>
      </c>
      <c r="C6498" t="s">
        <v>474</v>
      </c>
      <c r="D6498" s="34">
        <v>45200</v>
      </c>
      <c r="E6498">
        <v>423.69</v>
      </c>
      <c r="F6498" s="24">
        <v>47.82</v>
      </c>
      <c r="G6498" s="24">
        <f t="shared" si="101"/>
        <v>471.51</v>
      </c>
    </row>
    <row r="6499" spans="1:7" x14ac:dyDescent="0.25">
      <c r="A6499" t="s">
        <v>311</v>
      </c>
      <c r="B6499" t="s">
        <v>314</v>
      </c>
      <c r="C6499" t="s">
        <v>475</v>
      </c>
      <c r="D6499" s="34">
        <v>45200</v>
      </c>
      <c r="E6499">
        <v>423.69</v>
      </c>
      <c r="F6499" s="24">
        <v>47.82</v>
      </c>
      <c r="G6499" s="24">
        <f t="shared" si="101"/>
        <v>471.51</v>
      </c>
    </row>
    <row r="6500" spans="1:7" x14ac:dyDescent="0.25">
      <c r="A6500" t="s">
        <v>311</v>
      </c>
      <c r="B6500" t="s">
        <v>314</v>
      </c>
      <c r="C6500" t="s">
        <v>476</v>
      </c>
      <c r="D6500" s="34">
        <v>45200</v>
      </c>
      <c r="E6500">
        <v>422.32</v>
      </c>
      <c r="F6500" s="24">
        <v>47.66</v>
      </c>
      <c r="G6500" s="24">
        <f t="shared" si="101"/>
        <v>469.98</v>
      </c>
    </row>
    <row r="6501" spans="1:7" x14ac:dyDescent="0.25">
      <c r="A6501" t="s">
        <v>311</v>
      </c>
      <c r="B6501" t="s">
        <v>314</v>
      </c>
      <c r="C6501" t="s">
        <v>477</v>
      </c>
      <c r="D6501" s="34">
        <v>45200</v>
      </c>
      <c r="E6501">
        <v>423.69</v>
      </c>
      <c r="F6501" s="24">
        <v>47.82</v>
      </c>
      <c r="G6501" s="24">
        <f t="shared" si="101"/>
        <v>471.51</v>
      </c>
    </row>
    <row r="6502" spans="1:7" x14ac:dyDescent="0.25">
      <c r="A6502" t="s">
        <v>311</v>
      </c>
      <c r="B6502" t="s">
        <v>314</v>
      </c>
      <c r="C6502" t="s">
        <v>478</v>
      </c>
      <c r="D6502" s="34">
        <v>45200</v>
      </c>
      <c r="E6502">
        <v>423.69</v>
      </c>
      <c r="F6502" s="24">
        <v>47.82</v>
      </c>
      <c r="G6502" s="24">
        <f t="shared" si="101"/>
        <v>471.51</v>
      </c>
    </row>
    <row r="6503" spans="1:7" x14ac:dyDescent="0.25">
      <c r="A6503" t="s">
        <v>311</v>
      </c>
      <c r="B6503" t="s">
        <v>314</v>
      </c>
      <c r="C6503" t="s">
        <v>479</v>
      </c>
      <c r="D6503" s="34">
        <v>45200</v>
      </c>
      <c r="E6503">
        <v>423.69</v>
      </c>
      <c r="F6503" s="24">
        <v>47.82</v>
      </c>
      <c r="G6503" s="24">
        <f t="shared" si="101"/>
        <v>471.51</v>
      </c>
    </row>
    <row r="6504" spans="1:7" x14ac:dyDescent="0.25">
      <c r="A6504" t="s">
        <v>311</v>
      </c>
      <c r="B6504" t="s">
        <v>314</v>
      </c>
      <c r="C6504" t="s">
        <v>480</v>
      </c>
      <c r="D6504" s="34">
        <v>45200</v>
      </c>
      <c r="E6504">
        <v>423.69</v>
      </c>
      <c r="F6504" s="24">
        <v>47.82</v>
      </c>
      <c r="G6504" s="24">
        <f t="shared" si="101"/>
        <v>471.51</v>
      </c>
    </row>
    <row r="6505" spans="1:7" x14ac:dyDescent="0.25">
      <c r="A6505" t="s">
        <v>311</v>
      </c>
      <c r="B6505" t="s">
        <v>314</v>
      </c>
      <c r="C6505" t="s">
        <v>481</v>
      </c>
      <c r="D6505" s="34">
        <v>45200</v>
      </c>
      <c r="E6505">
        <v>422.32</v>
      </c>
      <c r="F6505" s="24">
        <v>47.66</v>
      </c>
      <c r="G6505" s="24">
        <f t="shared" si="101"/>
        <v>469.98</v>
      </c>
    </row>
    <row r="6506" spans="1:7" x14ac:dyDescent="0.25">
      <c r="A6506" t="s">
        <v>311</v>
      </c>
      <c r="B6506" t="s">
        <v>314</v>
      </c>
      <c r="C6506" t="s">
        <v>482</v>
      </c>
      <c r="D6506" s="34">
        <v>45200</v>
      </c>
      <c r="E6506">
        <v>422.32</v>
      </c>
      <c r="F6506" s="24">
        <v>47.66</v>
      </c>
      <c r="G6506" s="24">
        <f t="shared" si="101"/>
        <v>469.98</v>
      </c>
    </row>
    <row r="6507" spans="1:7" x14ac:dyDescent="0.25">
      <c r="A6507" t="s">
        <v>311</v>
      </c>
      <c r="B6507" t="s">
        <v>314</v>
      </c>
      <c r="C6507" t="s">
        <v>483</v>
      </c>
      <c r="D6507" s="34">
        <v>45200</v>
      </c>
      <c r="E6507">
        <v>422.32</v>
      </c>
      <c r="F6507" s="24">
        <v>47.66</v>
      </c>
      <c r="G6507" s="24">
        <f t="shared" si="101"/>
        <v>469.98</v>
      </c>
    </row>
    <row r="6508" spans="1:7" x14ac:dyDescent="0.25">
      <c r="A6508" t="s">
        <v>311</v>
      </c>
      <c r="B6508" t="s">
        <v>314</v>
      </c>
      <c r="C6508" t="s">
        <v>484</v>
      </c>
      <c r="D6508" s="34">
        <v>45200</v>
      </c>
      <c r="E6508">
        <v>422.32</v>
      </c>
      <c r="F6508" s="24">
        <v>47.66</v>
      </c>
      <c r="G6508" s="24">
        <f t="shared" si="101"/>
        <v>469.98</v>
      </c>
    </row>
    <row r="6509" spans="1:7" x14ac:dyDescent="0.25">
      <c r="A6509" t="s">
        <v>311</v>
      </c>
      <c r="B6509" t="s">
        <v>314</v>
      </c>
      <c r="C6509" t="s">
        <v>485</v>
      </c>
      <c r="D6509" s="34">
        <v>45200</v>
      </c>
      <c r="E6509">
        <v>422.32</v>
      </c>
      <c r="F6509" s="24">
        <v>47.66</v>
      </c>
      <c r="G6509" s="24">
        <f t="shared" si="101"/>
        <v>469.98</v>
      </c>
    </row>
    <row r="6510" spans="1:7" x14ac:dyDescent="0.25">
      <c r="A6510" t="s">
        <v>311</v>
      </c>
      <c r="B6510" t="s">
        <v>314</v>
      </c>
      <c r="C6510" t="s">
        <v>486</v>
      </c>
      <c r="D6510" s="34">
        <v>45200</v>
      </c>
      <c r="E6510">
        <v>422.32</v>
      </c>
      <c r="F6510" s="24">
        <v>47.66</v>
      </c>
      <c r="G6510" s="24">
        <f t="shared" si="101"/>
        <v>469.98</v>
      </c>
    </row>
    <row r="6511" spans="1:7" x14ac:dyDescent="0.25">
      <c r="A6511" t="s">
        <v>311</v>
      </c>
      <c r="B6511" t="s">
        <v>314</v>
      </c>
      <c r="C6511" t="s">
        <v>487</v>
      </c>
      <c r="D6511" s="34">
        <v>45200</v>
      </c>
      <c r="E6511">
        <v>422.32</v>
      </c>
      <c r="F6511" s="24">
        <v>47.66</v>
      </c>
      <c r="G6511" s="24">
        <f t="shared" si="101"/>
        <v>469.98</v>
      </c>
    </row>
    <row r="6512" spans="1:7" x14ac:dyDescent="0.25">
      <c r="A6512" t="s">
        <v>311</v>
      </c>
      <c r="B6512" t="s">
        <v>314</v>
      </c>
      <c r="C6512" t="s">
        <v>488</v>
      </c>
      <c r="D6512" s="34">
        <v>45200</v>
      </c>
      <c r="E6512">
        <v>422.32</v>
      </c>
      <c r="F6512" s="24">
        <v>47.66</v>
      </c>
      <c r="G6512" s="24">
        <f t="shared" si="101"/>
        <v>469.98</v>
      </c>
    </row>
    <row r="6513" spans="1:7" x14ac:dyDescent="0.25">
      <c r="A6513" t="s">
        <v>311</v>
      </c>
      <c r="B6513" t="s">
        <v>314</v>
      </c>
      <c r="C6513" t="s">
        <v>489</v>
      </c>
      <c r="D6513" s="34">
        <v>45200</v>
      </c>
      <c r="E6513">
        <v>422.32</v>
      </c>
      <c r="F6513" s="24">
        <v>47.66</v>
      </c>
      <c r="G6513" s="24">
        <f t="shared" si="101"/>
        <v>469.98</v>
      </c>
    </row>
    <row r="6514" spans="1:7" x14ac:dyDescent="0.25">
      <c r="A6514" t="s">
        <v>311</v>
      </c>
      <c r="B6514" t="s">
        <v>314</v>
      </c>
      <c r="C6514" t="s">
        <v>490</v>
      </c>
      <c r="D6514" s="34">
        <v>45200</v>
      </c>
      <c r="E6514">
        <v>422.32</v>
      </c>
      <c r="F6514" s="24">
        <v>47.66</v>
      </c>
      <c r="G6514" s="24">
        <f t="shared" si="101"/>
        <v>469.98</v>
      </c>
    </row>
    <row r="6515" spans="1:7" x14ac:dyDescent="0.25">
      <c r="A6515" t="s">
        <v>311</v>
      </c>
      <c r="B6515" t="s">
        <v>314</v>
      </c>
      <c r="C6515" t="s">
        <v>491</v>
      </c>
      <c r="D6515" s="34">
        <v>45200</v>
      </c>
      <c r="E6515">
        <v>422.32</v>
      </c>
      <c r="F6515" s="24">
        <v>47.66</v>
      </c>
      <c r="G6515" s="24">
        <f t="shared" si="101"/>
        <v>469.98</v>
      </c>
    </row>
    <row r="6516" spans="1:7" x14ac:dyDescent="0.25">
      <c r="A6516" t="s">
        <v>311</v>
      </c>
      <c r="B6516" t="s">
        <v>314</v>
      </c>
      <c r="C6516" t="s">
        <v>492</v>
      </c>
      <c r="D6516" s="34">
        <v>45200</v>
      </c>
      <c r="E6516">
        <v>422.32</v>
      </c>
      <c r="F6516" s="24">
        <v>47.66</v>
      </c>
      <c r="G6516" s="24">
        <f t="shared" si="101"/>
        <v>469.98</v>
      </c>
    </row>
    <row r="6517" spans="1:7" x14ac:dyDescent="0.25">
      <c r="A6517" t="s">
        <v>311</v>
      </c>
      <c r="B6517" t="s">
        <v>314</v>
      </c>
      <c r="C6517" t="s">
        <v>493</v>
      </c>
      <c r="D6517" s="34">
        <v>45200</v>
      </c>
      <c r="E6517">
        <v>422.32</v>
      </c>
      <c r="F6517" s="24">
        <v>47.66</v>
      </c>
      <c r="G6517" s="24">
        <f t="shared" si="101"/>
        <v>469.98</v>
      </c>
    </row>
    <row r="6518" spans="1:7" x14ac:dyDescent="0.25">
      <c r="A6518" t="s">
        <v>311</v>
      </c>
      <c r="B6518" t="s">
        <v>314</v>
      </c>
      <c r="C6518" t="s">
        <v>494</v>
      </c>
      <c r="D6518" s="34">
        <v>45200</v>
      </c>
      <c r="E6518">
        <v>422.32</v>
      </c>
      <c r="F6518" s="24">
        <v>47.66</v>
      </c>
      <c r="G6518" s="24">
        <f t="shared" si="101"/>
        <v>469.98</v>
      </c>
    </row>
    <row r="6519" spans="1:7" x14ac:dyDescent="0.25">
      <c r="A6519" t="s">
        <v>311</v>
      </c>
      <c r="B6519" t="s">
        <v>314</v>
      </c>
      <c r="C6519" t="s">
        <v>495</v>
      </c>
      <c r="D6519" s="34">
        <v>45200</v>
      </c>
      <c r="E6519">
        <v>422.32</v>
      </c>
      <c r="F6519" s="24">
        <v>47.66</v>
      </c>
      <c r="G6519" s="24">
        <f t="shared" si="101"/>
        <v>469.98</v>
      </c>
    </row>
    <row r="6520" spans="1:7" x14ac:dyDescent="0.25">
      <c r="A6520" t="s">
        <v>311</v>
      </c>
      <c r="B6520" t="s">
        <v>314</v>
      </c>
      <c r="C6520" t="s">
        <v>496</v>
      </c>
      <c r="D6520" s="34">
        <v>45200</v>
      </c>
      <c r="E6520">
        <v>422.32</v>
      </c>
      <c r="F6520" s="24">
        <v>47.66</v>
      </c>
      <c r="G6520" s="24">
        <f t="shared" si="101"/>
        <v>469.98</v>
      </c>
    </row>
    <row r="6521" spans="1:7" x14ac:dyDescent="0.25">
      <c r="A6521" t="s">
        <v>311</v>
      </c>
      <c r="B6521" t="s">
        <v>314</v>
      </c>
      <c r="C6521" t="s">
        <v>497</v>
      </c>
      <c r="D6521" s="34">
        <v>45200</v>
      </c>
      <c r="E6521">
        <v>422.32</v>
      </c>
      <c r="F6521" s="24">
        <v>47.66</v>
      </c>
      <c r="G6521" s="24">
        <f t="shared" si="101"/>
        <v>469.98</v>
      </c>
    </row>
    <row r="6522" spans="1:7" x14ac:dyDescent="0.25">
      <c r="A6522" t="s">
        <v>311</v>
      </c>
      <c r="B6522" t="s">
        <v>314</v>
      </c>
      <c r="C6522" t="s">
        <v>498</v>
      </c>
      <c r="D6522" s="34">
        <v>45200</v>
      </c>
      <c r="E6522">
        <v>422.32</v>
      </c>
      <c r="F6522" s="24">
        <v>47.66</v>
      </c>
      <c r="G6522" s="24">
        <f t="shared" si="101"/>
        <v>469.98</v>
      </c>
    </row>
    <row r="6523" spans="1:7" x14ac:dyDescent="0.25">
      <c r="A6523" t="s">
        <v>311</v>
      </c>
      <c r="B6523" t="s">
        <v>314</v>
      </c>
      <c r="C6523" t="s">
        <v>499</v>
      </c>
      <c r="D6523" s="34">
        <v>45200</v>
      </c>
      <c r="E6523">
        <v>422.32</v>
      </c>
      <c r="F6523" s="24">
        <v>47.66</v>
      </c>
      <c r="G6523" s="24">
        <f t="shared" si="101"/>
        <v>469.98</v>
      </c>
    </row>
    <row r="6524" spans="1:7" x14ac:dyDescent="0.25">
      <c r="A6524" t="s">
        <v>311</v>
      </c>
      <c r="B6524" t="s">
        <v>314</v>
      </c>
      <c r="C6524" t="s">
        <v>500</v>
      </c>
      <c r="D6524" s="34">
        <v>45200</v>
      </c>
      <c r="E6524">
        <v>422.32</v>
      </c>
      <c r="F6524" s="24">
        <v>47.66</v>
      </c>
      <c r="G6524" s="24">
        <f t="shared" si="101"/>
        <v>469.98</v>
      </c>
    </row>
    <row r="6525" spans="1:7" x14ac:dyDescent="0.25">
      <c r="A6525" t="s">
        <v>311</v>
      </c>
      <c r="B6525" t="s">
        <v>314</v>
      </c>
      <c r="C6525" t="s">
        <v>501</v>
      </c>
      <c r="D6525" s="34">
        <v>45200</v>
      </c>
      <c r="E6525">
        <v>422.32</v>
      </c>
      <c r="F6525" s="24">
        <v>47.66</v>
      </c>
      <c r="G6525" s="24">
        <f t="shared" si="101"/>
        <v>469.98</v>
      </c>
    </row>
    <row r="6526" spans="1:7" x14ac:dyDescent="0.25">
      <c r="A6526" t="s">
        <v>311</v>
      </c>
      <c r="B6526" t="s">
        <v>314</v>
      </c>
      <c r="C6526" t="s">
        <v>502</v>
      </c>
      <c r="D6526" s="34">
        <v>45200</v>
      </c>
      <c r="E6526">
        <v>422.32</v>
      </c>
      <c r="F6526" s="24">
        <v>47.66</v>
      </c>
      <c r="G6526" s="24">
        <f t="shared" si="101"/>
        <v>469.98</v>
      </c>
    </row>
    <row r="6527" spans="1:7" x14ac:dyDescent="0.25">
      <c r="A6527" t="s">
        <v>311</v>
      </c>
      <c r="B6527" t="s">
        <v>314</v>
      </c>
      <c r="C6527" t="s">
        <v>503</v>
      </c>
      <c r="D6527" s="34">
        <v>45200</v>
      </c>
      <c r="E6527">
        <v>422.32</v>
      </c>
      <c r="F6527" s="24">
        <v>47.66</v>
      </c>
      <c r="G6527" s="24">
        <f t="shared" si="101"/>
        <v>469.98</v>
      </c>
    </row>
    <row r="6528" spans="1:7" x14ac:dyDescent="0.25">
      <c r="A6528" t="s">
        <v>311</v>
      </c>
      <c r="B6528" t="s">
        <v>314</v>
      </c>
      <c r="C6528" t="s">
        <v>504</v>
      </c>
      <c r="D6528" s="34">
        <v>45200</v>
      </c>
      <c r="E6528">
        <v>422.32</v>
      </c>
      <c r="F6528" s="24">
        <v>47.66</v>
      </c>
      <c r="G6528" s="24">
        <f t="shared" si="101"/>
        <v>469.98</v>
      </c>
    </row>
    <row r="6529" spans="1:7" x14ac:dyDescent="0.25">
      <c r="A6529" t="s">
        <v>311</v>
      </c>
      <c r="B6529" t="s">
        <v>314</v>
      </c>
      <c r="C6529" t="s">
        <v>505</v>
      </c>
      <c r="D6529" s="34">
        <v>45200</v>
      </c>
      <c r="E6529">
        <v>422.32</v>
      </c>
      <c r="F6529" s="24">
        <v>47.66</v>
      </c>
      <c r="G6529" s="24">
        <f t="shared" si="101"/>
        <v>469.98</v>
      </c>
    </row>
    <row r="6530" spans="1:7" x14ac:dyDescent="0.25">
      <c r="A6530" t="s">
        <v>311</v>
      </c>
      <c r="B6530" t="s">
        <v>312</v>
      </c>
      <c r="C6530" t="s">
        <v>313</v>
      </c>
      <c r="D6530" s="34">
        <v>45231</v>
      </c>
      <c r="E6530">
        <v>926104.19</v>
      </c>
      <c r="F6530" s="24">
        <v>272387.90999999997</v>
      </c>
      <c r="G6530" s="24">
        <f t="shared" si="101"/>
        <v>1198492.0999999999</v>
      </c>
    </row>
    <row r="6531" spans="1:7" x14ac:dyDescent="0.25">
      <c r="A6531" t="s">
        <v>311</v>
      </c>
      <c r="B6531" t="s">
        <v>314</v>
      </c>
      <c r="C6531" t="s">
        <v>315</v>
      </c>
      <c r="D6531" s="34">
        <v>45231</v>
      </c>
      <c r="E6531">
        <v>423.61</v>
      </c>
      <c r="F6531" s="24">
        <v>46.37</v>
      </c>
      <c r="G6531" s="24">
        <f t="shared" ref="G6531:G6594" si="102">SUM(E6531:F6531)</f>
        <v>469.98</v>
      </c>
    </row>
    <row r="6532" spans="1:7" x14ac:dyDescent="0.25">
      <c r="A6532" t="s">
        <v>311</v>
      </c>
      <c r="B6532" t="s">
        <v>314</v>
      </c>
      <c r="C6532" t="s">
        <v>316</v>
      </c>
      <c r="D6532" s="34">
        <v>45231</v>
      </c>
      <c r="E6532">
        <v>424.99</v>
      </c>
      <c r="F6532" s="24">
        <v>46.52</v>
      </c>
      <c r="G6532" s="24">
        <f t="shared" si="102"/>
        <v>471.51</v>
      </c>
    </row>
    <row r="6533" spans="1:7" x14ac:dyDescent="0.25">
      <c r="A6533" t="s">
        <v>311</v>
      </c>
      <c r="B6533" t="s">
        <v>314</v>
      </c>
      <c r="C6533" t="s">
        <v>317</v>
      </c>
      <c r="D6533" s="34">
        <v>45231</v>
      </c>
      <c r="E6533">
        <v>423.61</v>
      </c>
      <c r="F6533" s="24">
        <v>46.37</v>
      </c>
      <c r="G6533" s="24">
        <f t="shared" si="102"/>
        <v>469.98</v>
      </c>
    </row>
    <row r="6534" spans="1:7" x14ac:dyDescent="0.25">
      <c r="A6534" t="s">
        <v>311</v>
      </c>
      <c r="B6534" t="s">
        <v>314</v>
      </c>
      <c r="C6534" t="s">
        <v>318</v>
      </c>
      <c r="D6534" s="34">
        <v>45231</v>
      </c>
      <c r="E6534">
        <v>424.99</v>
      </c>
      <c r="F6534" s="24">
        <v>46.52</v>
      </c>
      <c r="G6534" s="24">
        <f t="shared" si="102"/>
        <v>471.51</v>
      </c>
    </row>
    <row r="6535" spans="1:7" x14ac:dyDescent="0.25">
      <c r="A6535" t="s">
        <v>311</v>
      </c>
      <c r="B6535" t="s">
        <v>314</v>
      </c>
      <c r="C6535" t="s">
        <v>319</v>
      </c>
      <c r="D6535" s="34">
        <v>45231</v>
      </c>
      <c r="E6535">
        <v>424.99</v>
      </c>
      <c r="F6535" s="24">
        <v>46.52</v>
      </c>
      <c r="G6535" s="24">
        <f t="shared" si="102"/>
        <v>471.51</v>
      </c>
    </row>
    <row r="6536" spans="1:7" x14ac:dyDescent="0.25">
      <c r="A6536" t="s">
        <v>311</v>
      </c>
      <c r="B6536" t="s">
        <v>314</v>
      </c>
      <c r="C6536" t="s">
        <v>320</v>
      </c>
      <c r="D6536" s="34">
        <v>45231</v>
      </c>
      <c r="E6536">
        <v>424.99</v>
      </c>
      <c r="F6536" s="24">
        <v>46.52</v>
      </c>
      <c r="G6536" s="24">
        <f t="shared" si="102"/>
        <v>471.51</v>
      </c>
    </row>
    <row r="6537" spans="1:7" x14ac:dyDescent="0.25">
      <c r="A6537" t="s">
        <v>311</v>
      </c>
      <c r="B6537" t="s">
        <v>314</v>
      </c>
      <c r="C6537" t="s">
        <v>321</v>
      </c>
      <c r="D6537" s="34">
        <v>45231</v>
      </c>
      <c r="E6537">
        <v>423.61</v>
      </c>
      <c r="F6537" s="24">
        <v>46.37</v>
      </c>
      <c r="G6537" s="24">
        <f t="shared" si="102"/>
        <v>469.98</v>
      </c>
    </row>
    <row r="6538" spans="1:7" x14ac:dyDescent="0.25">
      <c r="A6538" t="s">
        <v>311</v>
      </c>
      <c r="B6538" t="s">
        <v>314</v>
      </c>
      <c r="C6538" t="s">
        <v>322</v>
      </c>
      <c r="D6538" s="34">
        <v>45231</v>
      </c>
      <c r="E6538">
        <v>424.99</v>
      </c>
      <c r="F6538" s="24">
        <v>46.52</v>
      </c>
      <c r="G6538" s="24">
        <f t="shared" si="102"/>
        <v>471.51</v>
      </c>
    </row>
    <row r="6539" spans="1:7" x14ac:dyDescent="0.25">
      <c r="A6539" t="s">
        <v>311</v>
      </c>
      <c r="B6539" t="s">
        <v>314</v>
      </c>
      <c r="C6539" t="s">
        <v>323</v>
      </c>
      <c r="D6539" s="34">
        <v>45231</v>
      </c>
      <c r="E6539">
        <v>423.61</v>
      </c>
      <c r="F6539" s="24">
        <v>46.37</v>
      </c>
      <c r="G6539" s="24">
        <f t="shared" si="102"/>
        <v>469.98</v>
      </c>
    </row>
    <row r="6540" spans="1:7" x14ac:dyDescent="0.25">
      <c r="A6540" t="s">
        <v>311</v>
      </c>
      <c r="B6540" t="s">
        <v>314</v>
      </c>
      <c r="C6540" t="s">
        <v>324</v>
      </c>
      <c r="D6540" s="34">
        <v>45231</v>
      </c>
      <c r="E6540">
        <v>424.99</v>
      </c>
      <c r="F6540" s="24">
        <v>46.52</v>
      </c>
      <c r="G6540" s="24">
        <f t="shared" si="102"/>
        <v>471.51</v>
      </c>
    </row>
    <row r="6541" spans="1:7" x14ac:dyDescent="0.25">
      <c r="A6541" t="s">
        <v>311</v>
      </c>
      <c r="B6541" t="s">
        <v>314</v>
      </c>
      <c r="C6541" t="s">
        <v>325</v>
      </c>
      <c r="D6541" s="34">
        <v>45231</v>
      </c>
      <c r="E6541">
        <v>423.61</v>
      </c>
      <c r="F6541" s="24">
        <v>46.37</v>
      </c>
      <c r="G6541" s="24">
        <f t="shared" si="102"/>
        <v>469.98</v>
      </c>
    </row>
    <row r="6542" spans="1:7" x14ac:dyDescent="0.25">
      <c r="A6542" t="s">
        <v>311</v>
      </c>
      <c r="B6542" t="s">
        <v>314</v>
      </c>
      <c r="C6542" t="s">
        <v>326</v>
      </c>
      <c r="D6542" s="34">
        <v>45231</v>
      </c>
      <c r="E6542">
        <v>424.99</v>
      </c>
      <c r="F6542" s="24">
        <v>46.52</v>
      </c>
      <c r="G6542" s="24">
        <f t="shared" si="102"/>
        <v>471.51</v>
      </c>
    </row>
    <row r="6543" spans="1:7" x14ac:dyDescent="0.25">
      <c r="A6543" t="s">
        <v>311</v>
      </c>
      <c r="B6543" t="s">
        <v>314</v>
      </c>
      <c r="C6543" t="s">
        <v>327</v>
      </c>
      <c r="D6543" s="34">
        <v>45231</v>
      </c>
      <c r="E6543">
        <v>424.99</v>
      </c>
      <c r="F6543" s="24">
        <v>46.52</v>
      </c>
      <c r="G6543" s="24">
        <f t="shared" si="102"/>
        <v>471.51</v>
      </c>
    </row>
    <row r="6544" spans="1:7" x14ac:dyDescent="0.25">
      <c r="A6544" t="s">
        <v>311</v>
      </c>
      <c r="B6544" t="s">
        <v>314</v>
      </c>
      <c r="C6544" t="s">
        <v>328</v>
      </c>
      <c r="D6544" s="34">
        <v>45231</v>
      </c>
      <c r="E6544">
        <v>424.99</v>
      </c>
      <c r="F6544" s="24">
        <v>46.52</v>
      </c>
      <c r="G6544" s="24">
        <f t="shared" si="102"/>
        <v>471.51</v>
      </c>
    </row>
    <row r="6545" spans="1:7" x14ac:dyDescent="0.25">
      <c r="A6545" t="s">
        <v>311</v>
      </c>
      <c r="B6545" t="s">
        <v>314</v>
      </c>
      <c r="C6545" t="s">
        <v>329</v>
      </c>
      <c r="D6545" s="34">
        <v>45231</v>
      </c>
      <c r="E6545">
        <v>424.99</v>
      </c>
      <c r="F6545" s="24">
        <v>46.52</v>
      </c>
      <c r="G6545" s="24">
        <f t="shared" si="102"/>
        <v>471.51</v>
      </c>
    </row>
    <row r="6546" spans="1:7" x14ac:dyDescent="0.25">
      <c r="A6546" t="s">
        <v>311</v>
      </c>
      <c r="B6546" t="s">
        <v>314</v>
      </c>
      <c r="C6546" t="s">
        <v>330</v>
      </c>
      <c r="D6546" s="34">
        <v>45231</v>
      </c>
      <c r="E6546">
        <v>423.61</v>
      </c>
      <c r="F6546" s="24">
        <v>46.37</v>
      </c>
      <c r="G6546" s="24">
        <f t="shared" si="102"/>
        <v>469.98</v>
      </c>
    </row>
    <row r="6547" spans="1:7" x14ac:dyDescent="0.25">
      <c r="A6547" t="s">
        <v>311</v>
      </c>
      <c r="B6547" t="s">
        <v>314</v>
      </c>
      <c r="C6547" t="s">
        <v>331</v>
      </c>
      <c r="D6547" s="34">
        <v>45231</v>
      </c>
      <c r="E6547">
        <v>424.99</v>
      </c>
      <c r="F6547" s="24">
        <v>46.52</v>
      </c>
      <c r="G6547" s="24">
        <f t="shared" si="102"/>
        <v>471.51</v>
      </c>
    </row>
    <row r="6548" spans="1:7" x14ac:dyDescent="0.25">
      <c r="A6548" t="s">
        <v>311</v>
      </c>
      <c r="B6548" t="s">
        <v>314</v>
      </c>
      <c r="C6548" t="s">
        <v>332</v>
      </c>
      <c r="D6548" s="34">
        <v>45231</v>
      </c>
      <c r="E6548">
        <v>424.99</v>
      </c>
      <c r="F6548" s="24">
        <v>46.52</v>
      </c>
      <c r="G6548" s="24">
        <f t="shared" si="102"/>
        <v>471.51</v>
      </c>
    </row>
    <row r="6549" spans="1:7" x14ac:dyDescent="0.25">
      <c r="A6549" t="s">
        <v>311</v>
      </c>
      <c r="B6549" t="s">
        <v>314</v>
      </c>
      <c r="C6549" t="s">
        <v>333</v>
      </c>
      <c r="D6549" s="34">
        <v>45231</v>
      </c>
      <c r="E6549">
        <v>424.99</v>
      </c>
      <c r="F6549" s="24">
        <v>46.52</v>
      </c>
      <c r="G6549" s="24">
        <f t="shared" si="102"/>
        <v>471.51</v>
      </c>
    </row>
    <row r="6550" spans="1:7" x14ac:dyDescent="0.25">
      <c r="A6550" t="s">
        <v>311</v>
      </c>
      <c r="B6550" t="s">
        <v>314</v>
      </c>
      <c r="C6550" t="s">
        <v>334</v>
      </c>
      <c r="D6550" s="34">
        <v>45231</v>
      </c>
      <c r="E6550">
        <v>423.61</v>
      </c>
      <c r="F6550" s="24">
        <v>46.37</v>
      </c>
      <c r="G6550" s="24">
        <f t="shared" si="102"/>
        <v>469.98</v>
      </c>
    </row>
    <row r="6551" spans="1:7" x14ac:dyDescent="0.25">
      <c r="A6551" t="s">
        <v>311</v>
      </c>
      <c r="B6551" t="s">
        <v>314</v>
      </c>
      <c r="C6551" t="s">
        <v>335</v>
      </c>
      <c r="D6551" s="34">
        <v>45231</v>
      </c>
      <c r="E6551">
        <v>424.99</v>
      </c>
      <c r="F6551" s="24">
        <v>46.52</v>
      </c>
      <c r="G6551" s="24">
        <f t="shared" si="102"/>
        <v>471.51</v>
      </c>
    </row>
    <row r="6552" spans="1:7" x14ac:dyDescent="0.25">
      <c r="A6552" t="s">
        <v>311</v>
      </c>
      <c r="B6552" t="s">
        <v>314</v>
      </c>
      <c r="C6552" t="s">
        <v>336</v>
      </c>
      <c r="D6552" s="34">
        <v>45231</v>
      </c>
      <c r="E6552">
        <v>424.99</v>
      </c>
      <c r="F6552" s="24">
        <v>46.52</v>
      </c>
      <c r="G6552" s="24">
        <f t="shared" si="102"/>
        <v>471.51</v>
      </c>
    </row>
    <row r="6553" spans="1:7" x14ac:dyDescent="0.25">
      <c r="A6553" t="s">
        <v>311</v>
      </c>
      <c r="B6553" t="s">
        <v>314</v>
      </c>
      <c r="C6553" t="s">
        <v>337</v>
      </c>
      <c r="D6553" s="34">
        <v>45231</v>
      </c>
      <c r="E6553">
        <v>423.61</v>
      </c>
      <c r="F6553" s="24">
        <v>46.37</v>
      </c>
      <c r="G6553" s="24">
        <f t="shared" si="102"/>
        <v>469.98</v>
      </c>
    </row>
    <row r="6554" spans="1:7" x14ac:dyDescent="0.25">
      <c r="A6554" t="s">
        <v>311</v>
      </c>
      <c r="B6554" t="s">
        <v>314</v>
      </c>
      <c r="C6554" t="s">
        <v>338</v>
      </c>
      <c r="D6554" s="34">
        <v>45231</v>
      </c>
      <c r="E6554">
        <v>423.61</v>
      </c>
      <c r="F6554" s="24">
        <v>46.37</v>
      </c>
      <c r="G6554" s="24">
        <f t="shared" si="102"/>
        <v>469.98</v>
      </c>
    </row>
    <row r="6555" spans="1:7" x14ac:dyDescent="0.25">
      <c r="A6555" t="s">
        <v>311</v>
      </c>
      <c r="B6555" t="s">
        <v>314</v>
      </c>
      <c r="C6555" t="s">
        <v>339</v>
      </c>
      <c r="D6555" s="34">
        <v>45231</v>
      </c>
      <c r="E6555">
        <v>423.61</v>
      </c>
      <c r="F6555" s="24">
        <v>46.37</v>
      </c>
      <c r="G6555" s="24">
        <f t="shared" si="102"/>
        <v>469.98</v>
      </c>
    </row>
    <row r="6556" spans="1:7" x14ac:dyDescent="0.25">
      <c r="A6556" t="s">
        <v>311</v>
      </c>
      <c r="B6556" t="s">
        <v>314</v>
      </c>
      <c r="C6556" t="s">
        <v>340</v>
      </c>
      <c r="D6556" s="34">
        <v>45231</v>
      </c>
      <c r="E6556">
        <v>423.61</v>
      </c>
      <c r="F6556" s="24">
        <v>46.37</v>
      </c>
      <c r="G6556" s="24">
        <f t="shared" si="102"/>
        <v>469.98</v>
      </c>
    </row>
    <row r="6557" spans="1:7" x14ac:dyDescent="0.25">
      <c r="A6557" t="s">
        <v>311</v>
      </c>
      <c r="B6557" t="s">
        <v>314</v>
      </c>
      <c r="C6557" t="s">
        <v>341</v>
      </c>
      <c r="D6557" s="34">
        <v>45231</v>
      </c>
      <c r="E6557">
        <v>423.61</v>
      </c>
      <c r="F6557" s="24">
        <v>46.37</v>
      </c>
      <c r="G6557" s="24">
        <f t="shared" si="102"/>
        <v>469.98</v>
      </c>
    </row>
    <row r="6558" spans="1:7" x14ac:dyDescent="0.25">
      <c r="A6558" t="s">
        <v>311</v>
      </c>
      <c r="B6558" t="s">
        <v>314</v>
      </c>
      <c r="C6558" t="s">
        <v>342</v>
      </c>
      <c r="D6558" s="34">
        <v>45231</v>
      </c>
      <c r="E6558">
        <v>423.61</v>
      </c>
      <c r="F6558" s="24">
        <v>46.37</v>
      </c>
      <c r="G6558" s="24">
        <f t="shared" si="102"/>
        <v>469.98</v>
      </c>
    </row>
    <row r="6559" spans="1:7" x14ac:dyDescent="0.25">
      <c r="A6559" t="s">
        <v>311</v>
      </c>
      <c r="B6559" t="s">
        <v>314</v>
      </c>
      <c r="C6559" t="s">
        <v>343</v>
      </c>
      <c r="D6559" s="34">
        <v>45231</v>
      </c>
      <c r="E6559">
        <v>423.61</v>
      </c>
      <c r="F6559" s="24">
        <v>46.37</v>
      </c>
      <c r="G6559" s="24">
        <f t="shared" si="102"/>
        <v>469.98</v>
      </c>
    </row>
    <row r="6560" spans="1:7" x14ac:dyDescent="0.25">
      <c r="A6560" t="s">
        <v>311</v>
      </c>
      <c r="B6560" t="s">
        <v>314</v>
      </c>
      <c r="C6560" t="s">
        <v>344</v>
      </c>
      <c r="D6560" s="34">
        <v>45231</v>
      </c>
      <c r="E6560">
        <v>423.61</v>
      </c>
      <c r="F6560" s="24">
        <v>46.37</v>
      </c>
      <c r="G6560" s="24">
        <f t="shared" si="102"/>
        <v>469.98</v>
      </c>
    </row>
    <row r="6561" spans="1:7" x14ac:dyDescent="0.25">
      <c r="A6561" t="s">
        <v>311</v>
      </c>
      <c r="B6561" t="s">
        <v>314</v>
      </c>
      <c r="C6561" t="s">
        <v>345</v>
      </c>
      <c r="D6561" s="34">
        <v>45231</v>
      </c>
      <c r="E6561">
        <v>423.61</v>
      </c>
      <c r="F6561" s="24">
        <v>46.37</v>
      </c>
      <c r="G6561" s="24">
        <f t="shared" si="102"/>
        <v>469.98</v>
      </c>
    </row>
    <row r="6562" spans="1:7" x14ac:dyDescent="0.25">
      <c r="A6562" t="s">
        <v>311</v>
      </c>
      <c r="B6562" t="s">
        <v>314</v>
      </c>
      <c r="C6562" t="s">
        <v>346</v>
      </c>
      <c r="D6562" s="34">
        <v>45231</v>
      </c>
      <c r="E6562">
        <v>423.61</v>
      </c>
      <c r="F6562" s="24">
        <v>46.37</v>
      </c>
      <c r="G6562" s="24">
        <f t="shared" si="102"/>
        <v>469.98</v>
      </c>
    </row>
    <row r="6563" spans="1:7" x14ac:dyDescent="0.25">
      <c r="A6563" t="s">
        <v>311</v>
      </c>
      <c r="B6563" t="s">
        <v>314</v>
      </c>
      <c r="C6563" t="s">
        <v>347</v>
      </c>
      <c r="D6563" s="34">
        <v>45231</v>
      </c>
      <c r="E6563">
        <v>423.61</v>
      </c>
      <c r="F6563" s="24">
        <v>46.37</v>
      </c>
      <c r="G6563" s="24">
        <f t="shared" si="102"/>
        <v>469.98</v>
      </c>
    </row>
    <row r="6564" spans="1:7" x14ac:dyDescent="0.25">
      <c r="A6564" t="s">
        <v>311</v>
      </c>
      <c r="B6564" t="s">
        <v>314</v>
      </c>
      <c r="C6564" t="s">
        <v>348</v>
      </c>
      <c r="D6564" s="34">
        <v>45231</v>
      </c>
      <c r="E6564">
        <v>423.61</v>
      </c>
      <c r="F6564" s="24">
        <v>46.37</v>
      </c>
      <c r="G6564" s="24">
        <f t="shared" si="102"/>
        <v>469.98</v>
      </c>
    </row>
    <row r="6565" spans="1:7" x14ac:dyDescent="0.25">
      <c r="A6565" t="s">
        <v>311</v>
      </c>
      <c r="B6565" t="s">
        <v>314</v>
      </c>
      <c r="C6565" t="s">
        <v>349</v>
      </c>
      <c r="D6565" s="34">
        <v>45231</v>
      </c>
      <c r="E6565">
        <v>424.99</v>
      </c>
      <c r="F6565" s="24">
        <v>46.52</v>
      </c>
      <c r="G6565" s="24">
        <f t="shared" si="102"/>
        <v>471.51</v>
      </c>
    </row>
    <row r="6566" spans="1:7" x14ac:dyDescent="0.25">
      <c r="A6566" t="s">
        <v>311</v>
      </c>
      <c r="B6566" t="s">
        <v>314</v>
      </c>
      <c r="C6566" t="s">
        <v>350</v>
      </c>
      <c r="D6566" s="34">
        <v>45231</v>
      </c>
      <c r="E6566">
        <v>423.61</v>
      </c>
      <c r="F6566" s="24">
        <v>46.37</v>
      </c>
      <c r="G6566" s="24">
        <f t="shared" si="102"/>
        <v>469.98</v>
      </c>
    </row>
    <row r="6567" spans="1:7" x14ac:dyDescent="0.25">
      <c r="A6567" t="s">
        <v>311</v>
      </c>
      <c r="B6567" t="s">
        <v>314</v>
      </c>
      <c r="C6567" t="s">
        <v>351</v>
      </c>
      <c r="D6567" s="34">
        <v>45231</v>
      </c>
      <c r="E6567">
        <v>424.99</v>
      </c>
      <c r="F6567" s="24">
        <v>46.52</v>
      </c>
      <c r="G6567" s="24">
        <f t="shared" si="102"/>
        <v>471.51</v>
      </c>
    </row>
    <row r="6568" spans="1:7" x14ac:dyDescent="0.25">
      <c r="A6568" t="s">
        <v>311</v>
      </c>
      <c r="B6568" t="s">
        <v>314</v>
      </c>
      <c r="C6568" t="s">
        <v>352</v>
      </c>
      <c r="D6568" s="34">
        <v>45231</v>
      </c>
      <c r="E6568">
        <v>424.99</v>
      </c>
      <c r="F6568" s="24">
        <v>46.52</v>
      </c>
      <c r="G6568" s="24">
        <f t="shared" si="102"/>
        <v>471.51</v>
      </c>
    </row>
    <row r="6569" spans="1:7" x14ac:dyDescent="0.25">
      <c r="A6569" t="s">
        <v>311</v>
      </c>
      <c r="B6569" t="s">
        <v>314</v>
      </c>
      <c r="C6569" t="s">
        <v>353</v>
      </c>
      <c r="D6569" s="34">
        <v>45231</v>
      </c>
      <c r="E6569">
        <v>423.61</v>
      </c>
      <c r="F6569" s="24">
        <v>46.37</v>
      </c>
      <c r="G6569" s="24">
        <f t="shared" si="102"/>
        <v>469.98</v>
      </c>
    </row>
    <row r="6570" spans="1:7" x14ac:dyDescent="0.25">
      <c r="A6570" t="s">
        <v>311</v>
      </c>
      <c r="B6570" t="s">
        <v>314</v>
      </c>
      <c r="C6570" t="s">
        <v>354</v>
      </c>
      <c r="D6570" s="34">
        <v>45231</v>
      </c>
      <c r="E6570">
        <v>424.99</v>
      </c>
      <c r="F6570" s="24">
        <v>46.52</v>
      </c>
      <c r="G6570" s="24">
        <f t="shared" si="102"/>
        <v>471.51</v>
      </c>
    </row>
    <row r="6571" spans="1:7" x14ac:dyDescent="0.25">
      <c r="A6571" t="s">
        <v>311</v>
      </c>
      <c r="B6571" t="s">
        <v>314</v>
      </c>
      <c r="C6571" t="s">
        <v>355</v>
      </c>
      <c r="D6571" s="34">
        <v>45231</v>
      </c>
      <c r="E6571">
        <v>424.99</v>
      </c>
      <c r="F6571" s="24">
        <v>46.52</v>
      </c>
      <c r="G6571" s="24">
        <f t="shared" si="102"/>
        <v>471.51</v>
      </c>
    </row>
    <row r="6572" spans="1:7" x14ac:dyDescent="0.25">
      <c r="A6572" t="s">
        <v>311</v>
      </c>
      <c r="B6572" t="s">
        <v>314</v>
      </c>
      <c r="C6572" t="s">
        <v>356</v>
      </c>
      <c r="D6572" s="34">
        <v>45231</v>
      </c>
      <c r="E6572">
        <v>424.99</v>
      </c>
      <c r="F6572" s="24">
        <v>46.52</v>
      </c>
      <c r="G6572" s="24">
        <f t="shared" si="102"/>
        <v>471.51</v>
      </c>
    </row>
    <row r="6573" spans="1:7" x14ac:dyDescent="0.25">
      <c r="A6573" t="s">
        <v>311</v>
      </c>
      <c r="B6573" t="s">
        <v>314</v>
      </c>
      <c r="C6573" t="s">
        <v>357</v>
      </c>
      <c r="D6573" s="34">
        <v>45231</v>
      </c>
      <c r="E6573">
        <v>424.99</v>
      </c>
      <c r="F6573" s="24">
        <v>46.52</v>
      </c>
      <c r="G6573" s="24">
        <f t="shared" si="102"/>
        <v>471.51</v>
      </c>
    </row>
    <row r="6574" spans="1:7" x14ac:dyDescent="0.25">
      <c r="A6574" t="s">
        <v>311</v>
      </c>
      <c r="B6574" t="s">
        <v>314</v>
      </c>
      <c r="C6574" t="s">
        <v>358</v>
      </c>
      <c r="D6574" s="34">
        <v>45231</v>
      </c>
      <c r="E6574">
        <v>424.99</v>
      </c>
      <c r="F6574" s="24">
        <v>46.52</v>
      </c>
      <c r="G6574" s="24">
        <f t="shared" si="102"/>
        <v>471.51</v>
      </c>
    </row>
    <row r="6575" spans="1:7" x14ac:dyDescent="0.25">
      <c r="A6575" t="s">
        <v>311</v>
      </c>
      <c r="B6575" t="s">
        <v>314</v>
      </c>
      <c r="C6575" t="s">
        <v>359</v>
      </c>
      <c r="D6575" s="34">
        <v>45231</v>
      </c>
      <c r="E6575">
        <v>424.99</v>
      </c>
      <c r="F6575" s="24">
        <v>46.52</v>
      </c>
      <c r="G6575" s="24">
        <f t="shared" si="102"/>
        <v>471.51</v>
      </c>
    </row>
    <row r="6576" spans="1:7" x14ac:dyDescent="0.25">
      <c r="A6576" t="s">
        <v>311</v>
      </c>
      <c r="B6576" t="s">
        <v>314</v>
      </c>
      <c r="C6576" t="s">
        <v>360</v>
      </c>
      <c r="D6576" s="34">
        <v>45231</v>
      </c>
      <c r="E6576">
        <v>424.99</v>
      </c>
      <c r="F6576" s="24">
        <v>46.52</v>
      </c>
      <c r="G6576" s="24">
        <f t="shared" si="102"/>
        <v>471.51</v>
      </c>
    </row>
    <row r="6577" spans="1:7" x14ac:dyDescent="0.25">
      <c r="A6577" t="s">
        <v>311</v>
      </c>
      <c r="B6577" t="s">
        <v>314</v>
      </c>
      <c r="C6577" t="s">
        <v>361</v>
      </c>
      <c r="D6577" s="34">
        <v>45231</v>
      </c>
      <c r="E6577">
        <v>424.99</v>
      </c>
      <c r="F6577" s="24">
        <v>46.52</v>
      </c>
      <c r="G6577" s="24">
        <f t="shared" si="102"/>
        <v>471.51</v>
      </c>
    </row>
    <row r="6578" spans="1:7" x14ac:dyDescent="0.25">
      <c r="A6578" t="s">
        <v>311</v>
      </c>
      <c r="B6578" t="s">
        <v>314</v>
      </c>
      <c r="C6578" t="s">
        <v>362</v>
      </c>
      <c r="D6578" s="34">
        <v>45231</v>
      </c>
      <c r="E6578">
        <v>424.99</v>
      </c>
      <c r="F6578" s="24">
        <v>46.52</v>
      </c>
      <c r="G6578" s="24">
        <f t="shared" si="102"/>
        <v>471.51</v>
      </c>
    </row>
    <row r="6579" spans="1:7" x14ac:dyDescent="0.25">
      <c r="A6579" t="s">
        <v>311</v>
      </c>
      <c r="B6579" t="s">
        <v>314</v>
      </c>
      <c r="C6579" t="s">
        <v>363</v>
      </c>
      <c r="D6579" s="34">
        <v>45231</v>
      </c>
      <c r="E6579">
        <v>424.99</v>
      </c>
      <c r="F6579" s="24">
        <v>46.52</v>
      </c>
      <c r="G6579" s="24">
        <f t="shared" si="102"/>
        <v>471.51</v>
      </c>
    </row>
    <row r="6580" spans="1:7" x14ac:dyDescent="0.25">
      <c r="A6580" t="s">
        <v>311</v>
      </c>
      <c r="B6580" t="s">
        <v>314</v>
      </c>
      <c r="C6580" t="s">
        <v>364</v>
      </c>
      <c r="D6580" s="34">
        <v>45231</v>
      </c>
      <c r="E6580">
        <v>424.99</v>
      </c>
      <c r="F6580" s="24">
        <v>46.52</v>
      </c>
      <c r="G6580" s="24">
        <f t="shared" si="102"/>
        <v>471.51</v>
      </c>
    </row>
    <row r="6581" spans="1:7" x14ac:dyDescent="0.25">
      <c r="A6581" t="s">
        <v>311</v>
      </c>
      <c r="B6581" t="s">
        <v>314</v>
      </c>
      <c r="C6581" t="s">
        <v>365</v>
      </c>
      <c r="D6581" s="34">
        <v>45231</v>
      </c>
      <c r="E6581">
        <v>424.99</v>
      </c>
      <c r="F6581" s="24">
        <v>46.52</v>
      </c>
      <c r="G6581" s="24">
        <f t="shared" si="102"/>
        <v>471.51</v>
      </c>
    </row>
    <row r="6582" spans="1:7" x14ac:dyDescent="0.25">
      <c r="A6582" t="s">
        <v>311</v>
      </c>
      <c r="B6582" t="s">
        <v>314</v>
      </c>
      <c r="C6582" t="s">
        <v>366</v>
      </c>
      <c r="D6582" s="34">
        <v>45231</v>
      </c>
      <c r="E6582">
        <v>424.99</v>
      </c>
      <c r="F6582" s="24">
        <v>46.52</v>
      </c>
      <c r="G6582" s="24">
        <f t="shared" si="102"/>
        <v>471.51</v>
      </c>
    </row>
    <row r="6583" spans="1:7" x14ac:dyDescent="0.25">
      <c r="A6583" t="s">
        <v>311</v>
      </c>
      <c r="B6583" t="s">
        <v>314</v>
      </c>
      <c r="C6583" t="s">
        <v>367</v>
      </c>
      <c r="D6583" s="34">
        <v>45231</v>
      </c>
      <c r="E6583">
        <v>423.61</v>
      </c>
      <c r="F6583" s="24">
        <v>46.37</v>
      </c>
      <c r="G6583" s="24">
        <f t="shared" si="102"/>
        <v>469.98</v>
      </c>
    </row>
    <row r="6584" spans="1:7" x14ac:dyDescent="0.25">
      <c r="A6584" t="s">
        <v>311</v>
      </c>
      <c r="B6584" t="s">
        <v>314</v>
      </c>
      <c r="C6584" t="s">
        <v>368</v>
      </c>
      <c r="D6584" s="34">
        <v>45231</v>
      </c>
      <c r="E6584">
        <v>424.99</v>
      </c>
      <c r="F6584" s="24">
        <v>46.52</v>
      </c>
      <c r="G6584" s="24">
        <f t="shared" si="102"/>
        <v>471.51</v>
      </c>
    </row>
    <row r="6585" spans="1:7" x14ac:dyDescent="0.25">
      <c r="A6585" t="s">
        <v>311</v>
      </c>
      <c r="B6585" t="s">
        <v>314</v>
      </c>
      <c r="C6585" t="s">
        <v>369</v>
      </c>
      <c r="D6585" s="34">
        <v>45231</v>
      </c>
      <c r="E6585">
        <v>424.99</v>
      </c>
      <c r="F6585" s="24">
        <v>46.52</v>
      </c>
      <c r="G6585" s="24">
        <f t="shared" si="102"/>
        <v>471.51</v>
      </c>
    </row>
    <row r="6586" spans="1:7" x14ac:dyDescent="0.25">
      <c r="A6586" t="s">
        <v>311</v>
      </c>
      <c r="B6586" t="s">
        <v>314</v>
      </c>
      <c r="C6586" t="s">
        <v>370</v>
      </c>
      <c r="D6586" s="34">
        <v>45231</v>
      </c>
      <c r="E6586">
        <v>424.99</v>
      </c>
      <c r="F6586" s="24">
        <v>46.52</v>
      </c>
      <c r="G6586" s="24">
        <f t="shared" si="102"/>
        <v>471.51</v>
      </c>
    </row>
    <row r="6587" spans="1:7" x14ac:dyDescent="0.25">
      <c r="A6587" t="s">
        <v>311</v>
      </c>
      <c r="B6587" t="s">
        <v>314</v>
      </c>
      <c r="C6587" t="s">
        <v>371</v>
      </c>
      <c r="D6587" s="34">
        <v>45231</v>
      </c>
      <c r="E6587">
        <v>424.99</v>
      </c>
      <c r="F6587" s="24">
        <v>46.52</v>
      </c>
      <c r="G6587" s="24">
        <f t="shared" si="102"/>
        <v>471.51</v>
      </c>
    </row>
    <row r="6588" spans="1:7" x14ac:dyDescent="0.25">
      <c r="A6588" t="s">
        <v>311</v>
      </c>
      <c r="B6588" t="s">
        <v>314</v>
      </c>
      <c r="C6588" t="s">
        <v>372</v>
      </c>
      <c r="D6588" s="34">
        <v>45231</v>
      </c>
      <c r="E6588">
        <v>424.99</v>
      </c>
      <c r="F6588" s="24">
        <v>46.52</v>
      </c>
      <c r="G6588" s="24">
        <f t="shared" si="102"/>
        <v>471.51</v>
      </c>
    </row>
    <row r="6589" spans="1:7" x14ac:dyDescent="0.25">
      <c r="A6589" t="s">
        <v>311</v>
      </c>
      <c r="B6589" t="s">
        <v>314</v>
      </c>
      <c r="C6589" t="s">
        <v>373</v>
      </c>
      <c r="D6589" s="34">
        <v>45231</v>
      </c>
      <c r="E6589">
        <v>424.99</v>
      </c>
      <c r="F6589" s="24">
        <v>46.52</v>
      </c>
      <c r="G6589" s="24">
        <f t="shared" si="102"/>
        <v>471.51</v>
      </c>
    </row>
    <row r="6590" spans="1:7" x14ac:dyDescent="0.25">
      <c r="A6590" t="s">
        <v>311</v>
      </c>
      <c r="B6590" t="s">
        <v>314</v>
      </c>
      <c r="C6590" t="s">
        <v>374</v>
      </c>
      <c r="D6590" s="34">
        <v>45231</v>
      </c>
      <c r="E6590">
        <v>423.61</v>
      </c>
      <c r="F6590" s="24">
        <v>46.37</v>
      </c>
      <c r="G6590" s="24">
        <f t="shared" si="102"/>
        <v>469.98</v>
      </c>
    </row>
    <row r="6591" spans="1:7" x14ac:dyDescent="0.25">
      <c r="A6591" t="s">
        <v>311</v>
      </c>
      <c r="B6591" t="s">
        <v>314</v>
      </c>
      <c r="C6591" t="s">
        <v>375</v>
      </c>
      <c r="D6591" s="34">
        <v>45231</v>
      </c>
      <c r="E6591">
        <v>424.99</v>
      </c>
      <c r="F6591" s="24">
        <v>46.52</v>
      </c>
      <c r="G6591" s="24">
        <f t="shared" si="102"/>
        <v>471.51</v>
      </c>
    </row>
    <row r="6592" spans="1:7" x14ac:dyDescent="0.25">
      <c r="A6592" t="s">
        <v>311</v>
      </c>
      <c r="B6592" t="s">
        <v>314</v>
      </c>
      <c r="C6592" t="s">
        <v>376</v>
      </c>
      <c r="D6592" s="34">
        <v>45231</v>
      </c>
      <c r="E6592">
        <v>424.99</v>
      </c>
      <c r="F6592" s="24">
        <v>46.52</v>
      </c>
      <c r="G6592" s="24">
        <f t="shared" si="102"/>
        <v>471.51</v>
      </c>
    </row>
    <row r="6593" spans="1:7" x14ac:dyDescent="0.25">
      <c r="A6593" t="s">
        <v>311</v>
      </c>
      <c r="B6593" t="s">
        <v>314</v>
      </c>
      <c r="C6593" t="s">
        <v>377</v>
      </c>
      <c r="D6593" s="34">
        <v>45231</v>
      </c>
      <c r="E6593">
        <v>424.99</v>
      </c>
      <c r="F6593" s="24">
        <v>46.52</v>
      </c>
      <c r="G6593" s="24">
        <f t="shared" si="102"/>
        <v>471.51</v>
      </c>
    </row>
    <row r="6594" spans="1:7" x14ac:dyDescent="0.25">
      <c r="A6594" t="s">
        <v>311</v>
      </c>
      <c r="B6594" t="s">
        <v>314</v>
      </c>
      <c r="C6594" t="s">
        <v>378</v>
      </c>
      <c r="D6594" s="34">
        <v>45231</v>
      </c>
      <c r="E6594">
        <v>424.99</v>
      </c>
      <c r="F6594" s="24">
        <v>46.52</v>
      </c>
      <c r="G6594" s="24">
        <f t="shared" si="102"/>
        <v>471.51</v>
      </c>
    </row>
    <row r="6595" spans="1:7" x14ac:dyDescent="0.25">
      <c r="A6595" t="s">
        <v>311</v>
      </c>
      <c r="B6595" t="s">
        <v>314</v>
      </c>
      <c r="C6595" t="s">
        <v>379</v>
      </c>
      <c r="D6595" s="34">
        <v>45231</v>
      </c>
      <c r="E6595">
        <v>423.61</v>
      </c>
      <c r="F6595" s="24">
        <v>46.37</v>
      </c>
      <c r="G6595" s="24">
        <f t="shared" ref="G6595:G6658" si="103">SUM(E6595:F6595)</f>
        <v>469.98</v>
      </c>
    </row>
    <row r="6596" spans="1:7" x14ac:dyDescent="0.25">
      <c r="A6596" t="s">
        <v>311</v>
      </c>
      <c r="B6596" t="s">
        <v>314</v>
      </c>
      <c r="C6596" t="s">
        <v>380</v>
      </c>
      <c r="D6596" s="34">
        <v>45231</v>
      </c>
      <c r="E6596">
        <v>423.61</v>
      </c>
      <c r="F6596" s="24">
        <v>46.37</v>
      </c>
      <c r="G6596" s="24">
        <f t="shared" si="103"/>
        <v>469.98</v>
      </c>
    </row>
    <row r="6597" spans="1:7" x14ac:dyDescent="0.25">
      <c r="A6597" t="s">
        <v>311</v>
      </c>
      <c r="B6597" t="s">
        <v>314</v>
      </c>
      <c r="C6597" t="s">
        <v>381</v>
      </c>
      <c r="D6597" s="34">
        <v>45231</v>
      </c>
      <c r="E6597">
        <v>423.61</v>
      </c>
      <c r="F6597" s="24">
        <v>46.37</v>
      </c>
      <c r="G6597" s="24">
        <f t="shared" si="103"/>
        <v>469.98</v>
      </c>
    </row>
    <row r="6598" spans="1:7" x14ac:dyDescent="0.25">
      <c r="A6598" t="s">
        <v>311</v>
      </c>
      <c r="B6598" t="s">
        <v>314</v>
      </c>
      <c r="C6598" t="s">
        <v>382</v>
      </c>
      <c r="D6598" s="34">
        <v>45231</v>
      </c>
      <c r="E6598">
        <v>423.61</v>
      </c>
      <c r="F6598" s="24">
        <v>46.37</v>
      </c>
      <c r="G6598" s="24">
        <f t="shared" si="103"/>
        <v>469.98</v>
      </c>
    </row>
    <row r="6599" spans="1:7" x14ac:dyDescent="0.25">
      <c r="A6599" t="s">
        <v>311</v>
      </c>
      <c r="B6599" t="s">
        <v>314</v>
      </c>
      <c r="C6599" t="s">
        <v>383</v>
      </c>
      <c r="D6599" s="34">
        <v>45231</v>
      </c>
      <c r="E6599">
        <v>423.61</v>
      </c>
      <c r="F6599" s="24">
        <v>46.37</v>
      </c>
      <c r="G6599" s="24">
        <f t="shared" si="103"/>
        <v>469.98</v>
      </c>
    </row>
    <row r="6600" spans="1:7" x14ac:dyDescent="0.25">
      <c r="A6600" t="s">
        <v>311</v>
      </c>
      <c r="B6600" t="s">
        <v>314</v>
      </c>
      <c r="C6600" t="s">
        <v>384</v>
      </c>
      <c r="D6600" s="34">
        <v>45231</v>
      </c>
      <c r="E6600">
        <v>423.61</v>
      </c>
      <c r="F6600" s="24">
        <v>46.37</v>
      </c>
      <c r="G6600" s="24">
        <f t="shared" si="103"/>
        <v>469.98</v>
      </c>
    </row>
    <row r="6601" spans="1:7" x14ac:dyDescent="0.25">
      <c r="A6601" t="s">
        <v>311</v>
      </c>
      <c r="B6601" t="s">
        <v>314</v>
      </c>
      <c r="C6601" t="s">
        <v>385</v>
      </c>
      <c r="D6601" s="34">
        <v>45231</v>
      </c>
      <c r="E6601">
        <v>423.61</v>
      </c>
      <c r="F6601" s="24">
        <v>46.37</v>
      </c>
      <c r="G6601" s="24">
        <f t="shared" si="103"/>
        <v>469.98</v>
      </c>
    </row>
    <row r="6602" spans="1:7" x14ac:dyDescent="0.25">
      <c r="A6602" t="s">
        <v>311</v>
      </c>
      <c r="B6602" t="s">
        <v>314</v>
      </c>
      <c r="C6602" t="s">
        <v>386</v>
      </c>
      <c r="D6602" s="34">
        <v>45231</v>
      </c>
      <c r="E6602">
        <v>423.61</v>
      </c>
      <c r="F6602" s="24">
        <v>46.37</v>
      </c>
      <c r="G6602" s="24">
        <f t="shared" si="103"/>
        <v>469.98</v>
      </c>
    </row>
    <row r="6603" spans="1:7" x14ac:dyDescent="0.25">
      <c r="A6603" t="s">
        <v>311</v>
      </c>
      <c r="B6603" t="s">
        <v>314</v>
      </c>
      <c r="C6603" t="s">
        <v>387</v>
      </c>
      <c r="D6603" s="34">
        <v>45231</v>
      </c>
      <c r="E6603">
        <v>423.61</v>
      </c>
      <c r="F6603" s="24">
        <v>46.37</v>
      </c>
      <c r="G6603" s="24">
        <f t="shared" si="103"/>
        <v>469.98</v>
      </c>
    </row>
    <row r="6604" spans="1:7" x14ac:dyDescent="0.25">
      <c r="A6604" t="s">
        <v>311</v>
      </c>
      <c r="B6604" t="s">
        <v>314</v>
      </c>
      <c r="C6604" t="s">
        <v>388</v>
      </c>
      <c r="D6604" s="34">
        <v>45231</v>
      </c>
      <c r="E6604">
        <v>423.61</v>
      </c>
      <c r="F6604" s="24">
        <v>46.37</v>
      </c>
      <c r="G6604" s="24">
        <f t="shared" si="103"/>
        <v>469.98</v>
      </c>
    </row>
    <row r="6605" spans="1:7" x14ac:dyDescent="0.25">
      <c r="A6605" t="s">
        <v>311</v>
      </c>
      <c r="B6605" t="s">
        <v>314</v>
      </c>
      <c r="C6605" t="s">
        <v>389</v>
      </c>
      <c r="D6605" s="34">
        <v>45231</v>
      </c>
      <c r="E6605">
        <v>423.61</v>
      </c>
      <c r="F6605" s="24">
        <v>46.37</v>
      </c>
      <c r="G6605" s="24">
        <f t="shared" si="103"/>
        <v>469.98</v>
      </c>
    </row>
    <row r="6606" spans="1:7" x14ac:dyDescent="0.25">
      <c r="A6606" t="s">
        <v>311</v>
      </c>
      <c r="B6606" t="s">
        <v>314</v>
      </c>
      <c r="C6606" t="s">
        <v>390</v>
      </c>
      <c r="D6606" s="34">
        <v>45231</v>
      </c>
      <c r="E6606">
        <v>423.61</v>
      </c>
      <c r="F6606" s="24">
        <v>46.37</v>
      </c>
      <c r="G6606" s="24">
        <f t="shared" si="103"/>
        <v>469.98</v>
      </c>
    </row>
    <row r="6607" spans="1:7" x14ac:dyDescent="0.25">
      <c r="A6607" t="s">
        <v>311</v>
      </c>
      <c r="B6607" t="s">
        <v>314</v>
      </c>
      <c r="C6607" t="s">
        <v>391</v>
      </c>
      <c r="D6607" s="34">
        <v>45231</v>
      </c>
      <c r="E6607">
        <v>423.61</v>
      </c>
      <c r="F6607" s="24">
        <v>46.37</v>
      </c>
      <c r="G6607" s="24">
        <f t="shared" si="103"/>
        <v>469.98</v>
      </c>
    </row>
    <row r="6608" spans="1:7" x14ac:dyDescent="0.25">
      <c r="A6608" t="s">
        <v>311</v>
      </c>
      <c r="B6608" t="s">
        <v>314</v>
      </c>
      <c r="C6608" t="s">
        <v>392</v>
      </c>
      <c r="D6608" s="34">
        <v>45231</v>
      </c>
      <c r="E6608">
        <v>423.61</v>
      </c>
      <c r="F6608" s="24">
        <v>46.37</v>
      </c>
      <c r="G6608" s="24">
        <f t="shared" si="103"/>
        <v>469.98</v>
      </c>
    </row>
    <row r="6609" spans="1:7" x14ac:dyDescent="0.25">
      <c r="A6609" t="s">
        <v>311</v>
      </c>
      <c r="B6609" t="s">
        <v>314</v>
      </c>
      <c r="C6609" t="s">
        <v>393</v>
      </c>
      <c r="D6609" s="34">
        <v>45231</v>
      </c>
      <c r="E6609">
        <v>423.61</v>
      </c>
      <c r="F6609" s="24">
        <v>46.37</v>
      </c>
      <c r="G6609" s="24">
        <f t="shared" si="103"/>
        <v>469.98</v>
      </c>
    </row>
    <row r="6610" spans="1:7" x14ac:dyDescent="0.25">
      <c r="A6610" t="s">
        <v>311</v>
      </c>
      <c r="B6610" t="s">
        <v>314</v>
      </c>
      <c r="C6610" t="s">
        <v>394</v>
      </c>
      <c r="D6610" s="34">
        <v>45231</v>
      </c>
      <c r="E6610">
        <v>423.61</v>
      </c>
      <c r="F6610" s="24">
        <v>46.37</v>
      </c>
      <c r="G6610" s="24">
        <f t="shared" si="103"/>
        <v>469.98</v>
      </c>
    </row>
    <row r="6611" spans="1:7" x14ac:dyDescent="0.25">
      <c r="A6611" t="s">
        <v>311</v>
      </c>
      <c r="B6611" t="s">
        <v>314</v>
      </c>
      <c r="C6611" t="s">
        <v>395</v>
      </c>
      <c r="D6611" s="34">
        <v>45231</v>
      </c>
      <c r="E6611">
        <v>423.61</v>
      </c>
      <c r="F6611" s="24">
        <v>46.37</v>
      </c>
      <c r="G6611" s="24">
        <f t="shared" si="103"/>
        <v>469.98</v>
      </c>
    </row>
    <row r="6612" spans="1:7" x14ac:dyDescent="0.25">
      <c r="A6612" t="s">
        <v>311</v>
      </c>
      <c r="B6612" t="s">
        <v>314</v>
      </c>
      <c r="C6612" t="s">
        <v>396</v>
      </c>
      <c r="D6612" s="34">
        <v>45231</v>
      </c>
      <c r="E6612">
        <v>423.61</v>
      </c>
      <c r="F6612" s="24">
        <v>46.37</v>
      </c>
      <c r="G6612" s="24">
        <f t="shared" si="103"/>
        <v>469.98</v>
      </c>
    </row>
    <row r="6613" spans="1:7" x14ac:dyDescent="0.25">
      <c r="A6613" t="s">
        <v>311</v>
      </c>
      <c r="B6613" t="s">
        <v>314</v>
      </c>
      <c r="C6613" t="s">
        <v>397</v>
      </c>
      <c r="D6613" s="34">
        <v>45231</v>
      </c>
      <c r="E6613">
        <v>423.61</v>
      </c>
      <c r="F6613" s="24">
        <v>46.37</v>
      </c>
      <c r="G6613" s="24">
        <f t="shared" si="103"/>
        <v>469.98</v>
      </c>
    </row>
    <row r="6614" spans="1:7" x14ac:dyDescent="0.25">
      <c r="A6614" t="s">
        <v>311</v>
      </c>
      <c r="B6614" t="s">
        <v>314</v>
      </c>
      <c r="C6614" t="s">
        <v>398</v>
      </c>
      <c r="D6614" s="34">
        <v>45231</v>
      </c>
      <c r="E6614">
        <v>423.61</v>
      </c>
      <c r="F6614" s="24">
        <v>46.37</v>
      </c>
      <c r="G6614" s="24">
        <f t="shared" si="103"/>
        <v>469.98</v>
      </c>
    </row>
    <row r="6615" spans="1:7" x14ac:dyDescent="0.25">
      <c r="A6615" t="s">
        <v>311</v>
      </c>
      <c r="B6615" t="s">
        <v>314</v>
      </c>
      <c r="C6615" t="s">
        <v>399</v>
      </c>
      <c r="D6615" s="34">
        <v>45231</v>
      </c>
      <c r="E6615">
        <v>423.61</v>
      </c>
      <c r="F6615" s="24">
        <v>46.37</v>
      </c>
      <c r="G6615" s="24">
        <f t="shared" si="103"/>
        <v>469.98</v>
      </c>
    </row>
    <row r="6616" spans="1:7" x14ac:dyDescent="0.25">
      <c r="A6616" t="s">
        <v>311</v>
      </c>
      <c r="B6616" t="s">
        <v>314</v>
      </c>
      <c r="C6616" t="s">
        <v>400</v>
      </c>
      <c r="D6616" s="34">
        <v>45231</v>
      </c>
      <c r="E6616">
        <v>423.61</v>
      </c>
      <c r="F6616" s="24">
        <v>46.37</v>
      </c>
      <c r="G6616" s="24">
        <f t="shared" si="103"/>
        <v>469.98</v>
      </c>
    </row>
    <row r="6617" spans="1:7" x14ac:dyDescent="0.25">
      <c r="A6617" t="s">
        <v>311</v>
      </c>
      <c r="B6617" t="s">
        <v>314</v>
      </c>
      <c r="C6617" t="s">
        <v>401</v>
      </c>
      <c r="D6617" s="34">
        <v>45231</v>
      </c>
      <c r="E6617">
        <v>423.61</v>
      </c>
      <c r="F6617" s="24">
        <v>46.37</v>
      </c>
      <c r="G6617" s="24">
        <f t="shared" si="103"/>
        <v>469.98</v>
      </c>
    </row>
    <row r="6618" spans="1:7" x14ac:dyDescent="0.25">
      <c r="A6618" t="s">
        <v>311</v>
      </c>
      <c r="B6618" t="s">
        <v>314</v>
      </c>
      <c r="C6618" t="s">
        <v>402</v>
      </c>
      <c r="D6618" s="34">
        <v>45231</v>
      </c>
      <c r="E6618">
        <v>423.61</v>
      </c>
      <c r="F6618" s="24">
        <v>46.37</v>
      </c>
      <c r="G6618" s="24">
        <f t="shared" si="103"/>
        <v>469.98</v>
      </c>
    </row>
    <row r="6619" spans="1:7" x14ac:dyDescent="0.25">
      <c r="A6619" t="s">
        <v>311</v>
      </c>
      <c r="B6619" t="s">
        <v>314</v>
      </c>
      <c r="C6619" t="s">
        <v>403</v>
      </c>
      <c r="D6619" s="34">
        <v>45231</v>
      </c>
      <c r="E6619">
        <v>423.61</v>
      </c>
      <c r="F6619" s="24">
        <v>46.37</v>
      </c>
      <c r="G6619" s="24">
        <f t="shared" si="103"/>
        <v>469.98</v>
      </c>
    </row>
    <row r="6620" spans="1:7" x14ac:dyDescent="0.25">
      <c r="A6620" t="s">
        <v>311</v>
      </c>
      <c r="B6620" t="s">
        <v>314</v>
      </c>
      <c r="C6620" t="s">
        <v>404</v>
      </c>
      <c r="D6620" s="34">
        <v>45231</v>
      </c>
      <c r="E6620">
        <v>423.61</v>
      </c>
      <c r="F6620" s="24">
        <v>46.37</v>
      </c>
      <c r="G6620" s="24">
        <f t="shared" si="103"/>
        <v>469.98</v>
      </c>
    </row>
    <row r="6621" spans="1:7" x14ac:dyDescent="0.25">
      <c r="A6621" t="s">
        <v>311</v>
      </c>
      <c r="B6621" t="s">
        <v>314</v>
      </c>
      <c r="C6621" t="s">
        <v>405</v>
      </c>
      <c r="D6621" s="34">
        <v>45231</v>
      </c>
      <c r="E6621">
        <v>423.61</v>
      </c>
      <c r="F6621" s="24">
        <v>46.37</v>
      </c>
      <c r="G6621" s="24">
        <f t="shared" si="103"/>
        <v>469.98</v>
      </c>
    </row>
    <row r="6622" spans="1:7" x14ac:dyDescent="0.25">
      <c r="A6622" t="s">
        <v>311</v>
      </c>
      <c r="B6622" t="s">
        <v>314</v>
      </c>
      <c r="C6622" t="s">
        <v>406</v>
      </c>
      <c r="D6622" s="34">
        <v>45231</v>
      </c>
      <c r="E6622">
        <v>423.61</v>
      </c>
      <c r="F6622" s="24">
        <v>46.37</v>
      </c>
      <c r="G6622" s="24">
        <f t="shared" si="103"/>
        <v>469.98</v>
      </c>
    </row>
    <row r="6623" spans="1:7" x14ac:dyDescent="0.25">
      <c r="A6623" t="s">
        <v>311</v>
      </c>
      <c r="B6623" t="s">
        <v>314</v>
      </c>
      <c r="C6623" t="s">
        <v>407</v>
      </c>
      <c r="D6623" s="34">
        <v>45231</v>
      </c>
      <c r="E6623">
        <v>423.61</v>
      </c>
      <c r="F6623" s="24">
        <v>46.37</v>
      </c>
      <c r="G6623" s="24">
        <f t="shared" si="103"/>
        <v>469.98</v>
      </c>
    </row>
    <row r="6624" spans="1:7" x14ac:dyDescent="0.25">
      <c r="A6624" t="s">
        <v>311</v>
      </c>
      <c r="B6624" t="s">
        <v>314</v>
      </c>
      <c r="C6624" t="s">
        <v>408</v>
      </c>
      <c r="D6624" s="34">
        <v>45231</v>
      </c>
      <c r="E6624">
        <v>423.61</v>
      </c>
      <c r="F6624" s="24">
        <v>46.37</v>
      </c>
      <c r="G6624" s="24">
        <f t="shared" si="103"/>
        <v>469.98</v>
      </c>
    </row>
    <row r="6625" spans="1:7" x14ac:dyDescent="0.25">
      <c r="A6625" t="s">
        <v>311</v>
      </c>
      <c r="B6625" t="s">
        <v>314</v>
      </c>
      <c r="C6625" t="s">
        <v>409</v>
      </c>
      <c r="D6625" s="34">
        <v>45231</v>
      </c>
      <c r="E6625">
        <v>423.61</v>
      </c>
      <c r="F6625" s="24">
        <v>46.37</v>
      </c>
      <c r="G6625" s="24">
        <f t="shared" si="103"/>
        <v>469.98</v>
      </c>
    </row>
    <row r="6626" spans="1:7" x14ac:dyDescent="0.25">
      <c r="A6626" t="s">
        <v>311</v>
      </c>
      <c r="B6626" t="s">
        <v>314</v>
      </c>
      <c r="C6626" t="s">
        <v>410</v>
      </c>
      <c r="D6626" s="34">
        <v>45231</v>
      </c>
      <c r="E6626">
        <v>423.61</v>
      </c>
      <c r="F6626" s="24">
        <v>46.37</v>
      </c>
      <c r="G6626" s="24">
        <f t="shared" si="103"/>
        <v>469.98</v>
      </c>
    </row>
    <row r="6627" spans="1:7" x14ac:dyDescent="0.25">
      <c r="A6627" t="s">
        <v>311</v>
      </c>
      <c r="B6627" t="s">
        <v>314</v>
      </c>
      <c r="C6627" t="s">
        <v>411</v>
      </c>
      <c r="D6627" s="34">
        <v>45231</v>
      </c>
      <c r="E6627">
        <v>423.61</v>
      </c>
      <c r="F6627" s="24">
        <v>46.37</v>
      </c>
      <c r="G6627" s="24">
        <f t="shared" si="103"/>
        <v>469.98</v>
      </c>
    </row>
    <row r="6628" spans="1:7" x14ac:dyDescent="0.25">
      <c r="A6628" t="s">
        <v>311</v>
      </c>
      <c r="B6628" t="s">
        <v>314</v>
      </c>
      <c r="C6628" t="s">
        <v>412</v>
      </c>
      <c r="D6628" s="34">
        <v>45231</v>
      </c>
      <c r="E6628">
        <v>423.61</v>
      </c>
      <c r="F6628" s="24">
        <v>46.37</v>
      </c>
      <c r="G6628" s="24">
        <f t="shared" si="103"/>
        <v>469.98</v>
      </c>
    </row>
    <row r="6629" spans="1:7" x14ac:dyDescent="0.25">
      <c r="A6629" t="s">
        <v>311</v>
      </c>
      <c r="B6629" t="s">
        <v>314</v>
      </c>
      <c r="C6629" t="s">
        <v>413</v>
      </c>
      <c r="D6629" s="34">
        <v>45231</v>
      </c>
      <c r="E6629">
        <v>423.61</v>
      </c>
      <c r="F6629" s="24">
        <v>46.37</v>
      </c>
      <c r="G6629" s="24">
        <f t="shared" si="103"/>
        <v>469.98</v>
      </c>
    </row>
    <row r="6630" spans="1:7" x14ac:dyDescent="0.25">
      <c r="A6630" t="s">
        <v>311</v>
      </c>
      <c r="B6630" t="s">
        <v>314</v>
      </c>
      <c r="C6630" t="s">
        <v>414</v>
      </c>
      <c r="D6630" s="34">
        <v>45231</v>
      </c>
      <c r="E6630">
        <v>423.61</v>
      </c>
      <c r="F6630" s="24">
        <v>46.37</v>
      </c>
      <c r="G6630" s="24">
        <f t="shared" si="103"/>
        <v>469.98</v>
      </c>
    </row>
    <row r="6631" spans="1:7" x14ac:dyDescent="0.25">
      <c r="A6631" t="s">
        <v>311</v>
      </c>
      <c r="B6631" t="s">
        <v>314</v>
      </c>
      <c r="C6631" t="s">
        <v>415</v>
      </c>
      <c r="D6631" s="34">
        <v>45231</v>
      </c>
      <c r="E6631">
        <v>423.61</v>
      </c>
      <c r="F6631" s="24">
        <v>46.37</v>
      </c>
      <c r="G6631" s="24">
        <f t="shared" si="103"/>
        <v>469.98</v>
      </c>
    </row>
    <row r="6632" spans="1:7" x14ac:dyDescent="0.25">
      <c r="A6632" t="s">
        <v>311</v>
      </c>
      <c r="B6632" t="s">
        <v>314</v>
      </c>
      <c r="C6632" t="s">
        <v>416</v>
      </c>
      <c r="D6632" s="34">
        <v>45231</v>
      </c>
      <c r="E6632">
        <v>423.61</v>
      </c>
      <c r="F6632" s="24">
        <v>46.37</v>
      </c>
      <c r="G6632" s="24">
        <f t="shared" si="103"/>
        <v>469.98</v>
      </c>
    </row>
    <row r="6633" spans="1:7" x14ac:dyDescent="0.25">
      <c r="A6633" t="s">
        <v>311</v>
      </c>
      <c r="B6633" t="s">
        <v>314</v>
      </c>
      <c r="C6633" t="s">
        <v>417</v>
      </c>
      <c r="D6633" s="34">
        <v>45231</v>
      </c>
      <c r="E6633">
        <v>423.61</v>
      </c>
      <c r="F6633" s="24">
        <v>46.37</v>
      </c>
      <c r="G6633" s="24">
        <f t="shared" si="103"/>
        <v>469.98</v>
      </c>
    </row>
    <row r="6634" spans="1:7" x14ac:dyDescent="0.25">
      <c r="A6634" t="s">
        <v>311</v>
      </c>
      <c r="B6634" t="s">
        <v>314</v>
      </c>
      <c r="C6634" t="s">
        <v>418</v>
      </c>
      <c r="D6634" s="34">
        <v>45231</v>
      </c>
      <c r="E6634">
        <v>423.61</v>
      </c>
      <c r="F6634" s="24">
        <v>46.37</v>
      </c>
      <c r="G6634" s="24">
        <f t="shared" si="103"/>
        <v>469.98</v>
      </c>
    </row>
    <row r="6635" spans="1:7" x14ac:dyDescent="0.25">
      <c r="A6635" t="s">
        <v>311</v>
      </c>
      <c r="B6635" t="s">
        <v>314</v>
      </c>
      <c r="C6635" t="s">
        <v>419</v>
      </c>
      <c r="D6635" s="34">
        <v>45231</v>
      </c>
      <c r="E6635">
        <v>423.61</v>
      </c>
      <c r="F6635" s="24">
        <v>46.37</v>
      </c>
      <c r="G6635" s="24">
        <f t="shared" si="103"/>
        <v>469.98</v>
      </c>
    </row>
    <row r="6636" spans="1:7" x14ac:dyDescent="0.25">
      <c r="A6636" t="s">
        <v>311</v>
      </c>
      <c r="B6636" t="s">
        <v>314</v>
      </c>
      <c r="C6636" t="s">
        <v>420</v>
      </c>
      <c r="D6636" s="34">
        <v>45231</v>
      </c>
      <c r="E6636">
        <v>423.61</v>
      </c>
      <c r="F6636" s="24">
        <v>46.37</v>
      </c>
      <c r="G6636" s="24">
        <f t="shared" si="103"/>
        <v>469.98</v>
      </c>
    </row>
    <row r="6637" spans="1:7" x14ac:dyDescent="0.25">
      <c r="A6637" t="s">
        <v>311</v>
      </c>
      <c r="B6637" t="s">
        <v>314</v>
      </c>
      <c r="C6637" t="s">
        <v>421</v>
      </c>
      <c r="D6637" s="34">
        <v>45231</v>
      </c>
      <c r="E6637">
        <v>423.61</v>
      </c>
      <c r="F6637" s="24">
        <v>46.37</v>
      </c>
      <c r="G6637" s="24">
        <f t="shared" si="103"/>
        <v>469.98</v>
      </c>
    </row>
    <row r="6638" spans="1:7" x14ac:dyDescent="0.25">
      <c r="A6638" t="s">
        <v>311</v>
      </c>
      <c r="B6638" t="s">
        <v>314</v>
      </c>
      <c r="C6638" t="s">
        <v>422</v>
      </c>
      <c r="D6638" s="34">
        <v>45231</v>
      </c>
      <c r="E6638">
        <v>423.61</v>
      </c>
      <c r="F6638" s="24">
        <v>46.37</v>
      </c>
      <c r="G6638" s="24">
        <f t="shared" si="103"/>
        <v>469.98</v>
      </c>
    </row>
    <row r="6639" spans="1:7" x14ac:dyDescent="0.25">
      <c r="A6639" t="s">
        <v>311</v>
      </c>
      <c r="B6639" t="s">
        <v>314</v>
      </c>
      <c r="C6639" t="s">
        <v>423</v>
      </c>
      <c r="D6639" s="34">
        <v>45231</v>
      </c>
      <c r="E6639">
        <v>423.61</v>
      </c>
      <c r="F6639" s="24">
        <v>46.37</v>
      </c>
      <c r="G6639" s="24">
        <f t="shared" si="103"/>
        <v>469.98</v>
      </c>
    </row>
    <row r="6640" spans="1:7" x14ac:dyDescent="0.25">
      <c r="A6640" t="s">
        <v>311</v>
      </c>
      <c r="B6640" t="s">
        <v>314</v>
      </c>
      <c r="C6640" t="s">
        <v>424</v>
      </c>
      <c r="D6640" s="34">
        <v>45231</v>
      </c>
      <c r="E6640">
        <v>423.61</v>
      </c>
      <c r="F6640" s="24">
        <v>46.37</v>
      </c>
      <c r="G6640" s="24">
        <f t="shared" si="103"/>
        <v>469.98</v>
      </c>
    </row>
    <row r="6641" spans="1:7" x14ac:dyDescent="0.25">
      <c r="A6641" t="s">
        <v>311</v>
      </c>
      <c r="B6641" t="s">
        <v>314</v>
      </c>
      <c r="C6641" t="s">
        <v>425</v>
      </c>
      <c r="D6641" s="34">
        <v>45231</v>
      </c>
      <c r="E6641">
        <v>423.61</v>
      </c>
      <c r="F6641" s="24">
        <v>46.37</v>
      </c>
      <c r="G6641" s="24">
        <f t="shared" si="103"/>
        <v>469.98</v>
      </c>
    </row>
    <row r="6642" spans="1:7" x14ac:dyDescent="0.25">
      <c r="A6642" t="s">
        <v>311</v>
      </c>
      <c r="B6642" t="s">
        <v>314</v>
      </c>
      <c r="C6642" t="s">
        <v>426</v>
      </c>
      <c r="D6642" s="34">
        <v>45231</v>
      </c>
      <c r="E6642">
        <v>424.99</v>
      </c>
      <c r="F6642" s="24">
        <v>46.52</v>
      </c>
      <c r="G6642" s="24">
        <f t="shared" si="103"/>
        <v>471.51</v>
      </c>
    </row>
    <row r="6643" spans="1:7" x14ac:dyDescent="0.25">
      <c r="A6643" t="s">
        <v>311</v>
      </c>
      <c r="B6643" t="s">
        <v>314</v>
      </c>
      <c r="C6643" t="s">
        <v>427</v>
      </c>
      <c r="D6643" s="34">
        <v>45231</v>
      </c>
      <c r="E6643">
        <v>423.61</v>
      </c>
      <c r="F6643" s="24">
        <v>46.37</v>
      </c>
      <c r="G6643" s="24">
        <f t="shared" si="103"/>
        <v>469.98</v>
      </c>
    </row>
    <row r="6644" spans="1:7" x14ac:dyDescent="0.25">
      <c r="A6644" t="s">
        <v>311</v>
      </c>
      <c r="B6644" t="s">
        <v>314</v>
      </c>
      <c r="C6644" t="s">
        <v>428</v>
      </c>
      <c r="D6644" s="34">
        <v>45231</v>
      </c>
      <c r="E6644">
        <v>423.61</v>
      </c>
      <c r="F6644" s="24">
        <v>46.37</v>
      </c>
      <c r="G6644" s="24">
        <f t="shared" si="103"/>
        <v>469.98</v>
      </c>
    </row>
    <row r="6645" spans="1:7" x14ac:dyDescent="0.25">
      <c r="A6645" t="s">
        <v>311</v>
      </c>
      <c r="B6645" t="s">
        <v>314</v>
      </c>
      <c r="C6645" t="s">
        <v>429</v>
      </c>
      <c r="D6645" s="34">
        <v>45231</v>
      </c>
      <c r="E6645">
        <v>423.61</v>
      </c>
      <c r="F6645" s="24">
        <v>46.37</v>
      </c>
      <c r="G6645" s="24">
        <f t="shared" si="103"/>
        <v>469.98</v>
      </c>
    </row>
    <row r="6646" spans="1:7" x14ac:dyDescent="0.25">
      <c r="A6646" t="s">
        <v>311</v>
      </c>
      <c r="B6646" t="s">
        <v>314</v>
      </c>
      <c r="C6646" t="s">
        <v>430</v>
      </c>
      <c r="D6646" s="34">
        <v>45231</v>
      </c>
      <c r="E6646">
        <v>424.99</v>
      </c>
      <c r="F6646" s="24">
        <v>46.52</v>
      </c>
      <c r="G6646" s="24">
        <f t="shared" si="103"/>
        <v>471.51</v>
      </c>
    </row>
    <row r="6647" spans="1:7" x14ac:dyDescent="0.25">
      <c r="A6647" t="s">
        <v>311</v>
      </c>
      <c r="B6647" t="s">
        <v>314</v>
      </c>
      <c r="C6647" t="s">
        <v>431</v>
      </c>
      <c r="D6647" s="34">
        <v>45231</v>
      </c>
      <c r="E6647">
        <v>424.99</v>
      </c>
      <c r="F6647" s="24">
        <v>46.52</v>
      </c>
      <c r="G6647" s="24">
        <f t="shared" si="103"/>
        <v>471.51</v>
      </c>
    </row>
    <row r="6648" spans="1:7" x14ac:dyDescent="0.25">
      <c r="A6648" t="s">
        <v>311</v>
      </c>
      <c r="B6648" t="s">
        <v>314</v>
      </c>
      <c r="C6648" t="s">
        <v>432</v>
      </c>
      <c r="D6648" s="34">
        <v>45231</v>
      </c>
      <c r="E6648">
        <v>424.99</v>
      </c>
      <c r="F6648" s="24">
        <v>46.52</v>
      </c>
      <c r="G6648" s="24">
        <f t="shared" si="103"/>
        <v>471.51</v>
      </c>
    </row>
    <row r="6649" spans="1:7" x14ac:dyDescent="0.25">
      <c r="A6649" t="s">
        <v>311</v>
      </c>
      <c r="B6649" t="s">
        <v>314</v>
      </c>
      <c r="C6649" t="s">
        <v>433</v>
      </c>
      <c r="D6649" s="34">
        <v>45231</v>
      </c>
      <c r="E6649">
        <v>424.99</v>
      </c>
      <c r="F6649" s="24">
        <v>46.52</v>
      </c>
      <c r="G6649" s="24">
        <f t="shared" si="103"/>
        <v>471.51</v>
      </c>
    </row>
    <row r="6650" spans="1:7" x14ac:dyDescent="0.25">
      <c r="A6650" t="s">
        <v>311</v>
      </c>
      <c r="B6650" t="s">
        <v>314</v>
      </c>
      <c r="C6650" t="s">
        <v>434</v>
      </c>
      <c r="D6650" s="34">
        <v>45231</v>
      </c>
      <c r="E6650">
        <v>424.99</v>
      </c>
      <c r="F6650" s="24">
        <v>46.52</v>
      </c>
      <c r="G6650" s="24">
        <f t="shared" si="103"/>
        <v>471.51</v>
      </c>
    </row>
    <row r="6651" spans="1:7" x14ac:dyDescent="0.25">
      <c r="A6651" t="s">
        <v>311</v>
      </c>
      <c r="B6651" t="s">
        <v>314</v>
      </c>
      <c r="C6651" t="s">
        <v>435</v>
      </c>
      <c r="D6651" s="34">
        <v>45231</v>
      </c>
      <c r="E6651">
        <v>424.99</v>
      </c>
      <c r="F6651" s="24">
        <v>46.52</v>
      </c>
      <c r="G6651" s="24">
        <f t="shared" si="103"/>
        <v>471.51</v>
      </c>
    </row>
    <row r="6652" spans="1:7" x14ac:dyDescent="0.25">
      <c r="A6652" t="s">
        <v>311</v>
      </c>
      <c r="B6652" t="s">
        <v>314</v>
      </c>
      <c r="C6652" t="s">
        <v>436</v>
      </c>
      <c r="D6652" s="34">
        <v>45231</v>
      </c>
      <c r="E6652">
        <v>424.99</v>
      </c>
      <c r="F6652" s="24">
        <v>46.52</v>
      </c>
      <c r="G6652" s="24">
        <f t="shared" si="103"/>
        <v>471.51</v>
      </c>
    </row>
    <row r="6653" spans="1:7" x14ac:dyDescent="0.25">
      <c r="A6653" t="s">
        <v>311</v>
      </c>
      <c r="B6653" t="s">
        <v>314</v>
      </c>
      <c r="C6653" t="s">
        <v>437</v>
      </c>
      <c r="D6653" s="34">
        <v>45231</v>
      </c>
      <c r="E6653">
        <v>424.99</v>
      </c>
      <c r="F6653" s="24">
        <v>46.52</v>
      </c>
      <c r="G6653" s="24">
        <f t="shared" si="103"/>
        <v>471.51</v>
      </c>
    </row>
    <row r="6654" spans="1:7" x14ac:dyDescent="0.25">
      <c r="A6654" t="s">
        <v>311</v>
      </c>
      <c r="B6654" t="s">
        <v>314</v>
      </c>
      <c r="C6654" t="s">
        <v>438</v>
      </c>
      <c r="D6654" s="34">
        <v>45231</v>
      </c>
      <c r="E6654">
        <v>424.99</v>
      </c>
      <c r="F6654" s="24">
        <v>46.52</v>
      </c>
      <c r="G6654" s="24">
        <f t="shared" si="103"/>
        <v>471.51</v>
      </c>
    </row>
    <row r="6655" spans="1:7" x14ac:dyDescent="0.25">
      <c r="A6655" t="s">
        <v>311</v>
      </c>
      <c r="B6655" t="s">
        <v>314</v>
      </c>
      <c r="C6655" t="s">
        <v>439</v>
      </c>
      <c r="D6655" s="34">
        <v>45231</v>
      </c>
      <c r="E6655">
        <v>424.99</v>
      </c>
      <c r="F6655" s="24">
        <v>46.52</v>
      </c>
      <c r="G6655" s="24">
        <f t="shared" si="103"/>
        <v>471.51</v>
      </c>
    </row>
    <row r="6656" spans="1:7" x14ac:dyDescent="0.25">
      <c r="A6656" t="s">
        <v>311</v>
      </c>
      <c r="B6656" t="s">
        <v>314</v>
      </c>
      <c r="C6656" t="s">
        <v>440</v>
      </c>
      <c r="D6656" s="34">
        <v>45231</v>
      </c>
      <c r="E6656">
        <v>424.99</v>
      </c>
      <c r="F6656" s="24">
        <v>46.52</v>
      </c>
      <c r="G6656" s="24">
        <f t="shared" si="103"/>
        <v>471.51</v>
      </c>
    </row>
    <row r="6657" spans="1:7" x14ac:dyDescent="0.25">
      <c r="A6657" t="s">
        <v>311</v>
      </c>
      <c r="B6657" t="s">
        <v>314</v>
      </c>
      <c r="C6657" t="s">
        <v>441</v>
      </c>
      <c r="D6657" s="34">
        <v>45231</v>
      </c>
      <c r="E6657">
        <v>424.99</v>
      </c>
      <c r="F6657" s="24">
        <v>46.52</v>
      </c>
      <c r="G6657" s="24">
        <f t="shared" si="103"/>
        <v>471.51</v>
      </c>
    </row>
    <row r="6658" spans="1:7" x14ac:dyDescent="0.25">
      <c r="A6658" t="s">
        <v>311</v>
      </c>
      <c r="B6658" t="s">
        <v>314</v>
      </c>
      <c r="C6658" t="s">
        <v>442</v>
      </c>
      <c r="D6658" s="34">
        <v>45231</v>
      </c>
      <c r="E6658">
        <v>424.99</v>
      </c>
      <c r="F6658" s="24">
        <v>46.52</v>
      </c>
      <c r="G6658" s="24">
        <f t="shared" si="103"/>
        <v>471.51</v>
      </c>
    </row>
    <row r="6659" spans="1:7" x14ac:dyDescent="0.25">
      <c r="A6659" t="s">
        <v>311</v>
      </c>
      <c r="B6659" t="s">
        <v>314</v>
      </c>
      <c r="C6659" t="s">
        <v>443</v>
      </c>
      <c r="D6659" s="34">
        <v>45231</v>
      </c>
      <c r="E6659">
        <v>424.99</v>
      </c>
      <c r="F6659" s="24">
        <v>46.52</v>
      </c>
      <c r="G6659" s="24">
        <f t="shared" ref="G6659:G6722" si="104">SUM(E6659:F6659)</f>
        <v>471.51</v>
      </c>
    </row>
    <row r="6660" spans="1:7" x14ac:dyDescent="0.25">
      <c r="A6660" t="s">
        <v>311</v>
      </c>
      <c r="B6660" t="s">
        <v>314</v>
      </c>
      <c r="C6660" t="s">
        <v>444</v>
      </c>
      <c r="D6660" s="34">
        <v>45231</v>
      </c>
      <c r="E6660">
        <v>424.99</v>
      </c>
      <c r="F6660" s="24">
        <v>46.52</v>
      </c>
      <c r="G6660" s="24">
        <f t="shared" si="104"/>
        <v>471.51</v>
      </c>
    </row>
    <row r="6661" spans="1:7" x14ac:dyDescent="0.25">
      <c r="A6661" t="s">
        <v>311</v>
      </c>
      <c r="B6661" t="s">
        <v>314</v>
      </c>
      <c r="C6661" t="s">
        <v>445</v>
      </c>
      <c r="D6661" s="34">
        <v>45231</v>
      </c>
      <c r="E6661">
        <v>424.99</v>
      </c>
      <c r="F6661" s="24">
        <v>46.52</v>
      </c>
      <c r="G6661" s="24">
        <f t="shared" si="104"/>
        <v>471.51</v>
      </c>
    </row>
    <row r="6662" spans="1:7" x14ac:dyDescent="0.25">
      <c r="A6662" t="s">
        <v>311</v>
      </c>
      <c r="B6662" t="s">
        <v>314</v>
      </c>
      <c r="C6662" t="s">
        <v>446</v>
      </c>
      <c r="D6662" s="34">
        <v>45231</v>
      </c>
      <c r="E6662">
        <v>424.99</v>
      </c>
      <c r="F6662" s="24">
        <v>46.52</v>
      </c>
      <c r="G6662" s="24">
        <f t="shared" si="104"/>
        <v>471.51</v>
      </c>
    </row>
    <row r="6663" spans="1:7" x14ac:dyDescent="0.25">
      <c r="A6663" t="s">
        <v>311</v>
      </c>
      <c r="B6663" t="s">
        <v>314</v>
      </c>
      <c r="C6663" t="s">
        <v>447</v>
      </c>
      <c r="D6663" s="34">
        <v>45231</v>
      </c>
      <c r="E6663">
        <v>424.99</v>
      </c>
      <c r="F6663" s="24">
        <v>46.52</v>
      </c>
      <c r="G6663" s="24">
        <f t="shared" si="104"/>
        <v>471.51</v>
      </c>
    </row>
    <row r="6664" spans="1:7" x14ac:dyDescent="0.25">
      <c r="A6664" t="s">
        <v>311</v>
      </c>
      <c r="B6664" t="s">
        <v>314</v>
      </c>
      <c r="C6664" t="s">
        <v>448</v>
      </c>
      <c r="D6664" s="34">
        <v>45231</v>
      </c>
      <c r="E6664">
        <v>424.99</v>
      </c>
      <c r="F6664" s="24">
        <v>46.52</v>
      </c>
      <c r="G6664" s="24">
        <f t="shared" si="104"/>
        <v>471.51</v>
      </c>
    </row>
    <row r="6665" spans="1:7" x14ac:dyDescent="0.25">
      <c r="A6665" t="s">
        <v>311</v>
      </c>
      <c r="B6665" t="s">
        <v>314</v>
      </c>
      <c r="C6665" t="s">
        <v>449</v>
      </c>
      <c r="D6665" s="34">
        <v>45231</v>
      </c>
      <c r="E6665">
        <v>424.99</v>
      </c>
      <c r="F6665" s="24">
        <v>46.52</v>
      </c>
      <c r="G6665" s="24">
        <f t="shared" si="104"/>
        <v>471.51</v>
      </c>
    </row>
    <row r="6666" spans="1:7" x14ac:dyDescent="0.25">
      <c r="A6666" t="s">
        <v>311</v>
      </c>
      <c r="B6666" t="s">
        <v>314</v>
      </c>
      <c r="C6666" t="s">
        <v>450</v>
      </c>
      <c r="D6666" s="34">
        <v>45231</v>
      </c>
      <c r="E6666">
        <v>424.99</v>
      </c>
      <c r="F6666" s="24">
        <v>46.52</v>
      </c>
      <c r="G6666" s="24">
        <f t="shared" si="104"/>
        <v>471.51</v>
      </c>
    </row>
    <row r="6667" spans="1:7" x14ac:dyDescent="0.25">
      <c r="A6667" t="s">
        <v>311</v>
      </c>
      <c r="B6667" t="s">
        <v>314</v>
      </c>
      <c r="C6667" t="s">
        <v>451</v>
      </c>
      <c r="D6667" s="34">
        <v>45231</v>
      </c>
      <c r="E6667">
        <v>424.99</v>
      </c>
      <c r="F6667" s="24">
        <v>46.52</v>
      </c>
      <c r="G6667" s="24">
        <f t="shared" si="104"/>
        <v>471.51</v>
      </c>
    </row>
    <row r="6668" spans="1:7" x14ac:dyDescent="0.25">
      <c r="A6668" t="s">
        <v>311</v>
      </c>
      <c r="B6668" t="s">
        <v>314</v>
      </c>
      <c r="C6668" t="s">
        <v>452</v>
      </c>
      <c r="D6668" s="34">
        <v>45231</v>
      </c>
      <c r="E6668">
        <v>424.99</v>
      </c>
      <c r="F6668" s="24">
        <v>46.52</v>
      </c>
      <c r="G6668" s="24">
        <f t="shared" si="104"/>
        <v>471.51</v>
      </c>
    </row>
    <row r="6669" spans="1:7" x14ac:dyDescent="0.25">
      <c r="A6669" t="s">
        <v>311</v>
      </c>
      <c r="B6669" t="s">
        <v>314</v>
      </c>
      <c r="C6669" t="s">
        <v>453</v>
      </c>
      <c r="D6669" s="34">
        <v>45231</v>
      </c>
      <c r="E6669">
        <v>424.99</v>
      </c>
      <c r="F6669" s="24">
        <v>46.52</v>
      </c>
      <c r="G6669" s="24">
        <f t="shared" si="104"/>
        <v>471.51</v>
      </c>
    </row>
    <row r="6670" spans="1:7" x14ac:dyDescent="0.25">
      <c r="A6670" t="s">
        <v>311</v>
      </c>
      <c r="B6670" t="s">
        <v>314</v>
      </c>
      <c r="C6670" t="s">
        <v>454</v>
      </c>
      <c r="D6670" s="34">
        <v>45231</v>
      </c>
      <c r="E6670">
        <v>424.99</v>
      </c>
      <c r="F6670" s="24">
        <v>46.52</v>
      </c>
      <c r="G6670" s="24">
        <f t="shared" si="104"/>
        <v>471.51</v>
      </c>
    </row>
    <row r="6671" spans="1:7" x14ac:dyDescent="0.25">
      <c r="A6671" t="s">
        <v>311</v>
      </c>
      <c r="B6671" t="s">
        <v>314</v>
      </c>
      <c r="C6671" t="s">
        <v>455</v>
      </c>
      <c r="D6671" s="34">
        <v>45231</v>
      </c>
      <c r="E6671">
        <v>424.99</v>
      </c>
      <c r="F6671" s="24">
        <v>46.52</v>
      </c>
      <c r="G6671" s="24">
        <f t="shared" si="104"/>
        <v>471.51</v>
      </c>
    </row>
    <row r="6672" spans="1:7" x14ac:dyDescent="0.25">
      <c r="A6672" t="s">
        <v>311</v>
      </c>
      <c r="B6672" t="s">
        <v>314</v>
      </c>
      <c r="C6672" t="s">
        <v>456</v>
      </c>
      <c r="D6672" s="34">
        <v>45231</v>
      </c>
      <c r="E6672">
        <v>424.99</v>
      </c>
      <c r="F6672" s="24">
        <v>46.52</v>
      </c>
      <c r="G6672" s="24">
        <f t="shared" si="104"/>
        <v>471.51</v>
      </c>
    </row>
    <row r="6673" spans="1:7" x14ac:dyDescent="0.25">
      <c r="A6673" t="s">
        <v>311</v>
      </c>
      <c r="B6673" t="s">
        <v>314</v>
      </c>
      <c r="C6673" t="s">
        <v>457</v>
      </c>
      <c r="D6673" s="34">
        <v>45231</v>
      </c>
      <c r="E6673">
        <v>424.99</v>
      </c>
      <c r="F6673" s="24">
        <v>46.52</v>
      </c>
      <c r="G6673" s="24">
        <f t="shared" si="104"/>
        <v>471.51</v>
      </c>
    </row>
    <row r="6674" spans="1:7" x14ac:dyDescent="0.25">
      <c r="A6674" t="s">
        <v>311</v>
      </c>
      <c r="B6674" t="s">
        <v>314</v>
      </c>
      <c r="C6674" t="s">
        <v>458</v>
      </c>
      <c r="D6674" s="34">
        <v>45231</v>
      </c>
      <c r="E6674">
        <v>424.99</v>
      </c>
      <c r="F6674" s="24">
        <v>46.52</v>
      </c>
      <c r="G6674" s="24">
        <f t="shared" si="104"/>
        <v>471.51</v>
      </c>
    </row>
    <row r="6675" spans="1:7" x14ac:dyDescent="0.25">
      <c r="A6675" t="s">
        <v>311</v>
      </c>
      <c r="B6675" t="s">
        <v>314</v>
      </c>
      <c r="C6675" t="s">
        <v>459</v>
      </c>
      <c r="D6675" s="34">
        <v>45231</v>
      </c>
      <c r="E6675">
        <v>424.99</v>
      </c>
      <c r="F6675" s="24">
        <v>46.52</v>
      </c>
      <c r="G6675" s="24">
        <f t="shared" si="104"/>
        <v>471.51</v>
      </c>
    </row>
    <row r="6676" spans="1:7" x14ac:dyDescent="0.25">
      <c r="A6676" t="s">
        <v>311</v>
      </c>
      <c r="B6676" t="s">
        <v>314</v>
      </c>
      <c r="C6676" t="s">
        <v>460</v>
      </c>
      <c r="D6676" s="34">
        <v>45231</v>
      </c>
      <c r="E6676">
        <v>424.99</v>
      </c>
      <c r="F6676" s="24">
        <v>46.52</v>
      </c>
      <c r="G6676" s="24">
        <f t="shared" si="104"/>
        <v>471.51</v>
      </c>
    </row>
    <row r="6677" spans="1:7" x14ac:dyDescent="0.25">
      <c r="A6677" t="s">
        <v>311</v>
      </c>
      <c r="B6677" t="s">
        <v>314</v>
      </c>
      <c r="C6677" t="s">
        <v>461</v>
      </c>
      <c r="D6677" s="34">
        <v>45231</v>
      </c>
      <c r="E6677">
        <v>424.99</v>
      </c>
      <c r="F6677" s="24">
        <v>46.52</v>
      </c>
      <c r="G6677" s="24">
        <f t="shared" si="104"/>
        <v>471.51</v>
      </c>
    </row>
    <row r="6678" spans="1:7" x14ac:dyDescent="0.25">
      <c r="A6678" t="s">
        <v>311</v>
      </c>
      <c r="B6678" t="s">
        <v>314</v>
      </c>
      <c r="C6678" t="s">
        <v>462</v>
      </c>
      <c r="D6678" s="34">
        <v>45231</v>
      </c>
      <c r="E6678">
        <v>424.99</v>
      </c>
      <c r="F6678" s="24">
        <v>46.52</v>
      </c>
      <c r="G6678" s="24">
        <f t="shared" si="104"/>
        <v>471.51</v>
      </c>
    </row>
    <row r="6679" spans="1:7" x14ac:dyDescent="0.25">
      <c r="A6679" t="s">
        <v>311</v>
      </c>
      <c r="B6679" t="s">
        <v>314</v>
      </c>
      <c r="C6679" t="s">
        <v>463</v>
      </c>
      <c r="D6679" s="34">
        <v>45231</v>
      </c>
      <c r="E6679">
        <v>424.99</v>
      </c>
      <c r="F6679" s="24">
        <v>46.52</v>
      </c>
      <c r="G6679" s="24">
        <f t="shared" si="104"/>
        <v>471.51</v>
      </c>
    </row>
    <row r="6680" spans="1:7" x14ac:dyDescent="0.25">
      <c r="A6680" t="s">
        <v>311</v>
      </c>
      <c r="B6680" t="s">
        <v>314</v>
      </c>
      <c r="C6680" t="s">
        <v>464</v>
      </c>
      <c r="D6680" s="34">
        <v>45231</v>
      </c>
      <c r="E6680">
        <v>424.99</v>
      </c>
      <c r="F6680" s="24">
        <v>46.52</v>
      </c>
      <c r="G6680" s="24">
        <f t="shared" si="104"/>
        <v>471.51</v>
      </c>
    </row>
    <row r="6681" spans="1:7" x14ac:dyDescent="0.25">
      <c r="A6681" t="s">
        <v>311</v>
      </c>
      <c r="B6681" t="s">
        <v>314</v>
      </c>
      <c r="C6681" t="s">
        <v>465</v>
      </c>
      <c r="D6681" s="34">
        <v>45231</v>
      </c>
      <c r="E6681">
        <v>424.99</v>
      </c>
      <c r="F6681" s="24">
        <v>46.52</v>
      </c>
      <c r="G6681" s="24">
        <f t="shared" si="104"/>
        <v>471.51</v>
      </c>
    </row>
    <row r="6682" spans="1:7" x14ac:dyDescent="0.25">
      <c r="A6682" t="s">
        <v>311</v>
      </c>
      <c r="B6682" t="s">
        <v>314</v>
      </c>
      <c r="C6682" t="s">
        <v>466</v>
      </c>
      <c r="D6682" s="34">
        <v>45231</v>
      </c>
      <c r="E6682">
        <v>424.99</v>
      </c>
      <c r="F6682" s="24">
        <v>46.52</v>
      </c>
      <c r="G6682" s="24">
        <f t="shared" si="104"/>
        <v>471.51</v>
      </c>
    </row>
    <row r="6683" spans="1:7" x14ac:dyDescent="0.25">
      <c r="A6683" t="s">
        <v>311</v>
      </c>
      <c r="B6683" t="s">
        <v>314</v>
      </c>
      <c r="C6683" t="s">
        <v>467</v>
      </c>
      <c r="D6683" s="34">
        <v>45231</v>
      </c>
      <c r="E6683">
        <v>424.99</v>
      </c>
      <c r="F6683" s="24">
        <v>46.52</v>
      </c>
      <c r="G6683" s="24">
        <f t="shared" si="104"/>
        <v>471.51</v>
      </c>
    </row>
    <row r="6684" spans="1:7" x14ac:dyDescent="0.25">
      <c r="A6684" t="s">
        <v>311</v>
      </c>
      <c r="B6684" t="s">
        <v>314</v>
      </c>
      <c r="C6684" t="s">
        <v>468</v>
      </c>
      <c r="D6684" s="34">
        <v>45231</v>
      </c>
      <c r="E6684">
        <v>424.99</v>
      </c>
      <c r="F6684" s="24">
        <v>46.52</v>
      </c>
      <c r="G6684" s="24">
        <f t="shared" si="104"/>
        <v>471.51</v>
      </c>
    </row>
    <row r="6685" spans="1:7" x14ac:dyDescent="0.25">
      <c r="A6685" t="s">
        <v>311</v>
      </c>
      <c r="B6685" t="s">
        <v>314</v>
      </c>
      <c r="C6685" t="s">
        <v>469</v>
      </c>
      <c r="D6685" s="34">
        <v>45231</v>
      </c>
      <c r="E6685">
        <v>424.99</v>
      </c>
      <c r="F6685" s="24">
        <v>46.52</v>
      </c>
      <c r="G6685" s="24">
        <f t="shared" si="104"/>
        <v>471.51</v>
      </c>
    </row>
    <row r="6686" spans="1:7" x14ac:dyDescent="0.25">
      <c r="A6686" t="s">
        <v>311</v>
      </c>
      <c r="B6686" t="s">
        <v>314</v>
      </c>
      <c r="C6686" t="s">
        <v>470</v>
      </c>
      <c r="D6686" s="34">
        <v>45231</v>
      </c>
      <c r="E6686">
        <v>424.99</v>
      </c>
      <c r="F6686" s="24">
        <v>46.52</v>
      </c>
      <c r="G6686" s="24">
        <f t="shared" si="104"/>
        <v>471.51</v>
      </c>
    </row>
    <row r="6687" spans="1:7" x14ac:dyDescent="0.25">
      <c r="A6687" t="s">
        <v>311</v>
      </c>
      <c r="B6687" t="s">
        <v>314</v>
      </c>
      <c r="C6687" t="s">
        <v>471</v>
      </c>
      <c r="D6687" s="34">
        <v>45231</v>
      </c>
      <c r="E6687">
        <v>424.99</v>
      </c>
      <c r="F6687" s="24">
        <v>46.52</v>
      </c>
      <c r="G6687" s="24">
        <f t="shared" si="104"/>
        <v>471.51</v>
      </c>
    </row>
    <row r="6688" spans="1:7" x14ac:dyDescent="0.25">
      <c r="A6688" t="s">
        <v>311</v>
      </c>
      <c r="B6688" t="s">
        <v>314</v>
      </c>
      <c r="C6688" t="s">
        <v>472</v>
      </c>
      <c r="D6688" s="34">
        <v>45231</v>
      </c>
      <c r="E6688">
        <v>424.99</v>
      </c>
      <c r="F6688" s="24">
        <v>46.52</v>
      </c>
      <c r="G6688" s="24">
        <f t="shared" si="104"/>
        <v>471.51</v>
      </c>
    </row>
    <row r="6689" spans="1:7" x14ac:dyDescent="0.25">
      <c r="A6689" t="s">
        <v>311</v>
      </c>
      <c r="B6689" t="s">
        <v>314</v>
      </c>
      <c r="C6689" t="s">
        <v>473</v>
      </c>
      <c r="D6689" s="34">
        <v>45231</v>
      </c>
      <c r="E6689">
        <v>424.99</v>
      </c>
      <c r="F6689" s="24">
        <v>46.52</v>
      </c>
      <c r="G6689" s="24">
        <f t="shared" si="104"/>
        <v>471.51</v>
      </c>
    </row>
    <row r="6690" spans="1:7" x14ac:dyDescent="0.25">
      <c r="A6690" t="s">
        <v>311</v>
      </c>
      <c r="B6690" t="s">
        <v>314</v>
      </c>
      <c r="C6690" t="s">
        <v>474</v>
      </c>
      <c r="D6690" s="34">
        <v>45231</v>
      </c>
      <c r="E6690">
        <v>424.99</v>
      </c>
      <c r="F6690" s="24">
        <v>46.52</v>
      </c>
      <c r="G6690" s="24">
        <f t="shared" si="104"/>
        <v>471.51</v>
      </c>
    </row>
    <row r="6691" spans="1:7" x14ac:dyDescent="0.25">
      <c r="A6691" t="s">
        <v>311</v>
      </c>
      <c r="B6691" t="s">
        <v>314</v>
      </c>
      <c r="C6691" t="s">
        <v>475</v>
      </c>
      <c r="D6691" s="34">
        <v>45231</v>
      </c>
      <c r="E6691">
        <v>424.99</v>
      </c>
      <c r="F6691" s="24">
        <v>46.52</v>
      </c>
      <c r="G6691" s="24">
        <f t="shared" si="104"/>
        <v>471.51</v>
      </c>
    </row>
    <row r="6692" spans="1:7" x14ac:dyDescent="0.25">
      <c r="A6692" t="s">
        <v>311</v>
      </c>
      <c r="B6692" t="s">
        <v>314</v>
      </c>
      <c r="C6692" t="s">
        <v>476</v>
      </c>
      <c r="D6692" s="34">
        <v>45231</v>
      </c>
      <c r="E6692">
        <v>423.61</v>
      </c>
      <c r="F6692" s="24">
        <v>46.37</v>
      </c>
      <c r="G6692" s="24">
        <f t="shared" si="104"/>
        <v>469.98</v>
      </c>
    </row>
    <row r="6693" spans="1:7" x14ac:dyDescent="0.25">
      <c r="A6693" t="s">
        <v>311</v>
      </c>
      <c r="B6693" t="s">
        <v>314</v>
      </c>
      <c r="C6693" t="s">
        <v>477</v>
      </c>
      <c r="D6693" s="34">
        <v>45231</v>
      </c>
      <c r="E6693">
        <v>424.99</v>
      </c>
      <c r="F6693" s="24">
        <v>46.52</v>
      </c>
      <c r="G6693" s="24">
        <f t="shared" si="104"/>
        <v>471.51</v>
      </c>
    </row>
    <row r="6694" spans="1:7" x14ac:dyDescent="0.25">
      <c r="A6694" t="s">
        <v>311</v>
      </c>
      <c r="B6694" t="s">
        <v>314</v>
      </c>
      <c r="C6694" t="s">
        <v>478</v>
      </c>
      <c r="D6694" s="34">
        <v>45231</v>
      </c>
      <c r="E6694">
        <v>424.99</v>
      </c>
      <c r="F6694" s="24">
        <v>46.52</v>
      </c>
      <c r="G6694" s="24">
        <f t="shared" si="104"/>
        <v>471.51</v>
      </c>
    </row>
    <row r="6695" spans="1:7" x14ac:dyDescent="0.25">
      <c r="A6695" t="s">
        <v>311</v>
      </c>
      <c r="B6695" t="s">
        <v>314</v>
      </c>
      <c r="C6695" t="s">
        <v>479</v>
      </c>
      <c r="D6695" s="34">
        <v>45231</v>
      </c>
      <c r="E6695">
        <v>424.99</v>
      </c>
      <c r="F6695" s="24">
        <v>46.52</v>
      </c>
      <c r="G6695" s="24">
        <f t="shared" si="104"/>
        <v>471.51</v>
      </c>
    </row>
    <row r="6696" spans="1:7" x14ac:dyDescent="0.25">
      <c r="A6696" t="s">
        <v>311</v>
      </c>
      <c r="B6696" t="s">
        <v>314</v>
      </c>
      <c r="C6696" t="s">
        <v>480</v>
      </c>
      <c r="D6696" s="34">
        <v>45231</v>
      </c>
      <c r="E6696">
        <v>424.99</v>
      </c>
      <c r="F6696" s="24">
        <v>46.52</v>
      </c>
      <c r="G6696" s="24">
        <f t="shared" si="104"/>
        <v>471.51</v>
      </c>
    </row>
    <row r="6697" spans="1:7" x14ac:dyDescent="0.25">
      <c r="A6697" t="s">
        <v>311</v>
      </c>
      <c r="B6697" t="s">
        <v>314</v>
      </c>
      <c r="C6697" t="s">
        <v>481</v>
      </c>
      <c r="D6697" s="34">
        <v>45231</v>
      </c>
      <c r="E6697">
        <v>423.61</v>
      </c>
      <c r="F6697" s="24">
        <v>46.37</v>
      </c>
      <c r="G6697" s="24">
        <f t="shared" si="104"/>
        <v>469.98</v>
      </c>
    </row>
    <row r="6698" spans="1:7" x14ac:dyDescent="0.25">
      <c r="A6698" t="s">
        <v>311</v>
      </c>
      <c r="B6698" t="s">
        <v>314</v>
      </c>
      <c r="C6698" t="s">
        <v>482</v>
      </c>
      <c r="D6698" s="34">
        <v>45231</v>
      </c>
      <c r="E6698">
        <v>423.61</v>
      </c>
      <c r="F6698" s="24">
        <v>46.37</v>
      </c>
      <c r="G6698" s="24">
        <f t="shared" si="104"/>
        <v>469.98</v>
      </c>
    </row>
    <row r="6699" spans="1:7" x14ac:dyDescent="0.25">
      <c r="A6699" t="s">
        <v>311</v>
      </c>
      <c r="B6699" t="s">
        <v>314</v>
      </c>
      <c r="C6699" t="s">
        <v>483</v>
      </c>
      <c r="D6699" s="34">
        <v>45231</v>
      </c>
      <c r="E6699">
        <v>423.61</v>
      </c>
      <c r="F6699" s="24">
        <v>46.37</v>
      </c>
      <c r="G6699" s="24">
        <f t="shared" si="104"/>
        <v>469.98</v>
      </c>
    </row>
    <row r="6700" spans="1:7" x14ac:dyDescent="0.25">
      <c r="A6700" t="s">
        <v>311</v>
      </c>
      <c r="B6700" t="s">
        <v>314</v>
      </c>
      <c r="C6700" t="s">
        <v>484</v>
      </c>
      <c r="D6700" s="34">
        <v>45231</v>
      </c>
      <c r="E6700">
        <v>423.61</v>
      </c>
      <c r="F6700" s="24">
        <v>46.37</v>
      </c>
      <c r="G6700" s="24">
        <f t="shared" si="104"/>
        <v>469.98</v>
      </c>
    </row>
    <row r="6701" spans="1:7" x14ac:dyDescent="0.25">
      <c r="A6701" t="s">
        <v>311</v>
      </c>
      <c r="B6701" t="s">
        <v>314</v>
      </c>
      <c r="C6701" t="s">
        <v>485</v>
      </c>
      <c r="D6701" s="34">
        <v>45231</v>
      </c>
      <c r="E6701">
        <v>423.61</v>
      </c>
      <c r="F6701" s="24">
        <v>46.37</v>
      </c>
      <c r="G6701" s="24">
        <f t="shared" si="104"/>
        <v>469.98</v>
      </c>
    </row>
    <row r="6702" spans="1:7" x14ac:dyDescent="0.25">
      <c r="A6702" t="s">
        <v>311</v>
      </c>
      <c r="B6702" t="s">
        <v>314</v>
      </c>
      <c r="C6702" t="s">
        <v>486</v>
      </c>
      <c r="D6702" s="34">
        <v>45231</v>
      </c>
      <c r="E6702">
        <v>423.61</v>
      </c>
      <c r="F6702" s="24">
        <v>46.37</v>
      </c>
      <c r="G6702" s="24">
        <f t="shared" si="104"/>
        <v>469.98</v>
      </c>
    </row>
    <row r="6703" spans="1:7" x14ac:dyDescent="0.25">
      <c r="A6703" t="s">
        <v>311</v>
      </c>
      <c r="B6703" t="s">
        <v>314</v>
      </c>
      <c r="C6703" t="s">
        <v>487</v>
      </c>
      <c r="D6703" s="34">
        <v>45231</v>
      </c>
      <c r="E6703">
        <v>423.61</v>
      </c>
      <c r="F6703" s="24">
        <v>46.37</v>
      </c>
      <c r="G6703" s="24">
        <f t="shared" si="104"/>
        <v>469.98</v>
      </c>
    </row>
    <row r="6704" spans="1:7" x14ac:dyDescent="0.25">
      <c r="A6704" t="s">
        <v>311</v>
      </c>
      <c r="B6704" t="s">
        <v>314</v>
      </c>
      <c r="C6704" t="s">
        <v>488</v>
      </c>
      <c r="D6704" s="34">
        <v>45231</v>
      </c>
      <c r="E6704">
        <v>423.61</v>
      </c>
      <c r="F6704" s="24">
        <v>46.37</v>
      </c>
      <c r="G6704" s="24">
        <f t="shared" si="104"/>
        <v>469.98</v>
      </c>
    </row>
    <row r="6705" spans="1:7" x14ac:dyDescent="0.25">
      <c r="A6705" t="s">
        <v>311</v>
      </c>
      <c r="B6705" t="s">
        <v>314</v>
      </c>
      <c r="C6705" t="s">
        <v>489</v>
      </c>
      <c r="D6705" s="34">
        <v>45231</v>
      </c>
      <c r="E6705">
        <v>423.61</v>
      </c>
      <c r="F6705" s="24">
        <v>46.37</v>
      </c>
      <c r="G6705" s="24">
        <f t="shared" si="104"/>
        <v>469.98</v>
      </c>
    </row>
    <row r="6706" spans="1:7" x14ac:dyDescent="0.25">
      <c r="A6706" t="s">
        <v>311</v>
      </c>
      <c r="B6706" t="s">
        <v>314</v>
      </c>
      <c r="C6706" t="s">
        <v>490</v>
      </c>
      <c r="D6706" s="34">
        <v>45231</v>
      </c>
      <c r="E6706">
        <v>423.61</v>
      </c>
      <c r="F6706" s="24">
        <v>46.37</v>
      </c>
      <c r="G6706" s="24">
        <f t="shared" si="104"/>
        <v>469.98</v>
      </c>
    </row>
    <row r="6707" spans="1:7" x14ac:dyDescent="0.25">
      <c r="A6707" t="s">
        <v>311</v>
      </c>
      <c r="B6707" t="s">
        <v>314</v>
      </c>
      <c r="C6707" t="s">
        <v>491</v>
      </c>
      <c r="D6707" s="34">
        <v>45231</v>
      </c>
      <c r="E6707">
        <v>423.61</v>
      </c>
      <c r="F6707" s="24">
        <v>46.37</v>
      </c>
      <c r="G6707" s="24">
        <f t="shared" si="104"/>
        <v>469.98</v>
      </c>
    </row>
    <row r="6708" spans="1:7" x14ac:dyDescent="0.25">
      <c r="A6708" t="s">
        <v>311</v>
      </c>
      <c r="B6708" t="s">
        <v>314</v>
      </c>
      <c r="C6708" t="s">
        <v>492</v>
      </c>
      <c r="D6708" s="34">
        <v>45231</v>
      </c>
      <c r="E6708">
        <v>423.61</v>
      </c>
      <c r="F6708" s="24">
        <v>46.37</v>
      </c>
      <c r="G6708" s="24">
        <f t="shared" si="104"/>
        <v>469.98</v>
      </c>
    </row>
    <row r="6709" spans="1:7" x14ac:dyDescent="0.25">
      <c r="A6709" t="s">
        <v>311</v>
      </c>
      <c r="B6709" t="s">
        <v>314</v>
      </c>
      <c r="C6709" t="s">
        <v>493</v>
      </c>
      <c r="D6709" s="34">
        <v>45231</v>
      </c>
      <c r="E6709">
        <v>423.61</v>
      </c>
      <c r="F6709" s="24">
        <v>46.37</v>
      </c>
      <c r="G6709" s="24">
        <f t="shared" si="104"/>
        <v>469.98</v>
      </c>
    </row>
    <row r="6710" spans="1:7" x14ac:dyDescent="0.25">
      <c r="A6710" t="s">
        <v>311</v>
      </c>
      <c r="B6710" t="s">
        <v>314</v>
      </c>
      <c r="C6710" t="s">
        <v>494</v>
      </c>
      <c r="D6710" s="34">
        <v>45231</v>
      </c>
      <c r="E6710">
        <v>423.61</v>
      </c>
      <c r="F6710" s="24">
        <v>46.37</v>
      </c>
      <c r="G6710" s="24">
        <f t="shared" si="104"/>
        <v>469.98</v>
      </c>
    </row>
    <row r="6711" spans="1:7" x14ac:dyDescent="0.25">
      <c r="A6711" t="s">
        <v>311</v>
      </c>
      <c r="B6711" t="s">
        <v>314</v>
      </c>
      <c r="C6711" t="s">
        <v>495</v>
      </c>
      <c r="D6711" s="34">
        <v>45231</v>
      </c>
      <c r="E6711">
        <v>423.61</v>
      </c>
      <c r="F6711" s="24">
        <v>46.37</v>
      </c>
      <c r="G6711" s="24">
        <f t="shared" si="104"/>
        <v>469.98</v>
      </c>
    </row>
    <row r="6712" spans="1:7" x14ac:dyDescent="0.25">
      <c r="A6712" t="s">
        <v>311</v>
      </c>
      <c r="B6712" t="s">
        <v>314</v>
      </c>
      <c r="C6712" t="s">
        <v>496</v>
      </c>
      <c r="D6712" s="34">
        <v>45231</v>
      </c>
      <c r="E6712">
        <v>423.61</v>
      </c>
      <c r="F6712" s="24">
        <v>46.37</v>
      </c>
      <c r="G6712" s="24">
        <f t="shared" si="104"/>
        <v>469.98</v>
      </c>
    </row>
    <row r="6713" spans="1:7" x14ac:dyDescent="0.25">
      <c r="A6713" t="s">
        <v>311</v>
      </c>
      <c r="B6713" t="s">
        <v>314</v>
      </c>
      <c r="C6713" t="s">
        <v>497</v>
      </c>
      <c r="D6713" s="34">
        <v>45231</v>
      </c>
      <c r="E6713">
        <v>423.61</v>
      </c>
      <c r="F6713" s="24">
        <v>46.37</v>
      </c>
      <c r="G6713" s="24">
        <f t="shared" si="104"/>
        <v>469.98</v>
      </c>
    </row>
    <row r="6714" spans="1:7" x14ac:dyDescent="0.25">
      <c r="A6714" t="s">
        <v>311</v>
      </c>
      <c r="B6714" t="s">
        <v>314</v>
      </c>
      <c r="C6714" t="s">
        <v>498</v>
      </c>
      <c r="D6714" s="34">
        <v>45231</v>
      </c>
      <c r="E6714">
        <v>423.61</v>
      </c>
      <c r="F6714" s="24">
        <v>46.37</v>
      </c>
      <c r="G6714" s="24">
        <f t="shared" si="104"/>
        <v>469.98</v>
      </c>
    </row>
    <row r="6715" spans="1:7" x14ac:dyDescent="0.25">
      <c r="A6715" t="s">
        <v>311</v>
      </c>
      <c r="B6715" t="s">
        <v>314</v>
      </c>
      <c r="C6715" t="s">
        <v>499</v>
      </c>
      <c r="D6715" s="34">
        <v>45231</v>
      </c>
      <c r="E6715">
        <v>423.61</v>
      </c>
      <c r="F6715" s="24">
        <v>46.37</v>
      </c>
      <c r="G6715" s="24">
        <f t="shared" si="104"/>
        <v>469.98</v>
      </c>
    </row>
    <row r="6716" spans="1:7" x14ac:dyDescent="0.25">
      <c r="A6716" t="s">
        <v>311</v>
      </c>
      <c r="B6716" t="s">
        <v>314</v>
      </c>
      <c r="C6716" t="s">
        <v>500</v>
      </c>
      <c r="D6716" s="34">
        <v>45231</v>
      </c>
      <c r="E6716">
        <v>423.61</v>
      </c>
      <c r="F6716" s="24">
        <v>46.37</v>
      </c>
      <c r="G6716" s="24">
        <f t="shared" si="104"/>
        <v>469.98</v>
      </c>
    </row>
    <row r="6717" spans="1:7" x14ac:dyDescent="0.25">
      <c r="A6717" t="s">
        <v>311</v>
      </c>
      <c r="B6717" t="s">
        <v>314</v>
      </c>
      <c r="C6717" t="s">
        <v>501</v>
      </c>
      <c r="D6717" s="34">
        <v>45231</v>
      </c>
      <c r="E6717">
        <v>423.61</v>
      </c>
      <c r="F6717" s="24">
        <v>46.37</v>
      </c>
      <c r="G6717" s="24">
        <f t="shared" si="104"/>
        <v>469.98</v>
      </c>
    </row>
    <row r="6718" spans="1:7" x14ac:dyDescent="0.25">
      <c r="A6718" t="s">
        <v>311</v>
      </c>
      <c r="B6718" t="s">
        <v>314</v>
      </c>
      <c r="C6718" t="s">
        <v>502</v>
      </c>
      <c r="D6718" s="34">
        <v>45231</v>
      </c>
      <c r="E6718">
        <v>423.61</v>
      </c>
      <c r="F6718" s="24">
        <v>46.37</v>
      </c>
      <c r="G6718" s="24">
        <f t="shared" si="104"/>
        <v>469.98</v>
      </c>
    </row>
    <row r="6719" spans="1:7" x14ac:dyDescent="0.25">
      <c r="A6719" t="s">
        <v>311</v>
      </c>
      <c r="B6719" t="s">
        <v>314</v>
      </c>
      <c r="C6719" t="s">
        <v>503</v>
      </c>
      <c r="D6719" s="34">
        <v>45231</v>
      </c>
      <c r="E6719">
        <v>423.61</v>
      </c>
      <c r="F6719" s="24">
        <v>46.37</v>
      </c>
      <c r="G6719" s="24">
        <f t="shared" si="104"/>
        <v>469.98</v>
      </c>
    </row>
    <row r="6720" spans="1:7" x14ac:dyDescent="0.25">
      <c r="A6720" t="s">
        <v>311</v>
      </c>
      <c r="B6720" t="s">
        <v>314</v>
      </c>
      <c r="C6720" t="s">
        <v>504</v>
      </c>
      <c r="D6720" s="34">
        <v>45231</v>
      </c>
      <c r="E6720">
        <v>423.61</v>
      </c>
      <c r="F6720" s="24">
        <v>46.37</v>
      </c>
      <c r="G6720" s="24">
        <f t="shared" si="104"/>
        <v>469.98</v>
      </c>
    </row>
    <row r="6721" spans="1:7" x14ac:dyDescent="0.25">
      <c r="A6721" t="s">
        <v>311</v>
      </c>
      <c r="B6721" t="s">
        <v>314</v>
      </c>
      <c r="C6721" t="s">
        <v>505</v>
      </c>
      <c r="D6721" s="34">
        <v>45231</v>
      </c>
      <c r="E6721">
        <v>423.61</v>
      </c>
      <c r="F6721" s="24">
        <v>46.37</v>
      </c>
      <c r="G6721" s="24">
        <f t="shared" si="104"/>
        <v>469.98</v>
      </c>
    </row>
    <row r="6722" spans="1:7" x14ac:dyDescent="0.25">
      <c r="A6722" t="s">
        <v>311</v>
      </c>
      <c r="B6722" t="s">
        <v>312</v>
      </c>
      <c r="C6722" t="s">
        <v>313</v>
      </c>
      <c r="D6722" s="34">
        <v>45261</v>
      </c>
      <c r="E6722">
        <v>929093.76</v>
      </c>
      <c r="F6722" s="24">
        <v>269398.34000000003</v>
      </c>
      <c r="G6722" s="24">
        <f t="shared" si="104"/>
        <v>1198492.1000000001</v>
      </c>
    </row>
    <row r="6723" spans="1:7" x14ac:dyDescent="0.25">
      <c r="A6723" t="s">
        <v>311</v>
      </c>
      <c r="B6723" t="s">
        <v>314</v>
      </c>
      <c r="C6723" t="s">
        <v>315</v>
      </c>
      <c r="D6723" s="34">
        <v>45261</v>
      </c>
      <c r="E6723">
        <v>424.9</v>
      </c>
      <c r="F6723" s="24">
        <v>45.08</v>
      </c>
      <c r="G6723" s="24">
        <f t="shared" ref="G6723:G6786" si="105">SUM(E6723:F6723)</f>
        <v>469.97999999999996</v>
      </c>
    </row>
    <row r="6724" spans="1:7" x14ac:dyDescent="0.25">
      <c r="A6724" t="s">
        <v>311</v>
      </c>
      <c r="B6724" t="s">
        <v>314</v>
      </c>
      <c r="C6724" t="s">
        <v>316</v>
      </c>
      <c r="D6724" s="34">
        <v>45261</v>
      </c>
      <c r="E6724">
        <v>426.29</v>
      </c>
      <c r="F6724" s="24">
        <v>45.22</v>
      </c>
      <c r="G6724" s="24">
        <f t="shared" si="105"/>
        <v>471.51</v>
      </c>
    </row>
    <row r="6725" spans="1:7" x14ac:dyDescent="0.25">
      <c r="A6725" t="s">
        <v>311</v>
      </c>
      <c r="B6725" t="s">
        <v>314</v>
      </c>
      <c r="C6725" t="s">
        <v>317</v>
      </c>
      <c r="D6725" s="34">
        <v>45261</v>
      </c>
      <c r="E6725">
        <v>424.9</v>
      </c>
      <c r="F6725" s="24">
        <v>45.08</v>
      </c>
      <c r="G6725" s="24">
        <f t="shared" si="105"/>
        <v>469.97999999999996</v>
      </c>
    </row>
    <row r="6726" spans="1:7" x14ac:dyDescent="0.25">
      <c r="A6726" t="s">
        <v>311</v>
      </c>
      <c r="B6726" t="s">
        <v>314</v>
      </c>
      <c r="C6726" t="s">
        <v>318</v>
      </c>
      <c r="D6726" s="34">
        <v>45261</v>
      </c>
      <c r="E6726">
        <v>426.29</v>
      </c>
      <c r="F6726" s="24">
        <v>45.22</v>
      </c>
      <c r="G6726" s="24">
        <f t="shared" si="105"/>
        <v>471.51</v>
      </c>
    </row>
    <row r="6727" spans="1:7" x14ac:dyDescent="0.25">
      <c r="A6727" t="s">
        <v>311</v>
      </c>
      <c r="B6727" t="s">
        <v>314</v>
      </c>
      <c r="C6727" t="s">
        <v>319</v>
      </c>
      <c r="D6727" s="34">
        <v>45261</v>
      </c>
      <c r="E6727">
        <v>426.29</v>
      </c>
      <c r="F6727" s="24">
        <v>45.22</v>
      </c>
      <c r="G6727" s="24">
        <f t="shared" si="105"/>
        <v>471.51</v>
      </c>
    </row>
    <row r="6728" spans="1:7" x14ac:dyDescent="0.25">
      <c r="A6728" t="s">
        <v>311</v>
      </c>
      <c r="B6728" t="s">
        <v>314</v>
      </c>
      <c r="C6728" t="s">
        <v>320</v>
      </c>
      <c r="D6728" s="34">
        <v>45261</v>
      </c>
      <c r="E6728">
        <v>426.29</v>
      </c>
      <c r="F6728" s="24">
        <v>45.22</v>
      </c>
      <c r="G6728" s="24">
        <f t="shared" si="105"/>
        <v>471.51</v>
      </c>
    </row>
    <row r="6729" spans="1:7" x14ac:dyDescent="0.25">
      <c r="A6729" t="s">
        <v>311</v>
      </c>
      <c r="B6729" t="s">
        <v>314</v>
      </c>
      <c r="C6729" t="s">
        <v>321</v>
      </c>
      <c r="D6729" s="34">
        <v>45261</v>
      </c>
      <c r="E6729">
        <v>424.9</v>
      </c>
      <c r="F6729" s="24">
        <v>45.08</v>
      </c>
      <c r="G6729" s="24">
        <f t="shared" si="105"/>
        <v>469.97999999999996</v>
      </c>
    </row>
    <row r="6730" spans="1:7" x14ac:dyDescent="0.25">
      <c r="A6730" t="s">
        <v>311</v>
      </c>
      <c r="B6730" t="s">
        <v>314</v>
      </c>
      <c r="C6730" t="s">
        <v>322</v>
      </c>
      <c r="D6730" s="34">
        <v>45261</v>
      </c>
      <c r="E6730">
        <v>426.29</v>
      </c>
      <c r="F6730" s="24">
        <v>45.22</v>
      </c>
      <c r="G6730" s="24">
        <f t="shared" si="105"/>
        <v>471.51</v>
      </c>
    </row>
    <row r="6731" spans="1:7" x14ac:dyDescent="0.25">
      <c r="A6731" t="s">
        <v>311</v>
      </c>
      <c r="B6731" t="s">
        <v>314</v>
      </c>
      <c r="C6731" t="s">
        <v>323</v>
      </c>
      <c r="D6731" s="34">
        <v>45261</v>
      </c>
      <c r="E6731">
        <v>424.9</v>
      </c>
      <c r="F6731" s="24">
        <v>45.08</v>
      </c>
      <c r="G6731" s="24">
        <f t="shared" si="105"/>
        <v>469.97999999999996</v>
      </c>
    </row>
    <row r="6732" spans="1:7" x14ac:dyDescent="0.25">
      <c r="A6732" t="s">
        <v>311</v>
      </c>
      <c r="B6732" t="s">
        <v>314</v>
      </c>
      <c r="C6732" t="s">
        <v>324</v>
      </c>
      <c r="D6732" s="34">
        <v>45261</v>
      </c>
      <c r="E6732">
        <v>426.29</v>
      </c>
      <c r="F6732" s="24">
        <v>45.22</v>
      </c>
      <c r="G6732" s="24">
        <f t="shared" si="105"/>
        <v>471.51</v>
      </c>
    </row>
    <row r="6733" spans="1:7" x14ac:dyDescent="0.25">
      <c r="A6733" t="s">
        <v>311</v>
      </c>
      <c r="B6733" t="s">
        <v>314</v>
      </c>
      <c r="C6733" t="s">
        <v>325</v>
      </c>
      <c r="D6733" s="34">
        <v>45261</v>
      </c>
      <c r="E6733">
        <v>424.9</v>
      </c>
      <c r="F6733" s="24">
        <v>45.08</v>
      </c>
      <c r="G6733" s="24">
        <f t="shared" si="105"/>
        <v>469.97999999999996</v>
      </c>
    </row>
    <row r="6734" spans="1:7" x14ac:dyDescent="0.25">
      <c r="A6734" t="s">
        <v>311</v>
      </c>
      <c r="B6734" t="s">
        <v>314</v>
      </c>
      <c r="C6734" t="s">
        <v>326</v>
      </c>
      <c r="D6734" s="34">
        <v>45261</v>
      </c>
      <c r="E6734">
        <v>426.29</v>
      </c>
      <c r="F6734" s="24">
        <v>45.22</v>
      </c>
      <c r="G6734" s="24">
        <f t="shared" si="105"/>
        <v>471.51</v>
      </c>
    </row>
    <row r="6735" spans="1:7" x14ac:dyDescent="0.25">
      <c r="A6735" t="s">
        <v>311</v>
      </c>
      <c r="B6735" t="s">
        <v>314</v>
      </c>
      <c r="C6735" t="s">
        <v>327</v>
      </c>
      <c r="D6735" s="34">
        <v>45261</v>
      </c>
      <c r="E6735">
        <v>426.29</v>
      </c>
      <c r="F6735" s="24">
        <v>45.22</v>
      </c>
      <c r="G6735" s="24">
        <f t="shared" si="105"/>
        <v>471.51</v>
      </c>
    </row>
    <row r="6736" spans="1:7" x14ac:dyDescent="0.25">
      <c r="A6736" t="s">
        <v>311</v>
      </c>
      <c r="B6736" t="s">
        <v>314</v>
      </c>
      <c r="C6736" t="s">
        <v>328</v>
      </c>
      <c r="D6736" s="34">
        <v>45261</v>
      </c>
      <c r="E6736">
        <v>426.29</v>
      </c>
      <c r="F6736" s="24">
        <v>45.22</v>
      </c>
      <c r="G6736" s="24">
        <f t="shared" si="105"/>
        <v>471.51</v>
      </c>
    </row>
    <row r="6737" spans="1:7" x14ac:dyDescent="0.25">
      <c r="A6737" t="s">
        <v>311</v>
      </c>
      <c r="B6737" t="s">
        <v>314</v>
      </c>
      <c r="C6737" t="s">
        <v>329</v>
      </c>
      <c r="D6737" s="34">
        <v>45261</v>
      </c>
      <c r="E6737">
        <v>426.29</v>
      </c>
      <c r="F6737" s="24">
        <v>45.22</v>
      </c>
      <c r="G6737" s="24">
        <f t="shared" si="105"/>
        <v>471.51</v>
      </c>
    </row>
    <row r="6738" spans="1:7" x14ac:dyDescent="0.25">
      <c r="A6738" t="s">
        <v>311</v>
      </c>
      <c r="B6738" t="s">
        <v>314</v>
      </c>
      <c r="C6738" t="s">
        <v>330</v>
      </c>
      <c r="D6738" s="34">
        <v>45261</v>
      </c>
      <c r="E6738">
        <v>424.9</v>
      </c>
      <c r="F6738" s="24">
        <v>45.08</v>
      </c>
      <c r="G6738" s="24">
        <f t="shared" si="105"/>
        <v>469.97999999999996</v>
      </c>
    </row>
    <row r="6739" spans="1:7" x14ac:dyDescent="0.25">
      <c r="A6739" t="s">
        <v>311</v>
      </c>
      <c r="B6739" t="s">
        <v>314</v>
      </c>
      <c r="C6739" t="s">
        <v>331</v>
      </c>
      <c r="D6739" s="34">
        <v>45261</v>
      </c>
      <c r="E6739">
        <v>426.29</v>
      </c>
      <c r="F6739" s="24">
        <v>45.22</v>
      </c>
      <c r="G6739" s="24">
        <f t="shared" si="105"/>
        <v>471.51</v>
      </c>
    </row>
    <row r="6740" spans="1:7" x14ac:dyDescent="0.25">
      <c r="A6740" t="s">
        <v>311</v>
      </c>
      <c r="B6740" t="s">
        <v>314</v>
      </c>
      <c r="C6740" t="s">
        <v>332</v>
      </c>
      <c r="D6740" s="34">
        <v>45261</v>
      </c>
      <c r="E6740">
        <v>426.29</v>
      </c>
      <c r="F6740" s="24">
        <v>45.22</v>
      </c>
      <c r="G6740" s="24">
        <f t="shared" si="105"/>
        <v>471.51</v>
      </c>
    </row>
    <row r="6741" spans="1:7" x14ac:dyDescent="0.25">
      <c r="A6741" t="s">
        <v>311</v>
      </c>
      <c r="B6741" t="s">
        <v>314</v>
      </c>
      <c r="C6741" t="s">
        <v>333</v>
      </c>
      <c r="D6741" s="34">
        <v>45261</v>
      </c>
      <c r="E6741">
        <v>426.29</v>
      </c>
      <c r="F6741" s="24">
        <v>45.22</v>
      </c>
      <c r="G6741" s="24">
        <f t="shared" si="105"/>
        <v>471.51</v>
      </c>
    </row>
    <row r="6742" spans="1:7" x14ac:dyDescent="0.25">
      <c r="A6742" t="s">
        <v>311</v>
      </c>
      <c r="B6742" t="s">
        <v>314</v>
      </c>
      <c r="C6742" t="s">
        <v>334</v>
      </c>
      <c r="D6742" s="34">
        <v>45261</v>
      </c>
      <c r="E6742">
        <v>424.9</v>
      </c>
      <c r="F6742" s="24">
        <v>45.08</v>
      </c>
      <c r="G6742" s="24">
        <f t="shared" si="105"/>
        <v>469.97999999999996</v>
      </c>
    </row>
    <row r="6743" spans="1:7" x14ac:dyDescent="0.25">
      <c r="A6743" t="s">
        <v>311</v>
      </c>
      <c r="B6743" t="s">
        <v>314</v>
      </c>
      <c r="C6743" t="s">
        <v>335</v>
      </c>
      <c r="D6743" s="34">
        <v>45261</v>
      </c>
      <c r="E6743">
        <v>426.29</v>
      </c>
      <c r="F6743" s="24">
        <v>45.22</v>
      </c>
      <c r="G6743" s="24">
        <f t="shared" si="105"/>
        <v>471.51</v>
      </c>
    </row>
    <row r="6744" spans="1:7" x14ac:dyDescent="0.25">
      <c r="A6744" t="s">
        <v>311</v>
      </c>
      <c r="B6744" t="s">
        <v>314</v>
      </c>
      <c r="C6744" t="s">
        <v>336</v>
      </c>
      <c r="D6744" s="34">
        <v>45261</v>
      </c>
      <c r="E6744">
        <v>426.29</v>
      </c>
      <c r="F6744" s="24">
        <v>45.22</v>
      </c>
      <c r="G6744" s="24">
        <f t="shared" si="105"/>
        <v>471.51</v>
      </c>
    </row>
    <row r="6745" spans="1:7" x14ac:dyDescent="0.25">
      <c r="A6745" t="s">
        <v>311</v>
      </c>
      <c r="B6745" t="s">
        <v>314</v>
      </c>
      <c r="C6745" t="s">
        <v>337</v>
      </c>
      <c r="D6745" s="34">
        <v>45261</v>
      </c>
      <c r="E6745">
        <v>424.9</v>
      </c>
      <c r="F6745" s="24">
        <v>45.08</v>
      </c>
      <c r="G6745" s="24">
        <f t="shared" si="105"/>
        <v>469.97999999999996</v>
      </c>
    </row>
    <row r="6746" spans="1:7" x14ac:dyDescent="0.25">
      <c r="A6746" t="s">
        <v>311</v>
      </c>
      <c r="B6746" t="s">
        <v>314</v>
      </c>
      <c r="C6746" t="s">
        <v>338</v>
      </c>
      <c r="D6746" s="34">
        <v>45261</v>
      </c>
      <c r="E6746">
        <v>424.9</v>
      </c>
      <c r="F6746" s="24">
        <v>45.08</v>
      </c>
      <c r="G6746" s="24">
        <f t="shared" si="105"/>
        <v>469.97999999999996</v>
      </c>
    </row>
    <row r="6747" spans="1:7" x14ac:dyDescent="0.25">
      <c r="A6747" t="s">
        <v>311</v>
      </c>
      <c r="B6747" t="s">
        <v>314</v>
      </c>
      <c r="C6747" t="s">
        <v>339</v>
      </c>
      <c r="D6747" s="34">
        <v>45261</v>
      </c>
      <c r="E6747">
        <v>424.9</v>
      </c>
      <c r="F6747" s="24">
        <v>45.08</v>
      </c>
      <c r="G6747" s="24">
        <f t="shared" si="105"/>
        <v>469.97999999999996</v>
      </c>
    </row>
    <row r="6748" spans="1:7" x14ac:dyDescent="0.25">
      <c r="A6748" t="s">
        <v>311</v>
      </c>
      <c r="B6748" t="s">
        <v>314</v>
      </c>
      <c r="C6748" t="s">
        <v>340</v>
      </c>
      <c r="D6748" s="34">
        <v>45261</v>
      </c>
      <c r="E6748">
        <v>424.9</v>
      </c>
      <c r="F6748" s="24">
        <v>45.08</v>
      </c>
      <c r="G6748" s="24">
        <f t="shared" si="105"/>
        <v>469.97999999999996</v>
      </c>
    </row>
    <row r="6749" spans="1:7" x14ac:dyDescent="0.25">
      <c r="A6749" t="s">
        <v>311</v>
      </c>
      <c r="B6749" t="s">
        <v>314</v>
      </c>
      <c r="C6749" t="s">
        <v>341</v>
      </c>
      <c r="D6749" s="34">
        <v>45261</v>
      </c>
      <c r="E6749">
        <v>424.9</v>
      </c>
      <c r="F6749" s="24">
        <v>45.08</v>
      </c>
      <c r="G6749" s="24">
        <f t="shared" si="105"/>
        <v>469.97999999999996</v>
      </c>
    </row>
    <row r="6750" spans="1:7" x14ac:dyDescent="0.25">
      <c r="A6750" t="s">
        <v>311</v>
      </c>
      <c r="B6750" t="s">
        <v>314</v>
      </c>
      <c r="C6750" t="s">
        <v>342</v>
      </c>
      <c r="D6750" s="34">
        <v>45261</v>
      </c>
      <c r="E6750">
        <v>424.9</v>
      </c>
      <c r="F6750" s="24">
        <v>45.08</v>
      </c>
      <c r="G6750" s="24">
        <f t="shared" si="105"/>
        <v>469.97999999999996</v>
      </c>
    </row>
    <row r="6751" spans="1:7" x14ac:dyDescent="0.25">
      <c r="A6751" t="s">
        <v>311</v>
      </c>
      <c r="B6751" t="s">
        <v>314</v>
      </c>
      <c r="C6751" t="s">
        <v>343</v>
      </c>
      <c r="D6751" s="34">
        <v>45261</v>
      </c>
      <c r="E6751">
        <v>424.9</v>
      </c>
      <c r="F6751" s="24">
        <v>45.08</v>
      </c>
      <c r="G6751" s="24">
        <f t="shared" si="105"/>
        <v>469.97999999999996</v>
      </c>
    </row>
    <row r="6752" spans="1:7" x14ac:dyDescent="0.25">
      <c r="A6752" t="s">
        <v>311</v>
      </c>
      <c r="B6752" t="s">
        <v>314</v>
      </c>
      <c r="C6752" t="s">
        <v>344</v>
      </c>
      <c r="D6752" s="34">
        <v>45261</v>
      </c>
      <c r="E6752">
        <v>424.9</v>
      </c>
      <c r="F6752" s="24">
        <v>45.08</v>
      </c>
      <c r="G6752" s="24">
        <f t="shared" si="105"/>
        <v>469.97999999999996</v>
      </c>
    </row>
    <row r="6753" spans="1:7" x14ac:dyDescent="0.25">
      <c r="A6753" t="s">
        <v>311</v>
      </c>
      <c r="B6753" t="s">
        <v>314</v>
      </c>
      <c r="C6753" t="s">
        <v>345</v>
      </c>
      <c r="D6753" s="34">
        <v>45261</v>
      </c>
      <c r="E6753">
        <v>424.9</v>
      </c>
      <c r="F6753" s="24">
        <v>45.08</v>
      </c>
      <c r="G6753" s="24">
        <f t="shared" si="105"/>
        <v>469.97999999999996</v>
      </c>
    </row>
    <row r="6754" spans="1:7" x14ac:dyDescent="0.25">
      <c r="A6754" t="s">
        <v>311</v>
      </c>
      <c r="B6754" t="s">
        <v>314</v>
      </c>
      <c r="C6754" t="s">
        <v>346</v>
      </c>
      <c r="D6754" s="34">
        <v>45261</v>
      </c>
      <c r="E6754">
        <v>424.9</v>
      </c>
      <c r="F6754" s="24">
        <v>45.08</v>
      </c>
      <c r="G6754" s="24">
        <f t="shared" si="105"/>
        <v>469.97999999999996</v>
      </c>
    </row>
    <row r="6755" spans="1:7" x14ac:dyDescent="0.25">
      <c r="A6755" t="s">
        <v>311</v>
      </c>
      <c r="B6755" t="s">
        <v>314</v>
      </c>
      <c r="C6755" t="s">
        <v>347</v>
      </c>
      <c r="D6755" s="34">
        <v>45261</v>
      </c>
      <c r="E6755">
        <v>424.9</v>
      </c>
      <c r="F6755" s="24">
        <v>45.08</v>
      </c>
      <c r="G6755" s="24">
        <f t="shared" si="105"/>
        <v>469.97999999999996</v>
      </c>
    </row>
    <row r="6756" spans="1:7" x14ac:dyDescent="0.25">
      <c r="A6756" t="s">
        <v>311</v>
      </c>
      <c r="B6756" t="s">
        <v>314</v>
      </c>
      <c r="C6756" t="s">
        <v>348</v>
      </c>
      <c r="D6756" s="34">
        <v>45261</v>
      </c>
      <c r="E6756">
        <v>424.9</v>
      </c>
      <c r="F6756" s="24">
        <v>45.08</v>
      </c>
      <c r="G6756" s="24">
        <f t="shared" si="105"/>
        <v>469.97999999999996</v>
      </c>
    </row>
    <row r="6757" spans="1:7" x14ac:dyDescent="0.25">
      <c r="A6757" t="s">
        <v>311</v>
      </c>
      <c r="B6757" t="s">
        <v>314</v>
      </c>
      <c r="C6757" t="s">
        <v>349</v>
      </c>
      <c r="D6757" s="34">
        <v>45261</v>
      </c>
      <c r="E6757">
        <v>426.29</v>
      </c>
      <c r="F6757" s="24">
        <v>45.22</v>
      </c>
      <c r="G6757" s="24">
        <f t="shared" si="105"/>
        <v>471.51</v>
      </c>
    </row>
    <row r="6758" spans="1:7" x14ac:dyDescent="0.25">
      <c r="A6758" t="s">
        <v>311</v>
      </c>
      <c r="B6758" t="s">
        <v>314</v>
      </c>
      <c r="C6758" t="s">
        <v>350</v>
      </c>
      <c r="D6758" s="34">
        <v>45261</v>
      </c>
      <c r="E6758">
        <v>424.9</v>
      </c>
      <c r="F6758" s="24">
        <v>45.08</v>
      </c>
      <c r="G6758" s="24">
        <f t="shared" si="105"/>
        <v>469.97999999999996</v>
      </c>
    </row>
    <row r="6759" spans="1:7" x14ac:dyDescent="0.25">
      <c r="A6759" t="s">
        <v>311</v>
      </c>
      <c r="B6759" t="s">
        <v>314</v>
      </c>
      <c r="C6759" t="s">
        <v>351</v>
      </c>
      <c r="D6759" s="34">
        <v>45261</v>
      </c>
      <c r="E6759">
        <v>426.29</v>
      </c>
      <c r="F6759" s="24">
        <v>45.22</v>
      </c>
      <c r="G6759" s="24">
        <f t="shared" si="105"/>
        <v>471.51</v>
      </c>
    </row>
    <row r="6760" spans="1:7" x14ac:dyDescent="0.25">
      <c r="A6760" t="s">
        <v>311</v>
      </c>
      <c r="B6760" t="s">
        <v>314</v>
      </c>
      <c r="C6760" t="s">
        <v>352</v>
      </c>
      <c r="D6760" s="34">
        <v>45261</v>
      </c>
      <c r="E6760">
        <v>426.29</v>
      </c>
      <c r="F6760" s="24">
        <v>45.22</v>
      </c>
      <c r="G6760" s="24">
        <f t="shared" si="105"/>
        <v>471.51</v>
      </c>
    </row>
    <row r="6761" spans="1:7" x14ac:dyDescent="0.25">
      <c r="A6761" t="s">
        <v>311</v>
      </c>
      <c r="B6761" t="s">
        <v>314</v>
      </c>
      <c r="C6761" t="s">
        <v>353</v>
      </c>
      <c r="D6761" s="34">
        <v>45261</v>
      </c>
      <c r="E6761">
        <v>424.9</v>
      </c>
      <c r="F6761" s="24">
        <v>45.08</v>
      </c>
      <c r="G6761" s="24">
        <f t="shared" si="105"/>
        <v>469.97999999999996</v>
      </c>
    </row>
    <row r="6762" spans="1:7" x14ac:dyDescent="0.25">
      <c r="A6762" t="s">
        <v>311</v>
      </c>
      <c r="B6762" t="s">
        <v>314</v>
      </c>
      <c r="C6762" t="s">
        <v>354</v>
      </c>
      <c r="D6762" s="34">
        <v>45261</v>
      </c>
      <c r="E6762">
        <v>426.29</v>
      </c>
      <c r="F6762" s="24">
        <v>45.22</v>
      </c>
      <c r="G6762" s="24">
        <f t="shared" si="105"/>
        <v>471.51</v>
      </c>
    </row>
    <row r="6763" spans="1:7" x14ac:dyDescent="0.25">
      <c r="A6763" t="s">
        <v>311</v>
      </c>
      <c r="B6763" t="s">
        <v>314</v>
      </c>
      <c r="C6763" t="s">
        <v>355</v>
      </c>
      <c r="D6763" s="34">
        <v>45261</v>
      </c>
      <c r="E6763">
        <v>426.29</v>
      </c>
      <c r="F6763" s="24">
        <v>45.22</v>
      </c>
      <c r="G6763" s="24">
        <f t="shared" si="105"/>
        <v>471.51</v>
      </c>
    </row>
    <row r="6764" spans="1:7" x14ac:dyDescent="0.25">
      <c r="A6764" t="s">
        <v>311</v>
      </c>
      <c r="B6764" t="s">
        <v>314</v>
      </c>
      <c r="C6764" t="s">
        <v>356</v>
      </c>
      <c r="D6764" s="34">
        <v>45261</v>
      </c>
      <c r="E6764">
        <v>426.29</v>
      </c>
      <c r="F6764" s="24">
        <v>45.22</v>
      </c>
      <c r="G6764" s="24">
        <f t="shared" si="105"/>
        <v>471.51</v>
      </c>
    </row>
    <row r="6765" spans="1:7" x14ac:dyDescent="0.25">
      <c r="A6765" t="s">
        <v>311</v>
      </c>
      <c r="B6765" t="s">
        <v>314</v>
      </c>
      <c r="C6765" t="s">
        <v>357</v>
      </c>
      <c r="D6765" s="34">
        <v>45261</v>
      </c>
      <c r="E6765">
        <v>426.29</v>
      </c>
      <c r="F6765" s="24">
        <v>45.22</v>
      </c>
      <c r="G6765" s="24">
        <f t="shared" si="105"/>
        <v>471.51</v>
      </c>
    </row>
    <row r="6766" spans="1:7" x14ac:dyDescent="0.25">
      <c r="A6766" t="s">
        <v>311</v>
      </c>
      <c r="B6766" t="s">
        <v>314</v>
      </c>
      <c r="C6766" t="s">
        <v>358</v>
      </c>
      <c r="D6766" s="34">
        <v>45261</v>
      </c>
      <c r="E6766">
        <v>426.29</v>
      </c>
      <c r="F6766" s="24">
        <v>45.22</v>
      </c>
      <c r="G6766" s="24">
        <f t="shared" si="105"/>
        <v>471.51</v>
      </c>
    </row>
    <row r="6767" spans="1:7" x14ac:dyDescent="0.25">
      <c r="A6767" t="s">
        <v>311</v>
      </c>
      <c r="B6767" t="s">
        <v>314</v>
      </c>
      <c r="C6767" t="s">
        <v>359</v>
      </c>
      <c r="D6767" s="34">
        <v>45261</v>
      </c>
      <c r="E6767">
        <v>426.29</v>
      </c>
      <c r="F6767" s="24">
        <v>45.22</v>
      </c>
      <c r="G6767" s="24">
        <f t="shared" si="105"/>
        <v>471.51</v>
      </c>
    </row>
    <row r="6768" spans="1:7" x14ac:dyDescent="0.25">
      <c r="A6768" t="s">
        <v>311</v>
      </c>
      <c r="B6768" t="s">
        <v>314</v>
      </c>
      <c r="C6768" t="s">
        <v>360</v>
      </c>
      <c r="D6768" s="34">
        <v>45261</v>
      </c>
      <c r="E6768">
        <v>426.29</v>
      </c>
      <c r="F6768" s="24">
        <v>45.22</v>
      </c>
      <c r="G6768" s="24">
        <f t="shared" si="105"/>
        <v>471.51</v>
      </c>
    </row>
    <row r="6769" spans="1:7" x14ac:dyDescent="0.25">
      <c r="A6769" t="s">
        <v>311</v>
      </c>
      <c r="B6769" t="s">
        <v>314</v>
      </c>
      <c r="C6769" t="s">
        <v>361</v>
      </c>
      <c r="D6769" s="34">
        <v>45261</v>
      </c>
      <c r="E6769">
        <v>426.29</v>
      </c>
      <c r="F6769" s="24">
        <v>45.22</v>
      </c>
      <c r="G6769" s="24">
        <f t="shared" si="105"/>
        <v>471.51</v>
      </c>
    </row>
    <row r="6770" spans="1:7" x14ac:dyDescent="0.25">
      <c r="A6770" t="s">
        <v>311</v>
      </c>
      <c r="B6770" t="s">
        <v>314</v>
      </c>
      <c r="C6770" t="s">
        <v>362</v>
      </c>
      <c r="D6770" s="34">
        <v>45261</v>
      </c>
      <c r="E6770">
        <v>426.29</v>
      </c>
      <c r="F6770" s="24">
        <v>45.22</v>
      </c>
      <c r="G6770" s="24">
        <f t="shared" si="105"/>
        <v>471.51</v>
      </c>
    </row>
    <row r="6771" spans="1:7" x14ac:dyDescent="0.25">
      <c r="A6771" t="s">
        <v>311</v>
      </c>
      <c r="B6771" t="s">
        <v>314</v>
      </c>
      <c r="C6771" t="s">
        <v>363</v>
      </c>
      <c r="D6771" s="34">
        <v>45261</v>
      </c>
      <c r="E6771">
        <v>426.29</v>
      </c>
      <c r="F6771" s="24">
        <v>45.22</v>
      </c>
      <c r="G6771" s="24">
        <f t="shared" si="105"/>
        <v>471.51</v>
      </c>
    </row>
    <row r="6772" spans="1:7" x14ac:dyDescent="0.25">
      <c r="A6772" t="s">
        <v>311</v>
      </c>
      <c r="B6772" t="s">
        <v>314</v>
      </c>
      <c r="C6772" t="s">
        <v>364</v>
      </c>
      <c r="D6772" s="34">
        <v>45261</v>
      </c>
      <c r="E6772">
        <v>426.29</v>
      </c>
      <c r="F6772" s="24">
        <v>45.22</v>
      </c>
      <c r="G6772" s="24">
        <f t="shared" si="105"/>
        <v>471.51</v>
      </c>
    </row>
    <row r="6773" spans="1:7" x14ac:dyDescent="0.25">
      <c r="A6773" t="s">
        <v>311</v>
      </c>
      <c r="B6773" t="s">
        <v>314</v>
      </c>
      <c r="C6773" t="s">
        <v>365</v>
      </c>
      <c r="D6773" s="34">
        <v>45261</v>
      </c>
      <c r="E6773">
        <v>426.29</v>
      </c>
      <c r="F6773" s="24">
        <v>45.22</v>
      </c>
      <c r="G6773" s="24">
        <f t="shared" si="105"/>
        <v>471.51</v>
      </c>
    </row>
    <row r="6774" spans="1:7" x14ac:dyDescent="0.25">
      <c r="A6774" t="s">
        <v>311</v>
      </c>
      <c r="B6774" t="s">
        <v>314</v>
      </c>
      <c r="C6774" t="s">
        <v>366</v>
      </c>
      <c r="D6774" s="34">
        <v>45261</v>
      </c>
      <c r="E6774">
        <v>426.29</v>
      </c>
      <c r="F6774" s="24">
        <v>45.22</v>
      </c>
      <c r="G6774" s="24">
        <f t="shared" si="105"/>
        <v>471.51</v>
      </c>
    </row>
    <row r="6775" spans="1:7" x14ac:dyDescent="0.25">
      <c r="A6775" t="s">
        <v>311</v>
      </c>
      <c r="B6775" t="s">
        <v>314</v>
      </c>
      <c r="C6775" t="s">
        <v>367</v>
      </c>
      <c r="D6775" s="34">
        <v>45261</v>
      </c>
      <c r="E6775">
        <v>424.9</v>
      </c>
      <c r="F6775" s="24">
        <v>45.08</v>
      </c>
      <c r="G6775" s="24">
        <f t="shared" si="105"/>
        <v>469.97999999999996</v>
      </c>
    </row>
    <row r="6776" spans="1:7" x14ac:dyDescent="0.25">
      <c r="A6776" t="s">
        <v>311</v>
      </c>
      <c r="B6776" t="s">
        <v>314</v>
      </c>
      <c r="C6776" t="s">
        <v>368</v>
      </c>
      <c r="D6776" s="34">
        <v>45261</v>
      </c>
      <c r="E6776">
        <v>426.29</v>
      </c>
      <c r="F6776" s="24">
        <v>45.22</v>
      </c>
      <c r="G6776" s="24">
        <f t="shared" si="105"/>
        <v>471.51</v>
      </c>
    </row>
    <row r="6777" spans="1:7" x14ac:dyDescent="0.25">
      <c r="A6777" t="s">
        <v>311</v>
      </c>
      <c r="B6777" t="s">
        <v>314</v>
      </c>
      <c r="C6777" t="s">
        <v>369</v>
      </c>
      <c r="D6777" s="34">
        <v>45261</v>
      </c>
      <c r="E6777">
        <v>426.29</v>
      </c>
      <c r="F6777" s="24">
        <v>45.22</v>
      </c>
      <c r="G6777" s="24">
        <f t="shared" si="105"/>
        <v>471.51</v>
      </c>
    </row>
    <row r="6778" spans="1:7" x14ac:dyDescent="0.25">
      <c r="A6778" t="s">
        <v>311</v>
      </c>
      <c r="B6778" t="s">
        <v>314</v>
      </c>
      <c r="C6778" t="s">
        <v>370</v>
      </c>
      <c r="D6778" s="34">
        <v>45261</v>
      </c>
      <c r="E6778">
        <v>426.29</v>
      </c>
      <c r="F6778" s="24">
        <v>45.22</v>
      </c>
      <c r="G6778" s="24">
        <f t="shared" si="105"/>
        <v>471.51</v>
      </c>
    </row>
    <row r="6779" spans="1:7" x14ac:dyDescent="0.25">
      <c r="A6779" t="s">
        <v>311</v>
      </c>
      <c r="B6779" t="s">
        <v>314</v>
      </c>
      <c r="C6779" t="s">
        <v>371</v>
      </c>
      <c r="D6779" s="34">
        <v>45261</v>
      </c>
      <c r="E6779">
        <v>426.29</v>
      </c>
      <c r="F6779" s="24">
        <v>45.22</v>
      </c>
      <c r="G6779" s="24">
        <f t="shared" si="105"/>
        <v>471.51</v>
      </c>
    </row>
    <row r="6780" spans="1:7" x14ac:dyDescent="0.25">
      <c r="A6780" t="s">
        <v>311</v>
      </c>
      <c r="B6780" t="s">
        <v>314</v>
      </c>
      <c r="C6780" t="s">
        <v>372</v>
      </c>
      <c r="D6780" s="34">
        <v>45261</v>
      </c>
      <c r="E6780">
        <v>426.29</v>
      </c>
      <c r="F6780" s="24">
        <v>45.22</v>
      </c>
      <c r="G6780" s="24">
        <f t="shared" si="105"/>
        <v>471.51</v>
      </c>
    </row>
    <row r="6781" spans="1:7" x14ac:dyDescent="0.25">
      <c r="A6781" t="s">
        <v>311</v>
      </c>
      <c r="B6781" t="s">
        <v>314</v>
      </c>
      <c r="C6781" t="s">
        <v>373</v>
      </c>
      <c r="D6781" s="34">
        <v>45261</v>
      </c>
      <c r="E6781">
        <v>426.29</v>
      </c>
      <c r="F6781" s="24">
        <v>45.22</v>
      </c>
      <c r="G6781" s="24">
        <f t="shared" si="105"/>
        <v>471.51</v>
      </c>
    </row>
    <row r="6782" spans="1:7" x14ac:dyDescent="0.25">
      <c r="A6782" t="s">
        <v>311</v>
      </c>
      <c r="B6782" t="s">
        <v>314</v>
      </c>
      <c r="C6782" t="s">
        <v>374</v>
      </c>
      <c r="D6782" s="34">
        <v>45261</v>
      </c>
      <c r="E6782">
        <v>424.9</v>
      </c>
      <c r="F6782" s="24">
        <v>45.08</v>
      </c>
      <c r="G6782" s="24">
        <f t="shared" si="105"/>
        <v>469.97999999999996</v>
      </c>
    </row>
    <row r="6783" spans="1:7" x14ac:dyDescent="0.25">
      <c r="A6783" t="s">
        <v>311</v>
      </c>
      <c r="B6783" t="s">
        <v>314</v>
      </c>
      <c r="C6783" t="s">
        <v>375</v>
      </c>
      <c r="D6783" s="34">
        <v>45261</v>
      </c>
      <c r="E6783">
        <v>426.29</v>
      </c>
      <c r="F6783" s="24">
        <v>45.22</v>
      </c>
      <c r="G6783" s="24">
        <f t="shared" si="105"/>
        <v>471.51</v>
      </c>
    </row>
    <row r="6784" spans="1:7" x14ac:dyDescent="0.25">
      <c r="A6784" t="s">
        <v>311</v>
      </c>
      <c r="B6784" t="s">
        <v>314</v>
      </c>
      <c r="C6784" t="s">
        <v>376</v>
      </c>
      <c r="D6784" s="34">
        <v>45261</v>
      </c>
      <c r="E6784">
        <v>426.29</v>
      </c>
      <c r="F6784" s="24">
        <v>45.22</v>
      </c>
      <c r="G6784" s="24">
        <f t="shared" si="105"/>
        <v>471.51</v>
      </c>
    </row>
    <row r="6785" spans="1:7" x14ac:dyDescent="0.25">
      <c r="A6785" t="s">
        <v>311</v>
      </c>
      <c r="B6785" t="s">
        <v>314</v>
      </c>
      <c r="C6785" t="s">
        <v>377</v>
      </c>
      <c r="D6785" s="34">
        <v>45261</v>
      </c>
      <c r="E6785">
        <v>426.29</v>
      </c>
      <c r="F6785" s="24">
        <v>45.22</v>
      </c>
      <c r="G6785" s="24">
        <f t="shared" si="105"/>
        <v>471.51</v>
      </c>
    </row>
    <row r="6786" spans="1:7" x14ac:dyDescent="0.25">
      <c r="A6786" t="s">
        <v>311</v>
      </c>
      <c r="B6786" t="s">
        <v>314</v>
      </c>
      <c r="C6786" t="s">
        <v>378</v>
      </c>
      <c r="D6786" s="34">
        <v>45261</v>
      </c>
      <c r="E6786">
        <v>426.29</v>
      </c>
      <c r="F6786" s="24">
        <v>45.22</v>
      </c>
      <c r="G6786" s="24">
        <f t="shared" si="105"/>
        <v>471.51</v>
      </c>
    </row>
    <row r="6787" spans="1:7" x14ac:dyDescent="0.25">
      <c r="A6787" t="s">
        <v>311</v>
      </c>
      <c r="B6787" t="s">
        <v>314</v>
      </c>
      <c r="C6787" t="s">
        <v>379</v>
      </c>
      <c r="D6787" s="34">
        <v>45261</v>
      </c>
      <c r="E6787">
        <v>424.9</v>
      </c>
      <c r="F6787" s="24">
        <v>45.08</v>
      </c>
      <c r="G6787" s="24">
        <f t="shared" ref="G6787:G6850" si="106">SUM(E6787:F6787)</f>
        <v>469.97999999999996</v>
      </c>
    </row>
    <row r="6788" spans="1:7" x14ac:dyDescent="0.25">
      <c r="A6788" t="s">
        <v>311</v>
      </c>
      <c r="B6788" t="s">
        <v>314</v>
      </c>
      <c r="C6788" t="s">
        <v>380</v>
      </c>
      <c r="D6788" s="34">
        <v>45261</v>
      </c>
      <c r="E6788">
        <v>424.9</v>
      </c>
      <c r="F6788" s="24">
        <v>45.08</v>
      </c>
      <c r="G6788" s="24">
        <f t="shared" si="106"/>
        <v>469.97999999999996</v>
      </c>
    </row>
    <row r="6789" spans="1:7" x14ac:dyDescent="0.25">
      <c r="A6789" t="s">
        <v>311</v>
      </c>
      <c r="B6789" t="s">
        <v>314</v>
      </c>
      <c r="C6789" t="s">
        <v>381</v>
      </c>
      <c r="D6789" s="34">
        <v>45261</v>
      </c>
      <c r="E6789">
        <v>424.9</v>
      </c>
      <c r="F6789" s="24">
        <v>45.08</v>
      </c>
      <c r="G6789" s="24">
        <f t="shared" si="106"/>
        <v>469.97999999999996</v>
      </c>
    </row>
    <row r="6790" spans="1:7" x14ac:dyDescent="0.25">
      <c r="A6790" t="s">
        <v>311</v>
      </c>
      <c r="B6790" t="s">
        <v>314</v>
      </c>
      <c r="C6790" t="s">
        <v>382</v>
      </c>
      <c r="D6790" s="34">
        <v>45261</v>
      </c>
      <c r="E6790">
        <v>424.9</v>
      </c>
      <c r="F6790" s="24">
        <v>45.08</v>
      </c>
      <c r="G6790" s="24">
        <f t="shared" si="106"/>
        <v>469.97999999999996</v>
      </c>
    </row>
    <row r="6791" spans="1:7" x14ac:dyDescent="0.25">
      <c r="A6791" t="s">
        <v>311</v>
      </c>
      <c r="B6791" t="s">
        <v>314</v>
      </c>
      <c r="C6791" t="s">
        <v>383</v>
      </c>
      <c r="D6791" s="34">
        <v>45261</v>
      </c>
      <c r="E6791">
        <v>424.9</v>
      </c>
      <c r="F6791" s="24">
        <v>45.08</v>
      </c>
      <c r="G6791" s="24">
        <f t="shared" si="106"/>
        <v>469.97999999999996</v>
      </c>
    </row>
    <row r="6792" spans="1:7" x14ac:dyDescent="0.25">
      <c r="A6792" t="s">
        <v>311</v>
      </c>
      <c r="B6792" t="s">
        <v>314</v>
      </c>
      <c r="C6792" t="s">
        <v>384</v>
      </c>
      <c r="D6792" s="34">
        <v>45261</v>
      </c>
      <c r="E6792">
        <v>424.9</v>
      </c>
      <c r="F6792" s="24">
        <v>45.08</v>
      </c>
      <c r="G6792" s="24">
        <f t="shared" si="106"/>
        <v>469.97999999999996</v>
      </c>
    </row>
    <row r="6793" spans="1:7" x14ac:dyDescent="0.25">
      <c r="A6793" t="s">
        <v>311</v>
      </c>
      <c r="B6793" t="s">
        <v>314</v>
      </c>
      <c r="C6793" t="s">
        <v>385</v>
      </c>
      <c r="D6793" s="34">
        <v>45261</v>
      </c>
      <c r="E6793">
        <v>424.9</v>
      </c>
      <c r="F6793" s="24">
        <v>45.08</v>
      </c>
      <c r="G6793" s="24">
        <f t="shared" si="106"/>
        <v>469.97999999999996</v>
      </c>
    </row>
    <row r="6794" spans="1:7" x14ac:dyDescent="0.25">
      <c r="A6794" t="s">
        <v>311</v>
      </c>
      <c r="B6794" t="s">
        <v>314</v>
      </c>
      <c r="C6794" t="s">
        <v>386</v>
      </c>
      <c r="D6794" s="34">
        <v>45261</v>
      </c>
      <c r="E6794">
        <v>424.9</v>
      </c>
      <c r="F6794" s="24">
        <v>45.08</v>
      </c>
      <c r="G6794" s="24">
        <f t="shared" si="106"/>
        <v>469.97999999999996</v>
      </c>
    </row>
    <row r="6795" spans="1:7" x14ac:dyDescent="0.25">
      <c r="A6795" t="s">
        <v>311</v>
      </c>
      <c r="B6795" t="s">
        <v>314</v>
      </c>
      <c r="C6795" t="s">
        <v>387</v>
      </c>
      <c r="D6795" s="34">
        <v>45261</v>
      </c>
      <c r="E6795">
        <v>424.9</v>
      </c>
      <c r="F6795" s="24">
        <v>45.08</v>
      </c>
      <c r="G6795" s="24">
        <f t="shared" si="106"/>
        <v>469.97999999999996</v>
      </c>
    </row>
    <row r="6796" spans="1:7" x14ac:dyDescent="0.25">
      <c r="A6796" t="s">
        <v>311</v>
      </c>
      <c r="B6796" t="s">
        <v>314</v>
      </c>
      <c r="C6796" t="s">
        <v>388</v>
      </c>
      <c r="D6796" s="34">
        <v>45261</v>
      </c>
      <c r="E6796">
        <v>424.9</v>
      </c>
      <c r="F6796" s="24">
        <v>45.08</v>
      </c>
      <c r="G6796" s="24">
        <f t="shared" si="106"/>
        <v>469.97999999999996</v>
      </c>
    </row>
    <row r="6797" spans="1:7" x14ac:dyDescent="0.25">
      <c r="A6797" t="s">
        <v>311</v>
      </c>
      <c r="B6797" t="s">
        <v>314</v>
      </c>
      <c r="C6797" t="s">
        <v>389</v>
      </c>
      <c r="D6797" s="34">
        <v>45261</v>
      </c>
      <c r="E6797">
        <v>424.9</v>
      </c>
      <c r="F6797" s="24">
        <v>45.08</v>
      </c>
      <c r="G6797" s="24">
        <f t="shared" si="106"/>
        <v>469.97999999999996</v>
      </c>
    </row>
    <row r="6798" spans="1:7" x14ac:dyDescent="0.25">
      <c r="A6798" t="s">
        <v>311</v>
      </c>
      <c r="B6798" t="s">
        <v>314</v>
      </c>
      <c r="C6798" t="s">
        <v>390</v>
      </c>
      <c r="D6798" s="34">
        <v>45261</v>
      </c>
      <c r="E6798">
        <v>424.9</v>
      </c>
      <c r="F6798" s="24">
        <v>45.08</v>
      </c>
      <c r="G6798" s="24">
        <f t="shared" si="106"/>
        <v>469.97999999999996</v>
      </c>
    </row>
    <row r="6799" spans="1:7" x14ac:dyDescent="0.25">
      <c r="A6799" t="s">
        <v>311</v>
      </c>
      <c r="B6799" t="s">
        <v>314</v>
      </c>
      <c r="C6799" t="s">
        <v>391</v>
      </c>
      <c r="D6799" s="34">
        <v>45261</v>
      </c>
      <c r="E6799">
        <v>424.9</v>
      </c>
      <c r="F6799" s="24">
        <v>45.08</v>
      </c>
      <c r="G6799" s="24">
        <f t="shared" si="106"/>
        <v>469.97999999999996</v>
      </c>
    </row>
    <row r="6800" spans="1:7" x14ac:dyDescent="0.25">
      <c r="A6800" t="s">
        <v>311</v>
      </c>
      <c r="B6800" t="s">
        <v>314</v>
      </c>
      <c r="C6800" t="s">
        <v>392</v>
      </c>
      <c r="D6800" s="34">
        <v>45261</v>
      </c>
      <c r="E6800">
        <v>424.9</v>
      </c>
      <c r="F6800" s="24">
        <v>45.08</v>
      </c>
      <c r="G6800" s="24">
        <f t="shared" si="106"/>
        <v>469.97999999999996</v>
      </c>
    </row>
    <row r="6801" spans="1:7" x14ac:dyDescent="0.25">
      <c r="A6801" t="s">
        <v>311</v>
      </c>
      <c r="B6801" t="s">
        <v>314</v>
      </c>
      <c r="C6801" t="s">
        <v>393</v>
      </c>
      <c r="D6801" s="34">
        <v>45261</v>
      </c>
      <c r="E6801">
        <v>424.9</v>
      </c>
      <c r="F6801" s="24">
        <v>45.08</v>
      </c>
      <c r="G6801" s="24">
        <f t="shared" si="106"/>
        <v>469.97999999999996</v>
      </c>
    </row>
    <row r="6802" spans="1:7" x14ac:dyDescent="0.25">
      <c r="A6802" t="s">
        <v>311</v>
      </c>
      <c r="B6802" t="s">
        <v>314</v>
      </c>
      <c r="C6802" t="s">
        <v>394</v>
      </c>
      <c r="D6802" s="34">
        <v>45261</v>
      </c>
      <c r="E6802">
        <v>424.9</v>
      </c>
      <c r="F6802" s="24">
        <v>45.08</v>
      </c>
      <c r="G6802" s="24">
        <f t="shared" si="106"/>
        <v>469.97999999999996</v>
      </c>
    </row>
    <row r="6803" spans="1:7" x14ac:dyDescent="0.25">
      <c r="A6803" t="s">
        <v>311</v>
      </c>
      <c r="B6803" t="s">
        <v>314</v>
      </c>
      <c r="C6803" t="s">
        <v>395</v>
      </c>
      <c r="D6803" s="34">
        <v>45261</v>
      </c>
      <c r="E6803">
        <v>424.9</v>
      </c>
      <c r="F6803" s="24">
        <v>45.08</v>
      </c>
      <c r="G6803" s="24">
        <f t="shared" si="106"/>
        <v>469.97999999999996</v>
      </c>
    </row>
    <row r="6804" spans="1:7" x14ac:dyDescent="0.25">
      <c r="A6804" t="s">
        <v>311</v>
      </c>
      <c r="B6804" t="s">
        <v>314</v>
      </c>
      <c r="C6804" t="s">
        <v>396</v>
      </c>
      <c r="D6804" s="34">
        <v>45261</v>
      </c>
      <c r="E6804">
        <v>424.9</v>
      </c>
      <c r="F6804" s="24">
        <v>45.08</v>
      </c>
      <c r="G6804" s="24">
        <f t="shared" si="106"/>
        <v>469.97999999999996</v>
      </c>
    </row>
    <row r="6805" spans="1:7" x14ac:dyDescent="0.25">
      <c r="A6805" t="s">
        <v>311</v>
      </c>
      <c r="B6805" t="s">
        <v>314</v>
      </c>
      <c r="C6805" t="s">
        <v>397</v>
      </c>
      <c r="D6805" s="34">
        <v>45261</v>
      </c>
      <c r="E6805">
        <v>424.9</v>
      </c>
      <c r="F6805" s="24">
        <v>45.08</v>
      </c>
      <c r="G6805" s="24">
        <f t="shared" si="106"/>
        <v>469.97999999999996</v>
      </c>
    </row>
    <row r="6806" spans="1:7" x14ac:dyDescent="0.25">
      <c r="A6806" t="s">
        <v>311</v>
      </c>
      <c r="B6806" t="s">
        <v>314</v>
      </c>
      <c r="C6806" t="s">
        <v>398</v>
      </c>
      <c r="D6806" s="34">
        <v>45261</v>
      </c>
      <c r="E6806">
        <v>424.9</v>
      </c>
      <c r="F6806" s="24">
        <v>45.08</v>
      </c>
      <c r="G6806" s="24">
        <f t="shared" si="106"/>
        <v>469.97999999999996</v>
      </c>
    </row>
    <row r="6807" spans="1:7" x14ac:dyDescent="0.25">
      <c r="A6807" t="s">
        <v>311</v>
      </c>
      <c r="B6807" t="s">
        <v>314</v>
      </c>
      <c r="C6807" t="s">
        <v>399</v>
      </c>
      <c r="D6807" s="34">
        <v>45261</v>
      </c>
      <c r="E6807">
        <v>424.9</v>
      </c>
      <c r="F6807" s="24">
        <v>45.08</v>
      </c>
      <c r="G6807" s="24">
        <f t="shared" si="106"/>
        <v>469.97999999999996</v>
      </c>
    </row>
    <row r="6808" spans="1:7" x14ac:dyDescent="0.25">
      <c r="A6808" t="s">
        <v>311</v>
      </c>
      <c r="B6808" t="s">
        <v>314</v>
      </c>
      <c r="C6808" t="s">
        <v>400</v>
      </c>
      <c r="D6808" s="34">
        <v>45261</v>
      </c>
      <c r="E6808">
        <v>424.9</v>
      </c>
      <c r="F6808" s="24">
        <v>45.08</v>
      </c>
      <c r="G6808" s="24">
        <f t="shared" si="106"/>
        <v>469.97999999999996</v>
      </c>
    </row>
    <row r="6809" spans="1:7" x14ac:dyDescent="0.25">
      <c r="A6809" t="s">
        <v>311</v>
      </c>
      <c r="B6809" t="s">
        <v>314</v>
      </c>
      <c r="C6809" t="s">
        <v>401</v>
      </c>
      <c r="D6809" s="34">
        <v>45261</v>
      </c>
      <c r="E6809">
        <v>424.9</v>
      </c>
      <c r="F6809" s="24">
        <v>45.08</v>
      </c>
      <c r="G6809" s="24">
        <f t="shared" si="106"/>
        <v>469.97999999999996</v>
      </c>
    </row>
    <row r="6810" spans="1:7" x14ac:dyDescent="0.25">
      <c r="A6810" t="s">
        <v>311</v>
      </c>
      <c r="B6810" t="s">
        <v>314</v>
      </c>
      <c r="C6810" t="s">
        <v>402</v>
      </c>
      <c r="D6810" s="34">
        <v>45261</v>
      </c>
      <c r="E6810">
        <v>424.9</v>
      </c>
      <c r="F6810" s="24">
        <v>45.08</v>
      </c>
      <c r="G6810" s="24">
        <f t="shared" si="106"/>
        <v>469.97999999999996</v>
      </c>
    </row>
    <row r="6811" spans="1:7" x14ac:dyDescent="0.25">
      <c r="A6811" t="s">
        <v>311</v>
      </c>
      <c r="B6811" t="s">
        <v>314</v>
      </c>
      <c r="C6811" t="s">
        <v>403</v>
      </c>
      <c r="D6811" s="34">
        <v>45261</v>
      </c>
      <c r="E6811">
        <v>424.9</v>
      </c>
      <c r="F6811" s="24">
        <v>45.08</v>
      </c>
      <c r="G6811" s="24">
        <f t="shared" si="106"/>
        <v>469.97999999999996</v>
      </c>
    </row>
    <row r="6812" spans="1:7" x14ac:dyDescent="0.25">
      <c r="A6812" t="s">
        <v>311</v>
      </c>
      <c r="B6812" t="s">
        <v>314</v>
      </c>
      <c r="C6812" t="s">
        <v>404</v>
      </c>
      <c r="D6812" s="34">
        <v>45261</v>
      </c>
      <c r="E6812">
        <v>424.9</v>
      </c>
      <c r="F6812" s="24">
        <v>45.08</v>
      </c>
      <c r="G6812" s="24">
        <f t="shared" si="106"/>
        <v>469.97999999999996</v>
      </c>
    </row>
    <row r="6813" spans="1:7" x14ac:dyDescent="0.25">
      <c r="A6813" t="s">
        <v>311</v>
      </c>
      <c r="B6813" t="s">
        <v>314</v>
      </c>
      <c r="C6813" t="s">
        <v>405</v>
      </c>
      <c r="D6813" s="34">
        <v>45261</v>
      </c>
      <c r="E6813">
        <v>424.9</v>
      </c>
      <c r="F6813" s="24">
        <v>45.08</v>
      </c>
      <c r="G6813" s="24">
        <f t="shared" si="106"/>
        <v>469.97999999999996</v>
      </c>
    </row>
    <row r="6814" spans="1:7" x14ac:dyDescent="0.25">
      <c r="A6814" t="s">
        <v>311</v>
      </c>
      <c r="B6814" t="s">
        <v>314</v>
      </c>
      <c r="C6814" t="s">
        <v>406</v>
      </c>
      <c r="D6814" s="34">
        <v>45261</v>
      </c>
      <c r="E6814">
        <v>424.9</v>
      </c>
      <c r="F6814" s="24">
        <v>45.08</v>
      </c>
      <c r="G6814" s="24">
        <f t="shared" si="106"/>
        <v>469.97999999999996</v>
      </c>
    </row>
    <row r="6815" spans="1:7" x14ac:dyDescent="0.25">
      <c r="A6815" t="s">
        <v>311</v>
      </c>
      <c r="B6815" t="s">
        <v>314</v>
      </c>
      <c r="C6815" t="s">
        <v>407</v>
      </c>
      <c r="D6815" s="34">
        <v>45261</v>
      </c>
      <c r="E6815">
        <v>424.9</v>
      </c>
      <c r="F6815" s="24">
        <v>45.08</v>
      </c>
      <c r="G6815" s="24">
        <f t="shared" si="106"/>
        <v>469.97999999999996</v>
      </c>
    </row>
    <row r="6816" spans="1:7" x14ac:dyDescent="0.25">
      <c r="A6816" t="s">
        <v>311</v>
      </c>
      <c r="B6816" t="s">
        <v>314</v>
      </c>
      <c r="C6816" t="s">
        <v>408</v>
      </c>
      <c r="D6816" s="34">
        <v>45261</v>
      </c>
      <c r="E6816">
        <v>424.9</v>
      </c>
      <c r="F6816" s="24">
        <v>45.08</v>
      </c>
      <c r="G6816" s="24">
        <f t="shared" si="106"/>
        <v>469.97999999999996</v>
      </c>
    </row>
    <row r="6817" spans="1:7" x14ac:dyDescent="0.25">
      <c r="A6817" t="s">
        <v>311</v>
      </c>
      <c r="B6817" t="s">
        <v>314</v>
      </c>
      <c r="C6817" t="s">
        <v>409</v>
      </c>
      <c r="D6817" s="34">
        <v>45261</v>
      </c>
      <c r="E6817">
        <v>424.9</v>
      </c>
      <c r="F6817" s="24">
        <v>45.08</v>
      </c>
      <c r="G6817" s="24">
        <f t="shared" si="106"/>
        <v>469.97999999999996</v>
      </c>
    </row>
    <row r="6818" spans="1:7" x14ac:dyDescent="0.25">
      <c r="A6818" t="s">
        <v>311</v>
      </c>
      <c r="B6818" t="s">
        <v>314</v>
      </c>
      <c r="C6818" t="s">
        <v>410</v>
      </c>
      <c r="D6818" s="34">
        <v>45261</v>
      </c>
      <c r="E6818">
        <v>424.9</v>
      </c>
      <c r="F6818" s="24">
        <v>45.08</v>
      </c>
      <c r="G6818" s="24">
        <f t="shared" si="106"/>
        <v>469.97999999999996</v>
      </c>
    </row>
    <row r="6819" spans="1:7" x14ac:dyDescent="0.25">
      <c r="A6819" t="s">
        <v>311</v>
      </c>
      <c r="B6819" t="s">
        <v>314</v>
      </c>
      <c r="C6819" t="s">
        <v>411</v>
      </c>
      <c r="D6819" s="34">
        <v>45261</v>
      </c>
      <c r="E6819">
        <v>424.9</v>
      </c>
      <c r="F6819" s="24">
        <v>45.08</v>
      </c>
      <c r="G6819" s="24">
        <f t="shared" si="106"/>
        <v>469.97999999999996</v>
      </c>
    </row>
    <row r="6820" spans="1:7" x14ac:dyDescent="0.25">
      <c r="A6820" t="s">
        <v>311</v>
      </c>
      <c r="B6820" t="s">
        <v>314</v>
      </c>
      <c r="C6820" t="s">
        <v>412</v>
      </c>
      <c r="D6820" s="34">
        <v>45261</v>
      </c>
      <c r="E6820">
        <v>424.9</v>
      </c>
      <c r="F6820" s="24">
        <v>45.08</v>
      </c>
      <c r="G6820" s="24">
        <f t="shared" si="106"/>
        <v>469.97999999999996</v>
      </c>
    </row>
    <row r="6821" spans="1:7" x14ac:dyDescent="0.25">
      <c r="A6821" t="s">
        <v>311</v>
      </c>
      <c r="B6821" t="s">
        <v>314</v>
      </c>
      <c r="C6821" t="s">
        <v>413</v>
      </c>
      <c r="D6821" s="34">
        <v>45261</v>
      </c>
      <c r="E6821">
        <v>424.9</v>
      </c>
      <c r="F6821" s="24">
        <v>45.08</v>
      </c>
      <c r="G6821" s="24">
        <f t="shared" si="106"/>
        <v>469.97999999999996</v>
      </c>
    </row>
    <row r="6822" spans="1:7" x14ac:dyDescent="0.25">
      <c r="A6822" t="s">
        <v>311</v>
      </c>
      <c r="B6822" t="s">
        <v>314</v>
      </c>
      <c r="C6822" t="s">
        <v>414</v>
      </c>
      <c r="D6822" s="34">
        <v>45261</v>
      </c>
      <c r="E6822">
        <v>424.9</v>
      </c>
      <c r="F6822" s="24">
        <v>45.08</v>
      </c>
      <c r="G6822" s="24">
        <f t="shared" si="106"/>
        <v>469.97999999999996</v>
      </c>
    </row>
    <row r="6823" spans="1:7" x14ac:dyDescent="0.25">
      <c r="A6823" t="s">
        <v>311</v>
      </c>
      <c r="B6823" t="s">
        <v>314</v>
      </c>
      <c r="C6823" t="s">
        <v>415</v>
      </c>
      <c r="D6823" s="34">
        <v>45261</v>
      </c>
      <c r="E6823">
        <v>424.9</v>
      </c>
      <c r="F6823" s="24">
        <v>45.08</v>
      </c>
      <c r="G6823" s="24">
        <f t="shared" si="106"/>
        <v>469.97999999999996</v>
      </c>
    </row>
    <row r="6824" spans="1:7" x14ac:dyDescent="0.25">
      <c r="A6824" t="s">
        <v>311</v>
      </c>
      <c r="B6824" t="s">
        <v>314</v>
      </c>
      <c r="C6824" t="s">
        <v>416</v>
      </c>
      <c r="D6824" s="34">
        <v>45261</v>
      </c>
      <c r="E6824">
        <v>424.9</v>
      </c>
      <c r="F6824" s="24">
        <v>45.08</v>
      </c>
      <c r="G6824" s="24">
        <f t="shared" si="106"/>
        <v>469.97999999999996</v>
      </c>
    </row>
    <row r="6825" spans="1:7" x14ac:dyDescent="0.25">
      <c r="A6825" t="s">
        <v>311</v>
      </c>
      <c r="B6825" t="s">
        <v>314</v>
      </c>
      <c r="C6825" t="s">
        <v>417</v>
      </c>
      <c r="D6825" s="34">
        <v>45261</v>
      </c>
      <c r="E6825">
        <v>424.9</v>
      </c>
      <c r="F6825" s="24">
        <v>45.08</v>
      </c>
      <c r="G6825" s="24">
        <f t="shared" si="106"/>
        <v>469.97999999999996</v>
      </c>
    </row>
    <row r="6826" spans="1:7" x14ac:dyDescent="0.25">
      <c r="A6826" t="s">
        <v>311</v>
      </c>
      <c r="B6826" t="s">
        <v>314</v>
      </c>
      <c r="C6826" t="s">
        <v>418</v>
      </c>
      <c r="D6826" s="34">
        <v>45261</v>
      </c>
      <c r="E6826">
        <v>424.9</v>
      </c>
      <c r="F6826" s="24">
        <v>45.08</v>
      </c>
      <c r="G6826" s="24">
        <f t="shared" si="106"/>
        <v>469.97999999999996</v>
      </c>
    </row>
    <row r="6827" spans="1:7" x14ac:dyDescent="0.25">
      <c r="A6827" t="s">
        <v>311</v>
      </c>
      <c r="B6827" t="s">
        <v>314</v>
      </c>
      <c r="C6827" t="s">
        <v>419</v>
      </c>
      <c r="D6827" s="34">
        <v>45261</v>
      </c>
      <c r="E6827">
        <v>424.9</v>
      </c>
      <c r="F6827" s="24">
        <v>45.08</v>
      </c>
      <c r="G6827" s="24">
        <f t="shared" si="106"/>
        <v>469.97999999999996</v>
      </c>
    </row>
    <row r="6828" spans="1:7" x14ac:dyDescent="0.25">
      <c r="A6828" t="s">
        <v>311</v>
      </c>
      <c r="B6828" t="s">
        <v>314</v>
      </c>
      <c r="C6828" t="s">
        <v>420</v>
      </c>
      <c r="D6828" s="34">
        <v>45261</v>
      </c>
      <c r="E6828">
        <v>424.9</v>
      </c>
      <c r="F6828" s="24">
        <v>45.08</v>
      </c>
      <c r="G6828" s="24">
        <f t="shared" si="106"/>
        <v>469.97999999999996</v>
      </c>
    </row>
    <row r="6829" spans="1:7" x14ac:dyDescent="0.25">
      <c r="A6829" t="s">
        <v>311</v>
      </c>
      <c r="B6829" t="s">
        <v>314</v>
      </c>
      <c r="C6829" t="s">
        <v>421</v>
      </c>
      <c r="D6829" s="34">
        <v>45261</v>
      </c>
      <c r="E6829">
        <v>424.9</v>
      </c>
      <c r="F6829" s="24">
        <v>45.08</v>
      </c>
      <c r="G6829" s="24">
        <f t="shared" si="106"/>
        <v>469.97999999999996</v>
      </c>
    </row>
    <row r="6830" spans="1:7" x14ac:dyDescent="0.25">
      <c r="A6830" t="s">
        <v>311</v>
      </c>
      <c r="B6830" t="s">
        <v>314</v>
      </c>
      <c r="C6830" t="s">
        <v>422</v>
      </c>
      <c r="D6830" s="34">
        <v>45261</v>
      </c>
      <c r="E6830">
        <v>424.9</v>
      </c>
      <c r="F6830" s="24">
        <v>45.08</v>
      </c>
      <c r="G6830" s="24">
        <f t="shared" si="106"/>
        <v>469.97999999999996</v>
      </c>
    </row>
    <row r="6831" spans="1:7" x14ac:dyDescent="0.25">
      <c r="A6831" t="s">
        <v>311</v>
      </c>
      <c r="B6831" t="s">
        <v>314</v>
      </c>
      <c r="C6831" t="s">
        <v>423</v>
      </c>
      <c r="D6831" s="34">
        <v>45261</v>
      </c>
      <c r="E6831">
        <v>424.9</v>
      </c>
      <c r="F6831" s="24">
        <v>45.08</v>
      </c>
      <c r="G6831" s="24">
        <f t="shared" si="106"/>
        <v>469.97999999999996</v>
      </c>
    </row>
    <row r="6832" spans="1:7" x14ac:dyDescent="0.25">
      <c r="A6832" t="s">
        <v>311</v>
      </c>
      <c r="B6832" t="s">
        <v>314</v>
      </c>
      <c r="C6832" t="s">
        <v>424</v>
      </c>
      <c r="D6832" s="34">
        <v>45261</v>
      </c>
      <c r="E6832">
        <v>424.9</v>
      </c>
      <c r="F6832" s="24">
        <v>45.08</v>
      </c>
      <c r="G6832" s="24">
        <f t="shared" si="106"/>
        <v>469.97999999999996</v>
      </c>
    </row>
    <row r="6833" spans="1:7" x14ac:dyDescent="0.25">
      <c r="A6833" t="s">
        <v>311</v>
      </c>
      <c r="B6833" t="s">
        <v>314</v>
      </c>
      <c r="C6833" t="s">
        <v>425</v>
      </c>
      <c r="D6833" s="34">
        <v>45261</v>
      </c>
      <c r="E6833">
        <v>424.9</v>
      </c>
      <c r="F6833" s="24">
        <v>45.08</v>
      </c>
      <c r="G6833" s="24">
        <f t="shared" si="106"/>
        <v>469.97999999999996</v>
      </c>
    </row>
    <row r="6834" spans="1:7" x14ac:dyDescent="0.25">
      <c r="A6834" t="s">
        <v>311</v>
      </c>
      <c r="B6834" t="s">
        <v>314</v>
      </c>
      <c r="C6834" t="s">
        <v>426</v>
      </c>
      <c r="D6834" s="34">
        <v>45261</v>
      </c>
      <c r="E6834">
        <v>426.29</v>
      </c>
      <c r="F6834" s="24">
        <v>45.22</v>
      </c>
      <c r="G6834" s="24">
        <f t="shared" si="106"/>
        <v>471.51</v>
      </c>
    </row>
    <row r="6835" spans="1:7" x14ac:dyDescent="0.25">
      <c r="A6835" t="s">
        <v>311</v>
      </c>
      <c r="B6835" t="s">
        <v>314</v>
      </c>
      <c r="C6835" t="s">
        <v>427</v>
      </c>
      <c r="D6835" s="34">
        <v>45261</v>
      </c>
      <c r="E6835">
        <v>424.9</v>
      </c>
      <c r="F6835" s="24">
        <v>45.08</v>
      </c>
      <c r="G6835" s="24">
        <f t="shared" si="106"/>
        <v>469.97999999999996</v>
      </c>
    </row>
    <row r="6836" spans="1:7" x14ac:dyDescent="0.25">
      <c r="A6836" t="s">
        <v>311</v>
      </c>
      <c r="B6836" t="s">
        <v>314</v>
      </c>
      <c r="C6836" t="s">
        <v>428</v>
      </c>
      <c r="D6836" s="34">
        <v>45261</v>
      </c>
      <c r="E6836">
        <v>424.9</v>
      </c>
      <c r="F6836" s="24">
        <v>45.08</v>
      </c>
      <c r="G6836" s="24">
        <f t="shared" si="106"/>
        <v>469.97999999999996</v>
      </c>
    </row>
    <row r="6837" spans="1:7" x14ac:dyDescent="0.25">
      <c r="A6837" t="s">
        <v>311</v>
      </c>
      <c r="B6837" t="s">
        <v>314</v>
      </c>
      <c r="C6837" t="s">
        <v>429</v>
      </c>
      <c r="D6837" s="34">
        <v>45261</v>
      </c>
      <c r="E6837">
        <v>424.9</v>
      </c>
      <c r="F6837" s="24">
        <v>45.08</v>
      </c>
      <c r="G6837" s="24">
        <f t="shared" si="106"/>
        <v>469.97999999999996</v>
      </c>
    </row>
    <row r="6838" spans="1:7" x14ac:dyDescent="0.25">
      <c r="A6838" t="s">
        <v>311</v>
      </c>
      <c r="B6838" t="s">
        <v>314</v>
      </c>
      <c r="C6838" t="s">
        <v>430</v>
      </c>
      <c r="D6838" s="34">
        <v>45261</v>
      </c>
      <c r="E6838">
        <v>426.29</v>
      </c>
      <c r="F6838" s="24">
        <v>45.22</v>
      </c>
      <c r="G6838" s="24">
        <f t="shared" si="106"/>
        <v>471.51</v>
      </c>
    </row>
    <row r="6839" spans="1:7" x14ac:dyDescent="0.25">
      <c r="A6839" t="s">
        <v>311</v>
      </c>
      <c r="B6839" t="s">
        <v>314</v>
      </c>
      <c r="C6839" t="s">
        <v>431</v>
      </c>
      <c r="D6839" s="34">
        <v>45261</v>
      </c>
      <c r="E6839">
        <v>426.29</v>
      </c>
      <c r="F6839" s="24">
        <v>45.22</v>
      </c>
      <c r="G6839" s="24">
        <f t="shared" si="106"/>
        <v>471.51</v>
      </c>
    </row>
    <row r="6840" spans="1:7" x14ac:dyDescent="0.25">
      <c r="A6840" t="s">
        <v>311</v>
      </c>
      <c r="B6840" t="s">
        <v>314</v>
      </c>
      <c r="C6840" t="s">
        <v>432</v>
      </c>
      <c r="D6840" s="34">
        <v>45261</v>
      </c>
      <c r="E6840">
        <v>426.29</v>
      </c>
      <c r="F6840" s="24">
        <v>45.22</v>
      </c>
      <c r="G6840" s="24">
        <f t="shared" si="106"/>
        <v>471.51</v>
      </c>
    </row>
    <row r="6841" spans="1:7" x14ac:dyDescent="0.25">
      <c r="A6841" t="s">
        <v>311</v>
      </c>
      <c r="B6841" t="s">
        <v>314</v>
      </c>
      <c r="C6841" t="s">
        <v>433</v>
      </c>
      <c r="D6841" s="34">
        <v>45261</v>
      </c>
      <c r="E6841">
        <v>426.29</v>
      </c>
      <c r="F6841" s="24">
        <v>45.22</v>
      </c>
      <c r="G6841" s="24">
        <f t="shared" si="106"/>
        <v>471.51</v>
      </c>
    </row>
    <row r="6842" spans="1:7" x14ac:dyDescent="0.25">
      <c r="A6842" t="s">
        <v>311</v>
      </c>
      <c r="B6842" t="s">
        <v>314</v>
      </c>
      <c r="C6842" t="s">
        <v>434</v>
      </c>
      <c r="D6842" s="34">
        <v>45261</v>
      </c>
      <c r="E6842">
        <v>426.29</v>
      </c>
      <c r="F6842" s="24">
        <v>45.22</v>
      </c>
      <c r="G6842" s="24">
        <f t="shared" si="106"/>
        <v>471.51</v>
      </c>
    </row>
    <row r="6843" spans="1:7" x14ac:dyDescent="0.25">
      <c r="A6843" t="s">
        <v>311</v>
      </c>
      <c r="B6843" t="s">
        <v>314</v>
      </c>
      <c r="C6843" t="s">
        <v>435</v>
      </c>
      <c r="D6843" s="34">
        <v>45261</v>
      </c>
      <c r="E6843">
        <v>426.29</v>
      </c>
      <c r="F6843" s="24">
        <v>45.22</v>
      </c>
      <c r="G6843" s="24">
        <f t="shared" si="106"/>
        <v>471.51</v>
      </c>
    </row>
    <row r="6844" spans="1:7" x14ac:dyDescent="0.25">
      <c r="A6844" t="s">
        <v>311</v>
      </c>
      <c r="B6844" t="s">
        <v>314</v>
      </c>
      <c r="C6844" t="s">
        <v>436</v>
      </c>
      <c r="D6844" s="34">
        <v>45261</v>
      </c>
      <c r="E6844">
        <v>426.29</v>
      </c>
      <c r="F6844" s="24">
        <v>45.22</v>
      </c>
      <c r="G6844" s="24">
        <f t="shared" si="106"/>
        <v>471.51</v>
      </c>
    </row>
    <row r="6845" spans="1:7" x14ac:dyDescent="0.25">
      <c r="A6845" t="s">
        <v>311</v>
      </c>
      <c r="B6845" t="s">
        <v>314</v>
      </c>
      <c r="C6845" t="s">
        <v>437</v>
      </c>
      <c r="D6845" s="34">
        <v>45261</v>
      </c>
      <c r="E6845">
        <v>426.29</v>
      </c>
      <c r="F6845" s="24">
        <v>45.22</v>
      </c>
      <c r="G6845" s="24">
        <f t="shared" si="106"/>
        <v>471.51</v>
      </c>
    </row>
    <row r="6846" spans="1:7" x14ac:dyDescent="0.25">
      <c r="A6846" t="s">
        <v>311</v>
      </c>
      <c r="B6846" t="s">
        <v>314</v>
      </c>
      <c r="C6846" t="s">
        <v>438</v>
      </c>
      <c r="D6846" s="34">
        <v>45261</v>
      </c>
      <c r="E6846">
        <v>426.29</v>
      </c>
      <c r="F6846" s="24">
        <v>45.22</v>
      </c>
      <c r="G6846" s="24">
        <f t="shared" si="106"/>
        <v>471.51</v>
      </c>
    </row>
    <row r="6847" spans="1:7" x14ac:dyDescent="0.25">
      <c r="A6847" t="s">
        <v>311</v>
      </c>
      <c r="B6847" t="s">
        <v>314</v>
      </c>
      <c r="C6847" t="s">
        <v>439</v>
      </c>
      <c r="D6847" s="34">
        <v>45261</v>
      </c>
      <c r="E6847">
        <v>426.29</v>
      </c>
      <c r="F6847" s="24">
        <v>45.22</v>
      </c>
      <c r="G6847" s="24">
        <f t="shared" si="106"/>
        <v>471.51</v>
      </c>
    </row>
    <row r="6848" spans="1:7" x14ac:dyDescent="0.25">
      <c r="A6848" t="s">
        <v>311</v>
      </c>
      <c r="B6848" t="s">
        <v>314</v>
      </c>
      <c r="C6848" t="s">
        <v>440</v>
      </c>
      <c r="D6848" s="34">
        <v>45261</v>
      </c>
      <c r="E6848">
        <v>426.29</v>
      </c>
      <c r="F6848" s="24">
        <v>45.22</v>
      </c>
      <c r="G6848" s="24">
        <f t="shared" si="106"/>
        <v>471.51</v>
      </c>
    </row>
    <row r="6849" spans="1:7" x14ac:dyDescent="0.25">
      <c r="A6849" t="s">
        <v>311</v>
      </c>
      <c r="B6849" t="s">
        <v>314</v>
      </c>
      <c r="C6849" t="s">
        <v>441</v>
      </c>
      <c r="D6849" s="34">
        <v>45261</v>
      </c>
      <c r="E6849">
        <v>426.29</v>
      </c>
      <c r="F6849" s="24">
        <v>45.22</v>
      </c>
      <c r="G6849" s="24">
        <f t="shared" si="106"/>
        <v>471.51</v>
      </c>
    </row>
    <row r="6850" spans="1:7" x14ac:dyDescent="0.25">
      <c r="A6850" t="s">
        <v>311</v>
      </c>
      <c r="B6850" t="s">
        <v>314</v>
      </c>
      <c r="C6850" t="s">
        <v>442</v>
      </c>
      <c r="D6850" s="34">
        <v>45261</v>
      </c>
      <c r="E6850">
        <v>426.29</v>
      </c>
      <c r="F6850" s="24">
        <v>45.22</v>
      </c>
      <c r="G6850" s="24">
        <f t="shared" si="106"/>
        <v>471.51</v>
      </c>
    </row>
    <row r="6851" spans="1:7" x14ac:dyDescent="0.25">
      <c r="A6851" t="s">
        <v>311</v>
      </c>
      <c r="B6851" t="s">
        <v>314</v>
      </c>
      <c r="C6851" t="s">
        <v>443</v>
      </c>
      <c r="D6851" s="34">
        <v>45261</v>
      </c>
      <c r="E6851">
        <v>426.29</v>
      </c>
      <c r="F6851" s="24">
        <v>45.22</v>
      </c>
      <c r="G6851" s="24">
        <f t="shared" ref="G6851:G6914" si="107">SUM(E6851:F6851)</f>
        <v>471.51</v>
      </c>
    </row>
    <row r="6852" spans="1:7" x14ac:dyDescent="0.25">
      <c r="A6852" t="s">
        <v>311</v>
      </c>
      <c r="B6852" t="s">
        <v>314</v>
      </c>
      <c r="C6852" t="s">
        <v>444</v>
      </c>
      <c r="D6852" s="34">
        <v>45261</v>
      </c>
      <c r="E6852">
        <v>426.29</v>
      </c>
      <c r="F6852" s="24">
        <v>45.22</v>
      </c>
      <c r="G6852" s="24">
        <f t="shared" si="107"/>
        <v>471.51</v>
      </c>
    </row>
    <row r="6853" spans="1:7" x14ac:dyDescent="0.25">
      <c r="A6853" t="s">
        <v>311</v>
      </c>
      <c r="B6853" t="s">
        <v>314</v>
      </c>
      <c r="C6853" t="s">
        <v>445</v>
      </c>
      <c r="D6853" s="34">
        <v>45261</v>
      </c>
      <c r="E6853">
        <v>426.29</v>
      </c>
      <c r="F6853" s="24">
        <v>45.22</v>
      </c>
      <c r="G6853" s="24">
        <f t="shared" si="107"/>
        <v>471.51</v>
      </c>
    </row>
    <row r="6854" spans="1:7" x14ac:dyDescent="0.25">
      <c r="A6854" t="s">
        <v>311</v>
      </c>
      <c r="B6854" t="s">
        <v>314</v>
      </c>
      <c r="C6854" t="s">
        <v>446</v>
      </c>
      <c r="D6854" s="34">
        <v>45261</v>
      </c>
      <c r="E6854">
        <v>426.29</v>
      </c>
      <c r="F6854" s="24">
        <v>45.22</v>
      </c>
      <c r="G6854" s="24">
        <f t="shared" si="107"/>
        <v>471.51</v>
      </c>
    </row>
    <row r="6855" spans="1:7" x14ac:dyDescent="0.25">
      <c r="A6855" t="s">
        <v>311</v>
      </c>
      <c r="B6855" t="s">
        <v>314</v>
      </c>
      <c r="C6855" t="s">
        <v>447</v>
      </c>
      <c r="D6855" s="34">
        <v>45261</v>
      </c>
      <c r="E6855">
        <v>426.29</v>
      </c>
      <c r="F6855" s="24">
        <v>45.22</v>
      </c>
      <c r="G6855" s="24">
        <f t="shared" si="107"/>
        <v>471.51</v>
      </c>
    </row>
    <row r="6856" spans="1:7" x14ac:dyDescent="0.25">
      <c r="A6856" t="s">
        <v>311</v>
      </c>
      <c r="B6856" t="s">
        <v>314</v>
      </c>
      <c r="C6856" t="s">
        <v>448</v>
      </c>
      <c r="D6856" s="34">
        <v>45261</v>
      </c>
      <c r="E6856">
        <v>426.29</v>
      </c>
      <c r="F6856" s="24">
        <v>45.22</v>
      </c>
      <c r="G6856" s="24">
        <f t="shared" si="107"/>
        <v>471.51</v>
      </c>
    </row>
    <row r="6857" spans="1:7" x14ac:dyDescent="0.25">
      <c r="A6857" t="s">
        <v>311</v>
      </c>
      <c r="B6857" t="s">
        <v>314</v>
      </c>
      <c r="C6857" t="s">
        <v>449</v>
      </c>
      <c r="D6857" s="34">
        <v>45261</v>
      </c>
      <c r="E6857">
        <v>426.29</v>
      </c>
      <c r="F6857" s="24">
        <v>45.22</v>
      </c>
      <c r="G6857" s="24">
        <f t="shared" si="107"/>
        <v>471.51</v>
      </c>
    </row>
    <row r="6858" spans="1:7" x14ac:dyDescent="0.25">
      <c r="A6858" t="s">
        <v>311</v>
      </c>
      <c r="B6858" t="s">
        <v>314</v>
      </c>
      <c r="C6858" t="s">
        <v>450</v>
      </c>
      <c r="D6858" s="34">
        <v>45261</v>
      </c>
      <c r="E6858">
        <v>426.29</v>
      </c>
      <c r="F6858" s="24">
        <v>45.22</v>
      </c>
      <c r="G6858" s="24">
        <f t="shared" si="107"/>
        <v>471.51</v>
      </c>
    </row>
    <row r="6859" spans="1:7" x14ac:dyDescent="0.25">
      <c r="A6859" t="s">
        <v>311</v>
      </c>
      <c r="B6859" t="s">
        <v>314</v>
      </c>
      <c r="C6859" t="s">
        <v>451</v>
      </c>
      <c r="D6859" s="34">
        <v>45261</v>
      </c>
      <c r="E6859">
        <v>426.29</v>
      </c>
      <c r="F6859" s="24">
        <v>45.22</v>
      </c>
      <c r="G6859" s="24">
        <f t="shared" si="107"/>
        <v>471.51</v>
      </c>
    </row>
    <row r="6860" spans="1:7" x14ac:dyDescent="0.25">
      <c r="A6860" t="s">
        <v>311</v>
      </c>
      <c r="B6860" t="s">
        <v>314</v>
      </c>
      <c r="C6860" t="s">
        <v>452</v>
      </c>
      <c r="D6860" s="34">
        <v>45261</v>
      </c>
      <c r="E6860">
        <v>426.29</v>
      </c>
      <c r="F6860" s="24">
        <v>45.22</v>
      </c>
      <c r="G6860" s="24">
        <f t="shared" si="107"/>
        <v>471.51</v>
      </c>
    </row>
    <row r="6861" spans="1:7" x14ac:dyDescent="0.25">
      <c r="A6861" t="s">
        <v>311</v>
      </c>
      <c r="B6861" t="s">
        <v>314</v>
      </c>
      <c r="C6861" t="s">
        <v>453</v>
      </c>
      <c r="D6861" s="34">
        <v>45261</v>
      </c>
      <c r="E6861">
        <v>426.29</v>
      </c>
      <c r="F6861" s="24">
        <v>45.22</v>
      </c>
      <c r="G6861" s="24">
        <f t="shared" si="107"/>
        <v>471.51</v>
      </c>
    </row>
    <row r="6862" spans="1:7" x14ac:dyDescent="0.25">
      <c r="A6862" t="s">
        <v>311</v>
      </c>
      <c r="B6862" t="s">
        <v>314</v>
      </c>
      <c r="C6862" t="s">
        <v>454</v>
      </c>
      <c r="D6862" s="34">
        <v>45261</v>
      </c>
      <c r="E6862">
        <v>426.29</v>
      </c>
      <c r="F6862" s="24">
        <v>45.22</v>
      </c>
      <c r="G6862" s="24">
        <f t="shared" si="107"/>
        <v>471.51</v>
      </c>
    </row>
    <row r="6863" spans="1:7" x14ac:dyDescent="0.25">
      <c r="A6863" t="s">
        <v>311</v>
      </c>
      <c r="B6863" t="s">
        <v>314</v>
      </c>
      <c r="C6863" t="s">
        <v>455</v>
      </c>
      <c r="D6863" s="34">
        <v>45261</v>
      </c>
      <c r="E6863">
        <v>426.29</v>
      </c>
      <c r="F6863" s="24">
        <v>45.22</v>
      </c>
      <c r="G6863" s="24">
        <f t="shared" si="107"/>
        <v>471.51</v>
      </c>
    </row>
    <row r="6864" spans="1:7" x14ac:dyDescent="0.25">
      <c r="A6864" t="s">
        <v>311</v>
      </c>
      <c r="B6864" t="s">
        <v>314</v>
      </c>
      <c r="C6864" t="s">
        <v>456</v>
      </c>
      <c r="D6864" s="34">
        <v>45261</v>
      </c>
      <c r="E6864">
        <v>426.29</v>
      </c>
      <c r="F6864" s="24">
        <v>45.22</v>
      </c>
      <c r="G6864" s="24">
        <f t="shared" si="107"/>
        <v>471.51</v>
      </c>
    </row>
    <row r="6865" spans="1:7" x14ac:dyDescent="0.25">
      <c r="A6865" t="s">
        <v>311</v>
      </c>
      <c r="B6865" t="s">
        <v>314</v>
      </c>
      <c r="C6865" t="s">
        <v>457</v>
      </c>
      <c r="D6865" s="34">
        <v>45261</v>
      </c>
      <c r="E6865">
        <v>426.29</v>
      </c>
      <c r="F6865" s="24">
        <v>45.22</v>
      </c>
      <c r="G6865" s="24">
        <f t="shared" si="107"/>
        <v>471.51</v>
      </c>
    </row>
    <row r="6866" spans="1:7" x14ac:dyDescent="0.25">
      <c r="A6866" t="s">
        <v>311</v>
      </c>
      <c r="B6866" t="s">
        <v>314</v>
      </c>
      <c r="C6866" t="s">
        <v>458</v>
      </c>
      <c r="D6866" s="34">
        <v>45261</v>
      </c>
      <c r="E6866">
        <v>426.29</v>
      </c>
      <c r="F6866" s="24">
        <v>45.22</v>
      </c>
      <c r="G6866" s="24">
        <f t="shared" si="107"/>
        <v>471.51</v>
      </c>
    </row>
    <row r="6867" spans="1:7" x14ac:dyDescent="0.25">
      <c r="A6867" t="s">
        <v>311</v>
      </c>
      <c r="B6867" t="s">
        <v>314</v>
      </c>
      <c r="C6867" t="s">
        <v>459</v>
      </c>
      <c r="D6867" s="34">
        <v>45261</v>
      </c>
      <c r="E6867">
        <v>426.29</v>
      </c>
      <c r="F6867" s="24">
        <v>45.22</v>
      </c>
      <c r="G6867" s="24">
        <f t="shared" si="107"/>
        <v>471.51</v>
      </c>
    </row>
    <row r="6868" spans="1:7" x14ac:dyDescent="0.25">
      <c r="A6868" t="s">
        <v>311</v>
      </c>
      <c r="B6868" t="s">
        <v>314</v>
      </c>
      <c r="C6868" t="s">
        <v>460</v>
      </c>
      <c r="D6868" s="34">
        <v>45261</v>
      </c>
      <c r="E6868">
        <v>426.29</v>
      </c>
      <c r="F6868" s="24">
        <v>45.22</v>
      </c>
      <c r="G6868" s="24">
        <f t="shared" si="107"/>
        <v>471.51</v>
      </c>
    </row>
    <row r="6869" spans="1:7" x14ac:dyDescent="0.25">
      <c r="A6869" t="s">
        <v>311</v>
      </c>
      <c r="B6869" t="s">
        <v>314</v>
      </c>
      <c r="C6869" t="s">
        <v>461</v>
      </c>
      <c r="D6869" s="34">
        <v>45261</v>
      </c>
      <c r="E6869">
        <v>426.29</v>
      </c>
      <c r="F6869" s="24">
        <v>45.22</v>
      </c>
      <c r="G6869" s="24">
        <f t="shared" si="107"/>
        <v>471.51</v>
      </c>
    </row>
    <row r="6870" spans="1:7" x14ac:dyDescent="0.25">
      <c r="A6870" t="s">
        <v>311</v>
      </c>
      <c r="B6870" t="s">
        <v>314</v>
      </c>
      <c r="C6870" t="s">
        <v>462</v>
      </c>
      <c r="D6870" s="34">
        <v>45261</v>
      </c>
      <c r="E6870">
        <v>426.29</v>
      </c>
      <c r="F6870" s="24">
        <v>45.22</v>
      </c>
      <c r="G6870" s="24">
        <f t="shared" si="107"/>
        <v>471.51</v>
      </c>
    </row>
    <row r="6871" spans="1:7" x14ac:dyDescent="0.25">
      <c r="A6871" t="s">
        <v>311</v>
      </c>
      <c r="B6871" t="s">
        <v>314</v>
      </c>
      <c r="C6871" t="s">
        <v>463</v>
      </c>
      <c r="D6871" s="34">
        <v>45261</v>
      </c>
      <c r="E6871">
        <v>426.29</v>
      </c>
      <c r="F6871" s="24">
        <v>45.22</v>
      </c>
      <c r="G6871" s="24">
        <f t="shared" si="107"/>
        <v>471.51</v>
      </c>
    </row>
    <row r="6872" spans="1:7" x14ac:dyDescent="0.25">
      <c r="A6872" t="s">
        <v>311</v>
      </c>
      <c r="B6872" t="s">
        <v>314</v>
      </c>
      <c r="C6872" t="s">
        <v>464</v>
      </c>
      <c r="D6872" s="34">
        <v>45261</v>
      </c>
      <c r="E6872">
        <v>426.29</v>
      </c>
      <c r="F6872" s="24">
        <v>45.22</v>
      </c>
      <c r="G6872" s="24">
        <f t="shared" si="107"/>
        <v>471.51</v>
      </c>
    </row>
    <row r="6873" spans="1:7" x14ac:dyDescent="0.25">
      <c r="A6873" t="s">
        <v>311</v>
      </c>
      <c r="B6873" t="s">
        <v>314</v>
      </c>
      <c r="C6873" t="s">
        <v>465</v>
      </c>
      <c r="D6873" s="34">
        <v>45261</v>
      </c>
      <c r="E6873">
        <v>426.29</v>
      </c>
      <c r="F6873" s="24">
        <v>45.22</v>
      </c>
      <c r="G6873" s="24">
        <f t="shared" si="107"/>
        <v>471.51</v>
      </c>
    </row>
    <row r="6874" spans="1:7" x14ac:dyDescent="0.25">
      <c r="A6874" t="s">
        <v>311</v>
      </c>
      <c r="B6874" t="s">
        <v>314</v>
      </c>
      <c r="C6874" t="s">
        <v>466</v>
      </c>
      <c r="D6874" s="34">
        <v>45261</v>
      </c>
      <c r="E6874">
        <v>426.29</v>
      </c>
      <c r="F6874" s="24">
        <v>45.22</v>
      </c>
      <c r="G6874" s="24">
        <f t="shared" si="107"/>
        <v>471.51</v>
      </c>
    </row>
    <row r="6875" spans="1:7" x14ac:dyDescent="0.25">
      <c r="A6875" t="s">
        <v>311</v>
      </c>
      <c r="B6875" t="s">
        <v>314</v>
      </c>
      <c r="C6875" t="s">
        <v>467</v>
      </c>
      <c r="D6875" s="34">
        <v>45261</v>
      </c>
      <c r="E6875">
        <v>426.29</v>
      </c>
      <c r="F6875" s="24">
        <v>45.22</v>
      </c>
      <c r="G6875" s="24">
        <f t="shared" si="107"/>
        <v>471.51</v>
      </c>
    </row>
    <row r="6876" spans="1:7" x14ac:dyDescent="0.25">
      <c r="A6876" t="s">
        <v>311</v>
      </c>
      <c r="B6876" t="s">
        <v>314</v>
      </c>
      <c r="C6876" t="s">
        <v>468</v>
      </c>
      <c r="D6876" s="34">
        <v>45261</v>
      </c>
      <c r="E6876">
        <v>426.29</v>
      </c>
      <c r="F6876" s="24">
        <v>45.22</v>
      </c>
      <c r="G6876" s="24">
        <f t="shared" si="107"/>
        <v>471.51</v>
      </c>
    </row>
    <row r="6877" spans="1:7" x14ac:dyDescent="0.25">
      <c r="A6877" t="s">
        <v>311</v>
      </c>
      <c r="B6877" t="s">
        <v>314</v>
      </c>
      <c r="C6877" t="s">
        <v>469</v>
      </c>
      <c r="D6877" s="34">
        <v>45261</v>
      </c>
      <c r="E6877">
        <v>426.29</v>
      </c>
      <c r="F6877" s="24">
        <v>45.22</v>
      </c>
      <c r="G6877" s="24">
        <f t="shared" si="107"/>
        <v>471.51</v>
      </c>
    </row>
    <row r="6878" spans="1:7" x14ac:dyDescent="0.25">
      <c r="A6878" t="s">
        <v>311</v>
      </c>
      <c r="B6878" t="s">
        <v>314</v>
      </c>
      <c r="C6878" t="s">
        <v>470</v>
      </c>
      <c r="D6878" s="34">
        <v>45261</v>
      </c>
      <c r="E6878">
        <v>426.29</v>
      </c>
      <c r="F6878" s="24">
        <v>45.22</v>
      </c>
      <c r="G6878" s="24">
        <f t="shared" si="107"/>
        <v>471.51</v>
      </c>
    </row>
    <row r="6879" spans="1:7" x14ac:dyDescent="0.25">
      <c r="A6879" t="s">
        <v>311</v>
      </c>
      <c r="B6879" t="s">
        <v>314</v>
      </c>
      <c r="C6879" t="s">
        <v>471</v>
      </c>
      <c r="D6879" s="34">
        <v>45261</v>
      </c>
      <c r="E6879">
        <v>426.29</v>
      </c>
      <c r="F6879" s="24">
        <v>45.22</v>
      </c>
      <c r="G6879" s="24">
        <f t="shared" si="107"/>
        <v>471.51</v>
      </c>
    </row>
    <row r="6880" spans="1:7" x14ac:dyDescent="0.25">
      <c r="A6880" t="s">
        <v>311</v>
      </c>
      <c r="B6880" t="s">
        <v>314</v>
      </c>
      <c r="C6880" t="s">
        <v>472</v>
      </c>
      <c r="D6880" s="34">
        <v>45261</v>
      </c>
      <c r="E6880">
        <v>426.29</v>
      </c>
      <c r="F6880" s="24">
        <v>45.22</v>
      </c>
      <c r="G6880" s="24">
        <f t="shared" si="107"/>
        <v>471.51</v>
      </c>
    </row>
    <row r="6881" spans="1:7" x14ac:dyDescent="0.25">
      <c r="A6881" t="s">
        <v>311</v>
      </c>
      <c r="B6881" t="s">
        <v>314</v>
      </c>
      <c r="C6881" t="s">
        <v>473</v>
      </c>
      <c r="D6881" s="34">
        <v>45261</v>
      </c>
      <c r="E6881">
        <v>426.29</v>
      </c>
      <c r="F6881" s="24">
        <v>45.22</v>
      </c>
      <c r="G6881" s="24">
        <f t="shared" si="107"/>
        <v>471.51</v>
      </c>
    </row>
    <row r="6882" spans="1:7" x14ac:dyDescent="0.25">
      <c r="A6882" t="s">
        <v>311</v>
      </c>
      <c r="B6882" t="s">
        <v>314</v>
      </c>
      <c r="C6882" t="s">
        <v>474</v>
      </c>
      <c r="D6882" s="34">
        <v>45261</v>
      </c>
      <c r="E6882">
        <v>426.29</v>
      </c>
      <c r="F6882" s="24">
        <v>45.22</v>
      </c>
      <c r="G6882" s="24">
        <f t="shared" si="107"/>
        <v>471.51</v>
      </c>
    </row>
    <row r="6883" spans="1:7" x14ac:dyDescent="0.25">
      <c r="A6883" t="s">
        <v>311</v>
      </c>
      <c r="B6883" t="s">
        <v>314</v>
      </c>
      <c r="C6883" t="s">
        <v>475</v>
      </c>
      <c r="D6883" s="34">
        <v>45261</v>
      </c>
      <c r="E6883">
        <v>426.29</v>
      </c>
      <c r="F6883" s="24">
        <v>45.22</v>
      </c>
      <c r="G6883" s="24">
        <f t="shared" si="107"/>
        <v>471.51</v>
      </c>
    </row>
    <row r="6884" spans="1:7" x14ac:dyDescent="0.25">
      <c r="A6884" t="s">
        <v>311</v>
      </c>
      <c r="B6884" t="s">
        <v>314</v>
      </c>
      <c r="C6884" t="s">
        <v>476</v>
      </c>
      <c r="D6884" s="34">
        <v>45261</v>
      </c>
      <c r="E6884">
        <v>424.9</v>
      </c>
      <c r="F6884" s="24">
        <v>45.08</v>
      </c>
      <c r="G6884" s="24">
        <f t="shared" si="107"/>
        <v>469.97999999999996</v>
      </c>
    </row>
    <row r="6885" spans="1:7" x14ac:dyDescent="0.25">
      <c r="A6885" t="s">
        <v>311</v>
      </c>
      <c r="B6885" t="s">
        <v>314</v>
      </c>
      <c r="C6885" t="s">
        <v>477</v>
      </c>
      <c r="D6885" s="34">
        <v>45261</v>
      </c>
      <c r="E6885">
        <v>426.29</v>
      </c>
      <c r="F6885" s="24">
        <v>45.22</v>
      </c>
      <c r="G6885" s="24">
        <f t="shared" si="107"/>
        <v>471.51</v>
      </c>
    </row>
    <row r="6886" spans="1:7" x14ac:dyDescent="0.25">
      <c r="A6886" t="s">
        <v>311</v>
      </c>
      <c r="B6886" t="s">
        <v>314</v>
      </c>
      <c r="C6886" t="s">
        <v>478</v>
      </c>
      <c r="D6886" s="34">
        <v>45261</v>
      </c>
      <c r="E6886">
        <v>426.29</v>
      </c>
      <c r="F6886" s="24">
        <v>45.22</v>
      </c>
      <c r="G6886" s="24">
        <f t="shared" si="107"/>
        <v>471.51</v>
      </c>
    </row>
    <row r="6887" spans="1:7" x14ac:dyDescent="0.25">
      <c r="A6887" t="s">
        <v>311</v>
      </c>
      <c r="B6887" t="s">
        <v>314</v>
      </c>
      <c r="C6887" t="s">
        <v>479</v>
      </c>
      <c r="D6887" s="34">
        <v>45261</v>
      </c>
      <c r="E6887">
        <v>426.29</v>
      </c>
      <c r="F6887" s="24">
        <v>45.22</v>
      </c>
      <c r="G6887" s="24">
        <f t="shared" si="107"/>
        <v>471.51</v>
      </c>
    </row>
    <row r="6888" spans="1:7" x14ac:dyDescent="0.25">
      <c r="A6888" t="s">
        <v>311</v>
      </c>
      <c r="B6888" t="s">
        <v>314</v>
      </c>
      <c r="C6888" t="s">
        <v>480</v>
      </c>
      <c r="D6888" s="34">
        <v>45261</v>
      </c>
      <c r="E6888">
        <v>426.29</v>
      </c>
      <c r="F6888" s="24">
        <v>45.22</v>
      </c>
      <c r="G6888" s="24">
        <f t="shared" si="107"/>
        <v>471.51</v>
      </c>
    </row>
    <row r="6889" spans="1:7" x14ac:dyDescent="0.25">
      <c r="A6889" t="s">
        <v>311</v>
      </c>
      <c r="B6889" t="s">
        <v>314</v>
      </c>
      <c r="C6889" t="s">
        <v>481</v>
      </c>
      <c r="D6889" s="34">
        <v>45261</v>
      </c>
      <c r="E6889">
        <v>424.9</v>
      </c>
      <c r="F6889" s="24">
        <v>45.08</v>
      </c>
      <c r="G6889" s="24">
        <f t="shared" si="107"/>
        <v>469.97999999999996</v>
      </c>
    </row>
    <row r="6890" spans="1:7" x14ac:dyDescent="0.25">
      <c r="A6890" t="s">
        <v>311</v>
      </c>
      <c r="B6890" t="s">
        <v>314</v>
      </c>
      <c r="C6890" t="s">
        <v>482</v>
      </c>
      <c r="D6890" s="34">
        <v>45261</v>
      </c>
      <c r="E6890">
        <v>424.9</v>
      </c>
      <c r="F6890" s="24">
        <v>45.08</v>
      </c>
      <c r="G6890" s="24">
        <f t="shared" si="107"/>
        <v>469.97999999999996</v>
      </c>
    </row>
    <row r="6891" spans="1:7" x14ac:dyDescent="0.25">
      <c r="A6891" t="s">
        <v>311</v>
      </c>
      <c r="B6891" t="s">
        <v>314</v>
      </c>
      <c r="C6891" t="s">
        <v>483</v>
      </c>
      <c r="D6891" s="34">
        <v>45261</v>
      </c>
      <c r="E6891">
        <v>424.9</v>
      </c>
      <c r="F6891" s="24">
        <v>45.08</v>
      </c>
      <c r="G6891" s="24">
        <f t="shared" si="107"/>
        <v>469.97999999999996</v>
      </c>
    </row>
    <row r="6892" spans="1:7" x14ac:dyDescent="0.25">
      <c r="A6892" t="s">
        <v>311</v>
      </c>
      <c r="B6892" t="s">
        <v>314</v>
      </c>
      <c r="C6892" t="s">
        <v>484</v>
      </c>
      <c r="D6892" s="34">
        <v>45261</v>
      </c>
      <c r="E6892">
        <v>424.9</v>
      </c>
      <c r="F6892" s="24">
        <v>45.08</v>
      </c>
      <c r="G6892" s="24">
        <f t="shared" si="107"/>
        <v>469.97999999999996</v>
      </c>
    </row>
    <row r="6893" spans="1:7" x14ac:dyDescent="0.25">
      <c r="A6893" t="s">
        <v>311</v>
      </c>
      <c r="B6893" t="s">
        <v>314</v>
      </c>
      <c r="C6893" t="s">
        <v>485</v>
      </c>
      <c r="D6893" s="34">
        <v>45261</v>
      </c>
      <c r="E6893">
        <v>424.9</v>
      </c>
      <c r="F6893" s="24">
        <v>45.08</v>
      </c>
      <c r="G6893" s="24">
        <f t="shared" si="107"/>
        <v>469.97999999999996</v>
      </c>
    </row>
    <row r="6894" spans="1:7" x14ac:dyDescent="0.25">
      <c r="A6894" t="s">
        <v>311</v>
      </c>
      <c r="B6894" t="s">
        <v>314</v>
      </c>
      <c r="C6894" t="s">
        <v>486</v>
      </c>
      <c r="D6894" s="34">
        <v>45261</v>
      </c>
      <c r="E6894">
        <v>424.9</v>
      </c>
      <c r="F6894" s="24">
        <v>45.08</v>
      </c>
      <c r="G6894" s="24">
        <f t="shared" si="107"/>
        <v>469.97999999999996</v>
      </c>
    </row>
    <row r="6895" spans="1:7" x14ac:dyDescent="0.25">
      <c r="A6895" t="s">
        <v>311</v>
      </c>
      <c r="B6895" t="s">
        <v>314</v>
      </c>
      <c r="C6895" t="s">
        <v>487</v>
      </c>
      <c r="D6895" s="34">
        <v>45261</v>
      </c>
      <c r="E6895">
        <v>424.9</v>
      </c>
      <c r="F6895" s="24">
        <v>45.08</v>
      </c>
      <c r="G6895" s="24">
        <f t="shared" si="107"/>
        <v>469.97999999999996</v>
      </c>
    </row>
    <row r="6896" spans="1:7" x14ac:dyDescent="0.25">
      <c r="A6896" t="s">
        <v>311</v>
      </c>
      <c r="B6896" t="s">
        <v>314</v>
      </c>
      <c r="C6896" t="s">
        <v>488</v>
      </c>
      <c r="D6896" s="34">
        <v>45261</v>
      </c>
      <c r="E6896">
        <v>424.9</v>
      </c>
      <c r="F6896" s="24">
        <v>45.08</v>
      </c>
      <c r="G6896" s="24">
        <f t="shared" si="107"/>
        <v>469.97999999999996</v>
      </c>
    </row>
    <row r="6897" spans="1:7" x14ac:dyDescent="0.25">
      <c r="A6897" t="s">
        <v>311</v>
      </c>
      <c r="B6897" t="s">
        <v>314</v>
      </c>
      <c r="C6897" t="s">
        <v>489</v>
      </c>
      <c r="D6897" s="34">
        <v>45261</v>
      </c>
      <c r="E6897">
        <v>424.9</v>
      </c>
      <c r="F6897" s="24">
        <v>45.08</v>
      </c>
      <c r="G6897" s="24">
        <f t="shared" si="107"/>
        <v>469.97999999999996</v>
      </c>
    </row>
    <row r="6898" spans="1:7" x14ac:dyDescent="0.25">
      <c r="A6898" t="s">
        <v>311</v>
      </c>
      <c r="B6898" t="s">
        <v>314</v>
      </c>
      <c r="C6898" t="s">
        <v>490</v>
      </c>
      <c r="D6898" s="34">
        <v>45261</v>
      </c>
      <c r="E6898">
        <v>424.9</v>
      </c>
      <c r="F6898" s="24">
        <v>45.08</v>
      </c>
      <c r="G6898" s="24">
        <f t="shared" si="107"/>
        <v>469.97999999999996</v>
      </c>
    </row>
    <row r="6899" spans="1:7" x14ac:dyDescent="0.25">
      <c r="A6899" t="s">
        <v>311</v>
      </c>
      <c r="B6899" t="s">
        <v>314</v>
      </c>
      <c r="C6899" t="s">
        <v>491</v>
      </c>
      <c r="D6899" s="34">
        <v>45261</v>
      </c>
      <c r="E6899">
        <v>424.9</v>
      </c>
      <c r="F6899" s="24">
        <v>45.08</v>
      </c>
      <c r="G6899" s="24">
        <f t="shared" si="107"/>
        <v>469.97999999999996</v>
      </c>
    </row>
    <row r="6900" spans="1:7" x14ac:dyDescent="0.25">
      <c r="A6900" t="s">
        <v>311</v>
      </c>
      <c r="B6900" t="s">
        <v>314</v>
      </c>
      <c r="C6900" t="s">
        <v>492</v>
      </c>
      <c r="D6900" s="34">
        <v>45261</v>
      </c>
      <c r="E6900">
        <v>424.9</v>
      </c>
      <c r="F6900" s="24">
        <v>45.08</v>
      </c>
      <c r="G6900" s="24">
        <f t="shared" si="107"/>
        <v>469.97999999999996</v>
      </c>
    </row>
    <row r="6901" spans="1:7" x14ac:dyDescent="0.25">
      <c r="A6901" t="s">
        <v>311</v>
      </c>
      <c r="B6901" t="s">
        <v>314</v>
      </c>
      <c r="C6901" t="s">
        <v>493</v>
      </c>
      <c r="D6901" s="34">
        <v>45261</v>
      </c>
      <c r="E6901">
        <v>424.9</v>
      </c>
      <c r="F6901" s="24">
        <v>45.08</v>
      </c>
      <c r="G6901" s="24">
        <f t="shared" si="107"/>
        <v>469.97999999999996</v>
      </c>
    </row>
    <row r="6902" spans="1:7" x14ac:dyDescent="0.25">
      <c r="A6902" t="s">
        <v>311</v>
      </c>
      <c r="B6902" t="s">
        <v>314</v>
      </c>
      <c r="C6902" t="s">
        <v>494</v>
      </c>
      <c r="D6902" s="34">
        <v>45261</v>
      </c>
      <c r="E6902">
        <v>424.9</v>
      </c>
      <c r="F6902" s="24">
        <v>45.08</v>
      </c>
      <c r="G6902" s="24">
        <f t="shared" si="107"/>
        <v>469.97999999999996</v>
      </c>
    </row>
    <row r="6903" spans="1:7" x14ac:dyDescent="0.25">
      <c r="A6903" t="s">
        <v>311</v>
      </c>
      <c r="B6903" t="s">
        <v>314</v>
      </c>
      <c r="C6903" t="s">
        <v>495</v>
      </c>
      <c r="D6903" s="34">
        <v>45261</v>
      </c>
      <c r="E6903">
        <v>424.9</v>
      </c>
      <c r="F6903" s="24">
        <v>45.08</v>
      </c>
      <c r="G6903" s="24">
        <f t="shared" si="107"/>
        <v>469.97999999999996</v>
      </c>
    </row>
    <row r="6904" spans="1:7" x14ac:dyDescent="0.25">
      <c r="A6904" t="s">
        <v>311</v>
      </c>
      <c r="B6904" t="s">
        <v>314</v>
      </c>
      <c r="C6904" t="s">
        <v>496</v>
      </c>
      <c r="D6904" s="34">
        <v>45261</v>
      </c>
      <c r="E6904">
        <v>424.9</v>
      </c>
      <c r="F6904" s="24">
        <v>45.08</v>
      </c>
      <c r="G6904" s="24">
        <f t="shared" si="107"/>
        <v>469.97999999999996</v>
      </c>
    </row>
    <row r="6905" spans="1:7" x14ac:dyDescent="0.25">
      <c r="A6905" t="s">
        <v>311</v>
      </c>
      <c r="B6905" t="s">
        <v>314</v>
      </c>
      <c r="C6905" t="s">
        <v>497</v>
      </c>
      <c r="D6905" s="34">
        <v>45261</v>
      </c>
      <c r="E6905">
        <v>424.9</v>
      </c>
      <c r="F6905" s="24">
        <v>45.08</v>
      </c>
      <c r="G6905" s="24">
        <f t="shared" si="107"/>
        <v>469.97999999999996</v>
      </c>
    </row>
    <row r="6906" spans="1:7" x14ac:dyDescent="0.25">
      <c r="A6906" t="s">
        <v>311</v>
      </c>
      <c r="B6906" t="s">
        <v>314</v>
      </c>
      <c r="C6906" t="s">
        <v>498</v>
      </c>
      <c r="D6906" s="34">
        <v>45261</v>
      </c>
      <c r="E6906">
        <v>424.9</v>
      </c>
      <c r="F6906" s="24">
        <v>45.08</v>
      </c>
      <c r="G6906" s="24">
        <f t="shared" si="107"/>
        <v>469.97999999999996</v>
      </c>
    </row>
    <row r="6907" spans="1:7" x14ac:dyDescent="0.25">
      <c r="A6907" t="s">
        <v>311</v>
      </c>
      <c r="B6907" t="s">
        <v>314</v>
      </c>
      <c r="C6907" t="s">
        <v>499</v>
      </c>
      <c r="D6907" s="34">
        <v>45261</v>
      </c>
      <c r="E6907">
        <v>424.9</v>
      </c>
      <c r="F6907" s="24">
        <v>45.08</v>
      </c>
      <c r="G6907" s="24">
        <f t="shared" si="107"/>
        <v>469.97999999999996</v>
      </c>
    </row>
    <row r="6908" spans="1:7" x14ac:dyDescent="0.25">
      <c r="A6908" t="s">
        <v>311</v>
      </c>
      <c r="B6908" t="s">
        <v>314</v>
      </c>
      <c r="C6908" t="s">
        <v>500</v>
      </c>
      <c r="D6908" s="34">
        <v>45261</v>
      </c>
      <c r="E6908">
        <v>424.9</v>
      </c>
      <c r="F6908" s="24">
        <v>45.08</v>
      </c>
      <c r="G6908" s="24">
        <f t="shared" si="107"/>
        <v>469.97999999999996</v>
      </c>
    </row>
    <row r="6909" spans="1:7" x14ac:dyDescent="0.25">
      <c r="A6909" t="s">
        <v>311</v>
      </c>
      <c r="B6909" t="s">
        <v>314</v>
      </c>
      <c r="C6909" t="s">
        <v>501</v>
      </c>
      <c r="D6909" s="34">
        <v>45261</v>
      </c>
      <c r="E6909">
        <v>424.9</v>
      </c>
      <c r="F6909" s="24">
        <v>45.08</v>
      </c>
      <c r="G6909" s="24">
        <f t="shared" si="107"/>
        <v>469.97999999999996</v>
      </c>
    </row>
    <row r="6910" spans="1:7" x14ac:dyDescent="0.25">
      <c r="A6910" t="s">
        <v>311</v>
      </c>
      <c r="B6910" t="s">
        <v>314</v>
      </c>
      <c r="C6910" t="s">
        <v>502</v>
      </c>
      <c r="D6910" s="34">
        <v>45261</v>
      </c>
      <c r="E6910">
        <v>424.9</v>
      </c>
      <c r="F6910" s="24">
        <v>45.08</v>
      </c>
      <c r="G6910" s="24">
        <f t="shared" si="107"/>
        <v>469.97999999999996</v>
      </c>
    </row>
    <row r="6911" spans="1:7" x14ac:dyDescent="0.25">
      <c r="A6911" t="s">
        <v>311</v>
      </c>
      <c r="B6911" t="s">
        <v>314</v>
      </c>
      <c r="C6911" t="s">
        <v>503</v>
      </c>
      <c r="D6911" s="34">
        <v>45261</v>
      </c>
      <c r="E6911">
        <v>424.9</v>
      </c>
      <c r="F6911" s="24">
        <v>45.08</v>
      </c>
      <c r="G6911" s="24">
        <f t="shared" si="107"/>
        <v>469.97999999999996</v>
      </c>
    </row>
    <row r="6912" spans="1:7" x14ac:dyDescent="0.25">
      <c r="A6912" t="s">
        <v>311</v>
      </c>
      <c r="B6912" t="s">
        <v>314</v>
      </c>
      <c r="C6912" t="s">
        <v>504</v>
      </c>
      <c r="D6912" s="34">
        <v>45261</v>
      </c>
      <c r="E6912">
        <v>424.9</v>
      </c>
      <c r="F6912" s="24">
        <v>45.08</v>
      </c>
      <c r="G6912" s="24">
        <f t="shared" si="107"/>
        <v>469.97999999999996</v>
      </c>
    </row>
    <row r="6913" spans="1:8" x14ac:dyDescent="0.25">
      <c r="A6913" t="s">
        <v>311</v>
      </c>
      <c r="B6913" t="s">
        <v>314</v>
      </c>
      <c r="C6913" t="s">
        <v>505</v>
      </c>
      <c r="D6913" s="34">
        <v>45261</v>
      </c>
      <c r="E6913">
        <v>424.9</v>
      </c>
      <c r="F6913" s="24">
        <v>45.08</v>
      </c>
      <c r="G6913" s="24">
        <f t="shared" si="107"/>
        <v>469.97999999999996</v>
      </c>
      <c r="H6913" s="37">
        <f>SUM(G4610:G6913)</f>
        <v>15460788.480000164</v>
      </c>
    </row>
    <row r="6914" spans="1:8" x14ac:dyDescent="0.25">
      <c r="A6914" t="s">
        <v>311</v>
      </c>
      <c r="B6914" t="s">
        <v>312</v>
      </c>
      <c r="C6914" t="s">
        <v>313</v>
      </c>
      <c r="D6914" s="34">
        <v>45292</v>
      </c>
      <c r="E6914">
        <v>932092.98</v>
      </c>
      <c r="F6914" s="24">
        <v>266399.12</v>
      </c>
      <c r="G6914" s="24">
        <f t="shared" si="107"/>
        <v>1198492.1000000001</v>
      </c>
    </row>
    <row r="6915" spans="1:8" x14ac:dyDescent="0.25">
      <c r="A6915" t="s">
        <v>311</v>
      </c>
      <c r="B6915" t="s">
        <v>314</v>
      </c>
      <c r="C6915" t="s">
        <v>315</v>
      </c>
      <c r="D6915" s="34">
        <v>45292</v>
      </c>
      <c r="E6915">
        <v>426.2</v>
      </c>
      <c r="F6915" s="24">
        <v>43.78</v>
      </c>
      <c r="G6915" s="24">
        <f t="shared" ref="G6915:G6978" si="108">SUM(E6915:F6915)</f>
        <v>469.98</v>
      </c>
    </row>
    <row r="6916" spans="1:8" x14ac:dyDescent="0.25">
      <c r="A6916" t="s">
        <v>311</v>
      </c>
      <c r="B6916" t="s">
        <v>314</v>
      </c>
      <c r="C6916" t="s">
        <v>316</v>
      </c>
      <c r="D6916" s="34">
        <v>45292</v>
      </c>
      <c r="E6916">
        <v>427.59</v>
      </c>
      <c r="F6916" s="24">
        <v>43.92</v>
      </c>
      <c r="G6916" s="24">
        <f t="shared" si="108"/>
        <v>471.51</v>
      </c>
    </row>
    <row r="6917" spans="1:8" x14ac:dyDescent="0.25">
      <c r="A6917" t="s">
        <v>311</v>
      </c>
      <c r="B6917" t="s">
        <v>314</v>
      </c>
      <c r="C6917" t="s">
        <v>317</v>
      </c>
      <c r="D6917" s="34">
        <v>45292</v>
      </c>
      <c r="E6917">
        <v>426.2</v>
      </c>
      <c r="F6917" s="24">
        <v>43.78</v>
      </c>
      <c r="G6917" s="24">
        <f t="shared" si="108"/>
        <v>469.98</v>
      </c>
    </row>
    <row r="6918" spans="1:8" x14ac:dyDescent="0.25">
      <c r="A6918" t="s">
        <v>311</v>
      </c>
      <c r="B6918" t="s">
        <v>314</v>
      </c>
      <c r="C6918" t="s">
        <v>318</v>
      </c>
      <c r="D6918" s="34">
        <v>45292</v>
      </c>
      <c r="E6918">
        <v>427.59</v>
      </c>
      <c r="F6918" s="24">
        <v>43.92</v>
      </c>
      <c r="G6918" s="24">
        <f t="shared" si="108"/>
        <v>471.51</v>
      </c>
    </row>
    <row r="6919" spans="1:8" x14ac:dyDescent="0.25">
      <c r="A6919" t="s">
        <v>311</v>
      </c>
      <c r="B6919" t="s">
        <v>314</v>
      </c>
      <c r="C6919" t="s">
        <v>319</v>
      </c>
      <c r="D6919" s="34">
        <v>45292</v>
      </c>
      <c r="E6919">
        <v>427.59</v>
      </c>
      <c r="F6919" s="24">
        <v>43.92</v>
      </c>
      <c r="G6919" s="24">
        <f t="shared" si="108"/>
        <v>471.51</v>
      </c>
    </row>
    <row r="6920" spans="1:8" x14ac:dyDescent="0.25">
      <c r="A6920" t="s">
        <v>311</v>
      </c>
      <c r="B6920" t="s">
        <v>314</v>
      </c>
      <c r="C6920" t="s">
        <v>320</v>
      </c>
      <c r="D6920" s="34">
        <v>45292</v>
      </c>
      <c r="E6920">
        <v>427.59</v>
      </c>
      <c r="F6920" s="24">
        <v>43.92</v>
      </c>
      <c r="G6920" s="24">
        <f t="shared" si="108"/>
        <v>471.51</v>
      </c>
    </row>
    <row r="6921" spans="1:8" x14ac:dyDescent="0.25">
      <c r="A6921" t="s">
        <v>311</v>
      </c>
      <c r="B6921" t="s">
        <v>314</v>
      </c>
      <c r="C6921" t="s">
        <v>321</v>
      </c>
      <c r="D6921" s="34">
        <v>45292</v>
      </c>
      <c r="E6921">
        <v>426.2</v>
      </c>
      <c r="F6921" s="24">
        <v>43.78</v>
      </c>
      <c r="G6921" s="24">
        <f t="shared" si="108"/>
        <v>469.98</v>
      </c>
    </row>
    <row r="6922" spans="1:8" x14ac:dyDescent="0.25">
      <c r="A6922" t="s">
        <v>311</v>
      </c>
      <c r="B6922" t="s">
        <v>314</v>
      </c>
      <c r="C6922" t="s">
        <v>322</v>
      </c>
      <c r="D6922" s="34">
        <v>45292</v>
      </c>
      <c r="E6922">
        <v>427.59</v>
      </c>
      <c r="F6922" s="24">
        <v>43.92</v>
      </c>
      <c r="G6922" s="24">
        <f t="shared" si="108"/>
        <v>471.51</v>
      </c>
    </row>
    <row r="6923" spans="1:8" x14ac:dyDescent="0.25">
      <c r="A6923" t="s">
        <v>311</v>
      </c>
      <c r="B6923" t="s">
        <v>314</v>
      </c>
      <c r="C6923" t="s">
        <v>323</v>
      </c>
      <c r="D6923" s="34">
        <v>45292</v>
      </c>
      <c r="E6923">
        <v>426.2</v>
      </c>
      <c r="F6923" s="24">
        <v>43.78</v>
      </c>
      <c r="G6923" s="24">
        <f t="shared" si="108"/>
        <v>469.98</v>
      </c>
    </row>
    <row r="6924" spans="1:8" x14ac:dyDescent="0.25">
      <c r="A6924" t="s">
        <v>311</v>
      </c>
      <c r="B6924" t="s">
        <v>314</v>
      </c>
      <c r="C6924" t="s">
        <v>324</v>
      </c>
      <c r="D6924" s="34">
        <v>45292</v>
      </c>
      <c r="E6924">
        <v>427.59</v>
      </c>
      <c r="F6924" s="24">
        <v>43.92</v>
      </c>
      <c r="G6924" s="24">
        <f t="shared" si="108"/>
        <v>471.51</v>
      </c>
    </row>
    <row r="6925" spans="1:8" x14ac:dyDescent="0.25">
      <c r="A6925" t="s">
        <v>311</v>
      </c>
      <c r="B6925" t="s">
        <v>314</v>
      </c>
      <c r="C6925" t="s">
        <v>325</v>
      </c>
      <c r="D6925" s="34">
        <v>45292</v>
      </c>
      <c r="E6925">
        <v>426.2</v>
      </c>
      <c r="F6925" s="24">
        <v>43.78</v>
      </c>
      <c r="G6925" s="24">
        <f t="shared" si="108"/>
        <v>469.98</v>
      </c>
    </row>
    <row r="6926" spans="1:8" x14ac:dyDescent="0.25">
      <c r="A6926" t="s">
        <v>311</v>
      </c>
      <c r="B6926" t="s">
        <v>314</v>
      </c>
      <c r="C6926" t="s">
        <v>326</v>
      </c>
      <c r="D6926" s="34">
        <v>45292</v>
      </c>
      <c r="E6926">
        <v>427.59</v>
      </c>
      <c r="F6926" s="24">
        <v>43.92</v>
      </c>
      <c r="G6926" s="24">
        <f t="shared" si="108"/>
        <v>471.51</v>
      </c>
    </row>
    <row r="6927" spans="1:8" x14ac:dyDescent="0.25">
      <c r="A6927" t="s">
        <v>311</v>
      </c>
      <c r="B6927" t="s">
        <v>314</v>
      </c>
      <c r="C6927" t="s">
        <v>327</v>
      </c>
      <c r="D6927" s="34">
        <v>45292</v>
      </c>
      <c r="E6927">
        <v>427.59</v>
      </c>
      <c r="F6927" s="24">
        <v>43.92</v>
      </c>
      <c r="G6927" s="24">
        <f t="shared" si="108"/>
        <v>471.51</v>
      </c>
    </row>
    <row r="6928" spans="1:8" x14ac:dyDescent="0.25">
      <c r="A6928" t="s">
        <v>311</v>
      </c>
      <c r="B6928" t="s">
        <v>314</v>
      </c>
      <c r="C6928" t="s">
        <v>328</v>
      </c>
      <c r="D6928" s="34">
        <v>45292</v>
      </c>
      <c r="E6928">
        <v>427.59</v>
      </c>
      <c r="F6928" s="24">
        <v>43.92</v>
      </c>
      <c r="G6928" s="24">
        <f t="shared" si="108"/>
        <v>471.51</v>
      </c>
    </row>
    <row r="6929" spans="1:7" x14ac:dyDescent="0.25">
      <c r="A6929" t="s">
        <v>311</v>
      </c>
      <c r="B6929" t="s">
        <v>314</v>
      </c>
      <c r="C6929" t="s">
        <v>329</v>
      </c>
      <c r="D6929" s="34">
        <v>45292</v>
      </c>
      <c r="E6929">
        <v>427.59</v>
      </c>
      <c r="F6929" s="24">
        <v>43.92</v>
      </c>
      <c r="G6929" s="24">
        <f t="shared" si="108"/>
        <v>471.51</v>
      </c>
    </row>
    <row r="6930" spans="1:7" x14ac:dyDescent="0.25">
      <c r="A6930" t="s">
        <v>311</v>
      </c>
      <c r="B6930" t="s">
        <v>314</v>
      </c>
      <c r="C6930" t="s">
        <v>330</v>
      </c>
      <c r="D6930" s="34">
        <v>45292</v>
      </c>
      <c r="E6930">
        <v>426.2</v>
      </c>
      <c r="F6930" s="24">
        <v>43.78</v>
      </c>
      <c r="G6930" s="24">
        <f t="shared" si="108"/>
        <v>469.98</v>
      </c>
    </row>
    <row r="6931" spans="1:7" x14ac:dyDescent="0.25">
      <c r="A6931" t="s">
        <v>311</v>
      </c>
      <c r="B6931" t="s">
        <v>314</v>
      </c>
      <c r="C6931" t="s">
        <v>331</v>
      </c>
      <c r="D6931" s="34">
        <v>45292</v>
      </c>
      <c r="E6931">
        <v>427.59</v>
      </c>
      <c r="F6931" s="24">
        <v>43.92</v>
      </c>
      <c r="G6931" s="24">
        <f t="shared" si="108"/>
        <v>471.51</v>
      </c>
    </row>
    <row r="6932" spans="1:7" x14ac:dyDescent="0.25">
      <c r="A6932" t="s">
        <v>311</v>
      </c>
      <c r="B6932" t="s">
        <v>314</v>
      </c>
      <c r="C6932" t="s">
        <v>332</v>
      </c>
      <c r="D6932" s="34">
        <v>45292</v>
      </c>
      <c r="E6932">
        <v>427.59</v>
      </c>
      <c r="F6932" s="24">
        <v>43.92</v>
      </c>
      <c r="G6932" s="24">
        <f t="shared" si="108"/>
        <v>471.51</v>
      </c>
    </row>
    <row r="6933" spans="1:7" x14ac:dyDescent="0.25">
      <c r="A6933" t="s">
        <v>311</v>
      </c>
      <c r="B6933" t="s">
        <v>314</v>
      </c>
      <c r="C6933" t="s">
        <v>333</v>
      </c>
      <c r="D6933" s="34">
        <v>45292</v>
      </c>
      <c r="E6933">
        <v>427.59</v>
      </c>
      <c r="F6933" s="24">
        <v>43.92</v>
      </c>
      <c r="G6933" s="24">
        <f t="shared" si="108"/>
        <v>471.51</v>
      </c>
    </row>
    <row r="6934" spans="1:7" x14ac:dyDescent="0.25">
      <c r="A6934" t="s">
        <v>311</v>
      </c>
      <c r="B6934" t="s">
        <v>314</v>
      </c>
      <c r="C6934" t="s">
        <v>334</v>
      </c>
      <c r="D6934" s="34">
        <v>45292</v>
      </c>
      <c r="E6934">
        <v>426.2</v>
      </c>
      <c r="F6934" s="24">
        <v>43.78</v>
      </c>
      <c r="G6934" s="24">
        <f t="shared" si="108"/>
        <v>469.98</v>
      </c>
    </row>
    <row r="6935" spans="1:7" x14ac:dyDescent="0.25">
      <c r="A6935" t="s">
        <v>311</v>
      </c>
      <c r="B6935" t="s">
        <v>314</v>
      </c>
      <c r="C6935" t="s">
        <v>335</v>
      </c>
      <c r="D6935" s="34">
        <v>45292</v>
      </c>
      <c r="E6935">
        <v>427.59</v>
      </c>
      <c r="F6935" s="24">
        <v>43.92</v>
      </c>
      <c r="G6935" s="24">
        <f t="shared" si="108"/>
        <v>471.51</v>
      </c>
    </row>
    <row r="6936" spans="1:7" x14ac:dyDescent="0.25">
      <c r="A6936" t="s">
        <v>311</v>
      </c>
      <c r="B6936" t="s">
        <v>314</v>
      </c>
      <c r="C6936" t="s">
        <v>336</v>
      </c>
      <c r="D6936" s="34">
        <v>45292</v>
      </c>
      <c r="E6936">
        <v>427.59</v>
      </c>
      <c r="F6936" s="24">
        <v>43.92</v>
      </c>
      <c r="G6936" s="24">
        <f t="shared" si="108"/>
        <v>471.51</v>
      </c>
    </row>
    <row r="6937" spans="1:7" x14ac:dyDescent="0.25">
      <c r="A6937" t="s">
        <v>311</v>
      </c>
      <c r="B6937" t="s">
        <v>314</v>
      </c>
      <c r="C6937" t="s">
        <v>337</v>
      </c>
      <c r="D6937" s="34">
        <v>45292</v>
      </c>
      <c r="E6937">
        <v>426.2</v>
      </c>
      <c r="F6937" s="24">
        <v>43.78</v>
      </c>
      <c r="G6937" s="24">
        <f t="shared" si="108"/>
        <v>469.98</v>
      </c>
    </row>
    <row r="6938" spans="1:7" x14ac:dyDescent="0.25">
      <c r="A6938" t="s">
        <v>311</v>
      </c>
      <c r="B6938" t="s">
        <v>314</v>
      </c>
      <c r="C6938" t="s">
        <v>338</v>
      </c>
      <c r="D6938" s="34">
        <v>45292</v>
      </c>
      <c r="E6938">
        <v>426.2</v>
      </c>
      <c r="F6938" s="24">
        <v>43.78</v>
      </c>
      <c r="G6938" s="24">
        <f t="shared" si="108"/>
        <v>469.98</v>
      </c>
    </row>
    <row r="6939" spans="1:7" x14ac:dyDescent="0.25">
      <c r="A6939" t="s">
        <v>311</v>
      </c>
      <c r="B6939" t="s">
        <v>314</v>
      </c>
      <c r="C6939" t="s">
        <v>339</v>
      </c>
      <c r="D6939" s="34">
        <v>45292</v>
      </c>
      <c r="E6939">
        <v>426.2</v>
      </c>
      <c r="F6939" s="24">
        <v>43.78</v>
      </c>
      <c r="G6939" s="24">
        <f t="shared" si="108"/>
        <v>469.98</v>
      </c>
    </row>
    <row r="6940" spans="1:7" x14ac:dyDescent="0.25">
      <c r="A6940" t="s">
        <v>311</v>
      </c>
      <c r="B6940" t="s">
        <v>314</v>
      </c>
      <c r="C6940" t="s">
        <v>340</v>
      </c>
      <c r="D6940" s="34">
        <v>45292</v>
      </c>
      <c r="E6940">
        <v>426.2</v>
      </c>
      <c r="F6940" s="24">
        <v>43.78</v>
      </c>
      <c r="G6940" s="24">
        <f t="shared" si="108"/>
        <v>469.98</v>
      </c>
    </row>
    <row r="6941" spans="1:7" x14ac:dyDescent="0.25">
      <c r="A6941" t="s">
        <v>311</v>
      </c>
      <c r="B6941" t="s">
        <v>314</v>
      </c>
      <c r="C6941" t="s">
        <v>341</v>
      </c>
      <c r="D6941" s="34">
        <v>45292</v>
      </c>
      <c r="E6941">
        <v>426.2</v>
      </c>
      <c r="F6941" s="24">
        <v>43.78</v>
      </c>
      <c r="G6941" s="24">
        <f t="shared" si="108"/>
        <v>469.98</v>
      </c>
    </row>
    <row r="6942" spans="1:7" x14ac:dyDescent="0.25">
      <c r="A6942" t="s">
        <v>311</v>
      </c>
      <c r="B6942" t="s">
        <v>314</v>
      </c>
      <c r="C6942" t="s">
        <v>342</v>
      </c>
      <c r="D6942" s="34">
        <v>45292</v>
      </c>
      <c r="E6942">
        <v>426.2</v>
      </c>
      <c r="F6942" s="24">
        <v>43.78</v>
      </c>
      <c r="G6942" s="24">
        <f t="shared" si="108"/>
        <v>469.98</v>
      </c>
    </row>
    <row r="6943" spans="1:7" x14ac:dyDescent="0.25">
      <c r="A6943" t="s">
        <v>311</v>
      </c>
      <c r="B6943" t="s">
        <v>314</v>
      </c>
      <c r="C6943" t="s">
        <v>343</v>
      </c>
      <c r="D6943" s="34">
        <v>45292</v>
      </c>
      <c r="E6943">
        <v>426.2</v>
      </c>
      <c r="F6943" s="24">
        <v>43.78</v>
      </c>
      <c r="G6943" s="24">
        <f t="shared" si="108"/>
        <v>469.98</v>
      </c>
    </row>
    <row r="6944" spans="1:7" x14ac:dyDescent="0.25">
      <c r="A6944" t="s">
        <v>311</v>
      </c>
      <c r="B6944" t="s">
        <v>314</v>
      </c>
      <c r="C6944" t="s">
        <v>344</v>
      </c>
      <c r="D6944" s="34">
        <v>45292</v>
      </c>
      <c r="E6944">
        <v>426.2</v>
      </c>
      <c r="F6944" s="24">
        <v>43.78</v>
      </c>
      <c r="G6944" s="24">
        <f t="shared" si="108"/>
        <v>469.98</v>
      </c>
    </row>
    <row r="6945" spans="1:7" x14ac:dyDescent="0.25">
      <c r="A6945" t="s">
        <v>311</v>
      </c>
      <c r="B6945" t="s">
        <v>314</v>
      </c>
      <c r="C6945" t="s">
        <v>345</v>
      </c>
      <c r="D6945" s="34">
        <v>45292</v>
      </c>
      <c r="E6945">
        <v>426.2</v>
      </c>
      <c r="F6945" s="24">
        <v>43.78</v>
      </c>
      <c r="G6945" s="24">
        <f t="shared" si="108"/>
        <v>469.98</v>
      </c>
    </row>
    <row r="6946" spans="1:7" x14ac:dyDescent="0.25">
      <c r="A6946" t="s">
        <v>311</v>
      </c>
      <c r="B6946" t="s">
        <v>314</v>
      </c>
      <c r="C6946" t="s">
        <v>346</v>
      </c>
      <c r="D6946" s="34">
        <v>45292</v>
      </c>
      <c r="E6946">
        <v>426.2</v>
      </c>
      <c r="F6946" s="24">
        <v>43.78</v>
      </c>
      <c r="G6946" s="24">
        <f t="shared" si="108"/>
        <v>469.98</v>
      </c>
    </row>
    <row r="6947" spans="1:7" x14ac:dyDescent="0.25">
      <c r="A6947" t="s">
        <v>311</v>
      </c>
      <c r="B6947" t="s">
        <v>314</v>
      </c>
      <c r="C6947" t="s">
        <v>347</v>
      </c>
      <c r="D6947" s="34">
        <v>45292</v>
      </c>
      <c r="E6947">
        <v>426.2</v>
      </c>
      <c r="F6947" s="24">
        <v>43.78</v>
      </c>
      <c r="G6947" s="24">
        <f t="shared" si="108"/>
        <v>469.98</v>
      </c>
    </row>
    <row r="6948" spans="1:7" x14ac:dyDescent="0.25">
      <c r="A6948" t="s">
        <v>311</v>
      </c>
      <c r="B6948" t="s">
        <v>314</v>
      </c>
      <c r="C6948" t="s">
        <v>348</v>
      </c>
      <c r="D6948" s="34">
        <v>45292</v>
      </c>
      <c r="E6948">
        <v>426.2</v>
      </c>
      <c r="F6948" s="24">
        <v>43.78</v>
      </c>
      <c r="G6948" s="24">
        <f t="shared" si="108"/>
        <v>469.98</v>
      </c>
    </row>
    <row r="6949" spans="1:7" x14ac:dyDescent="0.25">
      <c r="A6949" t="s">
        <v>311</v>
      </c>
      <c r="B6949" t="s">
        <v>314</v>
      </c>
      <c r="C6949" t="s">
        <v>349</v>
      </c>
      <c r="D6949" s="34">
        <v>45292</v>
      </c>
      <c r="E6949">
        <v>427.59</v>
      </c>
      <c r="F6949" s="24">
        <v>43.92</v>
      </c>
      <c r="G6949" s="24">
        <f t="shared" si="108"/>
        <v>471.51</v>
      </c>
    </row>
    <row r="6950" spans="1:7" x14ac:dyDescent="0.25">
      <c r="A6950" t="s">
        <v>311</v>
      </c>
      <c r="B6950" t="s">
        <v>314</v>
      </c>
      <c r="C6950" t="s">
        <v>350</v>
      </c>
      <c r="D6950" s="34">
        <v>45292</v>
      </c>
      <c r="E6950">
        <v>426.2</v>
      </c>
      <c r="F6950" s="24">
        <v>43.78</v>
      </c>
      <c r="G6950" s="24">
        <f t="shared" si="108"/>
        <v>469.98</v>
      </c>
    </row>
    <row r="6951" spans="1:7" x14ac:dyDescent="0.25">
      <c r="A6951" t="s">
        <v>311</v>
      </c>
      <c r="B6951" t="s">
        <v>314</v>
      </c>
      <c r="C6951" t="s">
        <v>351</v>
      </c>
      <c r="D6951" s="34">
        <v>45292</v>
      </c>
      <c r="E6951">
        <v>427.59</v>
      </c>
      <c r="F6951" s="24">
        <v>43.92</v>
      </c>
      <c r="G6951" s="24">
        <f t="shared" si="108"/>
        <v>471.51</v>
      </c>
    </row>
    <row r="6952" spans="1:7" x14ac:dyDescent="0.25">
      <c r="A6952" t="s">
        <v>311</v>
      </c>
      <c r="B6952" t="s">
        <v>314</v>
      </c>
      <c r="C6952" t="s">
        <v>352</v>
      </c>
      <c r="D6952" s="34">
        <v>45292</v>
      </c>
      <c r="E6952">
        <v>427.59</v>
      </c>
      <c r="F6952" s="24">
        <v>43.92</v>
      </c>
      <c r="G6952" s="24">
        <f t="shared" si="108"/>
        <v>471.51</v>
      </c>
    </row>
    <row r="6953" spans="1:7" x14ac:dyDescent="0.25">
      <c r="A6953" t="s">
        <v>311</v>
      </c>
      <c r="B6953" t="s">
        <v>314</v>
      </c>
      <c r="C6953" t="s">
        <v>353</v>
      </c>
      <c r="D6953" s="34">
        <v>45292</v>
      </c>
      <c r="E6953">
        <v>426.2</v>
      </c>
      <c r="F6953" s="24">
        <v>43.78</v>
      </c>
      <c r="G6953" s="24">
        <f t="shared" si="108"/>
        <v>469.98</v>
      </c>
    </row>
    <row r="6954" spans="1:7" x14ac:dyDescent="0.25">
      <c r="A6954" t="s">
        <v>311</v>
      </c>
      <c r="B6954" t="s">
        <v>314</v>
      </c>
      <c r="C6954" t="s">
        <v>354</v>
      </c>
      <c r="D6954" s="34">
        <v>45292</v>
      </c>
      <c r="E6954">
        <v>427.59</v>
      </c>
      <c r="F6954" s="24">
        <v>43.92</v>
      </c>
      <c r="G6954" s="24">
        <f t="shared" si="108"/>
        <v>471.51</v>
      </c>
    </row>
    <row r="6955" spans="1:7" x14ac:dyDescent="0.25">
      <c r="A6955" t="s">
        <v>311</v>
      </c>
      <c r="B6955" t="s">
        <v>314</v>
      </c>
      <c r="C6955" t="s">
        <v>355</v>
      </c>
      <c r="D6955" s="34">
        <v>45292</v>
      </c>
      <c r="E6955">
        <v>427.59</v>
      </c>
      <c r="F6955" s="24">
        <v>43.92</v>
      </c>
      <c r="G6955" s="24">
        <f t="shared" si="108"/>
        <v>471.51</v>
      </c>
    </row>
    <row r="6956" spans="1:7" x14ac:dyDescent="0.25">
      <c r="A6956" t="s">
        <v>311</v>
      </c>
      <c r="B6956" t="s">
        <v>314</v>
      </c>
      <c r="C6956" t="s">
        <v>356</v>
      </c>
      <c r="D6956" s="34">
        <v>45292</v>
      </c>
      <c r="E6956">
        <v>427.59</v>
      </c>
      <c r="F6956" s="24">
        <v>43.92</v>
      </c>
      <c r="G6956" s="24">
        <f t="shared" si="108"/>
        <v>471.51</v>
      </c>
    </row>
    <row r="6957" spans="1:7" x14ac:dyDescent="0.25">
      <c r="A6957" t="s">
        <v>311</v>
      </c>
      <c r="B6957" t="s">
        <v>314</v>
      </c>
      <c r="C6957" t="s">
        <v>357</v>
      </c>
      <c r="D6957" s="34">
        <v>45292</v>
      </c>
      <c r="E6957">
        <v>427.59</v>
      </c>
      <c r="F6957" s="24">
        <v>43.92</v>
      </c>
      <c r="G6957" s="24">
        <f t="shared" si="108"/>
        <v>471.51</v>
      </c>
    </row>
    <row r="6958" spans="1:7" x14ac:dyDescent="0.25">
      <c r="A6958" t="s">
        <v>311</v>
      </c>
      <c r="B6958" t="s">
        <v>314</v>
      </c>
      <c r="C6958" t="s">
        <v>358</v>
      </c>
      <c r="D6958" s="34">
        <v>45292</v>
      </c>
      <c r="E6958">
        <v>427.59</v>
      </c>
      <c r="F6958" s="24">
        <v>43.92</v>
      </c>
      <c r="G6958" s="24">
        <f t="shared" si="108"/>
        <v>471.51</v>
      </c>
    </row>
    <row r="6959" spans="1:7" x14ac:dyDescent="0.25">
      <c r="A6959" t="s">
        <v>311</v>
      </c>
      <c r="B6959" t="s">
        <v>314</v>
      </c>
      <c r="C6959" t="s">
        <v>359</v>
      </c>
      <c r="D6959" s="34">
        <v>45292</v>
      </c>
      <c r="E6959">
        <v>427.59</v>
      </c>
      <c r="F6959" s="24">
        <v>43.92</v>
      </c>
      <c r="G6959" s="24">
        <f t="shared" si="108"/>
        <v>471.51</v>
      </c>
    </row>
    <row r="6960" spans="1:7" x14ac:dyDescent="0.25">
      <c r="A6960" t="s">
        <v>311</v>
      </c>
      <c r="B6960" t="s">
        <v>314</v>
      </c>
      <c r="C6960" t="s">
        <v>360</v>
      </c>
      <c r="D6960" s="34">
        <v>45292</v>
      </c>
      <c r="E6960">
        <v>427.59</v>
      </c>
      <c r="F6960" s="24">
        <v>43.92</v>
      </c>
      <c r="G6960" s="24">
        <f t="shared" si="108"/>
        <v>471.51</v>
      </c>
    </row>
    <row r="6961" spans="1:7" x14ac:dyDescent="0.25">
      <c r="A6961" t="s">
        <v>311</v>
      </c>
      <c r="B6961" t="s">
        <v>314</v>
      </c>
      <c r="C6961" t="s">
        <v>361</v>
      </c>
      <c r="D6961" s="34">
        <v>45292</v>
      </c>
      <c r="E6961">
        <v>427.59</v>
      </c>
      <c r="F6961" s="24">
        <v>43.92</v>
      </c>
      <c r="G6961" s="24">
        <f t="shared" si="108"/>
        <v>471.51</v>
      </c>
    </row>
    <row r="6962" spans="1:7" x14ac:dyDescent="0.25">
      <c r="A6962" t="s">
        <v>311</v>
      </c>
      <c r="B6962" t="s">
        <v>314</v>
      </c>
      <c r="C6962" t="s">
        <v>362</v>
      </c>
      <c r="D6962" s="34">
        <v>45292</v>
      </c>
      <c r="E6962">
        <v>427.59</v>
      </c>
      <c r="F6962" s="24">
        <v>43.92</v>
      </c>
      <c r="G6962" s="24">
        <f t="shared" si="108"/>
        <v>471.51</v>
      </c>
    </row>
    <row r="6963" spans="1:7" x14ac:dyDescent="0.25">
      <c r="A6963" t="s">
        <v>311</v>
      </c>
      <c r="B6963" t="s">
        <v>314</v>
      </c>
      <c r="C6963" t="s">
        <v>363</v>
      </c>
      <c r="D6963" s="34">
        <v>45292</v>
      </c>
      <c r="E6963">
        <v>427.59</v>
      </c>
      <c r="F6963" s="24">
        <v>43.92</v>
      </c>
      <c r="G6963" s="24">
        <f t="shared" si="108"/>
        <v>471.51</v>
      </c>
    </row>
    <row r="6964" spans="1:7" x14ac:dyDescent="0.25">
      <c r="A6964" t="s">
        <v>311</v>
      </c>
      <c r="B6964" t="s">
        <v>314</v>
      </c>
      <c r="C6964" t="s">
        <v>364</v>
      </c>
      <c r="D6964" s="34">
        <v>45292</v>
      </c>
      <c r="E6964">
        <v>427.59</v>
      </c>
      <c r="F6964" s="24">
        <v>43.92</v>
      </c>
      <c r="G6964" s="24">
        <f t="shared" si="108"/>
        <v>471.51</v>
      </c>
    </row>
    <row r="6965" spans="1:7" x14ac:dyDescent="0.25">
      <c r="A6965" t="s">
        <v>311</v>
      </c>
      <c r="B6965" t="s">
        <v>314</v>
      </c>
      <c r="C6965" t="s">
        <v>365</v>
      </c>
      <c r="D6965" s="34">
        <v>45292</v>
      </c>
      <c r="E6965">
        <v>427.59</v>
      </c>
      <c r="F6965" s="24">
        <v>43.92</v>
      </c>
      <c r="G6965" s="24">
        <f t="shared" si="108"/>
        <v>471.51</v>
      </c>
    </row>
    <row r="6966" spans="1:7" x14ac:dyDescent="0.25">
      <c r="A6966" t="s">
        <v>311</v>
      </c>
      <c r="B6966" t="s">
        <v>314</v>
      </c>
      <c r="C6966" t="s">
        <v>366</v>
      </c>
      <c r="D6966" s="34">
        <v>45292</v>
      </c>
      <c r="E6966">
        <v>427.59</v>
      </c>
      <c r="F6966" s="24">
        <v>43.92</v>
      </c>
      <c r="G6966" s="24">
        <f t="shared" si="108"/>
        <v>471.51</v>
      </c>
    </row>
    <row r="6967" spans="1:7" x14ac:dyDescent="0.25">
      <c r="A6967" t="s">
        <v>311</v>
      </c>
      <c r="B6967" t="s">
        <v>314</v>
      </c>
      <c r="C6967" t="s">
        <v>367</v>
      </c>
      <c r="D6967" s="34">
        <v>45292</v>
      </c>
      <c r="E6967">
        <v>426.2</v>
      </c>
      <c r="F6967" s="24">
        <v>43.78</v>
      </c>
      <c r="G6967" s="24">
        <f t="shared" si="108"/>
        <v>469.98</v>
      </c>
    </row>
    <row r="6968" spans="1:7" x14ac:dyDescent="0.25">
      <c r="A6968" t="s">
        <v>311</v>
      </c>
      <c r="B6968" t="s">
        <v>314</v>
      </c>
      <c r="C6968" t="s">
        <v>368</v>
      </c>
      <c r="D6968" s="34">
        <v>45292</v>
      </c>
      <c r="E6968">
        <v>427.59</v>
      </c>
      <c r="F6968" s="24">
        <v>43.92</v>
      </c>
      <c r="G6968" s="24">
        <f t="shared" si="108"/>
        <v>471.51</v>
      </c>
    </row>
    <row r="6969" spans="1:7" x14ac:dyDescent="0.25">
      <c r="A6969" t="s">
        <v>311</v>
      </c>
      <c r="B6969" t="s">
        <v>314</v>
      </c>
      <c r="C6969" t="s">
        <v>369</v>
      </c>
      <c r="D6969" s="34">
        <v>45292</v>
      </c>
      <c r="E6969">
        <v>427.59</v>
      </c>
      <c r="F6969" s="24">
        <v>43.92</v>
      </c>
      <c r="G6969" s="24">
        <f t="shared" si="108"/>
        <v>471.51</v>
      </c>
    </row>
    <row r="6970" spans="1:7" x14ac:dyDescent="0.25">
      <c r="A6970" t="s">
        <v>311</v>
      </c>
      <c r="B6970" t="s">
        <v>314</v>
      </c>
      <c r="C6970" t="s">
        <v>370</v>
      </c>
      <c r="D6970" s="34">
        <v>45292</v>
      </c>
      <c r="E6970">
        <v>427.59</v>
      </c>
      <c r="F6970" s="24">
        <v>43.92</v>
      </c>
      <c r="G6970" s="24">
        <f t="shared" si="108"/>
        <v>471.51</v>
      </c>
    </row>
    <row r="6971" spans="1:7" x14ac:dyDescent="0.25">
      <c r="A6971" t="s">
        <v>311</v>
      </c>
      <c r="B6971" t="s">
        <v>314</v>
      </c>
      <c r="C6971" t="s">
        <v>371</v>
      </c>
      <c r="D6971" s="34">
        <v>45292</v>
      </c>
      <c r="E6971">
        <v>427.59</v>
      </c>
      <c r="F6971" s="24">
        <v>43.92</v>
      </c>
      <c r="G6971" s="24">
        <f t="shared" si="108"/>
        <v>471.51</v>
      </c>
    </row>
    <row r="6972" spans="1:7" x14ac:dyDescent="0.25">
      <c r="A6972" t="s">
        <v>311</v>
      </c>
      <c r="B6972" t="s">
        <v>314</v>
      </c>
      <c r="C6972" t="s">
        <v>372</v>
      </c>
      <c r="D6972" s="34">
        <v>45292</v>
      </c>
      <c r="E6972">
        <v>427.59</v>
      </c>
      <c r="F6972" s="24">
        <v>43.92</v>
      </c>
      <c r="G6972" s="24">
        <f t="shared" si="108"/>
        <v>471.51</v>
      </c>
    </row>
    <row r="6973" spans="1:7" x14ac:dyDescent="0.25">
      <c r="A6973" t="s">
        <v>311</v>
      </c>
      <c r="B6973" t="s">
        <v>314</v>
      </c>
      <c r="C6973" t="s">
        <v>373</v>
      </c>
      <c r="D6973" s="34">
        <v>45292</v>
      </c>
      <c r="E6973">
        <v>427.59</v>
      </c>
      <c r="F6973" s="24">
        <v>43.92</v>
      </c>
      <c r="G6973" s="24">
        <f t="shared" si="108"/>
        <v>471.51</v>
      </c>
    </row>
    <row r="6974" spans="1:7" x14ac:dyDescent="0.25">
      <c r="A6974" t="s">
        <v>311</v>
      </c>
      <c r="B6974" t="s">
        <v>314</v>
      </c>
      <c r="C6974" t="s">
        <v>374</v>
      </c>
      <c r="D6974" s="34">
        <v>45292</v>
      </c>
      <c r="E6974">
        <v>426.2</v>
      </c>
      <c r="F6974" s="24">
        <v>43.78</v>
      </c>
      <c r="G6974" s="24">
        <f t="shared" si="108"/>
        <v>469.98</v>
      </c>
    </row>
    <row r="6975" spans="1:7" x14ac:dyDescent="0.25">
      <c r="A6975" t="s">
        <v>311</v>
      </c>
      <c r="B6975" t="s">
        <v>314</v>
      </c>
      <c r="C6975" t="s">
        <v>375</v>
      </c>
      <c r="D6975" s="34">
        <v>45292</v>
      </c>
      <c r="E6975">
        <v>427.59</v>
      </c>
      <c r="F6975" s="24">
        <v>43.92</v>
      </c>
      <c r="G6975" s="24">
        <f t="shared" si="108"/>
        <v>471.51</v>
      </c>
    </row>
    <row r="6976" spans="1:7" x14ac:dyDescent="0.25">
      <c r="A6976" t="s">
        <v>311</v>
      </c>
      <c r="B6976" t="s">
        <v>314</v>
      </c>
      <c r="C6976" t="s">
        <v>376</v>
      </c>
      <c r="D6976" s="34">
        <v>45292</v>
      </c>
      <c r="E6976">
        <v>427.59</v>
      </c>
      <c r="F6976" s="24">
        <v>43.92</v>
      </c>
      <c r="G6976" s="24">
        <f t="shared" si="108"/>
        <v>471.51</v>
      </c>
    </row>
    <row r="6977" spans="1:7" x14ac:dyDescent="0.25">
      <c r="A6977" t="s">
        <v>311</v>
      </c>
      <c r="B6977" t="s">
        <v>314</v>
      </c>
      <c r="C6977" t="s">
        <v>377</v>
      </c>
      <c r="D6977" s="34">
        <v>45292</v>
      </c>
      <c r="E6977">
        <v>427.59</v>
      </c>
      <c r="F6977" s="24">
        <v>43.92</v>
      </c>
      <c r="G6977" s="24">
        <f t="shared" si="108"/>
        <v>471.51</v>
      </c>
    </row>
    <row r="6978" spans="1:7" x14ac:dyDescent="0.25">
      <c r="A6978" t="s">
        <v>311</v>
      </c>
      <c r="B6978" t="s">
        <v>314</v>
      </c>
      <c r="C6978" t="s">
        <v>378</v>
      </c>
      <c r="D6978" s="34">
        <v>45292</v>
      </c>
      <c r="E6978">
        <v>427.59</v>
      </c>
      <c r="F6978" s="24">
        <v>43.92</v>
      </c>
      <c r="G6978" s="24">
        <f t="shared" si="108"/>
        <v>471.51</v>
      </c>
    </row>
    <row r="6979" spans="1:7" x14ac:dyDescent="0.25">
      <c r="A6979" t="s">
        <v>311</v>
      </c>
      <c r="B6979" t="s">
        <v>314</v>
      </c>
      <c r="C6979" t="s">
        <v>379</v>
      </c>
      <c r="D6979" s="34">
        <v>45292</v>
      </c>
      <c r="E6979">
        <v>426.2</v>
      </c>
      <c r="F6979" s="24">
        <v>43.78</v>
      </c>
      <c r="G6979" s="24">
        <f t="shared" ref="G6979:G7042" si="109">SUM(E6979:F6979)</f>
        <v>469.98</v>
      </c>
    </row>
    <row r="6980" spans="1:7" x14ac:dyDescent="0.25">
      <c r="A6980" t="s">
        <v>311</v>
      </c>
      <c r="B6980" t="s">
        <v>314</v>
      </c>
      <c r="C6980" t="s">
        <v>380</v>
      </c>
      <c r="D6980" s="34">
        <v>45292</v>
      </c>
      <c r="E6980">
        <v>426.2</v>
      </c>
      <c r="F6980" s="24">
        <v>43.78</v>
      </c>
      <c r="G6980" s="24">
        <f t="shared" si="109"/>
        <v>469.98</v>
      </c>
    </row>
    <row r="6981" spans="1:7" x14ac:dyDescent="0.25">
      <c r="A6981" t="s">
        <v>311</v>
      </c>
      <c r="B6981" t="s">
        <v>314</v>
      </c>
      <c r="C6981" t="s">
        <v>381</v>
      </c>
      <c r="D6981" s="34">
        <v>45292</v>
      </c>
      <c r="E6981">
        <v>426.2</v>
      </c>
      <c r="F6981" s="24">
        <v>43.78</v>
      </c>
      <c r="G6981" s="24">
        <f t="shared" si="109"/>
        <v>469.98</v>
      </c>
    </row>
    <row r="6982" spans="1:7" x14ac:dyDescent="0.25">
      <c r="A6982" t="s">
        <v>311</v>
      </c>
      <c r="B6982" t="s">
        <v>314</v>
      </c>
      <c r="C6982" t="s">
        <v>382</v>
      </c>
      <c r="D6982" s="34">
        <v>45292</v>
      </c>
      <c r="E6982">
        <v>426.2</v>
      </c>
      <c r="F6982" s="24">
        <v>43.78</v>
      </c>
      <c r="G6982" s="24">
        <f t="shared" si="109"/>
        <v>469.98</v>
      </c>
    </row>
    <row r="6983" spans="1:7" x14ac:dyDescent="0.25">
      <c r="A6983" t="s">
        <v>311</v>
      </c>
      <c r="B6983" t="s">
        <v>314</v>
      </c>
      <c r="C6983" t="s">
        <v>383</v>
      </c>
      <c r="D6983" s="34">
        <v>45292</v>
      </c>
      <c r="E6983">
        <v>426.2</v>
      </c>
      <c r="F6983" s="24">
        <v>43.78</v>
      </c>
      <c r="G6983" s="24">
        <f t="shared" si="109"/>
        <v>469.98</v>
      </c>
    </row>
    <row r="6984" spans="1:7" x14ac:dyDescent="0.25">
      <c r="A6984" t="s">
        <v>311</v>
      </c>
      <c r="B6984" t="s">
        <v>314</v>
      </c>
      <c r="C6984" t="s">
        <v>384</v>
      </c>
      <c r="D6984" s="34">
        <v>45292</v>
      </c>
      <c r="E6984">
        <v>426.2</v>
      </c>
      <c r="F6984" s="24">
        <v>43.78</v>
      </c>
      <c r="G6984" s="24">
        <f t="shared" si="109"/>
        <v>469.98</v>
      </c>
    </row>
    <row r="6985" spans="1:7" x14ac:dyDescent="0.25">
      <c r="A6985" t="s">
        <v>311</v>
      </c>
      <c r="B6985" t="s">
        <v>314</v>
      </c>
      <c r="C6985" t="s">
        <v>385</v>
      </c>
      <c r="D6985" s="34">
        <v>45292</v>
      </c>
      <c r="E6985">
        <v>426.2</v>
      </c>
      <c r="F6985" s="24">
        <v>43.78</v>
      </c>
      <c r="G6985" s="24">
        <f t="shared" si="109"/>
        <v>469.98</v>
      </c>
    </row>
    <row r="6986" spans="1:7" x14ac:dyDescent="0.25">
      <c r="A6986" t="s">
        <v>311</v>
      </c>
      <c r="B6986" t="s">
        <v>314</v>
      </c>
      <c r="C6986" t="s">
        <v>386</v>
      </c>
      <c r="D6986" s="34">
        <v>45292</v>
      </c>
      <c r="E6986">
        <v>426.2</v>
      </c>
      <c r="F6986" s="24">
        <v>43.78</v>
      </c>
      <c r="G6986" s="24">
        <f t="shared" si="109"/>
        <v>469.98</v>
      </c>
    </row>
    <row r="6987" spans="1:7" x14ac:dyDescent="0.25">
      <c r="A6987" t="s">
        <v>311</v>
      </c>
      <c r="B6987" t="s">
        <v>314</v>
      </c>
      <c r="C6987" t="s">
        <v>387</v>
      </c>
      <c r="D6987" s="34">
        <v>45292</v>
      </c>
      <c r="E6987">
        <v>426.2</v>
      </c>
      <c r="F6987" s="24">
        <v>43.78</v>
      </c>
      <c r="G6987" s="24">
        <f t="shared" si="109"/>
        <v>469.98</v>
      </c>
    </row>
    <row r="6988" spans="1:7" x14ac:dyDescent="0.25">
      <c r="A6988" t="s">
        <v>311</v>
      </c>
      <c r="B6988" t="s">
        <v>314</v>
      </c>
      <c r="C6988" t="s">
        <v>388</v>
      </c>
      <c r="D6988" s="34">
        <v>45292</v>
      </c>
      <c r="E6988">
        <v>426.2</v>
      </c>
      <c r="F6988" s="24">
        <v>43.78</v>
      </c>
      <c r="G6988" s="24">
        <f t="shared" si="109"/>
        <v>469.98</v>
      </c>
    </row>
    <row r="6989" spans="1:7" x14ac:dyDescent="0.25">
      <c r="A6989" t="s">
        <v>311</v>
      </c>
      <c r="B6989" t="s">
        <v>314</v>
      </c>
      <c r="C6989" t="s">
        <v>389</v>
      </c>
      <c r="D6989" s="34">
        <v>45292</v>
      </c>
      <c r="E6989">
        <v>426.2</v>
      </c>
      <c r="F6989" s="24">
        <v>43.78</v>
      </c>
      <c r="G6989" s="24">
        <f t="shared" si="109"/>
        <v>469.98</v>
      </c>
    </row>
    <row r="6990" spans="1:7" x14ac:dyDescent="0.25">
      <c r="A6990" t="s">
        <v>311</v>
      </c>
      <c r="B6990" t="s">
        <v>314</v>
      </c>
      <c r="C6990" t="s">
        <v>390</v>
      </c>
      <c r="D6990" s="34">
        <v>45292</v>
      </c>
      <c r="E6990">
        <v>426.2</v>
      </c>
      <c r="F6990" s="24">
        <v>43.78</v>
      </c>
      <c r="G6990" s="24">
        <f t="shared" si="109"/>
        <v>469.98</v>
      </c>
    </row>
    <row r="6991" spans="1:7" x14ac:dyDescent="0.25">
      <c r="A6991" t="s">
        <v>311</v>
      </c>
      <c r="B6991" t="s">
        <v>314</v>
      </c>
      <c r="C6991" t="s">
        <v>391</v>
      </c>
      <c r="D6991" s="34">
        <v>45292</v>
      </c>
      <c r="E6991">
        <v>426.2</v>
      </c>
      <c r="F6991" s="24">
        <v>43.78</v>
      </c>
      <c r="G6991" s="24">
        <f t="shared" si="109"/>
        <v>469.98</v>
      </c>
    </row>
    <row r="6992" spans="1:7" x14ac:dyDescent="0.25">
      <c r="A6992" t="s">
        <v>311</v>
      </c>
      <c r="B6992" t="s">
        <v>314</v>
      </c>
      <c r="C6992" t="s">
        <v>392</v>
      </c>
      <c r="D6992" s="34">
        <v>45292</v>
      </c>
      <c r="E6992">
        <v>426.2</v>
      </c>
      <c r="F6992" s="24">
        <v>43.78</v>
      </c>
      <c r="G6992" s="24">
        <f t="shared" si="109"/>
        <v>469.98</v>
      </c>
    </row>
    <row r="6993" spans="1:7" x14ac:dyDescent="0.25">
      <c r="A6993" t="s">
        <v>311</v>
      </c>
      <c r="B6993" t="s">
        <v>314</v>
      </c>
      <c r="C6993" t="s">
        <v>393</v>
      </c>
      <c r="D6993" s="34">
        <v>45292</v>
      </c>
      <c r="E6993">
        <v>426.2</v>
      </c>
      <c r="F6993" s="24">
        <v>43.78</v>
      </c>
      <c r="G6993" s="24">
        <f t="shared" si="109"/>
        <v>469.98</v>
      </c>
    </row>
    <row r="6994" spans="1:7" x14ac:dyDescent="0.25">
      <c r="A6994" t="s">
        <v>311</v>
      </c>
      <c r="B6994" t="s">
        <v>314</v>
      </c>
      <c r="C6994" t="s">
        <v>394</v>
      </c>
      <c r="D6994" s="34">
        <v>45292</v>
      </c>
      <c r="E6994">
        <v>426.2</v>
      </c>
      <c r="F6994" s="24">
        <v>43.78</v>
      </c>
      <c r="G6994" s="24">
        <f t="shared" si="109"/>
        <v>469.98</v>
      </c>
    </row>
    <row r="6995" spans="1:7" x14ac:dyDescent="0.25">
      <c r="A6995" t="s">
        <v>311</v>
      </c>
      <c r="B6995" t="s">
        <v>314</v>
      </c>
      <c r="C6995" t="s">
        <v>395</v>
      </c>
      <c r="D6995" s="34">
        <v>45292</v>
      </c>
      <c r="E6995">
        <v>426.2</v>
      </c>
      <c r="F6995" s="24">
        <v>43.78</v>
      </c>
      <c r="G6995" s="24">
        <f t="shared" si="109"/>
        <v>469.98</v>
      </c>
    </row>
    <row r="6996" spans="1:7" x14ac:dyDescent="0.25">
      <c r="A6996" t="s">
        <v>311</v>
      </c>
      <c r="B6996" t="s">
        <v>314</v>
      </c>
      <c r="C6996" t="s">
        <v>396</v>
      </c>
      <c r="D6996" s="34">
        <v>45292</v>
      </c>
      <c r="E6996">
        <v>426.2</v>
      </c>
      <c r="F6996" s="24">
        <v>43.78</v>
      </c>
      <c r="G6996" s="24">
        <f t="shared" si="109"/>
        <v>469.98</v>
      </c>
    </row>
    <row r="6997" spans="1:7" x14ac:dyDescent="0.25">
      <c r="A6997" t="s">
        <v>311</v>
      </c>
      <c r="B6997" t="s">
        <v>314</v>
      </c>
      <c r="C6997" t="s">
        <v>397</v>
      </c>
      <c r="D6997" s="34">
        <v>45292</v>
      </c>
      <c r="E6997">
        <v>426.2</v>
      </c>
      <c r="F6997" s="24">
        <v>43.78</v>
      </c>
      <c r="G6997" s="24">
        <f t="shared" si="109"/>
        <v>469.98</v>
      </c>
    </row>
    <row r="6998" spans="1:7" x14ac:dyDescent="0.25">
      <c r="A6998" t="s">
        <v>311</v>
      </c>
      <c r="B6998" t="s">
        <v>314</v>
      </c>
      <c r="C6998" t="s">
        <v>398</v>
      </c>
      <c r="D6998" s="34">
        <v>45292</v>
      </c>
      <c r="E6998">
        <v>426.2</v>
      </c>
      <c r="F6998" s="24">
        <v>43.78</v>
      </c>
      <c r="G6998" s="24">
        <f t="shared" si="109"/>
        <v>469.98</v>
      </c>
    </row>
    <row r="6999" spans="1:7" x14ac:dyDescent="0.25">
      <c r="A6999" t="s">
        <v>311</v>
      </c>
      <c r="B6999" t="s">
        <v>314</v>
      </c>
      <c r="C6999" t="s">
        <v>399</v>
      </c>
      <c r="D6999" s="34">
        <v>45292</v>
      </c>
      <c r="E6999">
        <v>426.2</v>
      </c>
      <c r="F6999" s="24">
        <v>43.78</v>
      </c>
      <c r="G6999" s="24">
        <f t="shared" si="109"/>
        <v>469.98</v>
      </c>
    </row>
    <row r="7000" spans="1:7" x14ac:dyDescent="0.25">
      <c r="A7000" t="s">
        <v>311</v>
      </c>
      <c r="B7000" t="s">
        <v>314</v>
      </c>
      <c r="C7000" t="s">
        <v>400</v>
      </c>
      <c r="D7000" s="34">
        <v>45292</v>
      </c>
      <c r="E7000">
        <v>426.2</v>
      </c>
      <c r="F7000" s="24">
        <v>43.78</v>
      </c>
      <c r="G7000" s="24">
        <f t="shared" si="109"/>
        <v>469.98</v>
      </c>
    </row>
    <row r="7001" spans="1:7" x14ac:dyDescent="0.25">
      <c r="A7001" t="s">
        <v>311</v>
      </c>
      <c r="B7001" t="s">
        <v>314</v>
      </c>
      <c r="C7001" t="s">
        <v>401</v>
      </c>
      <c r="D7001" s="34">
        <v>45292</v>
      </c>
      <c r="E7001">
        <v>426.2</v>
      </c>
      <c r="F7001" s="24">
        <v>43.78</v>
      </c>
      <c r="G7001" s="24">
        <f t="shared" si="109"/>
        <v>469.98</v>
      </c>
    </row>
    <row r="7002" spans="1:7" x14ac:dyDescent="0.25">
      <c r="A7002" t="s">
        <v>311</v>
      </c>
      <c r="B7002" t="s">
        <v>314</v>
      </c>
      <c r="C7002" t="s">
        <v>402</v>
      </c>
      <c r="D7002" s="34">
        <v>45292</v>
      </c>
      <c r="E7002">
        <v>426.2</v>
      </c>
      <c r="F7002" s="24">
        <v>43.78</v>
      </c>
      <c r="G7002" s="24">
        <f t="shared" si="109"/>
        <v>469.98</v>
      </c>
    </row>
    <row r="7003" spans="1:7" x14ac:dyDescent="0.25">
      <c r="A7003" t="s">
        <v>311</v>
      </c>
      <c r="B7003" t="s">
        <v>314</v>
      </c>
      <c r="C7003" t="s">
        <v>403</v>
      </c>
      <c r="D7003" s="34">
        <v>45292</v>
      </c>
      <c r="E7003">
        <v>426.2</v>
      </c>
      <c r="F7003" s="24">
        <v>43.78</v>
      </c>
      <c r="G7003" s="24">
        <f t="shared" si="109"/>
        <v>469.98</v>
      </c>
    </row>
    <row r="7004" spans="1:7" x14ac:dyDescent="0.25">
      <c r="A7004" t="s">
        <v>311</v>
      </c>
      <c r="B7004" t="s">
        <v>314</v>
      </c>
      <c r="C7004" t="s">
        <v>404</v>
      </c>
      <c r="D7004" s="34">
        <v>45292</v>
      </c>
      <c r="E7004">
        <v>426.2</v>
      </c>
      <c r="F7004" s="24">
        <v>43.78</v>
      </c>
      <c r="G7004" s="24">
        <f t="shared" si="109"/>
        <v>469.98</v>
      </c>
    </row>
    <row r="7005" spans="1:7" x14ac:dyDescent="0.25">
      <c r="A7005" t="s">
        <v>311</v>
      </c>
      <c r="B7005" t="s">
        <v>314</v>
      </c>
      <c r="C7005" t="s">
        <v>405</v>
      </c>
      <c r="D7005" s="34">
        <v>45292</v>
      </c>
      <c r="E7005">
        <v>426.2</v>
      </c>
      <c r="F7005" s="24">
        <v>43.78</v>
      </c>
      <c r="G7005" s="24">
        <f t="shared" si="109"/>
        <v>469.98</v>
      </c>
    </row>
    <row r="7006" spans="1:7" x14ac:dyDescent="0.25">
      <c r="A7006" t="s">
        <v>311</v>
      </c>
      <c r="B7006" t="s">
        <v>314</v>
      </c>
      <c r="C7006" t="s">
        <v>406</v>
      </c>
      <c r="D7006" s="34">
        <v>45292</v>
      </c>
      <c r="E7006">
        <v>426.2</v>
      </c>
      <c r="F7006" s="24">
        <v>43.78</v>
      </c>
      <c r="G7006" s="24">
        <f t="shared" si="109"/>
        <v>469.98</v>
      </c>
    </row>
    <row r="7007" spans="1:7" x14ac:dyDescent="0.25">
      <c r="A7007" t="s">
        <v>311</v>
      </c>
      <c r="B7007" t="s">
        <v>314</v>
      </c>
      <c r="C7007" t="s">
        <v>407</v>
      </c>
      <c r="D7007" s="34">
        <v>45292</v>
      </c>
      <c r="E7007">
        <v>426.2</v>
      </c>
      <c r="F7007" s="24">
        <v>43.78</v>
      </c>
      <c r="G7007" s="24">
        <f t="shared" si="109"/>
        <v>469.98</v>
      </c>
    </row>
    <row r="7008" spans="1:7" x14ac:dyDescent="0.25">
      <c r="A7008" t="s">
        <v>311</v>
      </c>
      <c r="B7008" t="s">
        <v>314</v>
      </c>
      <c r="C7008" t="s">
        <v>408</v>
      </c>
      <c r="D7008" s="34">
        <v>45292</v>
      </c>
      <c r="E7008">
        <v>426.2</v>
      </c>
      <c r="F7008" s="24">
        <v>43.78</v>
      </c>
      <c r="G7008" s="24">
        <f t="shared" si="109"/>
        <v>469.98</v>
      </c>
    </row>
    <row r="7009" spans="1:7" x14ac:dyDescent="0.25">
      <c r="A7009" t="s">
        <v>311</v>
      </c>
      <c r="B7009" t="s">
        <v>314</v>
      </c>
      <c r="C7009" t="s">
        <v>409</v>
      </c>
      <c r="D7009" s="34">
        <v>45292</v>
      </c>
      <c r="E7009">
        <v>426.2</v>
      </c>
      <c r="F7009" s="24">
        <v>43.78</v>
      </c>
      <c r="G7009" s="24">
        <f t="shared" si="109"/>
        <v>469.98</v>
      </c>
    </row>
    <row r="7010" spans="1:7" x14ac:dyDescent="0.25">
      <c r="A7010" t="s">
        <v>311</v>
      </c>
      <c r="B7010" t="s">
        <v>314</v>
      </c>
      <c r="C7010" t="s">
        <v>410</v>
      </c>
      <c r="D7010" s="34">
        <v>45292</v>
      </c>
      <c r="E7010">
        <v>426.2</v>
      </c>
      <c r="F7010" s="24">
        <v>43.78</v>
      </c>
      <c r="G7010" s="24">
        <f t="shared" si="109"/>
        <v>469.98</v>
      </c>
    </row>
    <row r="7011" spans="1:7" x14ac:dyDescent="0.25">
      <c r="A7011" t="s">
        <v>311</v>
      </c>
      <c r="B7011" t="s">
        <v>314</v>
      </c>
      <c r="C7011" t="s">
        <v>411</v>
      </c>
      <c r="D7011" s="34">
        <v>45292</v>
      </c>
      <c r="E7011">
        <v>426.2</v>
      </c>
      <c r="F7011" s="24">
        <v>43.78</v>
      </c>
      <c r="G7011" s="24">
        <f t="shared" si="109"/>
        <v>469.98</v>
      </c>
    </row>
    <row r="7012" spans="1:7" x14ac:dyDescent="0.25">
      <c r="A7012" t="s">
        <v>311</v>
      </c>
      <c r="B7012" t="s">
        <v>314</v>
      </c>
      <c r="C7012" t="s">
        <v>412</v>
      </c>
      <c r="D7012" s="34">
        <v>45292</v>
      </c>
      <c r="E7012">
        <v>426.2</v>
      </c>
      <c r="F7012" s="24">
        <v>43.78</v>
      </c>
      <c r="G7012" s="24">
        <f t="shared" si="109"/>
        <v>469.98</v>
      </c>
    </row>
    <row r="7013" spans="1:7" x14ac:dyDescent="0.25">
      <c r="A7013" t="s">
        <v>311</v>
      </c>
      <c r="B7013" t="s">
        <v>314</v>
      </c>
      <c r="C7013" t="s">
        <v>413</v>
      </c>
      <c r="D7013" s="34">
        <v>45292</v>
      </c>
      <c r="E7013">
        <v>426.2</v>
      </c>
      <c r="F7013" s="24">
        <v>43.78</v>
      </c>
      <c r="G7013" s="24">
        <f t="shared" si="109"/>
        <v>469.98</v>
      </c>
    </row>
    <row r="7014" spans="1:7" x14ac:dyDescent="0.25">
      <c r="A7014" t="s">
        <v>311</v>
      </c>
      <c r="B7014" t="s">
        <v>314</v>
      </c>
      <c r="C7014" t="s">
        <v>414</v>
      </c>
      <c r="D7014" s="34">
        <v>45292</v>
      </c>
      <c r="E7014">
        <v>426.2</v>
      </c>
      <c r="F7014" s="24">
        <v>43.78</v>
      </c>
      <c r="G7014" s="24">
        <f t="shared" si="109"/>
        <v>469.98</v>
      </c>
    </row>
    <row r="7015" spans="1:7" x14ac:dyDescent="0.25">
      <c r="A7015" t="s">
        <v>311</v>
      </c>
      <c r="B7015" t="s">
        <v>314</v>
      </c>
      <c r="C7015" t="s">
        <v>415</v>
      </c>
      <c r="D7015" s="34">
        <v>45292</v>
      </c>
      <c r="E7015">
        <v>426.2</v>
      </c>
      <c r="F7015" s="24">
        <v>43.78</v>
      </c>
      <c r="G7015" s="24">
        <f t="shared" si="109"/>
        <v>469.98</v>
      </c>
    </row>
    <row r="7016" spans="1:7" x14ac:dyDescent="0.25">
      <c r="A7016" t="s">
        <v>311</v>
      </c>
      <c r="B7016" t="s">
        <v>314</v>
      </c>
      <c r="C7016" t="s">
        <v>416</v>
      </c>
      <c r="D7016" s="34">
        <v>45292</v>
      </c>
      <c r="E7016">
        <v>426.2</v>
      </c>
      <c r="F7016" s="24">
        <v>43.78</v>
      </c>
      <c r="G7016" s="24">
        <f t="shared" si="109"/>
        <v>469.98</v>
      </c>
    </row>
    <row r="7017" spans="1:7" x14ac:dyDescent="0.25">
      <c r="A7017" t="s">
        <v>311</v>
      </c>
      <c r="B7017" t="s">
        <v>314</v>
      </c>
      <c r="C7017" t="s">
        <v>417</v>
      </c>
      <c r="D7017" s="34">
        <v>45292</v>
      </c>
      <c r="E7017">
        <v>426.2</v>
      </c>
      <c r="F7017" s="24">
        <v>43.78</v>
      </c>
      <c r="G7017" s="24">
        <f t="shared" si="109"/>
        <v>469.98</v>
      </c>
    </row>
    <row r="7018" spans="1:7" x14ac:dyDescent="0.25">
      <c r="A7018" t="s">
        <v>311</v>
      </c>
      <c r="B7018" t="s">
        <v>314</v>
      </c>
      <c r="C7018" t="s">
        <v>418</v>
      </c>
      <c r="D7018" s="34">
        <v>45292</v>
      </c>
      <c r="E7018">
        <v>426.2</v>
      </c>
      <c r="F7018" s="24">
        <v>43.78</v>
      </c>
      <c r="G7018" s="24">
        <f t="shared" si="109"/>
        <v>469.98</v>
      </c>
    </row>
    <row r="7019" spans="1:7" x14ac:dyDescent="0.25">
      <c r="A7019" t="s">
        <v>311</v>
      </c>
      <c r="B7019" t="s">
        <v>314</v>
      </c>
      <c r="C7019" t="s">
        <v>419</v>
      </c>
      <c r="D7019" s="34">
        <v>45292</v>
      </c>
      <c r="E7019">
        <v>426.2</v>
      </c>
      <c r="F7019" s="24">
        <v>43.78</v>
      </c>
      <c r="G7019" s="24">
        <f t="shared" si="109"/>
        <v>469.98</v>
      </c>
    </row>
    <row r="7020" spans="1:7" x14ac:dyDescent="0.25">
      <c r="A7020" t="s">
        <v>311</v>
      </c>
      <c r="B7020" t="s">
        <v>314</v>
      </c>
      <c r="C7020" t="s">
        <v>420</v>
      </c>
      <c r="D7020" s="34">
        <v>45292</v>
      </c>
      <c r="E7020">
        <v>426.2</v>
      </c>
      <c r="F7020" s="24">
        <v>43.78</v>
      </c>
      <c r="G7020" s="24">
        <f t="shared" si="109"/>
        <v>469.98</v>
      </c>
    </row>
    <row r="7021" spans="1:7" x14ac:dyDescent="0.25">
      <c r="A7021" t="s">
        <v>311</v>
      </c>
      <c r="B7021" t="s">
        <v>314</v>
      </c>
      <c r="C7021" t="s">
        <v>421</v>
      </c>
      <c r="D7021" s="34">
        <v>45292</v>
      </c>
      <c r="E7021">
        <v>426.2</v>
      </c>
      <c r="F7021" s="24">
        <v>43.78</v>
      </c>
      <c r="G7021" s="24">
        <f t="shared" si="109"/>
        <v>469.98</v>
      </c>
    </row>
    <row r="7022" spans="1:7" x14ac:dyDescent="0.25">
      <c r="A7022" t="s">
        <v>311</v>
      </c>
      <c r="B7022" t="s">
        <v>314</v>
      </c>
      <c r="C7022" t="s">
        <v>422</v>
      </c>
      <c r="D7022" s="34">
        <v>45292</v>
      </c>
      <c r="E7022">
        <v>426.2</v>
      </c>
      <c r="F7022" s="24">
        <v>43.78</v>
      </c>
      <c r="G7022" s="24">
        <f t="shared" si="109"/>
        <v>469.98</v>
      </c>
    </row>
    <row r="7023" spans="1:7" x14ac:dyDescent="0.25">
      <c r="A7023" t="s">
        <v>311</v>
      </c>
      <c r="B7023" t="s">
        <v>314</v>
      </c>
      <c r="C7023" t="s">
        <v>423</v>
      </c>
      <c r="D7023" s="34">
        <v>45292</v>
      </c>
      <c r="E7023">
        <v>426.2</v>
      </c>
      <c r="F7023" s="24">
        <v>43.78</v>
      </c>
      <c r="G7023" s="24">
        <f t="shared" si="109"/>
        <v>469.98</v>
      </c>
    </row>
    <row r="7024" spans="1:7" x14ac:dyDescent="0.25">
      <c r="A7024" t="s">
        <v>311</v>
      </c>
      <c r="B7024" t="s">
        <v>314</v>
      </c>
      <c r="C7024" t="s">
        <v>424</v>
      </c>
      <c r="D7024" s="34">
        <v>45292</v>
      </c>
      <c r="E7024">
        <v>426.2</v>
      </c>
      <c r="F7024" s="24">
        <v>43.78</v>
      </c>
      <c r="G7024" s="24">
        <f t="shared" si="109"/>
        <v>469.98</v>
      </c>
    </row>
    <row r="7025" spans="1:7" x14ac:dyDescent="0.25">
      <c r="A7025" t="s">
        <v>311</v>
      </c>
      <c r="B7025" t="s">
        <v>314</v>
      </c>
      <c r="C7025" t="s">
        <v>425</v>
      </c>
      <c r="D7025" s="34">
        <v>45292</v>
      </c>
      <c r="E7025">
        <v>426.2</v>
      </c>
      <c r="F7025" s="24">
        <v>43.78</v>
      </c>
      <c r="G7025" s="24">
        <f t="shared" si="109"/>
        <v>469.98</v>
      </c>
    </row>
    <row r="7026" spans="1:7" x14ac:dyDescent="0.25">
      <c r="A7026" t="s">
        <v>311</v>
      </c>
      <c r="B7026" t="s">
        <v>314</v>
      </c>
      <c r="C7026" t="s">
        <v>426</v>
      </c>
      <c r="D7026" s="34">
        <v>45292</v>
      </c>
      <c r="E7026">
        <v>427.59</v>
      </c>
      <c r="F7026" s="24">
        <v>43.92</v>
      </c>
      <c r="G7026" s="24">
        <f t="shared" si="109"/>
        <v>471.51</v>
      </c>
    </row>
    <row r="7027" spans="1:7" x14ac:dyDescent="0.25">
      <c r="A7027" t="s">
        <v>311</v>
      </c>
      <c r="B7027" t="s">
        <v>314</v>
      </c>
      <c r="C7027" t="s">
        <v>427</v>
      </c>
      <c r="D7027" s="34">
        <v>45292</v>
      </c>
      <c r="E7027">
        <v>426.2</v>
      </c>
      <c r="F7027" s="24">
        <v>43.78</v>
      </c>
      <c r="G7027" s="24">
        <f t="shared" si="109"/>
        <v>469.98</v>
      </c>
    </row>
    <row r="7028" spans="1:7" x14ac:dyDescent="0.25">
      <c r="A7028" t="s">
        <v>311</v>
      </c>
      <c r="B7028" t="s">
        <v>314</v>
      </c>
      <c r="C7028" t="s">
        <v>428</v>
      </c>
      <c r="D7028" s="34">
        <v>45292</v>
      </c>
      <c r="E7028">
        <v>426.2</v>
      </c>
      <c r="F7028" s="24">
        <v>43.78</v>
      </c>
      <c r="G7028" s="24">
        <f t="shared" si="109"/>
        <v>469.98</v>
      </c>
    </row>
    <row r="7029" spans="1:7" x14ac:dyDescent="0.25">
      <c r="A7029" t="s">
        <v>311</v>
      </c>
      <c r="B7029" t="s">
        <v>314</v>
      </c>
      <c r="C7029" t="s">
        <v>429</v>
      </c>
      <c r="D7029" s="34">
        <v>45292</v>
      </c>
      <c r="E7029">
        <v>426.2</v>
      </c>
      <c r="F7029" s="24">
        <v>43.78</v>
      </c>
      <c r="G7029" s="24">
        <f t="shared" si="109"/>
        <v>469.98</v>
      </c>
    </row>
    <row r="7030" spans="1:7" x14ac:dyDescent="0.25">
      <c r="A7030" t="s">
        <v>311</v>
      </c>
      <c r="B7030" t="s">
        <v>314</v>
      </c>
      <c r="C7030" t="s">
        <v>430</v>
      </c>
      <c r="D7030" s="34">
        <v>45292</v>
      </c>
      <c r="E7030">
        <v>427.59</v>
      </c>
      <c r="F7030" s="24">
        <v>43.92</v>
      </c>
      <c r="G7030" s="24">
        <f t="shared" si="109"/>
        <v>471.51</v>
      </c>
    </row>
    <row r="7031" spans="1:7" x14ac:dyDescent="0.25">
      <c r="A7031" t="s">
        <v>311</v>
      </c>
      <c r="B7031" t="s">
        <v>314</v>
      </c>
      <c r="C7031" t="s">
        <v>431</v>
      </c>
      <c r="D7031" s="34">
        <v>45292</v>
      </c>
      <c r="E7031">
        <v>427.59</v>
      </c>
      <c r="F7031" s="24">
        <v>43.92</v>
      </c>
      <c r="G7031" s="24">
        <f t="shared" si="109"/>
        <v>471.51</v>
      </c>
    </row>
    <row r="7032" spans="1:7" x14ac:dyDescent="0.25">
      <c r="A7032" t="s">
        <v>311</v>
      </c>
      <c r="B7032" t="s">
        <v>314</v>
      </c>
      <c r="C7032" t="s">
        <v>432</v>
      </c>
      <c r="D7032" s="34">
        <v>45292</v>
      </c>
      <c r="E7032">
        <v>427.59</v>
      </c>
      <c r="F7032" s="24">
        <v>43.92</v>
      </c>
      <c r="G7032" s="24">
        <f t="shared" si="109"/>
        <v>471.51</v>
      </c>
    </row>
    <row r="7033" spans="1:7" x14ac:dyDescent="0.25">
      <c r="A7033" t="s">
        <v>311</v>
      </c>
      <c r="B7033" t="s">
        <v>314</v>
      </c>
      <c r="C7033" t="s">
        <v>433</v>
      </c>
      <c r="D7033" s="34">
        <v>45292</v>
      </c>
      <c r="E7033">
        <v>427.59</v>
      </c>
      <c r="F7033" s="24">
        <v>43.92</v>
      </c>
      <c r="G7033" s="24">
        <f t="shared" si="109"/>
        <v>471.51</v>
      </c>
    </row>
    <row r="7034" spans="1:7" x14ac:dyDescent="0.25">
      <c r="A7034" t="s">
        <v>311</v>
      </c>
      <c r="B7034" t="s">
        <v>314</v>
      </c>
      <c r="C7034" t="s">
        <v>434</v>
      </c>
      <c r="D7034" s="34">
        <v>45292</v>
      </c>
      <c r="E7034">
        <v>427.59</v>
      </c>
      <c r="F7034" s="24">
        <v>43.92</v>
      </c>
      <c r="G7034" s="24">
        <f t="shared" si="109"/>
        <v>471.51</v>
      </c>
    </row>
    <row r="7035" spans="1:7" x14ac:dyDescent="0.25">
      <c r="A7035" t="s">
        <v>311</v>
      </c>
      <c r="B7035" t="s">
        <v>314</v>
      </c>
      <c r="C7035" t="s">
        <v>435</v>
      </c>
      <c r="D7035" s="34">
        <v>45292</v>
      </c>
      <c r="E7035">
        <v>427.59</v>
      </c>
      <c r="F7035" s="24">
        <v>43.92</v>
      </c>
      <c r="G7035" s="24">
        <f t="shared" si="109"/>
        <v>471.51</v>
      </c>
    </row>
    <row r="7036" spans="1:7" x14ac:dyDescent="0.25">
      <c r="A7036" t="s">
        <v>311</v>
      </c>
      <c r="B7036" t="s">
        <v>314</v>
      </c>
      <c r="C7036" t="s">
        <v>436</v>
      </c>
      <c r="D7036" s="34">
        <v>45292</v>
      </c>
      <c r="E7036">
        <v>427.59</v>
      </c>
      <c r="F7036" s="24">
        <v>43.92</v>
      </c>
      <c r="G7036" s="24">
        <f t="shared" si="109"/>
        <v>471.51</v>
      </c>
    </row>
    <row r="7037" spans="1:7" x14ac:dyDescent="0.25">
      <c r="A7037" t="s">
        <v>311</v>
      </c>
      <c r="B7037" t="s">
        <v>314</v>
      </c>
      <c r="C7037" t="s">
        <v>437</v>
      </c>
      <c r="D7037" s="34">
        <v>45292</v>
      </c>
      <c r="E7037">
        <v>427.59</v>
      </c>
      <c r="F7037" s="24">
        <v>43.92</v>
      </c>
      <c r="G7037" s="24">
        <f t="shared" si="109"/>
        <v>471.51</v>
      </c>
    </row>
    <row r="7038" spans="1:7" x14ac:dyDescent="0.25">
      <c r="A7038" t="s">
        <v>311</v>
      </c>
      <c r="B7038" t="s">
        <v>314</v>
      </c>
      <c r="C7038" t="s">
        <v>438</v>
      </c>
      <c r="D7038" s="34">
        <v>45292</v>
      </c>
      <c r="E7038">
        <v>427.59</v>
      </c>
      <c r="F7038" s="24">
        <v>43.92</v>
      </c>
      <c r="G7038" s="24">
        <f t="shared" si="109"/>
        <v>471.51</v>
      </c>
    </row>
    <row r="7039" spans="1:7" x14ac:dyDescent="0.25">
      <c r="A7039" t="s">
        <v>311</v>
      </c>
      <c r="B7039" t="s">
        <v>314</v>
      </c>
      <c r="C7039" t="s">
        <v>439</v>
      </c>
      <c r="D7039" s="34">
        <v>45292</v>
      </c>
      <c r="E7039">
        <v>427.59</v>
      </c>
      <c r="F7039" s="24">
        <v>43.92</v>
      </c>
      <c r="G7039" s="24">
        <f t="shared" si="109"/>
        <v>471.51</v>
      </c>
    </row>
    <row r="7040" spans="1:7" x14ac:dyDescent="0.25">
      <c r="A7040" t="s">
        <v>311</v>
      </c>
      <c r="B7040" t="s">
        <v>314</v>
      </c>
      <c r="C7040" t="s">
        <v>440</v>
      </c>
      <c r="D7040" s="34">
        <v>45292</v>
      </c>
      <c r="E7040">
        <v>427.59</v>
      </c>
      <c r="F7040" s="24">
        <v>43.92</v>
      </c>
      <c r="G7040" s="24">
        <f t="shared" si="109"/>
        <v>471.51</v>
      </c>
    </row>
    <row r="7041" spans="1:7" x14ac:dyDescent="0.25">
      <c r="A7041" t="s">
        <v>311</v>
      </c>
      <c r="B7041" t="s">
        <v>314</v>
      </c>
      <c r="C7041" t="s">
        <v>441</v>
      </c>
      <c r="D7041" s="34">
        <v>45292</v>
      </c>
      <c r="E7041">
        <v>427.59</v>
      </c>
      <c r="F7041" s="24">
        <v>43.92</v>
      </c>
      <c r="G7041" s="24">
        <f t="shared" si="109"/>
        <v>471.51</v>
      </c>
    </row>
    <row r="7042" spans="1:7" x14ac:dyDescent="0.25">
      <c r="A7042" t="s">
        <v>311</v>
      </c>
      <c r="B7042" t="s">
        <v>314</v>
      </c>
      <c r="C7042" t="s">
        <v>442</v>
      </c>
      <c r="D7042" s="34">
        <v>45292</v>
      </c>
      <c r="E7042">
        <v>427.59</v>
      </c>
      <c r="F7042" s="24">
        <v>43.92</v>
      </c>
      <c r="G7042" s="24">
        <f t="shared" si="109"/>
        <v>471.51</v>
      </c>
    </row>
    <row r="7043" spans="1:7" x14ac:dyDescent="0.25">
      <c r="A7043" t="s">
        <v>311</v>
      </c>
      <c r="B7043" t="s">
        <v>314</v>
      </c>
      <c r="C7043" t="s">
        <v>443</v>
      </c>
      <c r="D7043" s="34">
        <v>45292</v>
      </c>
      <c r="E7043">
        <v>427.59</v>
      </c>
      <c r="F7043" s="24">
        <v>43.92</v>
      </c>
      <c r="G7043" s="24">
        <f t="shared" ref="G7043:G7106" si="110">SUM(E7043:F7043)</f>
        <v>471.51</v>
      </c>
    </row>
    <row r="7044" spans="1:7" x14ac:dyDescent="0.25">
      <c r="A7044" t="s">
        <v>311</v>
      </c>
      <c r="B7044" t="s">
        <v>314</v>
      </c>
      <c r="C7044" t="s">
        <v>444</v>
      </c>
      <c r="D7044" s="34">
        <v>45292</v>
      </c>
      <c r="E7044">
        <v>427.59</v>
      </c>
      <c r="F7044" s="24">
        <v>43.92</v>
      </c>
      <c r="G7044" s="24">
        <f t="shared" si="110"/>
        <v>471.51</v>
      </c>
    </row>
    <row r="7045" spans="1:7" x14ac:dyDescent="0.25">
      <c r="A7045" t="s">
        <v>311</v>
      </c>
      <c r="B7045" t="s">
        <v>314</v>
      </c>
      <c r="C7045" t="s">
        <v>445</v>
      </c>
      <c r="D7045" s="34">
        <v>45292</v>
      </c>
      <c r="E7045">
        <v>427.59</v>
      </c>
      <c r="F7045" s="24">
        <v>43.92</v>
      </c>
      <c r="G7045" s="24">
        <f t="shared" si="110"/>
        <v>471.51</v>
      </c>
    </row>
    <row r="7046" spans="1:7" x14ac:dyDescent="0.25">
      <c r="A7046" t="s">
        <v>311</v>
      </c>
      <c r="B7046" t="s">
        <v>314</v>
      </c>
      <c r="C7046" t="s">
        <v>446</v>
      </c>
      <c r="D7046" s="34">
        <v>45292</v>
      </c>
      <c r="E7046">
        <v>427.59</v>
      </c>
      <c r="F7046" s="24">
        <v>43.92</v>
      </c>
      <c r="G7046" s="24">
        <f t="shared" si="110"/>
        <v>471.51</v>
      </c>
    </row>
    <row r="7047" spans="1:7" x14ac:dyDescent="0.25">
      <c r="A7047" t="s">
        <v>311</v>
      </c>
      <c r="B7047" t="s">
        <v>314</v>
      </c>
      <c r="C7047" t="s">
        <v>447</v>
      </c>
      <c r="D7047" s="34">
        <v>45292</v>
      </c>
      <c r="E7047">
        <v>427.59</v>
      </c>
      <c r="F7047" s="24">
        <v>43.92</v>
      </c>
      <c r="G7047" s="24">
        <f t="shared" si="110"/>
        <v>471.51</v>
      </c>
    </row>
    <row r="7048" spans="1:7" x14ac:dyDescent="0.25">
      <c r="A7048" t="s">
        <v>311</v>
      </c>
      <c r="B7048" t="s">
        <v>314</v>
      </c>
      <c r="C7048" t="s">
        <v>448</v>
      </c>
      <c r="D7048" s="34">
        <v>45292</v>
      </c>
      <c r="E7048">
        <v>427.59</v>
      </c>
      <c r="F7048" s="24">
        <v>43.92</v>
      </c>
      <c r="G7048" s="24">
        <f t="shared" si="110"/>
        <v>471.51</v>
      </c>
    </row>
    <row r="7049" spans="1:7" x14ac:dyDescent="0.25">
      <c r="A7049" t="s">
        <v>311</v>
      </c>
      <c r="B7049" t="s">
        <v>314</v>
      </c>
      <c r="C7049" t="s">
        <v>449</v>
      </c>
      <c r="D7049" s="34">
        <v>45292</v>
      </c>
      <c r="E7049">
        <v>427.59</v>
      </c>
      <c r="F7049" s="24">
        <v>43.92</v>
      </c>
      <c r="G7049" s="24">
        <f t="shared" si="110"/>
        <v>471.51</v>
      </c>
    </row>
    <row r="7050" spans="1:7" x14ac:dyDescent="0.25">
      <c r="A7050" t="s">
        <v>311</v>
      </c>
      <c r="B7050" t="s">
        <v>314</v>
      </c>
      <c r="C7050" t="s">
        <v>450</v>
      </c>
      <c r="D7050" s="34">
        <v>45292</v>
      </c>
      <c r="E7050">
        <v>427.59</v>
      </c>
      <c r="F7050" s="24">
        <v>43.92</v>
      </c>
      <c r="G7050" s="24">
        <f t="shared" si="110"/>
        <v>471.51</v>
      </c>
    </row>
    <row r="7051" spans="1:7" x14ac:dyDescent="0.25">
      <c r="A7051" t="s">
        <v>311</v>
      </c>
      <c r="B7051" t="s">
        <v>314</v>
      </c>
      <c r="C7051" t="s">
        <v>451</v>
      </c>
      <c r="D7051" s="34">
        <v>45292</v>
      </c>
      <c r="E7051">
        <v>427.59</v>
      </c>
      <c r="F7051" s="24">
        <v>43.92</v>
      </c>
      <c r="G7051" s="24">
        <f t="shared" si="110"/>
        <v>471.51</v>
      </c>
    </row>
    <row r="7052" spans="1:7" x14ac:dyDescent="0.25">
      <c r="A7052" t="s">
        <v>311</v>
      </c>
      <c r="B7052" t="s">
        <v>314</v>
      </c>
      <c r="C7052" t="s">
        <v>452</v>
      </c>
      <c r="D7052" s="34">
        <v>45292</v>
      </c>
      <c r="E7052">
        <v>427.59</v>
      </c>
      <c r="F7052" s="24">
        <v>43.92</v>
      </c>
      <c r="G7052" s="24">
        <f t="shared" si="110"/>
        <v>471.51</v>
      </c>
    </row>
    <row r="7053" spans="1:7" x14ac:dyDescent="0.25">
      <c r="A7053" t="s">
        <v>311</v>
      </c>
      <c r="B7053" t="s">
        <v>314</v>
      </c>
      <c r="C7053" t="s">
        <v>453</v>
      </c>
      <c r="D7053" s="34">
        <v>45292</v>
      </c>
      <c r="E7053">
        <v>427.59</v>
      </c>
      <c r="F7053" s="24">
        <v>43.92</v>
      </c>
      <c r="G7053" s="24">
        <f t="shared" si="110"/>
        <v>471.51</v>
      </c>
    </row>
    <row r="7054" spans="1:7" x14ac:dyDescent="0.25">
      <c r="A7054" t="s">
        <v>311</v>
      </c>
      <c r="B7054" t="s">
        <v>314</v>
      </c>
      <c r="C7054" t="s">
        <v>454</v>
      </c>
      <c r="D7054" s="34">
        <v>45292</v>
      </c>
      <c r="E7054">
        <v>427.59</v>
      </c>
      <c r="F7054" s="24">
        <v>43.92</v>
      </c>
      <c r="G7054" s="24">
        <f t="shared" si="110"/>
        <v>471.51</v>
      </c>
    </row>
    <row r="7055" spans="1:7" x14ac:dyDescent="0.25">
      <c r="A7055" t="s">
        <v>311</v>
      </c>
      <c r="B7055" t="s">
        <v>314</v>
      </c>
      <c r="C7055" t="s">
        <v>455</v>
      </c>
      <c r="D7055" s="34">
        <v>45292</v>
      </c>
      <c r="E7055">
        <v>427.59</v>
      </c>
      <c r="F7055" s="24">
        <v>43.92</v>
      </c>
      <c r="G7055" s="24">
        <f t="shared" si="110"/>
        <v>471.51</v>
      </c>
    </row>
    <row r="7056" spans="1:7" x14ac:dyDescent="0.25">
      <c r="A7056" t="s">
        <v>311</v>
      </c>
      <c r="B7056" t="s">
        <v>314</v>
      </c>
      <c r="C7056" t="s">
        <v>456</v>
      </c>
      <c r="D7056" s="34">
        <v>45292</v>
      </c>
      <c r="E7056">
        <v>427.59</v>
      </c>
      <c r="F7056" s="24">
        <v>43.92</v>
      </c>
      <c r="G7056" s="24">
        <f t="shared" si="110"/>
        <v>471.51</v>
      </c>
    </row>
    <row r="7057" spans="1:7" x14ac:dyDescent="0.25">
      <c r="A7057" t="s">
        <v>311</v>
      </c>
      <c r="B7057" t="s">
        <v>314</v>
      </c>
      <c r="C7057" t="s">
        <v>457</v>
      </c>
      <c r="D7057" s="34">
        <v>45292</v>
      </c>
      <c r="E7057">
        <v>427.59</v>
      </c>
      <c r="F7057" s="24">
        <v>43.92</v>
      </c>
      <c r="G7057" s="24">
        <f t="shared" si="110"/>
        <v>471.51</v>
      </c>
    </row>
    <row r="7058" spans="1:7" x14ac:dyDescent="0.25">
      <c r="A7058" t="s">
        <v>311</v>
      </c>
      <c r="B7058" t="s">
        <v>314</v>
      </c>
      <c r="C7058" t="s">
        <v>458</v>
      </c>
      <c r="D7058" s="34">
        <v>45292</v>
      </c>
      <c r="E7058">
        <v>427.59</v>
      </c>
      <c r="F7058" s="24">
        <v>43.92</v>
      </c>
      <c r="G7058" s="24">
        <f t="shared" si="110"/>
        <v>471.51</v>
      </c>
    </row>
    <row r="7059" spans="1:7" x14ac:dyDescent="0.25">
      <c r="A7059" t="s">
        <v>311</v>
      </c>
      <c r="B7059" t="s">
        <v>314</v>
      </c>
      <c r="C7059" t="s">
        <v>459</v>
      </c>
      <c r="D7059" s="34">
        <v>45292</v>
      </c>
      <c r="E7059">
        <v>427.59</v>
      </c>
      <c r="F7059" s="24">
        <v>43.92</v>
      </c>
      <c r="G7059" s="24">
        <f t="shared" si="110"/>
        <v>471.51</v>
      </c>
    </row>
    <row r="7060" spans="1:7" x14ac:dyDescent="0.25">
      <c r="A7060" t="s">
        <v>311</v>
      </c>
      <c r="B7060" t="s">
        <v>314</v>
      </c>
      <c r="C7060" t="s">
        <v>460</v>
      </c>
      <c r="D7060" s="34">
        <v>45292</v>
      </c>
      <c r="E7060">
        <v>427.59</v>
      </c>
      <c r="F7060" s="24">
        <v>43.92</v>
      </c>
      <c r="G7060" s="24">
        <f t="shared" si="110"/>
        <v>471.51</v>
      </c>
    </row>
    <row r="7061" spans="1:7" x14ac:dyDescent="0.25">
      <c r="A7061" t="s">
        <v>311</v>
      </c>
      <c r="B7061" t="s">
        <v>314</v>
      </c>
      <c r="C7061" t="s">
        <v>461</v>
      </c>
      <c r="D7061" s="34">
        <v>45292</v>
      </c>
      <c r="E7061">
        <v>427.59</v>
      </c>
      <c r="F7061" s="24">
        <v>43.92</v>
      </c>
      <c r="G7061" s="24">
        <f t="shared" si="110"/>
        <v>471.51</v>
      </c>
    </row>
    <row r="7062" spans="1:7" x14ac:dyDescent="0.25">
      <c r="A7062" t="s">
        <v>311</v>
      </c>
      <c r="B7062" t="s">
        <v>314</v>
      </c>
      <c r="C7062" t="s">
        <v>462</v>
      </c>
      <c r="D7062" s="34">
        <v>45292</v>
      </c>
      <c r="E7062">
        <v>427.59</v>
      </c>
      <c r="F7062" s="24">
        <v>43.92</v>
      </c>
      <c r="G7062" s="24">
        <f t="shared" si="110"/>
        <v>471.51</v>
      </c>
    </row>
    <row r="7063" spans="1:7" x14ac:dyDescent="0.25">
      <c r="A7063" t="s">
        <v>311</v>
      </c>
      <c r="B7063" t="s">
        <v>314</v>
      </c>
      <c r="C7063" t="s">
        <v>463</v>
      </c>
      <c r="D7063" s="34">
        <v>45292</v>
      </c>
      <c r="E7063">
        <v>427.59</v>
      </c>
      <c r="F7063" s="24">
        <v>43.92</v>
      </c>
      <c r="G7063" s="24">
        <f t="shared" si="110"/>
        <v>471.51</v>
      </c>
    </row>
    <row r="7064" spans="1:7" x14ac:dyDescent="0.25">
      <c r="A7064" t="s">
        <v>311</v>
      </c>
      <c r="B7064" t="s">
        <v>314</v>
      </c>
      <c r="C7064" t="s">
        <v>464</v>
      </c>
      <c r="D7064" s="34">
        <v>45292</v>
      </c>
      <c r="E7064">
        <v>427.59</v>
      </c>
      <c r="F7064" s="24">
        <v>43.92</v>
      </c>
      <c r="G7064" s="24">
        <f t="shared" si="110"/>
        <v>471.51</v>
      </c>
    </row>
    <row r="7065" spans="1:7" x14ac:dyDescent="0.25">
      <c r="A7065" t="s">
        <v>311</v>
      </c>
      <c r="B7065" t="s">
        <v>314</v>
      </c>
      <c r="C7065" t="s">
        <v>465</v>
      </c>
      <c r="D7065" s="34">
        <v>45292</v>
      </c>
      <c r="E7065">
        <v>427.59</v>
      </c>
      <c r="F7065" s="24">
        <v>43.92</v>
      </c>
      <c r="G7065" s="24">
        <f t="shared" si="110"/>
        <v>471.51</v>
      </c>
    </row>
    <row r="7066" spans="1:7" x14ac:dyDescent="0.25">
      <c r="A7066" t="s">
        <v>311</v>
      </c>
      <c r="B7066" t="s">
        <v>314</v>
      </c>
      <c r="C7066" t="s">
        <v>466</v>
      </c>
      <c r="D7066" s="34">
        <v>45292</v>
      </c>
      <c r="E7066">
        <v>427.59</v>
      </c>
      <c r="F7066" s="24">
        <v>43.92</v>
      </c>
      <c r="G7066" s="24">
        <f t="shared" si="110"/>
        <v>471.51</v>
      </c>
    </row>
    <row r="7067" spans="1:7" x14ac:dyDescent="0.25">
      <c r="A7067" t="s">
        <v>311</v>
      </c>
      <c r="B7067" t="s">
        <v>314</v>
      </c>
      <c r="C7067" t="s">
        <v>467</v>
      </c>
      <c r="D7067" s="34">
        <v>45292</v>
      </c>
      <c r="E7067">
        <v>427.59</v>
      </c>
      <c r="F7067" s="24">
        <v>43.92</v>
      </c>
      <c r="G7067" s="24">
        <f t="shared" si="110"/>
        <v>471.51</v>
      </c>
    </row>
    <row r="7068" spans="1:7" x14ac:dyDescent="0.25">
      <c r="A7068" t="s">
        <v>311</v>
      </c>
      <c r="B7068" t="s">
        <v>314</v>
      </c>
      <c r="C7068" t="s">
        <v>468</v>
      </c>
      <c r="D7068" s="34">
        <v>45292</v>
      </c>
      <c r="E7068">
        <v>427.59</v>
      </c>
      <c r="F7068" s="24">
        <v>43.92</v>
      </c>
      <c r="G7068" s="24">
        <f t="shared" si="110"/>
        <v>471.51</v>
      </c>
    </row>
    <row r="7069" spans="1:7" x14ac:dyDescent="0.25">
      <c r="A7069" t="s">
        <v>311</v>
      </c>
      <c r="B7069" t="s">
        <v>314</v>
      </c>
      <c r="C7069" t="s">
        <v>469</v>
      </c>
      <c r="D7069" s="34">
        <v>45292</v>
      </c>
      <c r="E7069">
        <v>427.59</v>
      </c>
      <c r="F7069" s="24">
        <v>43.92</v>
      </c>
      <c r="G7069" s="24">
        <f t="shared" si="110"/>
        <v>471.51</v>
      </c>
    </row>
    <row r="7070" spans="1:7" x14ac:dyDescent="0.25">
      <c r="A7070" t="s">
        <v>311</v>
      </c>
      <c r="B7070" t="s">
        <v>314</v>
      </c>
      <c r="C7070" t="s">
        <v>470</v>
      </c>
      <c r="D7070" s="34">
        <v>45292</v>
      </c>
      <c r="E7070">
        <v>427.59</v>
      </c>
      <c r="F7070" s="24">
        <v>43.92</v>
      </c>
      <c r="G7070" s="24">
        <f t="shared" si="110"/>
        <v>471.51</v>
      </c>
    </row>
    <row r="7071" spans="1:7" x14ac:dyDescent="0.25">
      <c r="A7071" t="s">
        <v>311</v>
      </c>
      <c r="B7071" t="s">
        <v>314</v>
      </c>
      <c r="C7071" t="s">
        <v>471</v>
      </c>
      <c r="D7071" s="34">
        <v>45292</v>
      </c>
      <c r="E7071">
        <v>427.59</v>
      </c>
      <c r="F7071" s="24">
        <v>43.92</v>
      </c>
      <c r="G7071" s="24">
        <f t="shared" si="110"/>
        <v>471.51</v>
      </c>
    </row>
    <row r="7072" spans="1:7" x14ac:dyDescent="0.25">
      <c r="A7072" t="s">
        <v>311</v>
      </c>
      <c r="B7072" t="s">
        <v>314</v>
      </c>
      <c r="C7072" t="s">
        <v>472</v>
      </c>
      <c r="D7072" s="34">
        <v>45292</v>
      </c>
      <c r="E7072">
        <v>427.59</v>
      </c>
      <c r="F7072" s="24">
        <v>43.92</v>
      </c>
      <c r="G7072" s="24">
        <f t="shared" si="110"/>
        <v>471.51</v>
      </c>
    </row>
    <row r="7073" spans="1:7" x14ac:dyDescent="0.25">
      <c r="A7073" t="s">
        <v>311</v>
      </c>
      <c r="B7073" t="s">
        <v>314</v>
      </c>
      <c r="C7073" t="s">
        <v>473</v>
      </c>
      <c r="D7073" s="34">
        <v>45292</v>
      </c>
      <c r="E7073">
        <v>427.59</v>
      </c>
      <c r="F7073" s="24">
        <v>43.92</v>
      </c>
      <c r="G7073" s="24">
        <f t="shared" si="110"/>
        <v>471.51</v>
      </c>
    </row>
    <row r="7074" spans="1:7" x14ac:dyDescent="0.25">
      <c r="A7074" t="s">
        <v>311</v>
      </c>
      <c r="B7074" t="s">
        <v>314</v>
      </c>
      <c r="C7074" t="s">
        <v>474</v>
      </c>
      <c r="D7074" s="34">
        <v>45292</v>
      </c>
      <c r="E7074">
        <v>427.59</v>
      </c>
      <c r="F7074" s="24">
        <v>43.92</v>
      </c>
      <c r="G7074" s="24">
        <f t="shared" si="110"/>
        <v>471.51</v>
      </c>
    </row>
    <row r="7075" spans="1:7" x14ac:dyDescent="0.25">
      <c r="A7075" t="s">
        <v>311</v>
      </c>
      <c r="B7075" t="s">
        <v>314</v>
      </c>
      <c r="C7075" t="s">
        <v>475</v>
      </c>
      <c r="D7075" s="34">
        <v>45292</v>
      </c>
      <c r="E7075">
        <v>427.59</v>
      </c>
      <c r="F7075" s="24">
        <v>43.92</v>
      </c>
      <c r="G7075" s="24">
        <f t="shared" si="110"/>
        <v>471.51</v>
      </c>
    </row>
    <row r="7076" spans="1:7" x14ac:dyDescent="0.25">
      <c r="A7076" t="s">
        <v>311</v>
      </c>
      <c r="B7076" t="s">
        <v>314</v>
      </c>
      <c r="C7076" t="s">
        <v>476</v>
      </c>
      <c r="D7076" s="34">
        <v>45292</v>
      </c>
      <c r="E7076">
        <v>426.2</v>
      </c>
      <c r="F7076" s="24">
        <v>43.78</v>
      </c>
      <c r="G7076" s="24">
        <f t="shared" si="110"/>
        <v>469.98</v>
      </c>
    </row>
    <row r="7077" spans="1:7" x14ac:dyDescent="0.25">
      <c r="A7077" t="s">
        <v>311</v>
      </c>
      <c r="B7077" t="s">
        <v>314</v>
      </c>
      <c r="C7077" t="s">
        <v>477</v>
      </c>
      <c r="D7077" s="34">
        <v>45292</v>
      </c>
      <c r="E7077">
        <v>427.59</v>
      </c>
      <c r="F7077" s="24">
        <v>43.92</v>
      </c>
      <c r="G7077" s="24">
        <f t="shared" si="110"/>
        <v>471.51</v>
      </c>
    </row>
    <row r="7078" spans="1:7" x14ac:dyDescent="0.25">
      <c r="A7078" t="s">
        <v>311</v>
      </c>
      <c r="B7078" t="s">
        <v>314</v>
      </c>
      <c r="C7078" t="s">
        <v>478</v>
      </c>
      <c r="D7078" s="34">
        <v>45292</v>
      </c>
      <c r="E7078">
        <v>427.59</v>
      </c>
      <c r="F7078" s="24">
        <v>43.92</v>
      </c>
      <c r="G7078" s="24">
        <f t="shared" si="110"/>
        <v>471.51</v>
      </c>
    </row>
    <row r="7079" spans="1:7" x14ac:dyDescent="0.25">
      <c r="A7079" t="s">
        <v>311</v>
      </c>
      <c r="B7079" t="s">
        <v>314</v>
      </c>
      <c r="C7079" t="s">
        <v>479</v>
      </c>
      <c r="D7079" s="34">
        <v>45292</v>
      </c>
      <c r="E7079">
        <v>427.59</v>
      </c>
      <c r="F7079" s="24">
        <v>43.92</v>
      </c>
      <c r="G7079" s="24">
        <f t="shared" si="110"/>
        <v>471.51</v>
      </c>
    </row>
    <row r="7080" spans="1:7" x14ac:dyDescent="0.25">
      <c r="A7080" t="s">
        <v>311</v>
      </c>
      <c r="B7080" t="s">
        <v>314</v>
      </c>
      <c r="C7080" t="s">
        <v>480</v>
      </c>
      <c r="D7080" s="34">
        <v>45292</v>
      </c>
      <c r="E7080">
        <v>427.59</v>
      </c>
      <c r="F7080" s="24">
        <v>43.92</v>
      </c>
      <c r="G7080" s="24">
        <f t="shared" si="110"/>
        <v>471.51</v>
      </c>
    </row>
    <row r="7081" spans="1:7" x14ac:dyDescent="0.25">
      <c r="A7081" t="s">
        <v>311</v>
      </c>
      <c r="B7081" t="s">
        <v>314</v>
      </c>
      <c r="C7081" t="s">
        <v>481</v>
      </c>
      <c r="D7081" s="34">
        <v>45292</v>
      </c>
      <c r="E7081">
        <v>426.2</v>
      </c>
      <c r="F7081" s="24">
        <v>43.78</v>
      </c>
      <c r="G7081" s="24">
        <f t="shared" si="110"/>
        <v>469.98</v>
      </c>
    </row>
    <row r="7082" spans="1:7" x14ac:dyDescent="0.25">
      <c r="A7082" t="s">
        <v>311</v>
      </c>
      <c r="B7082" t="s">
        <v>314</v>
      </c>
      <c r="C7082" t="s">
        <v>482</v>
      </c>
      <c r="D7082" s="34">
        <v>45292</v>
      </c>
      <c r="E7082">
        <v>426.2</v>
      </c>
      <c r="F7082" s="24">
        <v>43.78</v>
      </c>
      <c r="G7082" s="24">
        <f t="shared" si="110"/>
        <v>469.98</v>
      </c>
    </row>
    <row r="7083" spans="1:7" x14ac:dyDescent="0.25">
      <c r="A7083" t="s">
        <v>311</v>
      </c>
      <c r="B7083" t="s">
        <v>314</v>
      </c>
      <c r="C7083" t="s">
        <v>483</v>
      </c>
      <c r="D7083" s="34">
        <v>45292</v>
      </c>
      <c r="E7083">
        <v>426.2</v>
      </c>
      <c r="F7083" s="24">
        <v>43.78</v>
      </c>
      <c r="G7083" s="24">
        <f t="shared" si="110"/>
        <v>469.98</v>
      </c>
    </row>
    <row r="7084" spans="1:7" x14ac:dyDescent="0.25">
      <c r="A7084" t="s">
        <v>311</v>
      </c>
      <c r="B7084" t="s">
        <v>314</v>
      </c>
      <c r="C7084" t="s">
        <v>484</v>
      </c>
      <c r="D7084" s="34">
        <v>45292</v>
      </c>
      <c r="E7084">
        <v>426.2</v>
      </c>
      <c r="F7084" s="24">
        <v>43.78</v>
      </c>
      <c r="G7084" s="24">
        <f t="shared" si="110"/>
        <v>469.98</v>
      </c>
    </row>
    <row r="7085" spans="1:7" x14ac:dyDescent="0.25">
      <c r="A7085" t="s">
        <v>311</v>
      </c>
      <c r="B7085" t="s">
        <v>314</v>
      </c>
      <c r="C7085" t="s">
        <v>485</v>
      </c>
      <c r="D7085" s="34">
        <v>45292</v>
      </c>
      <c r="E7085">
        <v>426.2</v>
      </c>
      <c r="F7085" s="24">
        <v>43.78</v>
      </c>
      <c r="G7085" s="24">
        <f t="shared" si="110"/>
        <v>469.98</v>
      </c>
    </row>
    <row r="7086" spans="1:7" x14ac:dyDescent="0.25">
      <c r="A7086" t="s">
        <v>311</v>
      </c>
      <c r="B7086" t="s">
        <v>314</v>
      </c>
      <c r="C7086" t="s">
        <v>486</v>
      </c>
      <c r="D7086" s="34">
        <v>45292</v>
      </c>
      <c r="E7086">
        <v>426.2</v>
      </c>
      <c r="F7086" s="24">
        <v>43.78</v>
      </c>
      <c r="G7086" s="24">
        <f t="shared" si="110"/>
        <v>469.98</v>
      </c>
    </row>
    <row r="7087" spans="1:7" x14ac:dyDescent="0.25">
      <c r="A7087" t="s">
        <v>311</v>
      </c>
      <c r="B7087" t="s">
        <v>314</v>
      </c>
      <c r="C7087" t="s">
        <v>487</v>
      </c>
      <c r="D7087" s="34">
        <v>45292</v>
      </c>
      <c r="E7087">
        <v>426.2</v>
      </c>
      <c r="F7087" s="24">
        <v>43.78</v>
      </c>
      <c r="G7087" s="24">
        <f t="shared" si="110"/>
        <v>469.98</v>
      </c>
    </row>
    <row r="7088" spans="1:7" x14ac:dyDescent="0.25">
      <c r="A7088" t="s">
        <v>311</v>
      </c>
      <c r="B7088" t="s">
        <v>314</v>
      </c>
      <c r="C7088" t="s">
        <v>488</v>
      </c>
      <c r="D7088" s="34">
        <v>45292</v>
      </c>
      <c r="E7088">
        <v>426.2</v>
      </c>
      <c r="F7088" s="24">
        <v>43.78</v>
      </c>
      <c r="G7088" s="24">
        <f t="shared" si="110"/>
        <v>469.98</v>
      </c>
    </row>
    <row r="7089" spans="1:7" x14ac:dyDescent="0.25">
      <c r="A7089" t="s">
        <v>311</v>
      </c>
      <c r="B7089" t="s">
        <v>314</v>
      </c>
      <c r="C7089" t="s">
        <v>489</v>
      </c>
      <c r="D7089" s="34">
        <v>45292</v>
      </c>
      <c r="E7089">
        <v>426.2</v>
      </c>
      <c r="F7089" s="24">
        <v>43.78</v>
      </c>
      <c r="G7089" s="24">
        <f t="shared" si="110"/>
        <v>469.98</v>
      </c>
    </row>
    <row r="7090" spans="1:7" x14ac:dyDescent="0.25">
      <c r="A7090" t="s">
        <v>311</v>
      </c>
      <c r="B7090" t="s">
        <v>314</v>
      </c>
      <c r="C7090" t="s">
        <v>490</v>
      </c>
      <c r="D7090" s="34">
        <v>45292</v>
      </c>
      <c r="E7090">
        <v>426.2</v>
      </c>
      <c r="F7090" s="24">
        <v>43.78</v>
      </c>
      <c r="G7090" s="24">
        <f t="shared" si="110"/>
        <v>469.98</v>
      </c>
    </row>
    <row r="7091" spans="1:7" x14ac:dyDescent="0.25">
      <c r="A7091" t="s">
        <v>311</v>
      </c>
      <c r="B7091" t="s">
        <v>314</v>
      </c>
      <c r="C7091" t="s">
        <v>491</v>
      </c>
      <c r="D7091" s="34">
        <v>45292</v>
      </c>
      <c r="E7091">
        <v>426.2</v>
      </c>
      <c r="F7091" s="24">
        <v>43.78</v>
      </c>
      <c r="G7091" s="24">
        <f t="shared" si="110"/>
        <v>469.98</v>
      </c>
    </row>
    <row r="7092" spans="1:7" x14ac:dyDescent="0.25">
      <c r="A7092" t="s">
        <v>311</v>
      </c>
      <c r="B7092" t="s">
        <v>314</v>
      </c>
      <c r="C7092" t="s">
        <v>492</v>
      </c>
      <c r="D7092" s="34">
        <v>45292</v>
      </c>
      <c r="E7092">
        <v>426.2</v>
      </c>
      <c r="F7092" s="24">
        <v>43.78</v>
      </c>
      <c r="G7092" s="24">
        <f t="shared" si="110"/>
        <v>469.98</v>
      </c>
    </row>
    <row r="7093" spans="1:7" x14ac:dyDescent="0.25">
      <c r="A7093" t="s">
        <v>311</v>
      </c>
      <c r="B7093" t="s">
        <v>314</v>
      </c>
      <c r="C7093" t="s">
        <v>493</v>
      </c>
      <c r="D7093" s="34">
        <v>45292</v>
      </c>
      <c r="E7093">
        <v>426.2</v>
      </c>
      <c r="F7093" s="24">
        <v>43.78</v>
      </c>
      <c r="G7093" s="24">
        <f t="shared" si="110"/>
        <v>469.98</v>
      </c>
    </row>
    <row r="7094" spans="1:7" x14ac:dyDescent="0.25">
      <c r="A7094" t="s">
        <v>311</v>
      </c>
      <c r="B7094" t="s">
        <v>314</v>
      </c>
      <c r="C7094" t="s">
        <v>494</v>
      </c>
      <c r="D7094" s="34">
        <v>45292</v>
      </c>
      <c r="E7094">
        <v>426.2</v>
      </c>
      <c r="F7094" s="24">
        <v>43.78</v>
      </c>
      <c r="G7094" s="24">
        <f t="shared" si="110"/>
        <v>469.98</v>
      </c>
    </row>
    <row r="7095" spans="1:7" x14ac:dyDescent="0.25">
      <c r="A7095" t="s">
        <v>311</v>
      </c>
      <c r="B7095" t="s">
        <v>314</v>
      </c>
      <c r="C7095" t="s">
        <v>495</v>
      </c>
      <c r="D7095" s="34">
        <v>45292</v>
      </c>
      <c r="E7095">
        <v>426.2</v>
      </c>
      <c r="F7095" s="24">
        <v>43.78</v>
      </c>
      <c r="G7095" s="24">
        <f t="shared" si="110"/>
        <v>469.98</v>
      </c>
    </row>
    <row r="7096" spans="1:7" x14ac:dyDescent="0.25">
      <c r="A7096" t="s">
        <v>311</v>
      </c>
      <c r="B7096" t="s">
        <v>314</v>
      </c>
      <c r="C7096" t="s">
        <v>496</v>
      </c>
      <c r="D7096" s="34">
        <v>45292</v>
      </c>
      <c r="E7096">
        <v>426.2</v>
      </c>
      <c r="F7096" s="24">
        <v>43.78</v>
      </c>
      <c r="G7096" s="24">
        <f t="shared" si="110"/>
        <v>469.98</v>
      </c>
    </row>
    <row r="7097" spans="1:7" x14ac:dyDescent="0.25">
      <c r="A7097" t="s">
        <v>311</v>
      </c>
      <c r="B7097" t="s">
        <v>314</v>
      </c>
      <c r="C7097" t="s">
        <v>497</v>
      </c>
      <c r="D7097" s="34">
        <v>45292</v>
      </c>
      <c r="E7097">
        <v>426.2</v>
      </c>
      <c r="F7097" s="24">
        <v>43.78</v>
      </c>
      <c r="G7097" s="24">
        <f t="shared" si="110"/>
        <v>469.98</v>
      </c>
    </row>
    <row r="7098" spans="1:7" x14ac:dyDescent="0.25">
      <c r="A7098" t="s">
        <v>311</v>
      </c>
      <c r="B7098" t="s">
        <v>314</v>
      </c>
      <c r="C7098" t="s">
        <v>498</v>
      </c>
      <c r="D7098" s="34">
        <v>45292</v>
      </c>
      <c r="E7098">
        <v>426.2</v>
      </c>
      <c r="F7098" s="24">
        <v>43.78</v>
      </c>
      <c r="G7098" s="24">
        <f t="shared" si="110"/>
        <v>469.98</v>
      </c>
    </row>
    <row r="7099" spans="1:7" x14ac:dyDescent="0.25">
      <c r="A7099" t="s">
        <v>311</v>
      </c>
      <c r="B7099" t="s">
        <v>314</v>
      </c>
      <c r="C7099" t="s">
        <v>499</v>
      </c>
      <c r="D7099" s="34">
        <v>45292</v>
      </c>
      <c r="E7099">
        <v>426.2</v>
      </c>
      <c r="F7099" s="24">
        <v>43.78</v>
      </c>
      <c r="G7099" s="24">
        <f t="shared" si="110"/>
        <v>469.98</v>
      </c>
    </row>
    <row r="7100" spans="1:7" x14ac:dyDescent="0.25">
      <c r="A7100" t="s">
        <v>311</v>
      </c>
      <c r="B7100" t="s">
        <v>314</v>
      </c>
      <c r="C7100" t="s">
        <v>500</v>
      </c>
      <c r="D7100" s="34">
        <v>45292</v>
      </c>
      <c r="E7100">
        <v>426.2</v>
      </c>
      <c r="F7100" s="24">
        <v>43.78</v>
      </c>
      <c r="G7100" s="24">
        <f t="shared" si="110"/>
        <v>469.98</v>
      </c>
    </row>
    <row r="7101" spans="1:7" x14ac:dyDescent="0.25">
      <c r="A7101" t="s">
        <v>311</v>
      </c>
      <c r="B7101" t="s">
        <v>314</v>
      </c>
      <c r="C7101" t="s">
        <v>501</v>
      </c>
      <c r="D7101" s="34">
        <v>45292</v>
      </c>
      <c r="E7101">
        <v>426.2</v>
      </c>
      <c r="F7101" s="24">
        <v>43.78</v>
      </c>
      <c r="G7101" s="24">
        <f t="shared" si="110"/>
        <v>469.98</v>
      </c>
    </row>
    <row r="7102" spans="1:7" x14ac:dyDescent="0.25">
      <c r="A7102" t="s">
        <v>311</v>
      </c>
      <c r="B7102" t="s">
        <v>314</v>
      </c>
      <c r="C7102" t="s">
        <v>502</v>
      </c>
      <c r="D7102" s="34">
        <v>45292</v>
      </c>
      <c r="E7102">
        <v>426.2</v>
      </c>
      <c r="F7102" s="24">
        <v>43.78</v>
      </c>
      <c r="G7102" s="24">
        <f t="shared" si="110"/>
        <v>469.98</v>
      </c>
    </row>
    <row r="7103" spans="1:7" x14ac:dyDescent="0.25">
      <c r="A7103" t="s">
        <v>311</v>
      </c>
      <c r="B7103" t="s">
        <v>314</v>
      </c>
      <c r="C7103" t="s">
        <v>503</v>
      </c>
      <c r="D7103" s="34">
        <v>45292</v>
      </c>
      <c r="E7103">
        <v>426.2</v>
      </c>
      <c r="F7103" s="24">
        <v>43.78</v>
      </c>
      <c r="G7103" s="24">
        <f t="shared" si="110"/>
        <v>469.98</v>
      </c>
    </row>
    <row r="7104" spans="1:7" x14ac:dyDescent="0.25">
      <c r="A7104" t="s">
        <v>311</v>
      </c>
      <c r="B7104" t="s">
        <v>314</v>
      </c>
      <c r="C7104" t="s">
        <v>504</v>
      </c>
      <c r="D7104" s="34">
        <v>45292</v>
      </c>
      <c r="E7104">
        <v>426.2</v>
      </c>
      <c r="F7104" s="24">
        <v>43.78</v>
      </c>
      <c r="G7104" s="24">
        <f t="shared" si="110"/>
        <v>469.98</v>
      </c>
    </row>
    <row r="7105" spans="1:7" x14ac:dyDescent="0.25">
      <c r="A7105" t="s">
        <v>311</v>
      </c>
      <c r="B7105" t="s">
        <v>314</v>
      </c>
      <c r="C7105" t="s">
        <v>505</v>
      </c>
      <c r="D7105" s="34">
        <v>45292</v>
      </c>
      <c r="E7105">
        <v>426.2</v>
      </c>
      <c r="F7105" s="24">
        <v>43.78</v>
      </c>
      <c r="G7105" s="24">
        <f t="shared" si="110"/>
        <v>469.98</v>
      </c>
    </row>
    <row r="7106" spans="1:7" x14ac:dyDescent="0.25">
      <c r="A7106" t="s">
        <v>311</v>
      </c>
      <c r="B7106" t="s">
        <v>312</v>
      </c>
      <c r="C7106" t="s">
        <v>313</v>
      </c>
      <c r="D7106" s="34">
        <v>45323</v>
      </c>
      <c r="E7106">
        <v>935101.87</v>
      </c>
      <c r="F7106" s="24">
        <v>263390.23</v>
      </c>
      <c r="G7106" s="24">
        <f t="shared" si="110"/>
        <v>1198492.1000000001</v>
      </c>
    </row>
    <row r="7107" spans="1:7" x14ac:dyDescent="0.25">
      <c r="A7107" t="s">
        <v>311</v>
      </c>
      <c r="B7107" t="s">
        <v>314</v>
      </c>
      <c r="C7107" t="s">
        <v>315</v>
      </c>
      <c r="D7107" s="34">
        <v>45323</v>
      </c>
      <c r="E7107">
        <v>427.51</v>
      </c>
      <c r="F7107" s="24">
        <v>42.47</v>
      </c>
      <c r="G7107" s="24">
        <f t="shared" ref="G7107:G7170" si="111">SUM(E7107:F7107)</f>
        <v>469.98</v>
      </c>
    </row>
    <row r="7108" spans="1:7" x14ac:dyDescent="0.25">
      <c r="A7108" t="s">
        <v>311</v>
      </c>
      <c r="B7108" t="s">
        <v>314</v>
      </c>
      <c r="C7108" t="s">
        <v>316</v>
      </c>
      <c r="D7108" s="34">
        <v>45323</v>
      </c>
      <c r="E7108">
        <v>428.9</v>
      </c>
      <c r="F7108" s="24">
        <v>42.61</v>
      </c>
      <c r="G7108" s="24">
        <f t="shared" si="111"/>
        <v>471.51</v>
      </c>
    </row>
    <row r="7109" spans="1:7" x14ac:dyDescent="0.25">
      <c r="A7109" t="s">
        <v>311</v>
      </c>
      <c r="B7109" t="s">
        <v>314</v>
      </c>
      <c r="C7109" t="s">
        <v>317</v>
      </c>
      <c r="D7109" s="34">
        <v>45323</v>
      </c>
      <c r="E7109">
        <v>427.51</v>
      </c>
      <c r="F7109" s="24">
        <v>42.47</v>
      </c>
      <c r="G7109" s="24">
        <f t="shared" si="111"/>
        <v>469.98</v>
      </c>
    </row>
    <row r="7110" spans="1:7" x14ac:dyDescent="0.25">
      <c r="A7110" t="s">
        <v>311</v>
      </c>
      <c r="B7110" t="s">
        <v>314</v>
      </c>
      <c r="C7110" t="s">
        <v>318</v>
      </c>
      <c r="D7110" s="34">
        <v>45323</v>
      </c>
      <c r="E7110">
        <v>428.9</v>
      </c>
      <c r="F7110" s="24">
        <v>42.61</v>
      </c>
      <c r="G7110" s="24">
        <f t="shared" si="111"/>
        <v>471.51</v>
      </c>
    </row>
    <row r="7111" spans="1:7" x14ac:dyDescent="0.25">
      <c r="A7111" t="s">
        <v>311</v>
      </c>
      <c r="B7111" t="s">
        <v>314</v>
      </c>
      <c r="C7111" t="s">
        <v>319</v>
      </c>
      <c r="D7111" s="34">
        <v>45323</v>
      </c>
      <c r="E7111">
        <v>428.9</v>
      </c>
      <c r="F7111" s="24">
        <v>42.61</v>
      </c>
      <c r="G7111" s="24">
        <f t="shared" si="111"/>
        <v>471.51</v>
      </c>
    </row>
    <row r="7112" spans="1:7" x14ac:dyDescent="0.25">
      <c r="A7112" t="s">
        <v>311</v>
      </c>
      <c r="B7112" t="s">
        <v>314</v>
      </c>
      <c r="C7112" t="s">
        <v>320</v>
      </c>
      <c r="D7112" s="34">
        <v>45323</v>
      </c>
      <c r="E7112">
        <v>428.9</v>
      </c>
      <c r="F7112" s="24">
        <v>42.61</v>
      </c>
      <c r="G7112" s="24">
        <f t="shared" si="111"/>
        <v>471.51</v>
      </c>
    </row>
    <row r="7113" spans="1:7" x14ac:dyDescent="0.25">
      <c r="A7113" t="s">
        <v>311</v>
      </c>
      <c r="B7113" t="s">
        <v>314</v>
      </c>
      <c r="C7113" t="s">
        <v>321</v>
      </c>
      <c r="D7113" s="34">
        <v>45323</v>
      </c>
      <c r="E7113">
        <v>427.51</v>
      </c>
      <c r="F7113" s="24">
        <v>42.47</v>
      </c>
      <c r="G7113" s="24">
        <f t="shared" si="111"/>
        <v>469.98</v>
      </c>
    </row>
    <row r="7114" spans="1:7" x14ac:dyDescent="0.25">
      <c r="A7114" t="s">
        <v>311</v>
      </c>
      <c r="B7114" t="s">
        <v>314</v>
      </c>
      <c r="C7114" t="s">
        <v>322</v>
      </c>
      <c r="D7114" s="34">
        <v>45323</v>
      </c>
      <c r="E7114">
        <v>428.9</v>
      </c>
      <c r="F7114" s="24">
        <v>42.61</v>
      </c>
      <c r="G7114" s="24">
        <f t="shared" si="111"/>
        <v>471.51</v>
      </c>
    </row>
    <row r="7115" spans="1:7" x14ac:dyDescent="0.25">
      <c r="A7115" t="s">
        <v>311</v>
      </c>
      <c r="B7115" t="s">
        <v>314</v>
      </c>
      <c r="C7115" t="s">
        <v>323</v>
      </c>
      <c r="D7115" s="34">
        <v>45323</v>
      </c>
      <c r="E7115">
        <v>427.51</v>
      </c>
      <c r="F7115" s="24">
        <v>42.47</v>
      </c>
      <c r="G7115" s="24">
        <f t="shared" si="111"/>
        <v>469.98</v>
      </c>
    </row>
    <row r="7116" spans="1:7" x14ac:dyDescent="0.25">
      <c r="A7116" t="s">
        <v>311</v>
      </c>
      <c r="B7116" t="s">
        <v>314</v>
      </c>
      <c r="C7116" t="s">
        <v>324</v>
      </c>
      <c r="D7116" s="34">
        <v>45323</v>
      </c>
      <c r="E7116">
        <v>428.9</v>
      </c>
      <c r="F7116" s="24">
        <v>42.61</v>
      </c>
      <c r="G7116" s="24">
        <f t="shared" si="111"/>
        <v>471.51</v>
      </c>
    </row>
    <row r="7117" spans="1:7" x14ac:dyDescent="0.25">
      <c r="A7117" t="s">
        <v>311</v>
      </c>
      <c r="B7117" t="s">
        <v>314</v>
      </c>
      <c r="C7117" t="s">
        <v>325</v>
      </c>
      <c r="D7117" s="34">
        <v>45323</v>
      </c>
      <c r="E7117">
        <v>427.51</v>
      </c>
      <c r="F7117" s="24">
        <v>42.47</v>
      </c>
      <c r="G7117" s="24">
        <f t="shared" si="111"/>
        <v>469.98</v>
      </c>
    </row>
    <row r="7118" spans="1:7" x14ac:dyDescent="0.25">
      <c r="A7118" t="s">
        <v>311</v>
      </c>
      <c r="B7118" t="s">
        <v>314</v>
      </c>
      <c r="C7118" t="s">
        <v>326</v>
      </c>
      <c r="D7118" s="34">
        <v>45323</v>
      </c>
      <c r="E7118">
        <v>428.9</v>
      </c>
      <c r="F7118" s="24">
        <v>42.61</v>
      </c>
      <c r="G7118" s="24">
        <f t="shared" si="111"/>
        <v>471.51</v>
      </c>
    </row>
    <row r="7119" spans="1:7" x14ac:dyDescent="0.25">
      <c r="A7119" t="s">
        <v>311</v>
      </c>
      <c r="B7119" t="s">
        <v>314</v>
      </c>
      <c r="C7119" t="s">
        <v>327</v>
      </c>
      <c r="D7119" s="34">
        <v>45323</v>
      </c>
      <c r="E7119">
        <v>428.9</v>
      </c>
      <c r="F7119" s="24">
        <v>42.61</v>
      </c>
      <c r="G7119" s="24">
        <f t="shared" si="111"/>
        <v>471.51</v>
      </c>
    </row>
    <row r="7120" spans="1:7" x14ac:dyDescent="0.25">
      <c r="A7120" t="s">
        <v>311</v>
      </c>
      <c r="B7120" t="s">
        <v>314</v>
      </c>
      <c r="C7120" t="s">
        <v>328</v>
      </c>
      <c r="D7120" s="34">
        <v>45323</v>
      </c>
      <c r="E7120">
        <v>428.9</v>
      </c>
      <c r="F7120" s="24">
        <v>42.61</v>
      </c>
      <c r="G7120" s="24">
        <f t="shared" si="111"/>
        <v>471.51</v>
      </c>
    </row>
    <row r="7121" spans="1:7" x14ac:dyDescent="0.25">
      <c r="A7121" t="s">
        <v>311</v>
      </c>
      <c r="B7121" t="s">
        <v>314</v>
      </c>
      <c r="C7121" t="s">
        <v>329</v>
      </c>
      <c r="D7121" s="34">
        <v>45323</v>
      </c>
      <c r="E7121">
        <v>428.9</v>
      </c>
      <c r="F7121" s="24">
        <v>42.61</v>
      </c>
      <c r="G7121" s="24">
        <f t="shared" si="111"/>
        <v>471.51</v>
      </c>
    </row>
    <row r="7122" spans="1:7" x14ac:dyDescent="0.25">
      <c r="A7122" t="s">
        <v>311</v>
      </c>
      <c r="B7122" t="s">
        <v>314</v>
      </c>
      <c r="C7122" t="s">
        <v>330</v>
      </c>
      <c r="D7122" s="34">
        <v>45323</v>
      </c>
      <c r="E7122">
        <v>427.51</v>
      </c>
      <c r="F7122" s="24">
        <v>42.47</v>
      </c>
      <c r="G7122" s="24">
        <f t="shared" si="111"/>
        <v>469.98</v>
      </c>
    </row>
    <row r="7123" spans="1:7" x14ac:dyDescent="0.25">
      <c r="A7123" t="s">
        <v>311</v>
      </c>
      <c r="B7123" t="s">
        <v>314</v>
      </c>
      <c r="C7123" t="s">
        <v>331</v>
      </c>
      <c r="D7123" s="34">
        <v>45323</v>
      </c>
      <c r="E7123">
        <v>428.9</v>
      </c>
      <c r="F7123" s="24">
        <v>42.61</v>
      </c>
      <c r="G7123" s="24">
        <f t="shared" si="111"/>
        <v>471.51</v>
      </c>
    </row>
    <row r="7124" spans="1:7" x14ac:dyDescent="0.25">
      <c r="A7124" t="s">
        <v>311</v>
      </c>
      <c r="B7124" t="s">
        <v>314</v>
      </c>
      <c r="C7124" t="s">
        <v>332</v>
      </c>
      <c r="D7124" s="34">
        <v>45323</v>
      </c>
      <c r="E7124">
        <v>428.9</v>
      </c>
      <c r="F7124" s="24">
        <v>42.61</v>
      </c>
      <c r="G7124" s="24">
        <f t="shared" si="111"/>
        <v>471.51</v>
      </c>
    </row>
    <row r="7125" spans="1:7" x14ac:dyDescent="0.25">
      <c r="A7125" t="s">
        <v>311</v>
      </c>
      <c r="B7125" t="s">
        <v>314</v>
      </c>
      <c r="C7125" t="s">
        <v>333</v>
      </c>
      <c r="D7125" s="34">
        <v>45323</v>
      </c>
      <c r="E7125">
        <v>428.9</v>
      </c>
      <c r="F7125" s="24">
        <v>42.61</v>
      </c>
      <c r="G7125" s="24">
        <f t="shared" si="111"/>
        <v>471.51</v>
      </c>
    </row>
    <row r="7126" spans="1:7" x14ac:dyDescent="0.25">
      <c r="A7126" t="s">
        <v>311</v>
      </c>
      <c r="B7126" t="s">
        <v>314</v>
      </c>
      <c r="C7126" t="s">
        <v>334</v>
      </c>
      <c r="D7126" s="34">
        <v>45323</v>
      </c>
      <c r="E7126">
        <v>427.51</v>
      </c>
      <c r="F7126" s="24">
        <v>42.47</v>
      </c>
      <c r="G7126" s="24">
        <f t="shared" si="111"/>
        <v>469.98</v>
      </c>
    </row>
    <row r="7127" spans="1:7" x14ac:dyDescent="0.25">
      <c r="A7127" t="s">
        <v>311</v>
      </c>
      <c r="B7127" t="s">
        <v>314</v>
      </c>
      <c r="C7127" t="s">
        <v>335</v>
      </c>
      <c r="D7127" s="34">
        <v>45323</v>
      </c>
      <c r="E7127">
        <v>428.9</v>
      </c>
      <c r="F7127" s="24">
        <v>42.61</v>
      </c>
      <c r="G7127" s="24">
        <f t="shared" si="111"/>
        <v>471.51</v>
      </c>
    </row>
    <row r="7128" spans="1:7" x14ac:dyDescent="0.25">
      <c r="A7128" t="s">
        <v>311</v>
      </c>
      <c r="B7128" t="s">
        <v>314</v>
      </c>
      <c r="C7128" t="s">
        <v>336</v>
      </c>
      <c r="D7128" s="34">
        <v>45323</v>
      </c>
      <c r="E7128">
        <v>428.9</v>
      </c>
      <c r="F7128" s="24">
        <v>42.61</v>
      </c>
      <c r="G7128" s="24">
        <f t="shared" si="111"/>
        <v>471.51</v>
      </c>
    </row>
    <row r="7129" spans="1:7" x14ac:dyDescent="0.25">
      <c r="A7129" t="s">
        <v>311</v>
      </c>
      <c r="B7129" t="s">
        <v>314</v>
      </c>
      <c r="C7129" t="s">
        <v>337</v>
      </c>
      <c r="D7129" s="34">
        <v>45323</v>
      </c>
      <c r="E7129">
        <v>427.51</v>
      </c>
      <c r="F7129" s="24">
        <v>42.47</v>
      </c>
      <c r="G7129" s="24">
        <f t="shared" si="111"/>
        <v>469.98</v>
      </c>
    </row>
    <row r="7130" spans="1:7" x14ac:dyDescent="0.25">
      <c r="A7130" t="s">
        <v>311</v>
      </c>
      <c r="B7130" t="s">
        <v>314</v>
      </c>
      <c r="C7130" t="s">
        <v>338</v>
      </c>
      <c r="D7130" s="34">
        <v>45323</v>
      </c>
      <c r="E7130">
        <v>427.51</v>
      </c>
      <c r="F7130" s="24">
        <v>42.47</v>
      </c>
      <c r="G7130" s="24">
        <f t="shared" si="111"/>
        <v>469.98</v>
      </c>
    </row>
    <row r="7131" spans="1:7" x14ac:dyDescent="0.25">
      <c r="A7131" t="s">
        <v>311</v>
      </c>
      <c r="B7131" t="s">
        <v>314</v>
      </c>
      <c r="C7131" t="s">
        <v>339</v>
      </c>
      <c r="D7131" s="34">
        <v>45323</v>
      </c>
      <c r="E7131">
        <v>427.51</v>
      </c>
      <c r="F7131" s="24">
        <v>42.47</v>
      </c>
      <c r="G7131" s="24">
        <f t="shared" si="111"/>
        <v>469.98</v>
      </c>
    </row>
    <row r="7132" spans="1:7" x14ac:dyDescent="0.25">
      <c r="A7132" t="s">
        <v>311</v>
      </c>
      <c r="B7132" t="s">
        <v>314</v>
      </c>
      <c r="C7132" t="s">
        <v>340</v>
      </c>
      <c r="D7132" s="34">
        <v>45323</v>
      </c>
      <c r="E7132">
        <v>427.51</v>
      </c>
      <c r="F7132" s="24">
        <v>42.47</v>
      </c>
      <c r="G7132" s="24">
        <f t="shared" si="111"/>
        <v>469.98</v>
      </c>
    </row>
    <row r="7133" spans="1:7" x14ac:dyDescent="0.25">
      <c r="A7133" t="s">
        <v>311</v>
      </c>
      <c r="B7133" t="s">
        <v>314</v>
      </c>
      <c r="C7133" t="s">
        <v>341</v>
      </c>
      <c r="D7133" s="34">
        <v>45323</v>
      </c>
      <c r="E7133">
        <v>427.51</v>
      </c>
      <c r="F7133" s="24">
        <v>42.47</v>
      </c>
      <c r="G7133" s="24">
        <f t="shared" si="111"/>
        <v>469.98</v>
      </c>
    </row>
    <row r="7134" spans="1:7" x14ac:dyDescent="0.25">
      <c r="A7134" t="s">
        <v>311</v>
      </c>
      <c r="B7134" t="s">
        <v>314</v>
      </c>
      <c r="C7134" t="s">
        <v>342</v>
      </c>
      <c r="D7134" s="34">
        <v>45323</v>
      </c>
      <c r="E7134">
        <v>427.51</v>
      </c>
      <c r="F7134" s="24">
        <v>42.47</v>
      </c>
      <c r="G7134" s="24">
        <f t="shared" si="111"/>
        <v>469.98</v>
      </c>
    </row>
    <row r="7135" spans="1:7" x14ac:dyDescent="0.25">
      <c r="A7135" t="s">
        <v>311</v>
      </c>
      <c r="B7135" t="s">
        <v>314</v>
      </c>
      <c r="C7135" t="s">
        <v>343</v>
      </c>
      <c r="D7135" s="34">
        <v>45323</v>
      </c>
      <c r="E7135">
        <v>427.51</v>
      </c>
      <c r="F7135" s="24">
        <v>42.47</v>
      </c>
      <c r="G7135" s="24">
        <f t="shared" si="111"/>
        <v>469.98</v>
      </c>
    </row>
    <row r="7136" spans="1:7" x14ac:dyDescent="0.25">
      <c r="A7136" t="s">
        <v>311</v>
      </c>
      <c r="B7136" t="s">
        <v>314</v>
      </c>
      <c r="C7136" t="s">
        <v>344</v>
      </c>
      <c r="D7136" s="34">
        <v>45323</v>
      </c>
      <c r="E7136">
        <v>427.51</v>
      </c>
      <c r="F7136" s="24">
        <v>42.47</v>
      </c>
      <c r="G7136" s="24">
        <f t="shared" si="111"/>
        <v>469.98</v>
      </c>
    </row>
    <row r="7137" spans="1:7" x14ac:dyDescent="0.25">
      <c r="A7137" t="s">
        <v>311</v>
      </c>
      <c r="B7137" t="s">
        <v>314</v>
      </c>
      <c r="C7137" t="s">
        <v>345</v>
      </c>
      <c r="D7137" s="34">
        <v>45323</v>
      </c>
      <c r="E7137">
        <v>427.51</v>
      </c>
      <c r="F7137" s="24">
        <v>42.47</v>
      </c>
      <c r="G7137" s="24">
        <f t="shared" si="111"/>
        <v>469.98</v>
      </c>
    </row>
    <row r="7138" spans="1:7" x14ac:dyDescent="0.25">
      <c r="A7138" t="s">
        <v>311</v>
      </c>
      <c r="B7138" t="s">
        <v>314</v>
      </c>
      <c r="C7138" t="s">
        <v>346</v>
      </c>
      <c r="D7138" s="34">
        <v>45323</v>
      </c>
      <c r="E7138">
        <v>427.51</v>
      </c>
      <c r="F7138" s="24">
        <v>42.47</v>
      </c>
      <c r="G7138" s="24">
        <f t="shared" si="111"/>
        <v>469.98</v>
      </c>
    </row>
    <row r="7139" spans="1:7" x14ac:dyDescent="0.25">
      <c r="A7139" t="s">
        <v>311</v>
      </c>
      <c r="B7139" t="s">
        <v>314</v>
      </c>
      <c r="C7139" t="s">
        <v>347</v>
      </c>
      <c r="D7139" s="34">
        <v>45323</v>
      </c>
      <c r="E7139">
        <v>427.51</v>
      </c>
      <c r="F7139" s="24">
        <v>42.47</v>
      </c>
      <c r="G7139" s="24">
        <f t="shared" si="111"/>
        <v>469.98</v>
      </c>
    </row>
    <row r="7140" spans="1:7" x14ac:dyDescent="0.25">
      <c r="A7140" t="s">
        <v>311</v>
      </c>
      <c r="B7140" t="s">
        <v>314</v>
      </c>
      <c r="C7140" t="s">
        <v>348</v>
      </c>
      <c r="D7140" s="34">
        <v>45323</v>
      </c>
      <c r="E7140">
        <v>427.51</v>
      </c>
      <c r="F7140" s="24">
        <v>42.47</v>
      </c>
      <c r="G7140" s="24">
        <f t="shared" si="111"/>
        <v>469.98</v>
      </c>
    </row>
    <row r="7141" spans="1:7" x14ac:dyDescent="0.25">
      <c r="A7141" t="s">
        <v>311</v>
      </c>
      <c r="B7141" t="s">
        <v>314</v>
      </c>
      <c r="C7141" t="s">
        <v>349</v>
      </c>
      <c r="D7141" s="34">
        <v>45323</v>
      </c>
      <c r="E7141">
        <v>428.9</v>
      </c>
      <c r="F7141" s="24">
        <v>42.61</v>
      </c>
      <c r="G7141" s="24">
        <f t="shared" si="111"/>
        <v>471.51</v>
      </c>
    </row>
    <row r="7142" spans="1:7" x14ac:dyDescent="0.25">
      <c r="A7142" t="s">
        <v>311</v>
      </c>
      <c r="B7142" t="s">
        <v>314</v>
      </c>
      <c r="C7142" t="s">
        <v>350</v>
      </c>
      <c r="D7142" s="34">
        <v>45323</v>
      </c>
      <c r="E7142">
        <v>427.51</v>
      </c>
      <c r="F7142" s="24">
        <v>42.47</v>
      </c>
      <c r="G7142" s="24">
        <f t="shared" si="111"/>
        <v>469.98</v>
      </c>
    </row>
    <row r="7143" spans="1:7" x14ac:dyDescent="0.25">
      <c r="A7143" t="s">
        <v>311</v>
      </c>
      <c r="B7143" t="s">
        <v>314</v>
      </c>
      <c r="C7143" t="s">
        <v>351</v>
      </c>
      <c r="D7143" s="34">
        <v>45323</v>
      </c>
      <c r="E7143">
        <v>428.9</v>
      </c>
      <c r="F7143" s="24">
        <v>42.61</v>
      </c>
      <c r="G7143" s="24">
        <f t="shared" si="111"/>
        <v>471.51</v>
      </c>
    </row>
    <row r="7144" spans="1:7" x14ac:dyDescent="0.25">
      <c r="A7144" t="s">
        <v>311</v>
      </c>
      <c r="B7144" t="s">
        <v>314</v>
      </c>
      <c r="C7144" t="s">
        <v>352</v>
      </c>
      <c r="D7144" s="34">
        <v>45323</v>
      </c>
      <c r="E7144">
        <v>428.9</v>
      </c>
      <c r="F7144" s="24">
        <v>42.61</v>
      </c>
      <c r="G7144" s="24">
        <f t="shared" si="111"/>
        <v>471.51</v>
      </c>
    </row>
    <row r="7145" spans="1:7" x14ac:dyDescent="0.25">
      <c r="A7145" t="s">
        <v>311</v>
      </c>
      <c r="B7145" t="s">
        <v>314</v>
      </c>
      <c r="C7145" t="s">
        <v>353</v>
      </c>
      <c r="D7145" s="34">
        <v>45323</v>
      </c>
      <c r="E7145">
        <v>427.51</v>
      </c>
      <c r="F7145" s="24">
        <v>42.47</v>
      </c>
      <c r="G7145" s="24">
        <f t="shared" si="111"/>
        <v>469.98</v>
      </c>
    </row>
    <row r="7146" spans="1:7" x14ac:dyDescent="0.25">
      <c r="A7146" t="s">
        <v>311</v>
      </c>
      <c r="B7146" t="s">
        <v>314</v>
      </c>
      <c r="C7146" t="s">
        <v>354</v>
      </c>
      <c r="D7146" s="34">
        <v>45323</v>
      </c>
      <c r="E7146">
        <v>428.9</v>
      </c>
      <c r="F7146" s="24">
        <v>42.61</v>
      </c>
      <c r="G7146" s="24">
        <f t="shared" si="111"/>
        <v>471.51</v>
      </c>
    </row>
    <row r="7147" spans="1:7" x14ac:dyDescent="0.25">
      <c r="A7147" t="s">
        <v>311</v>
      </c>
      <c r="B7147" t="s">
        <v>314</v>
      </c>
      <c r="C7147" t="s">
        <v>355</v>
      </c>
      <c r="D7147" s="34">
        <v>45323</v>
      </c>
      <c r="E7147">
        <v>428.9</v>
      </c>
      <c r="F7147" s="24">
        <v>42.61</v>
      </c>
      <c r="G7147" s="24">
        <f t="shared" si="111"/>
        <v>471.51</v>
      </c>
    </row>
    <row r="7148" spans="1:7" x14ac:dyDescent="0.25">
      <c r="A7148" t="s">
        <v>311</v>
      </c>
      <c r="B7148" t="s">
        <v>314</v>
      </c>
      <c r="C7148" t="s">
        <v>356</v>
      </c>
      <c r="D7148" s="34">
        <v>45323</v>
      </c>
      <c r="E7148">
        <v>428.9</v>
      </c>
      <c r="F7148" s="24">
        <v>42.61</v>
      </c>
      <c r="G7148" s="24">
        <f t="shared" si="111"/>
        <v>471.51</v>
      </c>
    </row>
    <row r="7149" spans="1:7" x14ac:dyDescent="0.25">
      <c r="A7149" t="s">
        <v>311</v>
      </c>
      <c r="B7149" t="s">
        <v>314</v>
      </c>
      <c r="C7149" t="s">
        <v>357</v>
      </c>
      <c r="D7149" s="34">
        <v>45323</v>
      </c>
      <c r="E7149">
        <v>428.9</v>
      </c>
      <c r="F7149" s="24">
        <v>42.61</v>
      </c>
      <c r="G7149" s="24">
        <f t="shared" si="111"/>
        <v>471.51</v>
      </c>
    </row>
    <row r="7150" spans="1:7" x14ac:dyDescent="0.25">
      <c r="A7150" t="s">
        <v>311</v>
      </c>
      <c r="B7150" t="s">
        <v>314</v>
      </c>
      <c r="C7150" t="s">
        <v>358</v>
      </c>
      <c r="D7150" s="34">
        <v>45323</v>
      </c>
      <c r="E7150">
        <v>428.9</v>
      </c>
      <c r="F7150" s="24">
        <v>42.61</v>
      </c>
      <c r="G7150" s="24">
        <f t="shared" si="111"/>
        <v>471.51</v>
      </c>
    </row>
    <row r="7151" spans="1:7" x14ac:dyDescent="0.25">
      <c r="A7151" t="s">
        <v>311</v>
      </c>
      <c r="B7151" t="s">
        <v>314</v>
      </c>
      <c r="C7151" t="s">
        <v>359</v>
      </c>
      <c r="D7151" s="34">
        <v>45323</v>
      </c>
      <c r="E7151">
        <v>428.9</v>
      </c>
      <c r="F7151" s="24">
        <v>42.61</v>
      </c>
      <c r="G7151" s="24">
        <f t="shared" si="111"/>
        <v>471.51</v>
      </c>
    </row>
    <row r="7152" spans="1:7" x14ac:dyDescent="0.25">
      <c r="A7152" t="s">
        <v>311</v>
      </c>
      <c r="B7152" t="s">
        <v>314</v>
      </c>
      <c r="C7152" t="s">
        <v>360</v>
      </c>
      <c r="D7152" s="34">
        <v>45323</v>
      </c>
      <c r="E7152">
        <v>428.9</v>
      </c>
      <c r="F7152" s="24">
        <v>42.61</v>
      </c>
      <c r="G7152" s="24">
        <f t="shared" si="111"/>
        <v>471.51</v>
      </c>
    </row>
    <row r="7153" spans="1:7" x14ac:dyDescent="0.25">
      <c r="A7153" t="s">
        <v>311</v>
      </c>
      <c r="B7153" t="s">
        <v>314</v>
      </c>
      <c r="C7153" t="s">
        <v>361</v>
      </c>
      <c r="D7153" s="34">
        <v>45323</v>
      </c>
      <c r="E7153">
        <v>428.9</v>
      </c>
      <c r="F7153" s="24">
        <v>42.61</v>
      </c>
      <c r="G7153" s="24">
        <f t="shared" si="111"/>
        <v>471.51</v>
      </c>
    </row>
    <row r="7154" spans="1:7" x14ac:dyDescent="0.25">
      <c r="A7154" t="s">
        <v>311</v>
      </c>
      <c r="B7154" t="s">
        <v>314</v>
      </c>
      <c r="C7154" t="s">
        <v>362</v>
      </c>
      <c r="D7154" s="34">
        <v>45323</v>
      </c>
      <c r="E7154">
        <v>428.9</v>
      </c>
      <c r="F7154" s="24">
        <v>42.61</v>
      </c>
      <c r="G7154" s="24">
        <f t="shared" si="111"/>
        <v>471.51</v>
      </c>
    </row>
    <row r="7155" spans="1:7" x14ac:dyDescent="0.25">
      <c r="A7155" t="s">
        <v>311</v>
      </c>
      <c r="B7155" t="s">
        <v>314</v>
      </c>
      <c r="C7155" t="s">
        <v>363</v>
      </c>
      <c r="D7155" s="34">
        <v>45323</v>
      </c>
      <c r="E7155">
        <v>428.9</v>
      </c>
      <c r="F7155" s="24">
        <v>42.61</v>
      </c>
      <c r="G7155" s="24">
        <f t="shared" si="111"/>
        <v>471.51</v>
      </c>
    </row>
    <row r="7156" spans="1:7" x14ac:dyDescent="0.25">
      <c r="A7156" t="s">
        <v>311</v>
      </c>
      <c r="B7156" t="s">
        <v>314</v>
      </c>
      <c r="C7156" t="s">
        <v>364</v>
      </c>
      <c r="D7156" s="34">
        <v>45323</v>
      </c>
      <c r="E7156">
        <v>428.9</v>
      </c>
      <c r="F7156" s="24">
        <v>42.61</v>
      </c>
      <c r="G7156" s="24">
        <f t="shared" si="111"/>
        <v>471.51</v>
      </c>
    </row>
    <row r="7157" spans="1:7" x14ac:dyDescent="0.25">
      <c r="A7157" t="s">
        <v>311</v>
      </c>
      <c r="B7157" t="s">
        <v>314</v>
      </c>
      <c r="C7157" t="s">
        <v>365</v>
      </c>
      <c r="D7157" s="34">
        <v>45323</v>
      </c>
      <c r="E7157">
        <v>428.9</v>
      </c>
      <c r="F7157" s="24">
        <v>42.61</v>
      </c>
      <c r="G7157" s="24">
        <f t="shared" si="111"/>
        <v>471.51</v>
      </c>
    </row>
    <row r="7158" spans="1:7" x14ac:dyDescent="0.25">
      <c r="A7158" t="s">
        <v>311</v>
      </c>
      <c r="B7158" t="s">
        <v>314</v>
      </c>
      <c r="C7158" t="s">
        <v>366</v>
      </c>
      <c r="D7158" s="34">
        <v>45323</v>
      </c>
      <c r="E7158">
        <v>428.9</v>
      </c>
      <c r="F7158" s="24">
        <v>42.61</v>
      </c>
      <c r="G7158" s="24">
        <f t="shared" si="111"/>
        <v>471.51</v>
      </c>
    </row>
    <row r="7159" spans="1:7" x14ac:dyDescent="0.25">
      <c r="A7159" t="s">
        <v>311</v>
      </c>
      <c r="B7159" t="s">
        <v>314</v>
      </c>
      <c r="C7159" t="s">
        <v>367</v>
      </c>
      <c r="D7159" s="34">
        <v>45323</v>
      </c>
      <c r="E7159">
        <v>427.51</v>
      </c>
      <c r="F7159" s="24">
        <v>42.47</v>
      </c>
      <c r="G7159" s="24">
        <f t="shared" si="111"/>
        <v>469.98</v>
      </c>
    </row>
    <row r="7160" spans="1:7" x14ac:dyDescent="0.25">
      <c r="A7160" t="s">
        <v>311</v>
      </c>
      <c r="B7160" t="s">
        <v>314</v>
      </c>
      <c r="C7160" t="s">
        <v>368</v>
      </c>
      <c r="D7160" s="34">
        <v>45323</v>
      </c>
      <c r="E7160">
        <v>428.9</v>
      </c>
      <c r="F7160" s="24">
        <v>42.61</v>
      </c>
      <c r="G7160" s="24">
        <f t="shared" si="111"/>
        <v>471.51</v>
      </c>
    </row>
    <row r="7161" spans="1:7" x14ac:dyDescent="0.25">
      <c r="A7161" t="s">
        <v>311</v>
      </c>
      <c r="B7161" t="s">
        <v>314</v>
      </c>
      <c r="C7161" t="s">
        <v>369</v>
      </c>
      <c r="D7161" s="34">
        <v>45323</v>
      </c>
      <c r="E7161">
        <v>428.9</v>
      </c>
      <c r="F7161" s="24">
        <v>42.61</v>
      </c>
      <c r="G7161" s="24">
        <f t="shared" si="111"/>
        <v>471.51</v>
      </c>
    </row>
    <row r="7162" spans="1:7" x14ac:dyDescent="0.25">
      <c r="A7162" t="s">
        <v>311</v>
      </c>
      <c r="B7162" t="s">
        <v>314</v>
      </c>
      <c r="C7162" t="s">
        <v>370</v>
      </c>
      <c r="D7162" s="34">
        <v>45323</v>
      </c>
      <c r="E7162">
        <v>428.9</v>
      </c>
      <c r="F7162" s="24">
        <v>42.61</v>
      </c>
      <c r="G7162" s="24">
        <f t="shared" si="111"/>
        <v>471.51</v>
      </c>
    </row>
    <row r="7163" spans="1:7" x14ac:dyDescent="0.25">
      <c r="A7163" t="s">
        <v>311</v>
      </c>
      <c r="B7163" t="s">
        <v>314</v>
      </c>
      <c r="C7163" t="s">
        <v>371</v>
      </c>
      <c r="D7163" s="34">
        <v>45323</v>
      </c>
      <c r="E7163">
        <v>428.9</v>
      </c>
      <c r="F7163" s="24">
        <v>42.61</v>
      </c>
      <c r="G7163" s="24">
        <f t="shared" si="111"/>
        <v>471.51</v>
      </c>
    </row>
    <row r="7164" spans="1:7" x14ac:dyDescent="0.25">
      <c r="A7164" t="s">
        <v>311</v>
      </c>
      <c r="B7164" t="s">
        <v>314</v>
      </c>
      <c r="C7164" t="s">
        <v>372</v>
      </c>
      <c r="D7164" s="34">
        <v>45323</v>
      </c>
      <c r="E7164">
        <v>428.9</v>
      </c>
      <c r="F7164" s="24">
        <v>42.61</v>
      </c>
      <c r="G7164" s="24">
        <f t="shared" si="111"/>
        <v>471.51</v>
      </c>
    </row>
    <row r="7165" spans="1:7" x14ac:dyDescent="0.25">
      <c r="A7165" t="s">
        <v>311</v>
      </c>
      <c r="B7165" t="s">
        <v>314</v>
      </c>
      <c r="C7165" t="s">
        <v>373</v>
      </c>
      <c r="D7165" s="34">
        <v>45323</v>
      </c>
      <c r="E7165">
        <v>428.9</v>
      </c>
      <c r="F7165" s="24">
        <v>42.61</v>
      </c>
      <c r="G7165" s="24">
        <f t="shared" si="111"/>
        <v>471.51</v>
      </c>
    </row>
    <row r="7166" spans="1:7" x14ac:dyDescent="0.25">
      <c r="A7166" t="s">
        <v>311</v>
      </c>
      <c r="B7166" t="s">
        <v>314</v>
      </c>
      <c r="C7166" t="s">
        <v>374</v>
      </c>
      <c r="D7166" s="34">
        <v>45323</v>
      </c>
      <c r="E7166">
        <v>427.51</v>
      </c>
      <c r="F7166" s="24">
        <v>42.47</v>
      </c>
      <c r="G7166" s="24">
        <f t="shared" si="111"/>
        <v>469.98</v>
      </c>
    </row>
    <row r="7167" spans="1:7" x14ac:dyDescent="0.25">
      <c r="A7167" t="s">
        <v>311</v>
      </c>
      <c r="B7167" t="s">
        <v>314</v>
      </c>
      <c r="C7167" t="s">
        <v>375</v>
      </c>
      <c r="D7167" s="34">
        <v>45323</v>
      </c>
      <c r="E7167">
        <v>428.9</v>
      </c>
      <c r="F7167" s="24">
        <v>42.61</v>
      </c>
      <c r="G7167" s="24">
        <f t="shared" si="111"/>
        <v>471.51</v>
      </c>
    </row>
    <row r="7168" spans="1:7" x14ac:dyDescent="0.25">
      <c r="A7168" t="s">
        <v>311</v>
      </c>
      <c r="B7168" t="s">
        <v>314</v>
      </c>
      <c r="C7168" t="s">
        <v>376</v>
      </c>
      <c r="D7168" s="34">
        <v>45323</v>
      </c>
      <c r="E7168">
        <v>428.9</v>
      </c>
      <c r="F7168" s="24">
        <v>42.61</v>
      </c>
      <c r="G7168" s="24">
        <f t="shared" si="111"/>
        <v>471.51</v>
      </c>
    </row>
    <row r="7169" spans="1:7" x14ac:dyDescent="0.25">
      <c r="A7169" t="s">
        <v>311</v>
      </c>
      <c r="B7169" t="s">
        <v>314</v>
      </c>
      <c r="C7169" t="s">
        <v>377</v>
      </c>
      <c r="D7169" s="34">
        <v>45323</v>
      </c>
      <c r="E7169">
        <v>428.9</v>
      </c>
      <c r="F7169" s="24">
        <v>42.61</v>
      </c>
      <c r="G7169" s="24">
        <f t="shared" si="111"/>
        <v>471.51</v>
      </c>
    </row>
    <row r="7170" spans="1:7" x14ac:dyDescent="0.25">
      <c r="A7170" t="s">
        <v>311</v>
      </c>
      <c r="B7170" t="s">
        <v>314</v>
      </c>
      <c r="C7170" t="s">
        <v>378</v>
      </c>
      <c r="D7170" s="34">
        <v>45323</v>
      </c>
      <c r="E7170">
        <v>428.9</v>
      </c>
      <c r="F7170" s="24">
        <v>42.61</v>
      </c>
      <c r="G7170" s="24">
        <f t="shared" si="111"/>
        <v>471.51</v>
      </c>
    </row>
    <row r="7171" spans="1:7" x14ac:dyDescent="0.25">
      <c r="A7171" t="s">
        <v>311</v>
      </c>
      <c r="B7171" t="s">
        <v>314</v>
      </c>
      <c r="C7171" t="s">
        <v>379</v>
      </c>
      <c r="D7171" s="34">
        <v>45323</v>
      </c>
      <c r="E7171">
        <v>427.51</v>
      </c>
      <c r="F7171" s="24">
        <v>42.47</v>
      </c>
      <c r="G7171" s="24">
        <f t="shared" ref="G7171:G7234" si="112">SUM(E7171:F7171)</f>
        <v>469.98</v>
      </c>
    </row>
    <row r="7172" spans="1:7" x14ac:dyDescent="0.25">
      <c r="A7172" t="s">
        <v>311</v>
      </c>
      <c r="B7172" t="s">
        <v>314</v>
      </c>
      <c r="C7172" t="s">
        <v>380</v>
      </c>
      <c r="D7172" s="34">
        <v>45323</v>
      </c>
      <c r="E7172">
        <v>427.51</v>
      </c>
      <c r="F7172" s="24">
        <v>42.47</v>
      </c>
      <c r="G7172" s="24">
        <f t="shared" si="112"/>
        <v>469.98</v>
      </c>
    </row>
    <row r="7173" spans="1:7" x14ac:dyDescent="0.25">
      <c r="A7173" t="s">
        <v>311</v>
      </c>
      <c r="B7173" t="s">
        <v>314</v>
      </c>
      <c r="C7173" t="s">
        <v>381</v>
      </c>
      <c r="D7173" s="34">
        <v>45323</v>
      </c>
      <c r="E7173">
        <v>427.51</v>
      </c>
      <c r="F7173" s="24">
        <v>42.47</v>
      </c>
      <c r="G7173" s="24">
        <f t="shared" si="112"/>
        <v>469.98</v>
      </c>
    </row>
    <row r="7174" spans="1:7" x14ac:dyDescent="0.25">
      <c r="A7174" t="s">
        <v>311</v>
      </c>
      <c r="B7174" t="s">
        <v>314</v>
      </c>
      <c r="C7174" t="s">
        <v>382</v>
      </c>
      <c r="D7174" s="34">
        <v>45323</v>
      </c>
      <c r="E7174">
        <v>427.51</v>
      </c>
      <c r="F7174" s="24">
        <v>42.47</v>
      </c>
      <c r="G7174" s="24">
        <f t="shared" si="112"/>
        <v>469.98</v>
      </c>
    </row>
    <row r="7175" spans="1:7" x14ac:dyDescent="0.25">
      <c r="A7175" t="s">
        <v>311</v>
      </c>
      <c r="B7175" t="s">
        <v>314</v>
      </c>
      <c r="C7175" t="s">
        <v>383</v>
      </c>
      <c r="D7175" s="34">
        <v>45323</v>
      </c>
      <c r="E7175">
        <v>427.51</v>
      </c>
      <c r="F7175" s="24">
        <v>42.47</v>
      </c>
      <c r="G7175" s="24">
        <f t="shared" si="112"/>
        <v>469.98</v>
      </c>
    </row>
    <row r="7176" spans="1:7" x14ac:dyDescent="0.25">
      <c r="A7176" t="s">
        <v>311</v>
      </c>
      <c r="B7176" t="s">
        <v>314</v>
      </c>
      <c r="C7176" t="s">
        <v>384</v>
      </c>
      <c r="D7176" s="34">
        <v>45323</v>
      </c>
      <c r="E7176">
        <v>427.51</v>
      </c>
      <c r="F7176" s="24">
        <v>42.47</v>
      </c>
      <c r="G7176" s="24">
        <f t="shared" si="112"/>
        <v>469.98</v>
      </c>
    </row>
    <row r="7177" spans="1:7" x14ac:dyDescent="0.25">
      <c r="A7177" t="s">
        <v>311</v>
      </c>
      <c r="B7177" t="s">
        <v>314</v>
      </c>
      <c r="C7177" t="s">
        <v>385</v>
      </c>
      <c r="D7177" s="34">
        <v>45323</v>
      </c>
      <c r="E7177">
        <v>427.51</v>
      </c>
      <c r="F7177" s="24">
        <v>42.47</v>
      </c>
      <c r="G7177" s="24">
        <f t="shared" si="112"/>
        <v>469.98</v>
      </c>
    </row>
    <row r="7178" spans="1:7" x14ac:dyDescent="0.25">
      <c r="A7178" t="s">
        <v>311</v>
      </c>
      <c r="B7178" t="s">
        <v>314</v>
      </c>
      <c r="C7178" t="s">
        <v>386</v>
      </c>
      <c r="D7178" s="34">
        <v>45323</v>
      </c>
      <c r="E7178">
        <v>427.51</v>
      </c>
      <c r="F7178" s="24">
        <v>42.47</v>
      </c>
      <c r="G7178" s="24">
        <f t="shared" si="112"/>
        <v>469.98</v>
      </c>
    </row>
    <row r="7179" spans="1:7" x14ac:dyDescent="0.25">
      <c r="A7179" t="s">
        <v>311</v>
      </c>
      <c r="B7179" t="s">
        <v>314</v>
      </c>
      <c r="C7179" t="s">
        <v>387</v>
      </c>
      <c r="D7179" s="34">
        <v>45323</v>
      </c>
      <c r="E7179">
        <v>427.51</v>
      </c>
      <c r="F7179" s="24">
        <v>42.47</v>
      </c>
      <c r="G7179" s="24">
        <f t="shared" si="112"/>
        <v>469.98</v>
      </c>
    </row>
    <row r="7180" spans="1:7" x14ac:dyDescent="0.25">
      <c r="A7180" t="s">
        <v>311</v>
      </c>
      <c r="B7180" t="s">
        <v>314</v>
      </c>
      <c r="C7180" t="s">
        <v>388</v>
      </c>
      <c r="D7180" s="34">
        <v>45323</v>
      </c>
      <c r="E7180">
        <v>427.51</v>
      </c>
      <c r="F7180" s="24">
        <v>42.47</v>
      </c>
      <c r="G7180" s="24">
        <f t="shared" si="112"/>
        <v>469.98</v>
      </c>
    </row>
    <row r="7181" spans="1:7" x14ac:dyDescent="0.25">
      <c r="A7181" t="s">
        <v>311</v>
      </c>
      <c r="B7181" t="s">
        <v>314</v>
      </c>
      <c r="C7181" t="s">
        <v>389</v>
      </c>
      <c r="D7181" s="34">
        <v>45323</v>
      </c>
      <c r="E7181">
        <v>427.51</v>
      </c>
      <c r="F7181" s="24">
        <v>42.47</v>
      </c>
      <c r="G7181" s="24">
        <f t="shared" si="112"/>
        <v>469.98</v>
      </c>
    </row>
    <row r="7182" spans="1:7" x14ac:dyDescent="0.25">
      <c r="A7182" t="s">
        <v>311</v>
      </c>
      <c r="B7182" t="s">
        <v>314</v>
      </c>
      <c r="C7182" t="s">
        <v>390</v>
      </c>
      <c r="D7182" s="34">
        <v>45323</v>
      </c>
      <c r="E7182">
        <v>427.51</v>
      </c>
      <c r="F7182" s="24">
        <v>42.47</v>
      </c>
      <c r="G7182" s="24">
        <f t="shared" si="112"/>
        <v>469.98</v>
      </c>
    </row>
    <row r="7183" spans="1:7" x14ac:dyDescent="0.25">
      <c r="A7183" t="s">
        <v>311</v>
      </c>
      <c r="B7183" t="s">
        <v>314</v>
      </c>
      <c r="C7183" t="s">
        <v>391</v>
      </c>
      <c r="D7183" s="34">
        <v>45323</v>
      </c>
      <c r="E7183">
        <v>427.51</v>
      </c>
      <c r="F7183" s="24">
        <v>42.47</v>
      </c>
      <c r="G7183" s="24">
        <f t="shared" si="112"/>
        <v>469.98</v>
      </c>
    </row>
    <row r="7184" spans="1:7" x14ac:dyDescent="0.25">
      <c r="A7184" t="s">
        <v>311</v>
      </c>
      <c r="B7184" t="s">
        <v>314</v>
      </c>
      <c r="C7184" t="s">
        <v>392</v>
      </c>
      <c r="D7184" s="34">
        <v>45323</v>
      </c>
      <c r="E7184">
        <v>427.51</v>
      </c>
      <c r="F7184" s="24">
        <v>42.47</v>
      </c>
      <c r="G7184" s="24">
        <f t="shared" si="112"/>
        <v>469.98</v>
      </c>
    </row>
    <row r="7185" spans="1:7" x14ac:dyDescent="0.25">
      <c r="A7185" t="s">
        <v>311</v>
      </c>
      <c r="B7185" t="s">
        <v>314</v>
      </c>
      <c r="C7185" t="s">
        <v>393</v>
      </c>
      <c r="D7185" s="34">
        <v>45323</v>
      </c>
      <c r="E7185">
        <v>427.51</v>
      </c>
      <c r="F7185" s="24">
        <v>42.47</v>
      </c>
      <c r="G7185" s="24">
        <f t="shared" si="112"/>
        <v>469.98</v>
      </c>
    </row>
    <row r="7186" spans="1:7" x14ac:dyDescent="0.25">
      <c r="A7186" t="s">
        <v>311</v>
      </c>
      <c r="B7186" t="s">
        <v>314</v>
      </c>
      <c r="C7186" t="s">
        <v>394</v>
      </c>
      <c r="D7186" s="34">
        <v>45323</v>
      </c>
      <c r="E7186">
        <v>427.51</v>
      </c>
      <c r="F7186" s="24">
        <v>42.47</v>
      </c>
      <c r="G7186" s="24">
        <f t="shared" si="112"/>
        <v>469.98</v>
      </c>
    </row>
    <row r="7187" spans="1:7" x14ac:dyDescent="0.25">
      <c r="A7187" t="s">
        <v>311</v>
      </c>
      <c r="B7187" t="s">
        <v>314</v>
      </c>
      <c r="C7187" t="s">
        <v>395</v>
      </c>
      <c r="D7187" s="34">
        <v>45323</v>
      </c>
      <c r="E7187">
        <v>427.51</v>
      </c>
      <c r="F7187" s="24">
        <v>42.47</v>
      </c>
      <c r="G7187" s="24">
        <f t="shared" si="112"/>
        <v>469.98</v>
      </c>
    </row>
    <row r="7188" spans="1:7" x14ac:dyDescent="0.25">
      <c r="A7188" t="s">
        <v>311</v>
      </c>
      <c r="B7188" t="s">
        <v>314</v>
      </c>
      <c r="C7188" t="s">
        <v>396</v>
      </c>
      <c r="D7188" s="34">
        <v>45323</v>
      </c>
      <c r="E7188">
        <v>427.51</v>
      </c>
      <c r="F7188" s="24">
        <v>42.47</v>
      </c>
      <c r="G7188" s="24">
        <f t="shared" si="112"/>
        <v>469.98</v>
      </c>
    </row>
    <row r="7189" spans="1:7" x14ac:dyDescent="0.25">
      <c r="A7189" t="s">
        <v>311</v>
      </c>
      <c r="B7189" t="s">
        <v>314</v>
      </c>
      <c r="C7189" t="s">
        <v>397</v>
      </c>
      <c r="D7189" s="34">
        <v>45323</v>
      </c>
      <c r="E7189">
        <v>427.51</v>
      </c>
      <c r="F7189" s="24">
        <v>42.47</v>
      </c>
      <c r="G7189" s="24">
        <f t="shared" si="112"/>
        <v>469.98</v>
      </c>
    </row>
    <row r="7190" spans="1:7" x14ac:dyDescent="0.25">
      <c r="A7190" t="s">
        <v>311</v>
      </c>
      <c r="B7190" t="s">
        <v>314</v>
      </c>
      <c r="C7190" t="s">
        <v>398</v>
      </c>
      <c r="D7190" s="34">
        <v>45323</v>
      </c>
      <c r="E7190">
        <v>427.51</v>
      </c>
      <c r="F7190" s="24">
        <v>42.47</v>
      </c>
      <c r="G7190" s="24">
        <f t="shared" si="112"/>
        <v>469.98</v>
      </c>
    </row>
    <row r="7191" spans="1:7" x14ac:dyDescent="0.25">
      <c r="A7191" t="s">
        <v>311</v>
      </c>
      <c r="B7191" t="s">
        <v>314</v>
      </c>
      <c r="C7191" t="s">
        <v>399</v>
      </c>
      <c r="D7191" s="34">
        <v>45323</v>
      </c>
      <c r="E7191">
        <v>427.51</v>
      </c>
      <c r="F7191" s="24">
        <v>42.47</v>
      </c>
      <c r="G7191" s="24">
        <f t="shared" si="112"/>
        <v>469.98</v>
      </c>
    </row>
    <row r="7192" spans="1:7" x14ac:dyDescent="0.25">
      <c r="A7192" t="s">
        <v>311</v>
      </c>
      <c r="B7192" t="s">
        <v>314</v>
      </c>
      <c r="C7192" t="s">
        <v>400</v>
      </c>
      <c r="D7192" s="34">
        <v>45323</v>
      </c>
      <c r="E7192">
        <v>427.51</v>
      </c>
      <c r="F7192" s="24">
        <v>42.47</v>
      </c>
      <c r="G7192" s="24">
        <f t="shared" si="112"/>
        <v>469.98</v>
      </c>
    </row>
    <row r="7193" spans="1:7" x14ac:dyDescent="0.25">
      <c r="A7193" t="s">
        <v>311</v>
      </c>
      <c r="B7193" t="s">
        <v>314</v>
      </c>
      <c r="C7193" t="s">
        <v>401</v>
      </c>
      <c r="D7193" s="34">
        <v>45323</v>
      </c>
      <c r="E7193">
        <v>427.51</v>
      </c>
      <c r="F7193" s="24">
        <v>42.47</v>
      </c>
      <c r="G7193" s="24">
        <f t="shared" si="112"/>
        <v>469.98</v>
      </c>
    </row>
    <row r="7194" spans="1:7" x14ac:dyDescent="0.25">
      <c r="A7194" t="s">
        <v>311</v>
      </c>
      <c r="B7194" t="s">
        <v>314</v>
      </c>
      <c r="C7194" t="s">
        <v>402</v>
      </c>
      <c r="D7194" s="34">
        <v>45323</v>
      </c>
      <c r="E7194">
        <v>427.51</v>
      </c>
      <c r="F7194" s="24">
        <v>42.47</v>
      </c>
      <c r="G7194" s="24">
        <f t="shared" si="112"/>
        <v>469.98</v>
      </c>
    </row>
    <row r="7195" spans="1:7" x14ac:dyDescent="0.25">
      <c r="A7195" t="s">
        <v>311</v>
      </c>
      <c r="B7195" t="s">
        <v>314</v>
      </c>
      <c r="C7195" t="s">
        <v>403</v>
      </c>
      <c r="D7195" s="34">
        <v>45323</v>
      </c>
      <c r="E7195">
        <v>427.51</v>
      </c>
      <c r="F7195" s="24">
        <v>42.47</v>
      </c>
      <c r="G7195" s="24">
        <f t="shared" si="112"/>
        <v>469.98</v>
      </c>
    </row>
    <row r="7196" spans="1:7" x14ac:dyDescent="0.25">
      <c r="A7196" t="s">
        <v>311</v>
      </c>
      <c r="B7196" t="s">
        <v>314</v>
      </c>
      <c r="C7196" t="s">
        <v>404</v>
      </c>
      <c r="D7196" s="34">
        <v>45323</v>
      </c>
      <c r="E7196">
        <v>427.51</v>
      </c>
      <c r="F7196" s="24">
        <v>42.47</v>
      </c>
      <c r="G7196" s="24">
        <f t="shared" si="112"/>
        <v>469.98</v>
      </c>
    </row>
    <row r="7197" spans="1:7" x14ac:dyDescent="0.25">
      <c r="A7197" t="s">
        <v>311</v>
      </c>
      <c r="B7197" t="s">
        <v>314</v>
      </c>
      <c r="C7197" t="s">
        <v>405</v>
      </c>
      <c r="D7197" s="34">
        <v>45323</v>
      </c>
      <c r="E7197">
        <v>427.51</v>
      </c>
      <c r="F7197" s="24">
        <v>42.47</v>
      </c>
      <c r="G7197" s="24">
        <f t="shared" si="112"/>
        <v>469.98</v>
      </c>
    </row>
    <row r="7198" spans="1:7" x14ac:dyDescent="0.25">
      <c r="A7198" t="s">
        <v>311</v>
      </c>
      <c r="B7198" t="s">
        <v>314</v>
      </c>
      <c r="C7198" t="s">
        <v>406</v>
      </c>
      <c r="D7198" s="34">
        <v>45323</v>
      </c>
      <c r="E7198">
        <v>427.51</v>
      </c>
      <c r="F7198" s="24">
        <v>42.47</v>
      </c>
      <c r="G7198" s="24">
        <f t="shared" si="112"/>
        <v>469.98</v>
      </c>
    </row>
    <row r="7199" spans="1:7" x14ac:dyDescent="0.25">
      <c r="A7199" t="s">
        <v>311</v>
      </c>
      <c r="B7199" t="s">
        <v>314</v>
      </c>
      <c r="C7199" t="s">
        <v>407</v>
      </c>
      <c r="D7199" s="34">
        <v>45323</v>
      </c>
      <c r="E7199">
        <v>427.51</v>
      </c>
      <c r="F7199" s="24">
        <v>42.47</v>
      </c>
      <c r="G7199" s="24">
        <f t="shared" si="112"/>
        <v>469.98</v>
      </c>
    </row>
    <row r="7200" spans="1:7" x14ac:dyDescent="0.25">
      <c r="A7200" t="s">
        <v>311</v>
      </c>
      <c r="B7200" t="s">
        <v>314</v>
      </c>
      <c r="C7200" t="s">
        <v>408</v>
      </c>
      <c r="D7200" s="34">
        <v>45323</v>
      </c>
      <c r="E7200">
        <v>427.51</v>
      </c>
      <c r="F7200" s="24">
        <v>42.47</v>
      </c>
      <c r="G7200" s="24">
        <f t="shared" si="112"/>
        <v>469.98</v>
      </c>
    </row>
    <row r="7201" spans="1:7" x14ac:dyDescent="0.25">
      <c r="A7201" t="s">
        <v>311</v>
      </c>
      <c r="B7201" t="s">
        <v>314</v>
      </c>
      <c r="C7201" t="s">
        <v>409</v>
      </c>
      <c r="D7201" s="34">
        <v>45323</v>
      </c>
      <c r="E7201">
        <v>427.51</v>
      </c>
      <c r="F7201" s="24">
        <v>42.47</v>
      </c>
      <c r="G7201" s="24">
        <f t="shared" si="112"/>
        <v>469.98</v>
      </c>
    </row>
    <row r="7202" spans="1:7" x14ac:dyDescent="0.25">
      <c r="A7202" t="s">
        <v>311</v>
      </c>
      <c r="B7202" t="s">
        <v>314</v>
      </c>
      <c r="C7202" t="s">
        <v>410</v>
      </c>
      <c r="D7202" s="34">
        <v>45323</v>
      </c>
      <c r="E7202">
        <v>427.51</v>
      </c>
      <c r="F7202" s="24">
        <v>42.47</v>
      </c>
      <c r="G7202" s="24">
        <f t="shared" si="112"/>
        <v>469.98</v>
      </c>
    </row>
    <row r="7203" spans="1:7" x14ac:dyDescent="0.25">
      <c r="A7203" t="s">
        <v>311</v>
      </c>
      <c r="B7203" t="s">
        <v>314</v>
      </c>
      <c r="C7203" t="s">
        <v>411</v>
      </c>
      <c r="D7203" s="34">
        <v>45323</v>
      </c>
      <c r="E7203">
        <v>427.51</v>
      </c>
      <c r="F7203" s="24">
        <v>42.47</v>
      </c>
      <c r="G7203" s="24">
        <f t="shared" si="112"/>
        <v>469.98</v>
      </c>
    </row>
    <row r="7204" spans="1:7" x14ac:dyDescent="0.25">
      <c r="A7204" t="s">
        <v>311</v>
      </c>
      <c r="B7204" t="s">
        <v>314</v>
      </c>
      <c r="C7204" t="s">
        <v>412</v>
      </c>
      <c r="D7204" s="34">
        <v>45323</v>
      </c>
      <c r="E7204">
        <v>427.51</v>
      </c>
      <c r="F7204" s="24">
        <v>42.47</v>
      </c>
      <c r="G7204" s="24">
        <f t="shared" si="112"/>
        <v>469.98</v>
      </c>
    </row>
    <row r="7205" spans="1:7" x14ac:dyDescent="0.25">
      <c r="A7205" t="s">
        <v>311</v>
      </c>
      <c r="B7205" t="s">
        <v>314</v>
      </c>
      <c r="C7205" t="s">
        <v>413</v>
      </c>
      <c r="D7205" s="34">
        <v>45323</v>
      </c>
      <c r="E7205">
        <v>427.51</v>
      </c>
      <c r="F7205" s="24">
        <v>42.47</v>
      </c>
      <c r="G7205" s="24">
        <f t="shared" si="112"/>
        <v>469.98</v>
      </c>
    </row>
    <row r="7206" spans="1:7" x14ac:dyDescent="0.25">
      <c r="A7206" t="s">
        <v>311</v>
      </c>
      <c r="B7206" t="s">
        <v>314</v>
      </c>
      <c r="C7206" t="s">
        <v>414</v>
      </c>
      <c r="D7206" s="34">
        <v>45323</v>
      </c>
      <c r="E7206">
        <v>427.51</v>
      </c>
      <c r="F7206" s="24">
        <v>42.47</v>
      </c>
      <c r="G7206" s="24">
        <f t="shared" si="112"/>
        <v>469.98</v>
      </c>
    </row>
    <row r="7207" spans="1:7" x14ac:dyDescent="0.25">
      <c r="A7207" t="s">
        <v>311</v>
      </c>
      <c r="B7207" t="s">
        <v>314</v>
      </c>
      <c r="C7207" t="s">
        <v>415</v>
      </c>
      <c r="D7207" s="34">
        <v>45323</v>
      </c>
      <c r="E7207">
        <v>427.51</v>
      </c>
      <c r="F7207" s="24">
        <v>42.47</v>
      </c>
      <c r="G7207" s="24">
        <f t="shared" si="112"/>
        <v>469.98</v>
      </c>
    </row>
    <row r="7208" spans="1:7" x14ac:dyDescent="0.25">
      <c r="A7208" t="s">
        <v>311</v>
      </c>
      <c r="B7208" t="s">
        <v>314</v>
      </c>
      <c r="C7208" t="s">
        <v>416</v>
      </c>
      <c r="D7208" s="34">
        <v>45323</v>
      </c>
      <c r="E7208">
        <v>427.51</v>
      </c>
      <c r="F7208" s="24">
        <v>42.47</v>
      </c>
      <c r="G7208" s="24">
        <f t="shared" si="112"/>
        <v>469.98</v>
      </c>
    </row>
    <row r="7209" spans="1:7" x14ac:dyDescent="0.25">
      <c r="A7209" t="s">
        <v>311</v>
      </c>
      <c r="B7209" t="s">
        <v>314</v>
      </c>
      <c r="C7209" t="s">
        <v>417</v>
      </c>
      <c r="D7209" s="34">
        <v>45323</v>
      </c>
      <c r="E7209">
        <v>427.51</v>
      </c>
      <c r="F7209" s="24">
        <v>42.47</v>
      </c>
      <c r="G7209" s="24">
        <f t="shared" si="112"/>
        <v>469.98</v>
      </c>
    </row>
    <row r="7210" spans="1:7" x14ac:dyDescent="0.25">
      <c r="A7210" t="s">
        <v>311</v>
      </c>
      <c r="B7210" t="s">
        <v>314</v>
      </c>
      <c r="C7210" t="s">
        <v>418</v>
      </c>
      <c r="D7210" s="34">
        <v>45323</v>
      </c>
      <c r="E7210">
        <v>427.51</v>
      </c>
      <c r="F7210" s="24">
        <v>42.47</v>
      </c>
      <c r="G7210" s="24">
        <f t="shared" si="112"/>
        <v>469.98</v>
      </c>
    </row>
    <row r="7211" spans="1:7" x14ac:dyDescent="0.25">
      <c r="A7211" t="s">
        <v>311</v>
      </c>
      <c r="B7211" t="s">
        <v>314</v>
      </c>
      <c r="C7211" t="s">
        <v>419</v>
      </c>
      <c r="D7211" s="34">
        <v>45323</v>
      </c>
      <c r="E7211">
        <v>427.51</v>
      </c>
      <c r="F7211" s="24">
        <v>42.47</v>
      </c>
      <c r="G7211" s="24">
        <f t="shared" si="112"/>
        <v>469.98</v>
      </c>
    </row>
    <row r="7212" spans="1:7" x14ac:dyDescent="0.25">
      <c r="A7212" t="s">
        <v>311</v>
      </c>
      <c r="B7212" t="s">
        <v>314</v>
      </c>
      <c r="C7212" t="s">
        <v>420</v>
      </c>
      <c r="D7212" s="34">
        <v>45323</v>
      </c>
      <c r="E7212">
        <v>427.51</v>
      </c>
      <c r="F7212" s="24">
        <v>42.47</v>
      </c>
      <c r="G7212" s="24">
        <f t="shared" si="112"/>
        <v>469.98</v>
      </c>
    </row>
    <row r="7213" spans="1:7" x14ac:dyDescent="0.25">
      <c r="A7213" t="s">
        <v>311</v>
      </c>
      <c r="B7213" t="s">
        <v>314</v>
      </c>
      <c r="C7213" t="s">
        <v>421</v>
      </c>
      <c r="D7213" s="34">
        <v>45323</v>
      </c>
      <c r="E7213">
        <v>427.51</v>
      </c>
      <c r="F7213" s="24">
        <v>42.47</v>
      </c>
      <c r="G7213" s="24">
        <f t="shared" si="112"/>
        <v>469.98</v>
      </c>
    </row>
    <row r="7214" spans="1:7" x14ac:dyDescent="0.25">
      <c r="A7214" t="s">
        <v>311</v>
      </c>
      <c r="B7214" t="s">
        <v>314</v>
      </c>
      <c r="C7214" t="s">
        <v>422</v>
      </c>
      <c r="D7214" s="34">
        <v>45323</v>
      </c>
      <c r="E7214">
        <v>427.51</v>
      </c>
      <c r="F7214" s="24">
        <v>42.47</v>
      </c>
      <c r="G7214" s="24">
        <f t="shared" si="112"/>
        <v>469.98</v>
      </c>
    </row>
    <row r="7215" spans="1:7" x14ac:dyDescent="0.25">
      <c r="A7215" t="s">
        <v>311</v>
      </c>
      <c r="B7215" t="s">
        <v>314</v>
      </c>
      <c r="C7215" t="s">
        <v>423</v>
      </c>
      <c r="D7215" s="34">
        <v>45323</v>
      </c>
      <c r="E7215">
        <v>427.51</v>
      </c>
      <c r="F7215" s="24">
        <v>42.47</v>
      </c>
      <c r="G7215" s="24">
        <f t="shared" si="112"/>
        <v>469.98</v>
      </c>
    </row>
    <row r="7216" spans="1:7" x14ac:dyDescent="0.25">
      <c r="A7216" t="s">
        <v>311</v>
      </c>
      <c r="B7216" t="s">
        <v>314</v>
      </c>
      <c r="C7216" t="s">
        <v>424</v>
      </c>
      <c r="D7216" s="34">
        <v>45323</v>
      </c>
      <c r="E7216">
        <v>427.51</v>
      </c>
      <c r="F7216" s="24">
        <v>42.47</v>
      </c>
      <c r="G7216" s="24">
        <f t="shared" si="112"/>
        <v>469.98</v>
      </c>
    </row>
    <row r="7217" spans="1:7" x14ac:dyDescent="0.25">
      <c r="A7217" t="s">
        <v>311</v>
      </c>
      <c r="B7217" t="s">
        <v>314</v>
      </c>
      <c r="C7217" t="s">
        <v>425</v>
      </c>
      <c r="D7217" s="34">
        <v>45323</v>
      </c>
      <c r="E7217">
        <v>427.51</v>
      </c>
      <c r="F7217" s="24">
        <v>42.47</v>
      </c>
      <c r="G7217" s="24">
        <f t="shared" si="112"/>
        <v>469.98</v>
      </c>
    </row>
    <row r="7218" spans="1:7" x14ac:dyDescent="0.25">
      <c r="A7218" t="s">
        <v>311</v>
      </c>
      <c r="B7218" t="s">
        <v>314</v>
      </c>
      <c r="C7218" t="s">
        <v>426</v>
      </c>
      <c r="D7218" s="34">
        <v>45323</v>
      </c>
      <c r="E7218">
        <v>428.9</v>
      </c>
      <c r="F7218" s="24">
        <v>42.61</v>
      </c>
      <c r="G7218" s="24">
        <f t="shared" si="112"/>
        <v>471.51</v>
      </c>
    </row>
    <row r="7219" spans="1:7" x14ac:dyDescent="0.25">
      <c r="A7219" t="s">
        <v>311</v>
      </c>
      <c r="B7219" t="s">
        <v>314</v>
      </c>
      <c r="C7219" t="s">
        <v>427</v>
      </c>
      <c r="D7219" s="34">
        <v>45323</v>
      </c>
      <c r="E7219">
        <v>427.51</v>
      </c>
      <c r="F7219" s="24">
        <v>42.47</v>
      </c>
      <c r="G7219" s="24">
        <f t="shared" si="112"/>
        <v>469.98</v>
      </c>
    </row>
    <row r="7220" spans="1:7" x14ac:dyDescent="0.25">
      <c r="A7220" t="s">
        <v>311</v>
      </c>
      <c r="B7220" t="s">
        <v>314</v>
      </c>
      <c r="C7220" t="s">
        <v>428</v>
      </c>
      <c r="D7220" s="34">
        <v>45323</v>
      </c>
      <c r="E7220">
        <v>427.51</v>
      </c>
      <c r="F7220" s="24">
        <v>42.47</v>
      </c>
      <c r="G7220" s="24">
        <f t="shared" si="112"/>
        <v>469.98</v>
      </c>
    </row>
    <row r="7221" spans="1:7" x14ac:dyDescent="0.25">
      <c r="A7221" t="s">
        <v>311</v>
      </c>
      <c r="B7221" t="s">
        <v>314</v>
      </c>
      <c r="C7221" t="s">
        <v>429</v>
      </c>
      <c r="D7221" s="34">
        <v>45323</v>
      </c>
      <c r="E7221">
        <v>427.51</v>
      </c>
      <c r="F7221" s="24">
        <v>42.47</v>
      </c>
      <c r="G7221" s="24">
        <f t="shared" si="112"/>
        <v>469.98</v>
      </c>
    </row>
    <row r="7222" spans="1:7" x14ac:dyDescent="0.25">
      <c r="A7222" t="s">
        <v>311</v>
      </c>
      <c r="B7222" t="s">
        <v>314</v>
      </c>
      <c r="C7222" t="s">
        <v>430</v>
      </c>
      <c r="D7222" s="34">
        <v>45323</v>
      </c>
      <c r="E7222">
        <v>428.9</v>
      </c>
      <c r="F7222" s="24">
        <v>42.61</v>
      </c>
      <c r="G7222" s="24">
        <f t="shared" si="112"/>
        <v>471.51</v>
      </c>
    </row>
    <row r="7223" spans="1:7" x14ac:dyDescent="0.25">
      <c r="A7223" t="s">
        <v>311</v>
      </c>
      <c r="B7223" t="s">
        <v>314</v>
      </c>
      <c r="C7223" t="s">
        <v>431</v>
      </c>
      <c r="D7223" s="34">
        <v>45323</v>
      </c>
      <c r="E7223">
        <v>428.9</v>
      </c>
      <c r="F7223" s="24">
        <v>42.61</v>
      </c>
      <c r="G7223" s="24">
        <f t="shared" si="112"/>
        <v>471.51</v>
      </c>
    </row>
    <row r="7224" spans="1:7" x14ac:dyDescent="0.25">
      <c r="A7224" t="s">
        <v>311</v>
      </c>
      <c r="B7224" t="s">
        <v>314</v>
      </c>
      <c r="C7224" t="s">
        <v>432</v>
      </c>
      <c r="D7224" s="34">
        <v>45323</v>
      </c>
      <c r="E7224">
        <v>428.9</v>
      </c>
      <c r="F7224" s="24">
        <v>42.61</v>
      </c>
      <c r="G7224" s="24">
        <f t="shared" si="112"/>
        <v>471.51</v>
      </c>
    </row>
    <row r="7225" spans="1:7" x14ac:dyDescent="0.25">
      <c r="A7225" t="s">
        <v>311</v>
      </c>
      <c r="B7225" t="s">
        <v>314</v>
      </c>
      <c r="C7225" t="s">
        <v>433</v>
      </c>
      <c r="D7225" s="34">
        <v>45323</v>
      </c>
      <c r="E7225">
        <v>428.9</v>
      </c>
      <c r="F7225" s="24">
        <v>42.61</v>
      </c>
      <c r="G7225" s="24">
        <f t="shared" si="112"/>
        <v>471.51</v>
      </c>
    </row>
    <row r="7226" spans="1:7" x14ac:dyDescent="0.25">
      <c r="A7226" t="s">
        <v>311</v>
      </c>
      <c r="B7226" t="s">
        <v>314</v>
      </c>
      <c r="C7226" t="s">
        <v>434</v>
      </c>
      <c r="D7226" s="34">
        <v>45323</v>
      </c>
      <c r="E7226">
        <v>428.9</v>
      </c>
      <c r="F7226" s="24">
        <v>42.61</v>
      </c>
      <c r="G7226" s="24">
        <f t="shared" si="112"/>
        <v>471.51</v>
      </c>
    </row>
    <row r="7227" spans="1:7" x14ac:dyDescent="0.25">
      <c r="A7227" t="s">
        <v>311</v>
      </c>
      <c r="B7227" t="s">
        <v>314</v>
      </c>
      <c r="C7227" t="s">
        <v>435</v>
      </c>
      <c r="D7227" s="34">
        <v>45323</v>
      </c>
      <c r="E7227">
        <v>428.9</v>
      </c>
      <c r="F7227" s="24">
        <v>42.61</v>
      </c>
      <c r="G7227" s="24">
        <f t="shared" si="112"/>
        <v>471.51</v>
      </c>
    </row>
    <row r="7228" spans="1:7" x14ac:dyDescent="0.25">
      <c r="A7228" t="s">
        <v>311</v>
      </c>
      <c r="B7228" t="s">
        <v>314</v>
      </c>
      <c r="C7228" t="s">
        <v>436</v>
      </c>
      <c r="D7228" s="34">
        <v>45323</v>
      </c>
      <c r="E7228">
        <v>428.9</v>
      </c>
      <c r="F7228" s="24">
        <v>42.61</v>
      </c>
      <c r="G7228" s="24">
        <f t="shared" si="112"/>
        <v>471.51</v>
      </c>
    </row>
    <row r="7229" spans="1:7" x14ac:dyDescent="0.25">
      <c r="A7229" t="s">
        <v>311</v>
      </c>
      <c r="B7229" t="s">
        <v>314</v>
      </c>
      <c r="C7229" t="s">
        <v>437</v>
      </c>
      <c r="D7229" s="34">
        <v>45323</v>
      </c>
      <c r="E7229">
        <v>428.9</v>
      </c>
      <c r="F7229" s="24">
        <v>42.61</v>
      </c>
      <c r="G7229" s="24">
        <f t="shared" si="112"/>
        <v>471.51</v>
      </c>
    </row>
    <row r="7230" spans="1:7" x14ac:dyDescent="0.25">
      <c r="A7230" t="s">
        <v>311</v>
      </c>
      <c r="B7230" t="s">
        <v>314</v>
      </c>
      <c r="C7230" t="s">
        <v>438</v>
      </c>
      <c r="D7230" s="34">
        <v>45323</v>
      </c>
      <c r="E7230">
        <v>428.9</v>
      </c>
      <c r="F7230" s="24">
        <v>42.61</v>
      </c>
      <c r="G7230" s="24">
        <f t="shared" si="112"/>
        <v>471.51</v>
      </c>
    </row>
    <row r="7231" spans="1:7" x14ac:dyDescent="0.25">
      <c r="A7231" t="s">
        <v>311</v>
      </c>
      <c r="B7231" t="s">
        <v>314</v>
      </c>
      <c r="C7231" t="s">
        <v>439</v>
      </c>
      <c r="D7231" s="34">
        <v>45323</v>
      </c>
      <c r="E7231">
        <v>428.9</v>
      </c>
      <c r="F7231" s="24">
        <v>42.61</v>
      </c>
      <c r="G7231" s="24">
        <f t="shared" si="112"/>
        <v>471.51</v>
      </c>
    </row>
    <row r="7232" spans="1:7" x14ac:dyDescent="0.25">
      <c r="A7232" t="s">
        <v>311</v>
      </c>
      <c r="B7232" t="s">
        <v>314</v>
      </c>
      <c r="C7232" t="s">
        <v>440</v>
      </c>
      <c r="D7232" s="34">
        <v>45323</v>
      </c>
      <c r="E7232">
        <v>428.9</v>
      </c>
      <c r="F7232" s="24">
        <v>42.61</v>
      </c>
      <c r="G7232" s="24">
        <f t="shared" si="112"/>
        <v>471.51</v>
      </c>
    </row>
    <row r="7233" spans="1:7" x14ac:dyDescent="0.25">
      <c r="A7233" t="s">
        <v>311</v>
      </c>
      <c r="B7233" t="s">
        <v>314</v>
      </c>
      <c r="C7233" t="s">
        <v>441</v>
      </c>
      <c r="D7233" s="34">
        <v>45323</v>
      </c>
      <c r="E7233">
        <v>428.9</v>
      </c>
      <c r="F7233" s="24">
        <v>42.61</v>
      </c>
      <c r="G7233" s="24">
        <f t="shared" si="112"/>
        <v>471.51</v>
      </c>
    </row>
    <row r="7234" spans="1:7" x14ac:dyDescent="0.25">
      <c r="A7234" t="s">
        <v>311</v>
      </c>
      <c r="B7234" t="s">
        <v>314</v>
      </c>
      <c r="C7234" t="s">
        <v>442</v>
      </c>
      <c r="D7234" s="34">
        <v>45323</v>
      </c>
      <c r="E7234">
        <v>428.9</v>
      </c>
      <c r="F7234" s="24">
        <v>42.61</v>
      </c>
      <c r="G7234" s="24">
        <f t="shared" si="112"/>
        <v>471.51</v>
      </c>
    </row>
    <row r="7235" spans="1:7" x14ac:dyDescent="0.25">
      <c r="A7235" t="s">
        <v>311</v>
      </c>
      <c r="B7235" t="s">
        <v>314</v>
      </c>
      <c r="C7235" t="s">
        <v>443</v>
      </c>
      <c r="D7235" s="34">
        <v>45323</v>
      </c>
      <c r="E7235">
        <v>428.9</v>
      </c>
      <c r="F7235" s="24">
        <v>42.61</v>
      </c>
      <c r="G7235" s="24">
        <f t="shared" ref="G7235:G7298" si="113">SUM(E7235:F7235)</f>
        <v>471.51</v>
      </c>
    </row>
    <row r="7236" spans="1:7" x14ac:dyDescent="0.25">
      <c r="A7236" t="s">
        <v>311</v>
      </c>
      <c r="B7236" t="s">
        <v>314</v>
      </c>
      <c r="C7236" t="s">
        <v>444</v>
      </c>
      <c r="D7236" s="34">
        <v>45323</v>
      </c>
      <c r="E7236">
        <v>428.9</v>
      </c>
      <c r="F7236" s="24">
        <v>42.61</v>
      </c>
      <c r="G7236" s="24">
        <f t="shared" si="113"/>
        <v>471.51</v>
      </c>
    </row>
    <row r="7237" spans="1:7" x14ac:dyDescent="0.25">
      <c r="A7237" t="s">
        <v>311</v>
      </c>
      <c r="B7237" t="s">
        <v>314</v>
      </c>
      <c r="C7237" t="s">
        <v>445</v>
      </c>
      <c r="D7237" s="34">
        <v>45323</v>
      </c>
      <c r="E7237">
        <v>428.9</v>
      </c>
      <c r="F7237" s="24">
        <v>42.61</v>
      </c>
      <c r="G7237" s="24">
        <f t="shared" si="113"/>
        <v>471.51</v>
      </c>
    </row>
    <row r="7238" spans="1:7" x14ac:dyDescent="0.25">
      <c r="A7238" t="s">
        <v>311</v>
      </c>
      <c r="B7238" t="s">
        <v>314</v>
      </c>
      <c r="C7238" t="s">
        <v>446</v>
      </c>
      <c r="D7238" s="34">
        <v>45323</v>
      </c>
      <c r="E7238">
        <v>428.9</v>
      </c>
      <c r="F7238" s="24">
        <v>42.61</v>
      </c>
      <c r="G7238" s="24">
        <f t="shared" si="113"/>
        <v>471.51</v>
      </c>
    </row>
    <row r="7239" spans="1:7" x14ac:dyDescent="0.25">
      <c r="A7239" t="s">
        <v>311</v>
      </c>
      <c r="B7239" t="s">
        <v>314</v>
      </c>
      <c r="C7239" t="s">
        <v>447</v>
      </c>
      <c r="D7239" s="34">
        <v>45323</v>
      </c>
      <c r="E7239">
        <v>428.9</v>
      </c>
      <c r="F7239" s="24">
        <v>42.61</v>
      </c>
      <c r="G7239" s="24">
        <f t="shared" si="113"/>
        <v>471.51</v>
      </c>
    </row>
    <row r="7240" spans="1:7" x14ac:dyDescent="0.25">
      <c r="A7240" t="s">
        <v>311</v>
      </c>
      <c r="B7240" t="s">
        <v>314</v>
      </c>
      <c r="C7240" t="s">
        <v>448</v>
      </c>
      <c r="D7240" s="34">
        <v>45323</v>
      </c>
      <c r="E7240">
        <v>428.9</v>
      </c>
      <c r="F7240" s="24">
        <v>42.61</v>
      </c>
      <c r="G7240" s="24">
        <f t="shared" si="113"/>
        <v>471.51</v>
      </c>
    </row>
    <row r="7241" spans="1:7" x14ac:dyDescent="0.25">
      <c r="A7241" t="s">
        <v>311</v>
      </c>
      <c r="B7241" t="s">
        <v>314</v>
      </c>
      <c r="C7241" t="s">
        <v>449</v>
      </c>
      <c r="D7241" s="34">
        <v>45323</v>
      </c>
      <c r="E7241">
        <v>428.9</v>
      </c>
      <c r="F7241" s="24">
        <v>42.61</v>
      </c>
      <c r="G7241" s="24">
        <f t="shared" si="113"/>
        <v>471.51</v>
      </c>
    </row>
    <row r="7242" spans="1:7" x14ac:dyDescent="0.25">
      <c r="A7242" t="s">
        <v>311</v>
      </c>
      <c r="B7242" t="s">
        <v>314</v>
      </c>
      <c r="C7242" t="s">
        <v>450</v>
      </c>
      <c r="D7242" s="34">
        <v>45323</v>
      </c>
      <c r="E7242">
        <v>428.9</v>
      </c>
      <c r="F7242" s="24">
        <v>42.61</v>
      </c>
      <c r="G7242" s="24">
        <f t="shared" si="113"/>
        <v>471.51</v>
      </c>
    </row>
    <row r="7243" spans="1:7" x14ac:dyDescent="0.25">
      <c r="A7243" t="s">
        <v>311</v>
      </c>
      <c r="B7243" t="s">
        <v>314</v>
      </c>
      <c r="C7243" t="s">
        <v>451</v>
      </c>
      <c r="D7243" s="34">
        <v>45323</v>
      </c>
      <c r="E7243">
        <v>428.9</v>
      </c>
      <c r="F7243" s="24">
        <v>42.61</v>
      </c>
      <c r="G7243" s="24">
        <f t="shared" si="113"/>
        <v>471.51</v>
      </c>
    </row>
    <row r="7244" spans="1:7" x14ac:dyDescent="0.25">
      <c r="A7244" t="s">
        <v>311</v>
      </c>
      <c r="B7244" t="s">
        <v>314</v>
      </c>
      <c r="C7244" t="s">
        <v>452</v>
      </c>
      <c r="D7244" s="34">
        <v>45323</v>
      </c>
      <c r="E7244">
        <v>428.9</v>
      </c>
      <c r="F7244" s="24">
        <v>42.61</v>
      </c>
      <c r="G7244" s="24">
        <f t="shared" si="113"/>
        <v>471.51</v>
      </c>
    </row>
    <row r="7245" spans="1:7" x14ac:dyDescent="0.25">
      <c r="A7245" t="s">
        <v>311</v>
      </c>
      <c r="B7245" t="s">
        <v>314</v>
      </c>
      <c r="C7245" t="s">
        <v>453</v>
      </c>
      <c r="D7245" s="34">
        <v>45323</v>
      </c>
      <c r="E7245">
        <v>428.9</v>
      </c>
      <c r="F7245" s="24">
        <v>42.61</v>
      </c>
      <c r="G7245" s="24">
        <f t="shared" si="113"/>
        <v>471.51</v>
      </c>
    </row>
    <row r="7246" spans="1:7" x14ac:dyDescent="0.25">
      <c r="A7246" t="s">
        <v>311</v>
      </c>
      <c r="B7246" t="s">
        <v>314</v>
      </c>
      <c r="C7246" t="s">
        <v>454</v>
      </c>
      <c r="D7246" s="34">
        <v>45323</v>
      </c>
      <c r="E7246">
        <v>428.9</v>
      </c>
      <c r="F7246" s="24">
        <v>42.61</v>
      </c>
      <c r="G7246" s="24">
        <f t="shared" si="113"/>
        <v>471.51</v>
      </c>
    </row>
    <row r="7247" spans="1:7" x14ac:dyDescent="0.25">
      <c r="A7247" t="s">
        <v>311</v>
      </c>
      <c r="B7247" t="s">
        <v>314</v>
      </c>
      <c r="C7247" t="s">
        <v>455</v>
      </c>
      <c r="D7247" s="34">
        <v>45323</v>
      </c>
      <c r="E7247">
        <v>428.9</v>
      </c>
      <c r="F7247" s="24">
        <v>42.61</v>
      </c>
      <c r="G7247" s="24">
        <f t="shared" si="113"/>
        <v>471.51</v>
      </c>
    </row>
    <row r="7248" spans="1:7" x14ac:dyDescent="0.25">
      <c r="A7248" t="s">
        <v>311</v>
      </c>
      <c r="B7248" t="s">
        <v>314</v>
      </c>
      <c r="C7248" t="s">
        <v>456</v>
      </c>
      <c r="D7248" s="34">
        <v>45323</v>
      </c>
      <c r="E7248">
        <v>428.9</v>
      </c>
      <c r="F7248" s="24">
        <v>42.61</v>
      </c>
      <c r="G7248" s="24">
        <f t="shared" si="113"/>
        <v>471.51</v>
      </c>
    </row>
    <row r="7249" spans="1:7" x14ac:dyDescent="0.25">
      <c r="A7249" t="s">
        <v>311</v>
      </c>
      <c r="B7249" t="s">
        <v>314</v>
      </c>
      <c r="C7249" t="s">
        <v>457</v>
      </c>
      <c r="D7249" s="34">
        <v>45323</v>
      </c>
      <c r="E7249">
        <v>428.9</v>
      </c>
      <c r="F7249" s="24">
        <v>42.61</v>
      </c>
      <c r="G7249" s="24">
        <f t="shared" si="113"/>
        <v>471.51</v>
      </c>
    </row>
    <row r="7250" spans="1:7" x14ac:dyDescent="0.25">
      <c r="A7250" t="s">
        <v>311</v>
      </c>
      <c r="B7250" t="s">
        <v>314</v>
      </c>
      <c r="C7250" t="s">
        <v>458</v>
      </c>
      <c r="D7250" s="34">
        <v>45323</v>
      </c>
      <c r="E7250">
        <v>428.9</v>
      </c>
      <c r="F7250" s="24">
        <v>42.61</v>
      </c>
      <c r="G7250" s="24">
        <f t="shared" si="113"/>
        <v>471.51</v>
      </c>
    </row>
    <row r="7251" spans="1:7" x14ac:dyDescent="0.25">
      <c r="A7251" t="s">
        <v>311</v>
      </c>
      <c r="B7251" t="s">
        <v>314</v>
      </c>
      <c r="C7251" t="s">
        <v>459</v>
      </c>
      <c r="D7251" s="34">
        <v>45323</v>
      </c>
      <c r="E7251">
        <v>428.9</v>
      </c>
      <c r="F7251" s="24">
        <v>42.61</v>
      </c>
      <c r="G7251" s="24">
        <f t="shared" si="113"/>
        <v>471.51</v>
      </c>
    </row>
    <row r="7252" spans="1:7" x14ac:dyDescent="0.25">
      <c r="A7252" t="s">
        <v>311</v>
      </c>
      <c r="B7252" t="s">
        <v>314</v>
      </c>
      <c r="C7252" t="s">
        <v>460</v>
      </c>
      <c r="D7252" s="34">
        <v>45323</v>
      </c>
      <c r="E7252">
        <v>428.9</v>
      </c>
      <c r="F7252" s="24">
        <v>42.61</v>
      </c>
      <c r="G7252" s="24">
        <f t="shared" si="113"/>
        <v>471.51</v>
      </c>
    </row>
    <row r="7253" spans="1:7" x14ac:dyDescent="0.25">
      <c r="A7253" t="s">
        <v>311</v>
      </c>
      <c r="B7253" t="s">
        <v>314</v>
      </c>
      <c r="C7253" t="s">
        <v>461</v>
      </c>
      <c r="D7253" s="34">
        <v>45323</v>
      </c>
      <c r="E7253">
        <v>428.9</v>
      </c>
      <c r="F7253" s="24">
        <v>42.61</v>
      </c>
      <c r="G7253" s="24">
        <f t="shared" si="113"/>
        <v>471.51</v>
      </c>
    </row>
    <row r="7254" spans="1:7" x14ac:dyDescent="0.25">
      <c r="A7254" t="s">
        <v>311</v>
      </c>
      <c r="B7254" t="s">
        <v>314</v>
      </c>
      <c r="C7254" t="s">
        <v>462</v>
      </c>
      <c r="D7254" s="34">
        <v>45323</v>
      </c>
      <c r="E7254">
        <v>428.9</v>
      </c>
      <c r="F7254" s="24">
        <v>42.61</v>
      </c>
      <c r="G7254" s="24">
        <f t="shared" si="113"/>
        <v>471.51</v>
      </c>
    </row>
    <row r="7255" spans="1:7" x14ac:dyDescent="0.25">
      <c r="A7255" t="s">
        <v>311</v>
      </c>
      <c r="B7255" t="s">
        <v>314</v>
      </c>
      <c r="C7255" t="s">
        <v>463</v>
      </c>
      <c r="D7255" s="34">
        <v>45323</v>
      </c>
      <c r="E7255">
        <v>428.9</v>
      </c>
      <c r="F7255" s="24">
        <v>42.61</v>
      </c>
      <c r="G7255" s="24">
        <f t="shared" si="113"/>
        <v>471.51</v>
      </c>
    </row>
    <row r="7256" spans="1:7" x14ac:dyDescent="0.25">
      <c r="A7256" t="s">
        <v>311</v>
      </c>
      <c r="B7256" t="s">
        <v>314</v>
      </c>
      <c r="C7256" t="s">
        <v>464</v>
      </c>
      <c r="D7256" s="34">
        <v>45323</v>
      </c>
      <c r="E7256">
        <v>428.9</v>
      </c>
      <c r="F7256" s="24">
        <v>42.61</v>
      </c>
      <c r="G7256" s="24">
        <f t="shared" si="113"/>
        <v>471.51</v>
      </c>
    </row>
    <row r="7257" spans="1:7" x14ac:dyDescent="0.25">
      <c r="A7257" t="s">
        <v>311</v>
      </c>
      <c r="B7257" t="s">
        <v>314</v>
      </c>
      <c r="C7257" t="s">
        <v>465</v>
      </c>
      <c r="D7257" s="34">
        <v>45323</v>
      </c>
      <c r="E7257">
        <v>428.9</v>
      </c>
      <c r="F7257" s="24">
        <v>42.61</v>
      </c>
      <c r="G7257" s="24">
        <f t="shared" si="113"/>
        <v>471.51</v>
      </c>
    </row>
    <row r="7258" spans="1:7" x14ac:dyDescent="0.25">
      <c r="A7258" t="s">
        <v>311</v>
      </c>
      <c r="B7258" t="s">
        <v>314</v>
      </c>
      <c r="C7258" t="s">
        <v>466</v>
      </c>
      <c r="D7258" s="34">
        <v>45323</v>
      </c>
      <c r="E7258">
        <v>428.9</v>
      </c>
      <c r="F7258" s="24">
        <v>42.61</v>
      </c>
      <c r="G7258" s="24">
        <f t="shared" si="113"/>
        <v>471.51</v>
      </c>
    </row>
    <row r="7259" spans="1:7" x14ac:dyDescent="0.25">
      <c r="A7259" t="s">
        <v>311</v>
      </c>
      <c r="B7259" t="s">
        <v>314</v>
      </c>
      <c r="C7259" t="s">
        <v>467</v>
      </c>
      <c r="D7259" s="34">
        <v>45323</v>
      </c>
      <c r="E7259">
        <v>428.9</v>
      </c>
      <c r="F7259" s="24">
        <v>42.61</v>
      </c>
      <c r="G7259" s="24">
        <f t="shared" si="113"/>
        <v>471.51</v>
      </c>
    </row>
    <row r="7260" spans="1:7" x14ac:dyDescent="0.25">
      <c r="A7260" t="s">
        <v>311</v>
      </c>
      <c r="B7260" t="s">
        <v>314</v>
      </c>
      <c r="C7260" t="s">
        <v>468</v>
      </c>
      <c r="D7260" s="34">
        <v>45323</v>
      </c>
      <c r="E7260">
        <v>428.9</v>
      </c>
      <c r="F7260" s="24">
        <v>42.61</v>
      </c>
      <c r="G7260" s="24">
        <f t="shared" si="113"/>
        <v>471.51</v>
      </c>
    </row>
    <row r="7261" spans="1:7" x14ac:dyDescent="0.25">
      <c r="A7261" t="s">
        <v>311</v>
      </c>
      <c r="B7261" t="s">
        <v>314</v>
      </c>
      <c r="C7261" t="s">
        <v>469</v>
      </c>
      <c r="D7261" s="34">
        <v>45323</v>
      </c>
      <c r="E7261">
        <v>428.9</v>
      </c>
      <c r="F7261" s="24">
        <v>42.61</v>
      </c>
      <c r="G7261" s="24">
        <f t="shared" si="113"/>
        <v>471.51</v>
      </c>
    </row>
    <row r="7262" spans="1:7" x14ac:dyDescent="0.25">
      <c r="A7262" t="s">
        <v>311</v>
      </c>
      <c r="B7262" t="s">
        <v>314</v>
      </c>
      <c r="C7262" t="s">
        <v>470</v>
      </c>
      <c r="D7262" s="34">
        <v>45323</v>
      </c>
      <c r="E7262">
        <v>428.9</v>
      </c>
      <c r="F7262" s="24">
        <v>42.61</v>
      </c>
      <c r="G7262" s="24">
        <f t="shared" si="113"/>
        <v>471.51</v>
      </c>
    </row>
    <row r="7263" spans="1:7" x14ac:dyDescent="0.25">
      <c r="A7263" t="s">
        <v>311</v>
      </c>
      <c r="B7263" t="s">
        <v>314</v>
      </c>
      <c r="C7263" t="s">
        <v>471</v>
      </c>
      <c r="D7263" s="34">
        <v>45323</v>
      </c>
      <c r="E7263">
        <v>428.9</v>
      </c>
      <c r="F7263" s="24">
        <v>42.61</v>
      </c>
      <c r="G7263" s="24">
        <f t="shared" si="113"/>
        <v>471.51</v>
      </c>
    </row>
    <row r="7264" spans="1:7" x14ac:dyDescent="0.25">
      <c r="A7264" t="s">
        <v>311</v>
      </c>
      <c r="B7264" t="s">
        <v>314</v>
      </c>
      <c r="C7264" t="s">
        <v>472</v>
      </c>
      <c r="D7264" s="34">
        <v>45323</v>
      </c>
      <c r="E7264">
        <v>428.9</v>
      </c>
      <c r="F7264" s="24">
        <v>42.61</v>
      </c>
      <c r="G7264" s="24">
        <f t="shared" si="113"/>
        <v>471.51</v>
      </c>
    </row>
    <row r="7265" spans="1:7" x14ac:dyDescent="0.25">
      <c r="A7265" t="s">
        <v>311</v>
      </c>
      <c r="B7265" t="s">
        <v>314</v>
      </c>
      <c r="C7265" t="s">
        <v>473</v>
      </c>
      <c r="D7265" s="34">
        <v>45323</v>
      </c>
      <c r="E7265">
        <v>428.9</v>
      </c>
      <c r="F7265" s="24">
        <v>42.61</v>
      </c>
      <c r="G7265" s="24">
        <f t="shared" si="113"/>
        <v>471.51</v>
      </c>
    </row>
    <row r="7266" spans="1:7" x14ac:dyDescent="0.25">
      <c r="A7266" t="s">
        <v>311</v>
      </c>
      <c r="B7266" t="s">
        <v>314</v>
      </c>
      <c r="C7266" t="s">
        <v>474</v>
      </c>
      <c r="D7266" s="34">
        <v>45323</v>
      </c>
      <c r="E7266">
        <v>428.9</v>
      </c>
      <c r="F7266" s="24">
        <v>42.61</v>
      </c>
      <c r="G7266" s="24">
        <f t="shared" si="113"/>
        <v>471.51</v>
      </c>
    </row>
    <row r="7267" spans="1:7" x14ac:dyDescent="0.25">
      <c r="A7267" t="s">
        <v>311</v>
      </c>
      <c r="B7267" t="s">
        <v>314</v>
      </c>
      <c r="C7267" t="s">
        <v>475</v>
      </c>
      <c r="D7267" s="34">
        <v>45323</v>
      </c>
      <c r="E7267">
        <v>428.9</v>
      </c>
      <c r="F7267" s="24">
        <v>42.61</v>
      </c>
      <c r="G7267" s="24">
        <f t="shared" si="113"/>
        <v>471.51</v>
      </c>
    </row>
    <row r="7268" spans="1:7" x14ac:dyDescent="0.25">
      <c r="A7268" t="s">
        <v>311</v>
      </c>
      <c r="B7268" t="s">
        <v>314</v>
      </c>
      <c r="C7268" t="s">
        <v>476</v>
      </c>
      <c r="D7268" s="34">
        <v>45323</v>
      </c>
      <c r="E7268">
        <v>427.51</v>
      </c>
      <c r="F7268" s="24">
        <v>42.47</v>
      </c>
      <c r="G7268" s="24">
        <f t="shared" si="113"/>
        <v>469.98</v>
      </c>
    </row>
    <row r="7269" spans="1:7" x14ac:dyDescent="0.25">
      <c r="A7269" t="s">
        <v>311</v>
      </c>
      <c r="B7269" t="s">
        <v>314</v>
      </c>
      <c r="C7269" t="s">
        <v>477</v>
      </c>
      <c r="D7269" s="34">
        <v>45323</v>
      </c>
      <c r="E7269">
        <v>428.9</v>
      </c>
      <c r="F7269" s="24">
        <v>42.61</v>
      </c>
      <c r="G7269" s="24">
        <f t="shared" si="113"/>
        <v>471.51</v>
      </c>
    </row>
    <row r="7270" spans="1:7" x14ac:dyDescent="0.25">
      <c r="A7270" t="s">
        <v>311</v>
      </c>
      <c r="B7270" t="s">
        <v>314</v>
      </c>
      <c r="C7270" t="s">
        <v>478</v>
      </c>
      <c r="D7270" s="34">
        <v>45323</v>
      </c>
      <c r="E7270">
        <v>428.9</v>
      </c>
      <c r="F7270" s="24">
        <v>42.61</v>
      </c>
      <c r="G7270" s="24">
        <f t="shared" si="113"/>
        <v>471.51</v>
      </c>
    </row>
    <row r="7271" spans="1:7" x14ac:dyDescent="0.25">
      <c r="A7271" t="s">
        <v>311</v>
      </c>
      <c r="B7271" t="s">
        <v>314</v>
      </c>
      <c r="C7271" t="s">
        <v>479</v>
      </c>
      <c r="D7271" s="34">
        <v>45323</v>
      </c>
      <c r="E7271">
        <v>428.9</v>
      </c>
      <c r="F7271" s="24">
        <v>42.61</v>
      </c>
      <c r="G7271" s="24">
        <f t="shared" si="113"/>
        <v>471.51</v>
      </c>
    </row>
    <row r="7272" spans="1:7" x14ac:dyDescent="0.25">
      <c r="A7272" t="s">
        <v>311</v>
      </c>
      <c r="B7272" t="s">
        <v>314</v>
      </c>
      <c r="C7272" t="s">
        <v>480</v>
      </c>
      <c r="D7272" s="34">
        <v>45323</v>
      </c>
      <c r="E7272">
        <v>428.9</v>
      </c>
      <c r="F7272" s="24">
        <v>42.61</v>
      </c>
      <c r="G7272" s="24">
        <f t="shared" si="113"/>
        <v>471.51</v>
      </c>
    </row>
    <row r="7273" spans="1:7" x14ac:dyDescent="0.25">
      <c r="A7273" t="s">
        <v>311</v>
      </c>
      <c r="B7273" t="s">
        <v>314</v>
      </c>
      <c r="C7273" t="s">
        <v>481</v>
      </c>
      <c r="D7273" s="34">
        <v>45323</v>
      </c>
      <c r="E7273">
        <v>427.51</v>
      </c>
      <c r="F7273" s="24">
        <v>42.47</v>
      </c>
      <c r="G7273" s="24">
        <f t="shared" si="113"/>
        <v>469.98</v>
      </c>
    </row>
    <row r="7274" spans="1:7" x14ac:dyDescent="0.25">
      <c r="A7274" t="s">
        <v>311</v>
      </c>
      <c r="B7274" t="s">
        <v>314</v>
      </c>
      <c r="C7274" t="s">
        <v>482</v>
      </c>
      <c r="D7274" s="34">
        <v>45323</v>
      </c>
      <c r="E7274">
        <v>427.51</v>
      </c>
      <c r="F7274" s="24">
        <v>42.47</v>
      </c>
      <c r="G7274" s="24">
        <f t="shared" si="113"/>
        <v>469.98</v>
      </c>
    </row>
    <row r="7275" spans="1:7" x14ac:dyDescent="0.25">
      <c r="A7275" t="s">
        <v>311</v>
      </c>
      <c r="B7275" t="s">
        <v>314</v>
      </c>
      <c r="C7275" t="s">
        <v>483</v>
      </c>
      <c r="D7275" s="34">
        <v>45323</v>
      </c>
      <c r="E7275">
        <v>427.51</v>
      </c>
      <c r="F7275" s="24">
        <v>42.47</v>
      </c>
      <c r="G7275" s="24">
        <f t="shared" si="113"/>
        <v>469.98</v>
      </c>
    </row>
    <row r="7276" spans="1:7" x14ac:dyDescent="0.25">
      <c r="A7276" t="s">
        <v>311</v>
      </c>
      <c r="B7276" t="s">
        <v>314</v>
      </c>
      <c r="C7276" t="s">
        <v>484</v>
      </c>
      <c r="D7276" s="34">
        <v>45323</v>
      </c>
      <c r="E7276">
        <v>427.51</v>
      </c>
      <c r="F7276" s="24">
        <v>42.47</v>
      </c>
      <c r="G7276" s="24">
        <f t="shared" si="113"/>
        <v>469.98</v>
      </c>
    </row>
    <row r="7277" spans="1:7" x14ac:dyDescent="0.25">
      <c r="A7277" t="s">
        <v>311</v>
      </c>
      <c r="B7277" t="s">
        <v>314</v>
      </c>
      <c r="C7277" t="s">
        <v>485</v>
      </c>
      <c r="D7277" s="34">
        <v>45323</v>
      </c>
      <c r="E7277">
        <v>427.51</v>
      </c>
      <c r="F7277" s="24">
        <v>42.47</v>
      </c>
      <c r="G7277" s="24">
        <f t="shared" si="113"/>
        <v>469.98</v>
      </c>
    </row>
    <row r="7278" spans="1:7" x14ac:dyDescent="0.25">
      <c r="A7278" t="s">
        <v>311</v>
      </c>
      <c r="B7278" t="s">
        <v>314</v>
      </c>
      <c r="C7278" t="s">
        <v>486</v>
      </c>
      <c r="D7278" s="34">
        <v>45323</v>
      </c>
      <c r="E7278">
        <v>427.51</v>
      </c>
      <c r="F7278" s="24">
        <v>42.47</v>
      </c>
      <c r="G7278" s="24">
        <f t="shared" si="113"/>
        <v>469.98</v>
      </c>
    </row>
    <row r="7279" spans="1:7" x14ac:dyDescent="0.25">
      <c r="A7279" t="s">
        <v>311</v>
      </c>
      <c r="B7279" t="s">
        <v>314</v>
      </c>
      <c r="C7279" t="s">
        <v>487</v>
      </c>
      <c r="D7279" s="34">
        <v>45323</v>
      </c>
      <c r="E7279">
        <v>427.51</v>
      </c>
      <c r="F7279" s="24">
        <v>42.47</v>
      </c>
      <c r="G7279" s="24">
        <f t="shared" si="113"/>
        <v>469.98</v>
      </c>
    </row>
    <row r="7280" spans="1:7" x14ac:dyDescent="0.25">
      <c r="A7280" t="s">
        <v>311</v>
      </c>
      <c r="B7280" t="s">
        <v>314</v>
      </c>
      <c r="C7280" t="s">
        <v>488</v>
      </c>
      <c r="D7280" s="34">
        <v>45323</v>
      </c>
      <c r="E7280">
        <v>427.51</v>
      </c>
      <c r="F7280" s="24">
        <v>42.47</v>
      </c>
      <c r="G7280" s="24">
        <f t="shared" si="113"/>
        <v>469.98</v>
      </c>
    </row>
    <row r="7281" spans="1:7" x14ac:dyDescent="0.25">
      <c r="A7281" t="s">
        <v>311</v>
      </c>
      <c r="B7281" t="s">
        <v>314</v>
      </c>
      <c r="C7281" t="s">
        <v>489</v>
      </c>
      <c r="D7281" s="34">
        <v>45323</v>
      </c>
      <c r="E7281">
        <v>427.51</v>
      </c>
      <c r="F7281" s="24">
        <v>42.47</v>
      </c>
      <c r="G7281" s="24">
        <f t="shared" si="113"/>
        <v>469.98</v>
      </c>
    </row>
    <row r="7282" spans="1:7" x14ac:dyDescent="0.25">
      <c r="A7282" t="s">
        <v>311</v>
      </c>
      <c r="B7282" t="s">
        <v>314</v>
      </c>
      <c r="C7282" t="s">
        <v>490</v>
      </c>
      <c r="D7282" s="34">
        <v>45323</v>
      </c>
      <c r="E7282">
        <v>427.51</v>
      </c>
      <c r="F7282" s="24">
        <v>42.47</v>
      </c>
      <c r="G7282" s="24">
        <f t="shared" si="113"/>
        <v>469.98</v>
      </c>
    </row>
    <row r="7283" spans="1:7" x14ac:dyDescent="0.25">
      <c r="A7283" t="s">
        <v>311</v>
      </c>
      <c r="B7283" t="s">
        <v>314</v>
      </c>
      <c r="C7283" t="s">
        <v>491</v>
      </c>
      <c r="D7283" s="34">
        <v>45323</v>
      </c>
      <c r="E7283">
        <v>427.51</v>
      </c>
      <c r="F7283" s="24">
        <v>42.47</v>
      </c>
      <c r="G7283" s="24">
        <f t="shared" si="113"/>
        <v>469.98</v>
      </c>
    </row>
    <row r="7284" spans="1:7" x14ac:dyDescent="0.25">
      <c r="A7284" t="s">
        <v>311</v>
      </c>
      <c r="B7284" t="s">
        <v>314</v>
      </c>
      <c r="C7284" t="s">
        <v>492</v>
      </c>
      <c r="D7284" s="34">
        <v>45323</v>
      </c>
      <c r="E7284">
        <v>427.51</v>
      </c>
      <c r="F7284" s="24">
        <v>42.47</v>
      </c>
      <c r="G7284" s="24">
        <f t="shared" si="113"/>
        <v>469.98</v>
      </c>
    </row>
    <row r="7285" spans="1:7" x14ac:dyDescent="0.25">
      <c r="A7285" t="s">
        <v>311</v>
      </c>
      <c r="B7285" t="s">
        <v>314</v>
      </c>
      <c r="C7285" t="s">
        <v>493</v>
      </c>
      <c r="D7285" s="34">
        <v>45323</v>
      </c>
      <c r="E7285">
        <v>427.51</v>
      </c>
      <c r="F7285" s="24">
        <v>42.47</v>
      </c>
      <c r="G7285" s="24">
        <f t="shared" si="113"/>
        <v>469.98</v>
      </c>
    </row>
    <row r="7286" spans="1:7" x14ac:dyDescent="0.25">
      <c r="A7286" t="s">
        <v>311</v>
      </c>
      <c r="B7286" t="s">
        <v>314</v>
      </c>
      <c r="C7286" t="s">
        <v>494</v>
      </c>
      <c r="D7286" s="34">
        <v>45323</v>
      </c>
      <c r="E7286">
        <v>427.51</v>
      </c>
      <c r="F7286" s="24">
        <v>42.47</v>
      </c>
      <c r="G7286" s="24">
        <f t="shared" si="113"/>
        <v>469.98</v>
      </c>
    </row>
    <row r="7287" spans="1:7" x14ac:dyDescent="0.25">
      <c r="A7287" t="s">
        <v>311</v>
      </c>
      <c r="B7287" t="s">
        <v>314</v>
      </c>
      <c r="C7287" t="s">
        <v>495</v>
      </c>
      <c r="D7287" s="34">
        <v>45323</v>
      </c>
      <c r="E7287">
        <v>427.51</v>
      </c>
      <c r="F7287" s="24">
        <v>42.47</v>
      </c>
      <c r="G7287" s="24">
        <f t="shared" si="113"/>
        <v>469.98</v>
      </c>
    </row>
    <row r="7288" spans="1:7" x14ac:dyDescent="0.25">
      <c r="A7288" t="s">
        <v>311</v>
      </c>
      <c r="B7288" t="s">
        <v>314</v>
      </c>
      <c r="C7288" t="s">
        <v>496</v>
      </c>
      <c r="D7288" s="34">
        <v>45323</v>
      </c>
      <c r="E7288">
        <v>427.51</v>
      </c>
      <c r="F7288" s="24">
        <v>42.47</v>
      </c>
      <c r="G7288" s="24">
        <f t="shared" si="113"/>
        <v>469.98</v>
      </c>
    </row>
    <row r="7289" spans="1:7" x14ac:dyDescent="0.25">
      <c r="A7289" t="s">
        <v>311</v>
      </c>
      <c r="B7289" t="s">
        <v>314</v>
      </c>
      <c r="C7289" t="s">
        <v>497</v>
      </c>
      <c r="D7289" s="34">
        <v>45323</v>
      </c>
      <c r="E7289">
        <v>427.51</v>
      </c>
      <c r="F7289" s="24">
        <v>42.47</v>
      </c>
      <c r="G7289" s="24">
        <f t="shared" si="113"/>
        <v>469.98</v>
      </c>
    </row>
    <row r="7290" spans="1:7" x14ac:dyDescent="0.25">
      <c r="A7290" t="s">
        <v>311</v>
      </c>
      <c r="B7290" t="s">
        <v>314</v>
      </c>
      <c r="C7290" t="s">
        <v>498</v>
      </c>
      <c r="D7290" s="34">
        <v>45323</v>
      </c>
      <c r="E7290">
        <v>427.51</v>
      </c>
      <c r="F7290" s="24">
        <v>42.47</v>
      </c>
      <c r="G7290" s="24">
        <f t="shared" si="113"/>
        <v>469.98</v>
      </c>
    </row>
    <row r="7291" spans="1:7" x14ac:dyDescent="0.25">
      <c r="A7291" t="s">
        <v>311</v>
      </c>
      <c r="B7291" t="s">
        <v>314</v>
      </c>
      <c r="C7291" t="s">
        <v>499</v>
      </c>
      <c r="D7291" s="34">
        <v>45323</v>
      </c>
      <c r="E7291">
        <v>427.51</v>
      </c>
      <c r="F7291" s="24">
        <v>42.47</v>
      </c>
      <c r="G7291" s="24">
        <f t="shared" si="113"/>
        <v>469.98</v>
      </c>
    </row>
    <row r="7292" spans="1:7" x14ac:dyDescent="0.25">
      <c r="A7292" t="s">
        <v>311</v>
      </c>
      <c r="B7292" t="s">
        <v>314</v>
      </c>
      <c r="C7292" t="s">
        <v>500</v>
      </c>
      <c r="D7292" s="34">
        <v>45323</v>
      </c>
      <c r="E7292">
        <v>427.51</v>
      </c>
      <c r="F7292" s="24">
        <v>42.47</v>
      </c>
      <c r="G7292" s="24">
        <f t="shared" si="113"/>
        <v>469.98</v>
      </c>
    </row>
    <row r="7293" spans="1:7" x14ac:dyDescent="0.25">
      <c r="A7293" t="s">
        <v>311</v>
      </c>
      <c r="B7293" t="s">
        <v>314</v>
      </c>
      <c r="C7293" t="s">
        <v>501</v>
      </c>
      <c r="D7293" s="34">
        <v>45323</v>
      </c>
      <c r="E7293">
        <v>427.51</v>
      </c>
      <c r="F7293" s="24">
        <v>42.47</v>
      </c>
      <c r="G7293" s="24">
        <f t="shared" si="113"/>
        <v>469.98</v>
      </c>
    </row>
    <row r="7294" spans="1:7" x14ac:dyDescent="0.25">
      <c r="A7294" t="s">
        <v>311</v>
      </c>
      <c r="B7294" t="s">
        <v>314</v>
      </c>
      <c r="C7294" t="s">
        <v>502</v>
      </c>
      <c r="D7294" s="34">
        <v>45323</v>
      </c>
      <c r="E7294">
        <v>427.51</v>
      </c>
      <c r="F7294" s="24">
        <v>42.47</v>
      </c>
      <c r="G7294" s="24">
        <f t="shared" si="113"/>
        <v>469.98</v>
      </c>
    </row>
    <row r="7295" spans="1:7" x14ac:dyDescent="0.25">
      <c r="A7295" t="s">
        <v>311</v>
      </c>
      <c r="B7295" t="s">
        <v>314</v>
      </c>
      <c r="C7295" t="s">
        <v>503</v>
      </c>
      <c r="D7295" s="34">
        <v>45323</v>
      </c>
      <c r="E7295">
        <v>427.51</v>
      </c>
      <c r="F7295" s="24">
        <v>42.47</v>
      </c>
      <c r="G7295" s="24">
        <f t="shared" si="113"/>
        <v>469.98</v>
      </c>
    </row>
    <row r="7296" spans="1:7" x14ac:dyDescent="0.25">
      <c r="A7296" t="s">
        <v>311</v>
      </c>
      <c r="B7296" t="s">
        <v>314</v>
      </c>
      <c r="C7296" t="s">
        <v>504</v>
      </c>
      <c r="D7296" s="34">
        <v>45323</v>
      </c>
      <c r="E7296">
        <v>427.51</v>
      </c>
      <c r="F7296" s="24">
        <v>42.47</v>
      </c>
      <c r="G7296" s="24">
        <f t="shared" si="113"/>
        <v>469.98</v>
      </c>
    </row>
    <row r="7297" spans="1:7" x14ac:dyDescent="0.25">
      <c r="A7297" t="s">
        <v>311</v>
      </c>
      <c r="B7297" t="s">
        <v>314</v>
      </c>
      <c r="C7297" t="s">
        <v>505</v>
      </c>
      <c r="D7297" s="34">
        <v>45323</v>
      </c>
      <c r="E7297">
        <v>427.51</v>
      </c>
      <c r="F7297" s="24">
        <v>42.47</v>
      </c>
      <c r="G7297" s="24">
        <f t="shared" si="113"/>
        <v>469.98</v>
      </c>
    </row>
    <row r="7298" spans="1:7" x14ac:dyDescent="0.25">
      <c r="A7298" t="s">
        <v>311</v>
      </c>
      <c r="B7298" t="s">
        <v>312</v>
      </c>
      <c r="C7298" t="s">
        <v>313</v>
      </c>
      <c r="D7298" s="34">
        <v>45352</v>
      </c>
      <c r="E7298">
        <v>938120.48</v>
      </c>
      <c r="F7298" s="24">
        <v>260371.62</v>
      </c>
      <c r="G7298" s="24">
        <f t="shared" si="113"/>
        <v>1198492.1000000001</v>
      </c>
    </row>
    <row r="7299" spans="1:7" x14ac:dyDescent="0.25">
      <c r="A7299" t="s">
        <v>311</v>
      </c>
      <c r="B7299" t="s">
        <v>314</v>
      </c>
      <c r="C7299" t="s">
        <v>315</v>
      </c>
      <c r="D7299" s="34">
        <v>45352</v>
      </c>
      <c r="E7299">
        <v>428.82</v>
      </c>
      <c r="F7299" s="24">
        <v>41.16</v>
      </c>
      <c r="G7299" s="24">
        <f t="shared" ref="G7299:G7362" si="114">SUM(E7299:F7299)</f>
        <v>469.98</v>
      </c>
    </row>
    <row r="7300" spans="1:7" x14ac:dyDescent="0.25">
      <c r="A7300" t="s">
        <v>311</v>
      </c>
      <c r="B7300" t="s">
        <v>314</v>
      </c>
      <c r="C7300" t="s">
        <v>316</v>
      </c>
      <c r="D7300" s="34">
        <v>45352</v>
      </c>
      <c r="E7300">
        <v>430.21</v>
      </c>
      <c r="F7300" s="24">
        <v>41.3</v>
      </c>
      <c r="G7300" s="24">
        <f t="shared" si="114"/>
        <v>471.51</v>
      </c>
    </row>
    <row r="7301" spans="1:7" x14ac:dyDescent="0.25">
      <c r="A7301" t="s">
        <v>311</v>
      </c>
      <c r="B7301" t="s">
        <v>314</v>
      </c>
      <c r="C7301" t="s">
        <v>317</v>
      </c>
      <c r="D7301" s="34">
        <v>45352</v>
      </c>
      <c r="E7301">
        <v>428.82</v>
      </c>
      <c r="F7301" s="24">
        <v>41.16</v>
      </c>
      <c r="G7301" s="24">
        <f t="shared" si="114"/>
        <v>469.98</v>
      </c>
    </row>
    <row r="7302" spans="1:7" x14ac:dyDescent="0.25">
      <c r="A7302" t="s">
        <v>311</v>
      </c>
      <c r="B7302" t="s">
        <v>314</v>
      </c>
      <c r="C7302" t="s">
        <v>318</v>
      </c>
      <c r="D7302" s="34">
        <v>45352</v>
      </c>
      <c r="E7302">
        <v>430.21</v>
      </c>
      <c r="F7302" s="24">
        <v>41.3</v>
      </c>
      <c r="G7302" s="24">
        <f t="shared" si="114"/>
        <v>471.51</v>
      </c>
    </row>
    <row r="7303" spans="1:7" x14ac:dyDescent="0.25">
      <c r="A7303" t="s">
        <v>311</v>
      </c>
      <c r="B7303" t="s">
        <v>314</v>
      </c>
      <c r="C7303" t="s">
        <v>319</v>
      </c>
      <c r="D7303" s="34">
        <v>45352</v>
      </c>
      <c r="E7303">
        <v>430.21</v>
      </c>
      <c r="F7303" s="24">
        <v>41.3</v>
      </c>
      <c r="G7303" s="24">
        <f t="shared" si="114"/>
        <v>471.51</v>
      </c>
    </row>
    <row r="7304" spans="1:7" x14ac:dyDescent="0.25">
      <c r="A7304" t="s">
        <v>311</v>
      </c>
      <c r="B7304" t="s">
        <v>314</v>
      </c>
      <c r="C7304" t="s">
        <v>320</v>
      </c>
      <c r="D7304" s="34">
        <v>45352</v>
      </c>
      <c r="E7304">
        <v>430.21</v>
      </c>
      <c r="F7304" s="24">
        <v>41.3</v>
      </c>
      <c r="G7304" s="24">
        <f t="shared" si="114"/>
        <v>471.51</v>
      </c>
    </row>
    <row r="7305" spans="1:7" x14ac:dyDescent="0.25">
      <c r="A7305" t="s">
        <v>311</v>
      </c>
      <c r="B7305" t="s">
        <v>314</v>
      </c>
      <c r="C7305" t="s">
        <v>321</v>
      </c>
      <c r="D7305" s="34">
        <v>45352</v>
      </c>
      <c r="E7305">
        <v>428.82</v>
      </c>
      <c r="F7305" s="24">
        <v>41.16</v>
      </c>
      <c r="G7305" s="24">
        <f t="shared" si="114"/>
        <v>469.98</v>
      </c>
    </row>
    <row r="7306" spans="1:7" x14ac:dyDescent="0.25">
      <c r="A7306" t="s">
        <v>311</v>
      </c>
      <c r="B7306" t="s">
        <v>314</v>
      </c>
      <c r="C7306" t="s">
        <v>322</v>
      </c>
      <c r="D7306" s="34">
        <v>45352</v>
      </c>
      <c r="E7306">
        <v>430.21</v>
      </c>
      <c r="F7306" s="24">
        <v>41.3</v>
      </c>
      <c r="G7306" s="24">
        <f t="shared" si="114"/>
        <v>471.51</v>
      </c>
    </row>
    <row r="7307" spans="1:7" x14ac:dyDescent="0.25">
      <c r="A7307" t="s">
        <v>311</v>
      </c>
      <c r="B7307" t="s">
        <v>314</v>
      </c>
      <c r="C7307" t="s">
        <v>323</v>
      </c>
      <c r="D7307" s="34">
        <v>45352</v>
      </c>
      <c r="E7307">
        <v>428.82</v>
      </c>
      <c r="F7307" s="24">
        <v>41.16</v>
      </c>
      <c r="G7307" s="24">
        <f t="shared" si="114"/>
        <v>469.98</v>
      </c>
    </row>
    <row r="7308" spans="1:7" x14ac:dyDescent="0.25">
      <c r="A7308" t="s">
        <v>311</v>
      </c>
      <c r="B7308" t="s">
        <v>314</v>
      </c>
      <c r="C7308" t="s">
        <v>324</v>
      </c>
      <c r="D7308" s="34">
        <v>45352</v>
      </c>
      <c r="E7308">
        <v>430.21</v>
      </c>
      <c r="F7308" s="24">
        <v>41.3</v>
      </c>
      <c r="G7308" s="24">
        <f t="shared" si="114"/>
        <v>471.51</v>
      </c>
    </row>
    <row r="7309" spans="1:7" x14ac:dyDescent="0.25">
      <c r="A7309" t="s">
        <v>311</v>
      </c>
      <c r="B7309" t="s">
        <v>314</v>
      </c>
      <c r="C7309" t="s">
        <v>325</v>
      </c>
      <c r="D7309" s="34">
        <v>45352</v>
      </c>
      <c r="E7309">
        <v>428.82</v>
      </c>
      <c r="F7309" s="24">
        <v>41.16</v>
      </c>
      <c r="G7309" s="24">
        <f t="shared" si="114"/>
        <v>469.98</v>
      </c>
    </row>
    <row r="7310" spans="1:7" x14ac:dyDescent="0.25">
      <c r="A7310" t="s">
        <v>311</v>
      </c>
      <c r="B7310" t="s">
        <v>314</v>
      </c>
      <c r="C7310" t="s">
        <v>326</v>
      </c>
      <c r="D7310" s="34">
        <v>45352</v>
      </c>
      <c r="E7310">
        <v>430.21</v>
      </c>
      <c r="F7310" s="24">
        <v>41.3</v>
      </c>
      <c r="G7310" s="24">
        <f t="shared" si="114"/>
        <v>471.51</v>
      </c>
    </row>
    <row r="7311" spans="1:7" x14ac:dyDescent="0.25">
      <c r="A7311" t="s">
        <v>311</v>
      </c>
      <c r="B7311" t="s">
        <v>314</v>
      </c>
      <c r="C7311" t="s">
        <v>327</v>
      </c>
      <c r="D7311" s="34">
        <v>45352</v>
      </c>
      <c r="E7311">
        <v>430.21</v>
      </c>
      <c r="F7311" s="24">
        <v>41.3</v>
      </c>
      <c r="G7311" s="24">
        <f t="shared" si="114"/>
        <v>471.51</v>
      </c>
    </row>
    <row r="7312" spans="1:7" x14ac:dyDescent="0.25">
      <c r="A7312" t="s">
        <v>311</v>
      </c>
      <c r="B7312" t="s">
        <v>314</v>
      </c>
      <c r="C7312" t="s">
        <v>328</v>
      </c>
      <c r="D7312" s="34">
        <v>45352</v>
      </c>
      <c r="E7312">
        <v>430.21</v>
      </c>
      <c r="F7312" s="24">
        <v>41.3</v>
      </c>
      <c r="G7312" s="24">
        <f t="shared" si="114"/>
        <v>471.51</v>
      </c>
    </row>
    <row r="7313" spans="1:7" x14ac:dyDescent="0.25">
      <c r="A7313" t="s">
        <v>311</v>
      </c>
      <c r="B7313" t="s">
        <v>314</v>
      </c>
      <c r="C7313" t="s">
        <v>329</v>
      </c>
      <c r="D7313" s="34">
        <v>45352</v>
      </c>
      <c r="E7313">
        <v>430.21</v>
      </c>
      <c r="F7313" s="24">
        <v>41.3</v>
      </c>
      <c r="G7313" s="24">
        <f t="shared" si="114"/>
        <v>471.51</v>
      </c>
    </row>
    <row r="7314" spans="1:7" x14ac:dyDescent="0.25">
      <c r="A7314" t="s">
        <v>311</v>
      </c>
      <c r="B7314" t="s">
        <v>314</v>
      </c>
      <c r="C7314" t="s">
        <v>330</v>
      </c>
      <c r="D7314" s="34">
        <v>45352</v>
      </c>
      <c r="E7314">
        <v>428.82</v>
      </c>
      <c r="F7314" s="24">
        <v>41.16</v>
      </c>
      <c r="G7314" s="24">
        <f t="shared" si="114"/>
        <v>469.98</v>
      </c>
    </row>
    <row r="7315" spans="1:7" x14ac:dyDescent="0.25">
      <c r="A7315" t="s">
        <v>311</v>
      </c>
      <c r="B7315" t="s">
        <v>314</v>
      </c>
      <c r="C7315" t="s">
        <v>331</v>
      </c>
      <c r="D7315" s="34">
        <v>45352</v>
      </c>
      <c r="E7315">
        <v>430.21</v>
      </c>
      <c r="F7315" s="24">
        <v>41.3</v>
      </c>
      <c r="G7315" s="24">
        <f t="shared" si="114"/>
        <v>471.51</v>
      </c>
    </row>
    <row r="7316" spans="1:7" x14ac:dyDescent="0.25">
      <c r="A7316" t="s">
        <v>311</v>
      </c>
      <c r="B7316" t="s">
        <v>314</v>
      </c>
      <c r="C7316" t="s">
        <v>332</v>
      </c>
      <c r="D7316" s="34">
        <v>45352</v>
      </c>
      <c r="E7316">
        <v>430.21</v>
      </c>
      <c r="F7316" s="24">
        <v>41.3</v>
      </c>
      <c r="G7316" s="24">
        <f t="shared" si="114"/>
        <v>471.51</v>
      </c>
    </row>
    <row r="7317" spans="1:7" x14ac:dyDescent="0.25">
      <c r="A7317" t="s">
        <v>311</v>
      </c>
      <c r="B7317" t="s">
        <v>314</v>
      </c>
      <c r="C7317" t="s">
        <v>333</v>
      </c>
      <c r="D7317" s="34">
        <v>45352</v>
      </c>
      <c r="E7317">
        <v>430.21</v>
      </c>
      <c r="F7317" s="24">
        <v>41.3</v>
      </c>
      <c r="G7317" s="24">
        <f t="shared" si="114"/>
        <v>471.51</v>
      </c>
    </row>
    <row r="7318" spans="1:7" x14ac:dyDescent="0.25">
      <c r="A7318" t="s">
        <v>311</v>
      </c>
      <c r="B7318" t="s">
        <v>314</v>
      </c>
      <c r="C7318" t="s">
        <v>334</v>
      </c>
      <c r="D7318" s="34">
        <v>45352</v>
      </c>
      <c r="E7318">
        <v>428.82</v>
      </c>
      <c r="F7318" s="24">
        <v>41.16</v>
      </c>
      <c r="G7318" s="24">
        <f t="shared" si="114"/>
        <v>469.98</v>
      </c>
    </row>
    <row r="7319" spans="1:7" x14ac:dyDescent="0.25">
      <c r="A7319" t="s">
        <v>311</v>
      </c>
      <c r="B7319" t="s">
        <v>314</v>
      </c>
      <c r="C7319" t="s">
        <v>335</v>
      </c>
      <c r="D7319" s="34">
        <v>45352</v>
      </c>
      <c r="E7319">
        <v>430.21</v>
      </c>
      <c r="F7319" s="24">
        <v>41.3</v>
      </c>
      <c r="G7319" s="24">
        <f t="shared" si="114"/>
        <v>471.51</v>
      </c>
    </row>
    <row r="7320" spans="1:7" x14ac:dyDescent="0.25">
      <c r="A7320" t="s">
        <v>311</v>
      </c>
      <c r="B7320" t="s">
        <v>314</v>
      </c>
      <c r="C7320" t="s">
        <v>336</v>
      </c>
      <c r="D7320" s="34">
        <v>45352</v>
      </c>
      <c r="E7320">
        <v>430.21</v>
      </c>
      <c r="F7320" s="24">
        <v>41.3</v>
      </c>
      <c r="G7320" s="24">
        <f t="shared" si="114"/>
        <v>471.51</v>
      </c>
    </row>
    <row r="7321" spans="1:7" x14ac:dyDescent="0.25">
      <c r="A7321" t="s">
        <v>311</v>
      </c>
      <c r="B7321" t="s">
        <v>314</v>
      </c>
      <c r="C7321" t="s">
        <v>337</v>
      </c>
      <c r="D7321" s="34">
        <v>45352</v>
      </c>
      <c r="E7321">
        <v>428.82</v>
      </c>
      <c r="F7321" s="24">
        <v>41.16</v>
      </c>
      <c r="G7321" s="24">
        <f t="shared" si="114"/>
        <v>469.98</v>
      </c>
    </row>
    <row r="7322" spans="1:7" x14ac:dyDescent="0.25">
      <c r="A7322" t="s">
        <v>311</v>
      </c>
      <c r="B7322" t="s">
        <v>314</v>
      </c>
      <c r="C7322" t="s">
        <v>338</v>
      </c>
      <c r="D7322" s="34">
        <v>45352</v>
      </c>
      <c r="E7322">
        <v>428.82</v>
      </c>
      <c r="F7322" s="24">
        <v>41.16</v>
      </c>
      <c r="G7322" s="24">
        <f t="shared" si="114"/>
        <v>469.98</v>
      </c>
    </row>
    <row r="7323" spans="1:7" x14ac:dyDescent="0.25">
      <c r="A7323" t="s">
        <v>311</v>
      </c>
      <c r="B7323" t="s">
        <v>314</v>
      </c>
      <c r="C7323" t="s">
        <v>339</v>
      </c>
      <c r="D7323" s="34">
        <v>45352</v>
      </c>
      <c r="E7323">
        <v>428.82</v>
      </c>
      <c r="F7323" s="24">
        <v>41.16</v>
      </c>
      <c r="G7323" s="24">
        <f t="shared" si="114"/>
        <v>469.98</v>
      </c>
    </row>
    <row r="7324" spans="1:7" x14ac:dyDescent="0.25">
      <c r="A7324" t="s">
        <v>311</v>
      </c>
      <c r="B7324" t="s">
        <v>314</v>
      </c>
      <c r="C7324" t="s">
        <v>340</v>
      </c>
      <c r="D7324" s="34">
        <v>45352</v>
      </c>
      <c r="E7324">
        <v>428.82</v>
      </c>
      <c r="F7324" s="24">
        <v>41.16</v>
      </c>
      <c r="G7324" s="24">
        <f t="shared" si="114"/>
        <v>469.98</v>
      </c>
    </row>
    <row r="7325" spans="1:7" x14ac:dyDescent="0.25">
      <c r="A7325" t="s">
        <v>311</v>
      </c>
      <c r="B7325" t="s">
        <v>314</v>
      </c>
      <c r="C7325" t="s">
        <v>341</v>
      </c>
      <c r="D7325" s="34">
        <v>45352</v>
      </c>
      <c r="E7325">
        <v>428.82</v>
      </c>
      <c r="F7325" s="24">
        <v>41.16</v>
      </c>
      <c r="G7325" s="24">
        <f t="shared" si="114"/>
        <v>469.98</v>
      </c>
    </row>
    <row r="7326" spans="1:7" x14ac:dyDescent="0.25">
      <c r="A7326" t="s">
        <v>311</v>
      </c>
      <c r="B7326" t="s">
        <v>314</v>
      </c>
      <c r="C7326" t="s">
        <v>342</v>
      </c>
      <c r="D7326" s="34">
        <v>45352</v>
      </c>
      <c r="E7326">
        <v>428.82</v>
      </c>
      <c r="F7326" s="24">
        <v>41.16</v>
      </c>
      <c r="G7326" s="24">
        <f t="shared" si="114"/>
        <v>469.98</v>
      </c>
    </row>
    <row r="7327" spans="1:7" x14ac:dyDescent="0.25">
      <c r="A7327" t="s">
        <v>311</v>
      </c>
      <c r="B7327" t="s">
        <v>314</v>
      </c>
      <c r="C7327" t="s">
        <v>343</v>
      </c>
      <c r="D7327" s="34">
        <v>45352</v>
      </c>
      <c r="E7327">
        <v>428.82</v>
      </c>
      <c r="F7327" s="24">
        <v>41.16</v>
      </c>
      <c r="G7327" s="24">
        <f t="shared" si="114"/>
        <v>469.98</v>
      </c>
    </row>
    <row r="7328" spans="1:7" x14ac:dyDescent="0.25">
      <c r="A7328" t="s">
        <v>311</v>
      </c>
      <c r="B7328" t="s">
        <v>314</v>
      </c>
      <c r="C7328" t="s">
        <v>344</v>
      </c>
      <c r="D7328" s="34">
        <v>45352</v>
      </c>
      <c r="E7328">
        <v>428.82</v>
      </c>
      <c r="F7328" s="24">
        <v>41.16</v>
      </c>
      <c r="G7328" s="24">
        <f t="shared" si="114"/>
        <v>469.98</v>
      </c>
    </row>
    <row r="7329" spans="1:7" x14ac:dyDescent="0.25">
      <c r="A7329" t="s">
        <v>311</v>
      </c>
      <c r="B7329" t="s">
        <v>314</v>
      </c>
      <c r="C7329" t="s">
        <v>345</v>
      </c>
      <c r="D7329" s="34">
        <v>45352</v>
      </c>
      <c r="E7329">
        <v>428.82</v>
      </c>
      <c r="F7329" s="24">
        <v>41.16</v>
      </c>
      <c r="G7329" s="24">
        <f t="shared" si="114"/>
        <v>469.98</v>
      </c>
    </row>
    <row r="7330" spans="1:7" x14ac:dyDescent="0.25">
      <c r="A7330" t="s">
        <v>311</v>
      </c>
      <c r="B7330" t="s">
        <v>314</v>
      </c>
      <c r="C7330" t="s">
        <v>346</v>
      </c>
      <c r="D7330" s="34">
        <v>45352</v>
      </c>
      <c r="E7330">
        <v>428.82</v>
      </c>
      <c r="F7330" s="24">
        <v>41.16</v>
      </c>
      <c r="G7330" s="24">
        <f t="shared" si="114"/>
        <v>469.98</v>
      </c>
    </row>
    <row r="7331" spans="1:7" x14ac:dyDescent="0.25">
      <c r="A7331" t="s">
        <v>311</v>
      </c>
      <c r="B7331" t="s">
        <v>314</v>
      </c>
      <c r="C7331" t="s">
        <v>347</v>
      </c>
      <c r="D7331" s="34">
        <v>45352</v>
      </c>
      <c r="E7331">
        <v>428.82</v>
      </c>
      <c r="F7331" s="24">
        <v>41.16</v>
      </c>
      <c r="G7331" s="24">
        <f t="shared" si="114"/>
        <v>469.98</v>
      </c>
    </row>
    <row r="7332" spans="1:7" x14ac:dyDescent="0.25">
      <c r="A7332" t="s">
        <v>311</v>
      </c>
      <c r="B7332" t="s">
        <v>314</v>
      </c>
      <c r="C7332" t="s">
        <v>348</v>
      </c>
      <c r="D7332" s="34">
        <v>45352</v>
      </c>
      <c r="E7332">
        <v>428.82</v>
      </c>
      <c r="F7332" s="24">
        <v>41.16</v>
      </c>
      <c r="G7332" s="24">
        <f t="shared" si="114"/>
        <v>469.98</v>
      </c>
    </row>
    <row r="7333" spans="1:7" x14ac:dyDescent="0.25">
      <c r="A7333" t="s">
        <v>311</v>
      </c>
      <c r="B7333" t="s">
        <v>314</v>
      </c>
      <c r="C7333" t="s">
        <v>349</v>
      </c>
      <c r="D7333" s="34">
        <v>45352</v>
      </c>
      <c r="E7333">
        <v>430.21</v>
      </c>
      <c r="F7333" s="24">
        <v>41.3</v>
      </c>
      <c r="G7333" s="24">
        <f t="shared" si="114"/>
        <v>471.51</v>
      </c>
    </row>
    <row r="7334" spans="1:7" x14ac:dyDescent="0.25">
      <c r="A7334" t="s">
        <v>311</v>
      </c>
      <c r="B7334" t="s">
        <v>314</v>
      </c>
      <c r="C7334" t="s">
        <v>350</v>
      </c>
      <c r="D7334" s="34">
        <v>45352</v>
      </c>
      <c r="E7334">
        <v>428.82</v>
      </c>
      <c r="F7334" s="24">
        <v>41.16</v>
      </c>
      <c r="G7334" s="24">
        <f t="shared" si="114"/>
        <v>469.98</v>
      </c>
    </row>
    <row r="7335" spans="1:7" x14ac:dyDescent="0.25">
      <c r="A7335" t="s">
        <v>311</v>
      </c>
      <c r="B7335" t="s">
        <v>314</v>
      </c>
      <c r="C7335" t="s">
        <v>351</v>
      </c>
      <c r="D7335" s="34">
        <v>45352</v>
      </c>
      <c r="E7335">
        <v>430.21</v>
      </c>
      <c r="F7335" s="24">
        <v>41.3</v>
      </c>
      <c r="G7335" s="24">
        <f t="shared" si="114"/>
        <v>471.51</v>
      </c>
    </row>
    <row r="7336" spans="1:7" x14ac:dyDescent="0.25">
      <c r="A7336" t="s">
        <v>311</v>
      </c>
      <c r="B7336" t="s">
        <v>314</v>
      </c>
      <c r="C7336" t="s">
        <v>352</v>
      </c>
      <c r="D7336" s="34">
        <v>45352</v>
      </c>
      <c r="E7336">
        <v>430.21</v>
      </c>
      <c r="F7336" s="24">
        <v>41.3</v>
      </c>
      <c r="G7336" s="24">
        <f t="shared" si="114"/>
        <v>471.51</v>
      </c>
    </row>
    <row r="7337" spans="1:7" x14ac:dyDescent="0.25">
      <c r="A7337" t="s">
        <v>311</v>
      </c>
      <c r="B7337" t="s">
        <v>314</v>
      </c>
      <c r="C7337" t="s">
        <v>353</v>
      </c>
      <c r="D7337" s="34">
        <v>45352</v>
      </c>
      <c r="E7337">
        <v>428.82</v>
      </c>
      <c r="F7337" s="24">
        <v>41.16</v>
      </c>
      <c r="G7337" s="24">
        <f t="shared" si="114"/>
        <v>469.98</v>
      </c>
    </row>
    <row r="7338" spans="1:7" x14ac:dyDescent="0.25">
      <c r="A7338" t="s">
        <v>311</v>
      </c>
      <c r="B7338" t="s">
        <v>314</v>
      </c>
      <c r="C7338" t="s">
        <v>354</v>
      </c>
      <c r="D7338" s="34">
        <v>45352</v>
      </c>
      <c r="E7338">
        <v>430.21</v>
      </c>
      <c r="F7338" s="24">
        <v>41.3</v>
      </c>
      <c r="G7338" s="24">
        <f t="shared" si="114"/>
        <v>471.51</v>
      </c>
    </row>
    <row r="7339" spans="1:7" x14ac:dyDescent="0.25">
      <c r="A7339" t="s">
        <v>311</v>
      </c>
      <c r="B7339" t="s">
        <v>314</v>
      </c>
      <c r="C7339" t="s">
        <v>355</v>
      </c>
      <c r="D7339" s="34">
        <v>45352</v>
      </c>
      <c r="E7339">
        <v>430.21</v>
      </c>
      <c r="F7339" s="24">
        <v>41.3</v>
      </c>
      <c r="G7339" s="24">
        <f t="shared" si="114"/>
        <v>471.51</v>
      </c>
    </row>
    <row r="7340" spans="1:7" x14ac:dyDescent="0.25">
      <c r="A7340" t="s">
        <v>311</v>
      </c>
      <c r="B7340" t="s">
        <v>314</v>
      </c>
      <c r="C7340" t="s">
        <v>356</v>
      </c>
      <c r="D7340" s="34">
        <v>45352</v>
      </c>
      <c r="E7340">
        <v>430.21</v>
      </c>
      <c r="F7340" s="24">
        <v>41.3</v>
      </c>
      <c r="G7340" s="24">
        <f t="shared" si="114"/>
        <v>471.51</v>
      </c>
    </row>
    <row r="7341" spans="1:7" x14ac:dyDescent="0.25">
      <c r="A7341" t="s">
        <v>311</v>
      </c>
      <c r="B7341" t="s">
        <v>314</v>
      </c>
      <c r="C7341" t="s">
        <v>357</v>
      </c>
      <c r="D7341" s="34">
        <v>45352</v>
      </c>
      <c r="E7341">
        <v>430.21</v>
      </c>
      <c r="F7341" s="24">
        <v>41.3</v>
      </c>
      <c r="G7341" s="24">
        <f t="shared" si="114"/>
        <v>471.51</v>
      </c>
    </row>
    <row r="7342" spans="1:7" x14ac:dyDescent="0.25">
      <c r="A7342" t="s">
        <v>311</v>
      </c>
      <c r="B7342" t="s">
        <v>314</v>
      </c>
      <c r="C7342" t="s">
        <v>358</v>
      </c>
      <c r="D7342" s="34">
        <v>45352</v>
      </c>
      <c r="E7342">
        <v>430.21</v>
      </c>
      <c r="F7342" s="24">
        <v>41.3</v>
      </c>
      <c r="G7342" s="24">
        <f t="shared" si="114"/>
        <v>471.51</v>
      </c>
    </row>
    <row r="7343" spans="1:7" x14ac:dyDescent="0.25">
      <c r="A7343" t="s">
        <v>311</v>
      </c>
      <c r="B7343" t="s">
        <v>314</v>
      </c>
      <c r="C7343" t="s">
        <v>359</v>
      </c>
      <c r="D7343" s="34">
        <v>45352</v>
      </c>
      <c r="E7343">
        <v>430.21</v>
      </c>
      <c r="F7343" s="24">
        <v>41.3</v>
      </c>
      <c r="G7343" s="24">
        <f t="shared" si="114"/>
        <v>471.51</v>
      </c>
    </row>
    <row r="7344" spans="1:7" x14ac:dyDescent="0.25">
      <c r="A7344" t="s">
        <v>311</v>
      </c>
      <c r="B7344" t="s">
        <v>314</v>
      </c>
      <c r="C7344" t="s">
        <v>360</v>
      </c>
      <c r="D7344" s="34">
        <v>45352</v>
      </c>
      <c r="E7344">
        <v>430.21</v>
      </c>
      <c r="F7344" s="24">
        <v>41.3</v>
      </c>
      <c r="G7344" s="24">
        <f t="shared" si="114"/>
        <v>471.51</v>
      </c>
    </row>
    <row r="7345" spans="1:7" x14ac:dyDescent="0.25">
      <c r="A7345" t="s">
        <v>311</v>
      </c>
      <c r="B7345" t="s">
        <v>314</v>
      </c>
      <c r="C7345" t="s">
        <v>361</v>
      </c>
      <c r="D7345" s="34">
        <v>45352</v>
      </c>
      <c r="E7345">
        <v>430.21</v>
      </c>
      <c r="F7345" s="24">
        <v>41.3</v>
      </c>
      <c r="G7345" s="24">
        <f t="shared" si="114"/>
        <v>471.51</v>
      </c>
    </row>
    <row r="7346" spans="1:7" x14ac:dyDescent="0.25">
      <c r="A7346" t="s">
        <v>311</v>
      </c>
      <c r="B7346" t="s">
        <v>314</v>
      </c>
      <c r="C7346" t="s">
        <v>362</v>
      </c>
      <c r="D7346" s="34">
        <v>45352</v>
      </c>
      <c r="E7346">
        <v>430.21</v>
      </c>
      <c r="F7346" s="24">
        <v>41.3</v>
      </c>
      <c r="G7346" s="24">
        <f t="shared" si="114"/>
        <v>471.51</v>
      </c>
    </row>
    <row r="7347" spans="1:7" x14ac:dyDescent="0.25">
      <c r="A7347" t="s">
        <v>311</v>
      </c>
      <c r="B7347" t="s">
        <v>314</v>
      </c>
      <c r="C7347" t="s">
        <v>363</v>
      </c>
      <c r="D7347" s="34">
        <v>45352</v>
      </c>
      <c r="E7347">
        <v>430.21</v>
      </c>
      <c r="F7347" s="24">
        <v>41.3</v>
      </c>
      <c r="G7347" s="24">
        <f t="shared" si="114"/>
        <v>471.51</v>
      </c>
    </row>
    <row r="7348" spans="1:7" x14ac:dyDescent="0.25">
      <c r="A7348" t="s">
        <v>311</v>
      </c>
      <c r="B7348" t="s">
        <v>314</v>
      </c>
      <c r="C7348" t="s">
        <v>364</v>
      </c>
      <c r="D7348" s="34">
        <v>45352</v>
      </c>
      <c r="E7348">
        <v>430.21</v>
      </c>
      <c r="F7348" s="24">
        <v>41.3</v>
      </c>
      <c r="G7348" s="24">
        <f t="shared" si="114"/>
        <v>471.51</v>
      </c>
    </row>
    <row r="7349" spans="1:7" x14ac:dyDescent="0.25">
      <c r="A7349" t="s">
        <v>311</v>
      </c>
      <c r="B7349" t="s">
        <v>314</v>
      </c>
      <c r="C7349" t="s">
        <v>365</v>
      </c>
      <c r="D7349" s="34">
        <v>45352</v>
      </c>
      <c r="E7349">
        <v>430.21</v>
      </c>
      <c r="F7349" s="24">
        <v>41.3</v>
      </c>
      <c r="G7349" s="24">
        <f t="shared" si="114"/>
        <v>471.51</v>
      </c>
    </row>
    <row r="7350" spans="1:7" x14ac:dyDescent="0.25">
      <c r="A7350" t="s">
        <v>311</v>
      </c>
      <c r="B7350" t="s">
        <v>314</v>
      </c>
      <c r="C7350" t="s">
        <v>366</v>
      </c>
      <c r="D7350" s="34">
        <v>45352</v>
      </c>
      <c r="E7350">
        <v>430.21</v>
      </c>
      <c r="F7350" s="24">
        <v>41.3</v>
      </c>
      <c r="G7350" s="24">
        <f t="shared" si="114"/>
        <v>471.51</v>
      </c>
    </row>
    <row r="7351" spans="1:7" x14ac:dyDescent="0.25">
      <c r="A7351" t="s">
        <v>311</v>
      </c>
      <c r="B7351" t="s">
        <v>314</v>
      </c>
      <c r="C7351" t="s">
        <v>367</v>
      </c>
      <c r="D7351" s="34">
        <v>45352</v>
      </c>
      <c r="E7351">
        <v>428.82</v>
      </c>
      <c r="F7351" s="24">
        <v>41.16</v>
      </c>
      <c r="G7351" s="24">
        <f t="shared" si="114"/>
        <v>469.98</v>
      </c>
    </row>
    <row r="7352" spans="1:7" x14ac:dyDescent="0.25">
      <c r="A7352" t="s">
        <v>311</v>
      </c>
      <c r="B7352" t="s">
        <v>314</v>
      </c>
      <c r="C7352" t="s">
        <v>368</v>
      </c>
      <c r="D7352" s="34">
        <v>45352</v>
      </c>
      <c r="E7352">
        <v>430.21</v>
      </c>
      <c r="F7352" s="24">
        <v>41.3</v>
      </c>
      <c r="G7352" s="24">
        <f t="shared" si="114"/>
        <v>471.51</v>
      </c>
    </row>
    <row r="7353" spans="1:7" x14ac:dyDescent="0.25">
      <c r="A7353" t="s">
        <v>311</v>
      </c>
      <c r="B7353" t="s">
        <v>314</v>
      </c>
      <c r="C7353" t="s">
        <v>369</v>
      </c>
      <c r="D7353" s="34">
        <v>45352</v>
      </c>
      <c r="E7353">
        <v>430.21</v>
      </c>
      <c r="F7353" s="24">
        <v>41.3</v>
      </c>
      <c r="G7353" s="24">
        <f t="shared" si="114"/>
        <v>471.51</v>
      </c>
    </row>
    <row r="7354" spans="1:7" x14ac:dyDescent="0.25">
      <c r="A7354" t="s">
        <v>311</v>
      </c>
      <c r="B7354" t="s">
        <v>314</v>
      </c>
      <c r="C7354" t="s">
        <v>370</v>
      </c>
      <c r="D7354" s="34">
        <v>45352</v>
      </c>
      <c r="E7354">
        <v>430.21</v>
      </c>
      <c r="F7354" s="24">
        <v>41.3</v>
      </c>
      <c r="G7354" s="24">
        <f t="shared" si="114"/>
        <v>471.51</v>
      </c>
    </row>
    <row r="7355" spans="1:7" x14ac:dyDescent="0.25">
      <c r="A7355" t="s">
        <v>311</v>
      </c>
      <c r="B7355" t="s">
        <v>314</v>
      </c>
      <c r="C7355" t="s">
        <v>371</v>
      </c>
      <c r="D7355" s="34">
        <v>45352</v>
      </c>
      <c r="E7355">
        <v>430.21</v>
      </c>
      <c r="F7355" s="24">
        <v>41.3</v>
      </c>
      <c r="G7355" s="24">
        <f t="shared" si="114"/>
        <v>471.51</v>
      </c>
    </row>
    <row r="7356" spans="1:7" x14ac:dyDescent="0.25">
      <c r="A7356" t="s">
        <v>311</v>
      </c>
      <c r="B7356" t="s">
        <v>314</v>
      </c>
      <c r="C7356" t="s">
        <v>372</v>
      </c>
      <c r="D7356" s="34">
        <v>45352</v>
      </c>
      <c r="E7356">
        <v>430.21</v>
      </c>
      <c r="F7356" s="24">
        <v>41.3</v>
      </c>
      <c r="G7356" s="24">
        <f t="shared" si="114"/>
        <v>471.51</v>
      </c>
    </row>
    <row r="7357" spans="1:7" x14ac:dyDescent="0.25">
      <c r="A7357" t="s">
        <v>311</v>
      </c>
      <c r="B7357" t="s">
        <v>314</v>
      </c>
      <c r="C7357" t="s">
        <v>373</v>
      </c>
      <c r="D7357" s="34">
        <v>45352</v>
      </c>
      <c r="E7357">
        <v>430.21</v>
      </c>
      <c r="F7357" s="24">
        <v>41.3</v>
      </c>
      <c r="G7357" s="24">
        <f t="shared" si="114"/>
        <v>471.51</v>
      </c>
    </row>
    <row r="7358" spans="1:7" x14ac:dyDescent="0.25">
      <c r="A7358" t="s">
        <v>311</v>
      </c>
      <c r="B7358" t="s">
        <v>314</v>
      </c>
      <c r="C7358" t="s">
        <v>374</v>
      </c>
      <c r="D7358" s="34">
        <v>45352</v>
      </c>
      <c r="E7358">
        <v>428.82</v>
      </c>
      <c r="F7358" s="24">
        <v>41.16</v>
      </c>
      <c r="G7358" s="24">
        <f t="shared" si="114"/>
        <v>469.98</v>
      </c>
    </row>
    <row r="7359" spans="1:7" x14ac:dyDescent="0.25">
      <c r="A7359" t="s">
        <v>311</v>
      </c>
      <c r="B7359" t="s">
        <v>314</v>
      </c>
      <c r="C7359" t="s">
        <v>375</v>
      </c>
      <c r="D7359" s="34">
        <v>45352</v>
      </c>
      <c r="E7359">
        <v>430.21</v>
      </c>
      <c r="F7359" s="24">
        <v>41.3</v>
      </c>
      <c r="G7359" s="24">
        <f t="shared" si="114"/>
        <v>471.51</v>
      </c>
    </row>
    <row r="7360" spans="1:7" x14ac:dyDescent="0.25">
      <c r="A7360" t="s">
        <v>311</v>
      </c>
      <c r="B7360" t="s">
        <v>314</v>
      </c>
      <c r="C7360" t="s">
        <v>376</v>
      </c>
      <c r="D7360" s="34">
        <v>45352</v>
      </c>
      <c r="E7360">
        <v>430.21</v>
      </c>
      <c r="F7360" s="24">
        <v>41.3</v>
      </c>
      <c r="G7360" s="24">
        <f t="shared" si="114"/>
        <v>471.51</v>
      </c>
    </row>
    <row r="7361" spans="1:7" x14ac:dyDescent="0.25">
      <c r="A7361" t="s">
        <v>311</v>
      </c>
      <c r="B7361" t="s">
        <v>314</v>
      </c>
      <c r="C7361" t="s">
        <v>377</v>
      </c>
      <c r="D7361" s="34">
        <v>45352</v>
      </c>
      <c r="E7361">
        <v>430.21</v>
      </c>
      <c r="F7361" s="24">
        <v>41.3</v>
      </c>
      <c r="G7361" s="24">
        <f t="shared" si="114"/>
        <v>471.51</v>
      </c>
    </row>
    <row r="7362" spans="1:7" x14ac:dyDescent="0.25">
      <c r="A7362" t="s">
        <v>311</v>
      </c>
      <c r="B7362" t="s">
        <v>314</v>
      </c>
      <c r="C7362" t="s">
        <v>378</v>
      </c>
      <c r="D7362" s="34">
        <v>45352</v>
      </c>
      <c r="E7362">
        <v>430.21</v>
      </c>
      <c r="F7362" s="24">
        <v>41.3</v>
      </c>
      <c r="G7362" s="24">
        <f t="shared" si="114"/>
        <v>471.51</v>
      </c>
    </row>
    <row r="7363" spans="1:7" x14ac:dyDescent="0.25">
      <c r="A7363" t="s">
        <v>311</v>
      </c>
      <c r="B7363" t="s">
        <v>314</v>
      </c>
      <c r="C7363" t="s">
        <v>379</v>
      </c>
      <c r="D7363" s="34">
        <v>45352</v>
      </c>
      <c r="E7363">
        <v>428.82</v>
      </c>
      <c r="F7363" s="24">
        <v>41.16</v>
      </c>
      <c r="G7363" s="24">
        <f t="shared" ref="G7363:G7426" si="115">SUM(E7363:F7363)</f>
        <v>469.98</v>
      </c>
    </row>
    <row r="7364" spans="1:7" x14ac:dyDescent="0.25">
      <c r="A7364" t="s">
        <v>311</v>
      </c>
      <c r="B7364" t="s">
        <v>314</v>
      </c>
      <c r="C7364" t="s">
        <v>380</v>
      </c>
      <c r="D7364" s="34">
        <v>45352</v>
      </c>
      <c r="E7364">
        <v>428.82</v>
      </c>
      <c r="F7364" s="24">
        <v>41.16</v>
      </c>
      <c r="G7364" s="24">
        <f t="shared" si="115"/>
        <v>469.98</v>
      </c>
    </row>
    <row r="7365" spans="1:7" x14ac:dyDescent="0.25">
      <c r="A7365" t="s">
        <v>311</v>
      </c>
      <c r="B7365" t="s">
        <v>314</v>
      </c>
      <c r="C7365" t="s">
        <v>381</v>
      </c>
      <c r="D7365" s="34">
        <v>45352</v>
      </c>
      <c r="E7365">
        <v>428.82</v>
      </c>
      <c r="F7365" s="24">
        <v>41.16</v>
      </c>
      <c r="G7365" s="24">
        <f t="shared" si="115"/>
        <v>469.98</v>
      </c>
    </row>
    <row r="7366" spans="1:7" x14ac:dyDescent="0.25">
      <c r="A7366" t="s">
        <v>311</v>
      </c>
      <c r="B7366" t="s">
        <v>314</v>
      </c>
      <c r="C7366" t="s">
        <v>382</v>
      </c>
      <c r="D7366" s="34">
        <v>45352</v>
      </c>
      <c r="E7366">
        <v>428.82</v>
      </c>
      <c r="F7366" s="24">
        <v>41.16</v>
      </c>
      <c r="G7366" s="24">
        <f t="shared" si="115"/>
        <v>469.98</v>
      </c>
    </row>
    <row r="7367" spans="1:7" x14ac:dyDescent="0.25">
      <c r="A7367" t="s">
        <v>311</v>
      </c>
      <c r="B7367" t="s">
        <v>314</v>
      </c>
      <c r="C7367" t="s">
        <v>383</v>
      </c>
      <c r="D7367" s="34">
        <v>45352</v>
      </c>
      <c r="E7367">
        <v>428.82</v>
      </c>
      <c r="F7367" s="24">
        <v>41.16</v>
      </c>
      <c r="G7367" s="24">
        <f t="shared" si="115"/>
        <v>469.98</v>
      </c>
    </row>
    <row r="7368" spans="1:7" x14ac:dyDescent="0.25">
      <c r="A7368" t="s">
        <v>311</v>
      </c>
      <c r="B7368" t="s">
        <v>314</v>
      </c>
      <c r="C7368" t="s">
        <v>384</v>
      </c>
      <c r="D7368" s="34">
        <v>45352</v>
      </c>
      <c r="E7368">
        <v>428.82</v>
      </c>
      <c r="F7368" s="24">
        <v>41.16</v>
      </c>
      <c r="G7368" s="24">
        <f t="shared" si="115"/>
        <v>469.98</v>
      </c>
    </row>
    <row r="7369" spans="1:7" x14ac:dyDescent="0.25">
      <c r="A7369" t="s">
        <v>311</v>
      </c>
      <c r="B7369" t="s">
        <v>314</v>
      </c>
      <c r="C7369" t="s">
        <v>385</v>
      </c>
      <c r="D7369" s="34">
        <v>45352</v>
      </c>
      <c r="E7369">
        <v>428.82</v>
      </c>
      <c r="F7369" s="24">
        <v>41.16</v>
      </c>
      <c r="G7369" s="24">
        <f t="shared" si="115"/>
        <v>469.98</v>
      </c>
    </row>
    <row r="7370" spans="1:7" x14ac:dyDescent="0.25">
      <c r="A7370" t="s">
        <v>311</v>
      </c>
      <c r="B7370" t="s">
        <v>314</v>
      </c>
      <c r="C7370" t="s">
        <v>386</v>
      </c>
      <c r="D7370" s="34">
        <v>45352</v>
      </c>
      <c r="E7370">
        <v>428.82</v>
      </c>
      <c r="F7370" s="24">
        <v>41.16</v>
      </c>
      <c r="G7370" s="24">
        <f t="shared" si="115"/>
        <v>469.98</v>
      </c>
    </row>
    <row r="7371" spans="1:7" x14ac:dyDescent="0.25">
      <c r="A7371" t="s">
        <v>311</v>
      </c>
      <c r="B7371" t="s">
        <v>314</v>
      </c>
      <c r="C7371" t="s">
        <v>387</v>
      </c>
      <c r="D7371" s="34">
        <v>45352</v>
      </c>
      <c r="E7371">
        <v>428.82</v>
      </c>
      <c r="F7371" s="24">
        <v>41.16</v>
      </c>
      <c r="G7371" s="24">
        <f t="shared" si="115"/>
        <v>469.98</v>
      </c>
    </row>
    <row r="7372" spans="1:7" x14ac:dyDescent="0.25">
      <c r="A7372" t="s">
        <v>311</v>
      </c>
      <c r="B7372" t="s">
        <v>314</v>
      </c>
      <c r="C7372" t="s">
        <v>388</v>
      </c>
      <c r="D7372" s="34">
        <v>45352</v>
      </c>
      <c r="E7372">
        <v>428.82</v>
      </c>
      <c r="F7372" s="24">
        <v>41.16</v>
      </c>
      <c r="G7372" s="24">
        <f t="shared" si="115"/>
        <v>469.98</v>
      </c>
    </row>
    <row r="7373" spans="1:7" x14ac:dyDescent="0.25">
      <c r="A7373" t="s">
        <v>311</v>
      </c>
      <c r="B7373" t="s">
        <v>314</v>
      </c>
      <c r="C7373" t="s">
        <v>389</v>
      </c>
      <c r="D7373" s="34">
        <v>45352</v>
      </c>
      <c r="E7373">
        <v>428.82</v>
      </c>
      <c r="F7373" s="24">
        <v>41.16</v>
      </c>
      <c r="G7373" s="24">
        <f t="shared" si="115"/>
        <v>469.98</v>
      </c>
    </row>
    <row r="7374" spans="1:7" x14ac:dyDescent="0.25">
      <c r="A7374" t="s">
        <v>311</v>
      </c>
      <c r="B7374" t="s">
        <v>314</v>
      </c>
      <c r="C7374" t="s">
        <v>390</v>
      </c>
      <c r="D7374" s="34">
        <v>45352</v>
      </c>
      <c r="E7374">
        <v>428.82</v>
      </c>
      <c r="F7374" s="24">
        <v>41.16</v>
      </c>
      <c r="G7374" s="24">
        <f t="shared" si="115"/>
        <v>469.98</v>
      </c>
    </row>
    <row r="7375" spans="1:7" x14ac:dyDescent="0.25">
      <c r="A7375" t="s">
        <v>311</v>
      </c>
      <c r="B7375" t="s">
        <v>314</v>
      </c>
      <c r="C7375" t="s">
        <v>391</v>
      </c>
      <c r="D7375" s="34">
        <v>45352</v>
      </c>
      <c r="E7375">
        <v>428.82</v>
      </c>
      <c r="F7375" s="24">
        <v>41.16</v>
      </c>
      <c r="G7375" s="24">
        <f t="shared" si="115"/>
        <v>469.98</v>
      </c>
    </row>
    <row r="7376" spans="1:7" x14ac:dyDescent="0.25">
      <c r="A7376" t="s">
        <v>311</v>
      </c>
      <c r="B7376" t="s">
        <v>314</v>
      </c>
      <c r="C7376" t="s">
        <v>392</v>
      </c>
      <c r="D7376" s="34">
        <v>45352</v>
      </c>
      <c r="E7376">
        <v>428.82</v>
      </c>
      <c r="F7376" s="24">
        <v>41.16</v>
      </c>
      <c r="G7376" s="24">
        <f t="shared" si="115"/>
        <v>469.98</v>
      </c>
    </row>
    <row r="7377" spans="1:7" x14ac:dyDescent="0.25">
      <c r="A7377" t="s">
        <v>311</v>
      </c>
      <c r="B7377" t="s">
        <v>314</v>
      </c>
      <c r="C7377" t="s">
        <v>393</v>
      </c>
      <c r="D7377" s="34">
        <v>45352</v>
      </c>
      <c r="E7377">
        <v>428.82</v>
      </c>
      <c r="F7377" s="24">
        <v>41.16</v>
      </c>
      <c r="G7377" s="24">
        <f t="shared" si="115"/>
        <v>469.98</v>
      </c>
    </row>
    <row r="7378" spans="1:7" x14ac:dyDescent="0.25">
      <c r="A7378" t="s">
        <v>311</v>
      </c>
      <c r="B7378" t="s">
        <v>314</v>
      </c>
      <c r="C7378" t="s">
        <v>394</v>
      </c>
      <c r="D7378" s="34">
        <v>45352</v>
      </c>
      <c r="E7378">
        <v>428.82</v>
      </c>
      <c r="F7378" s="24">
        <v>41.16</v>
      </c>
      <c r="G7378" s="24">
        <f t="shared" si="115"/>
        <v>469.98</v>
      </c>
    </row>
    <row r="7379" spans="1:7" x14ac:dyDescent="0.25">
      <c r="A7379" t="s">
        <v>311</v>
      </c>
      <c r="B7379" t="s">
        <v>314</v>
      </c>
      <c r="C7379" t="s">
        <v>395</v>
      </c>
      <c r="D7379" s="34">
        <v>45352</v>
      </c>
      <c r="E7379">
        <v>428.82</v>
      </c>
      <c r="F7379" s="24">
        <v>41.16</v>
      </c>
      <c r="G7379" s="24">
        <f t="shared" si="115"/>
        <v>469.98</v>
      </c>
    </row>
    <row r="7380" spans="1:7" x14ac:dyDescent="0.25">
      <c r="A7380" t="s">
        <v>311</v>
      </c>
      <c r="B7380" t="s">
        <v>314</v>
      </c>
      <c r="C7380" t="s">
        <v>396</v>
      </c>
      <c r="D7380" s="34">
        <v>45352</v>
      </c>
      <c r="E7380">
        <v>428.82</v>
      </c>
      <c r="F7380" s="24">
        <v>41.16</v>
      </c>
      <c r="G7380" s="24">
        <f t="shared" si="115"/>
        <v>469.98</v>
      </c>
    </row>
    <row r="7381" spans="1:7" x14ac:dyDescent="0.25">
      <c r="A7381" t="s">
        <v>311</v>
      </c>
      <c r="B7381" t="s">
        <v>314</v>
      </c>
      <c r="C7381" t="s">
        <v>397</v>
      </c>
      <c r="D7381" s="34">
        <v>45352</v>
      </c>
      <c r="E7381">
        <v>428.82</v>
      </c>
      <c r="F7381" s="24">
        <v>41.16</v>
      </c>
      <c r="G7381" s="24">
        <f t="shared" si="115"/>
        <v>469.98</v>
      </c>
    </row>
    <row r="7382" spans="1:7" x14ac:dyDescent="0.25">
      <c r="A7382" t="s">
        <v>311</v>
      </c>
      <c r="B7382" t="s">
        <v>314</v>
      </c>
      <c r="C7382" t="s">
        <v>398</v>
      </c>
      <c r="D7382" s="34">
        <v>45352</v>
      </c>
      <c r="E7382">
        <v>428.82</v>
      </c>
      <c r="F7382" s="24">
        <v>41.16</v>
      </c>
      <c r="G7382" s="24">
        <f t="shared" si="115"/>
        <v>469.98</v>
      </c>
    </row>
    <row r="7383" spans="1:7" x14ac:dyDescent="0.25">
      <c r="A7383" t="s">
        <v>311</v>
      </c>
      <c r="B7383" t="s">
        <v>314</v>
      </c>
      <c r="C7383" t="s">
        <v>399</v>
      </c>
      <c r="D7383" s="34">
        <v>45352</v>
      </c>
      <c r="E7383">
        <v>428.82</v>
      </c>
      <c r="F7383" s="24">
        <v>41.16</v>
      </c>
      <c r="G7383" s="24">
        <f t="shared" si="115"/>
        <v>469.98</v>
      </c>
    </row>
    <row r="7384" spans="1:7" x14ac:dyDescent="0.25">
      <c r="A7384" t="s">
        <v>311</v>
      </c>
      <c r="B7384" t="s">
        <v>314</v>
      </c>
      <c r="C7384" t="s">
        <v>400</v>
      </c>
      <c r="D7384" s="34">
        <v>45352</v>
      </c>
      <c r="E7384">
        <v>428.82</v>
      </c>
      <c r="F7384" s="24">
        <v>41.16</v>
      </c>
      <c r="G7384" s="24">
        <f t="shared" si="115"/>
        <v>469.98</v>
      </c>
    </row>
    <row r="7385" spans="1:7" x14ac:dyDescent="0.25">
      <c r="A7385" t="s">
        <v>311</v>
      </c>
      <c r="B7385" t="s">
        <v>314</v>
      </c>
      <c r="C7385" t="s">
        <v>401</v>
      </c>
      <c r="D7385" s="34">
        <v>45352</v>
      </c>
      <c r="E7385">
        <v>428.82</v>
      </c>
      <c r="F7385" s="24">
        <v>41.16</v>
      </c>
      <c r="G7385" s="24">
        <f t="shared" si="115"/>
        <v>469.98</v>
      </c>
    </row>
    <row r="7386" spans="1:7" x14ac:dyDescent="0.25">
      <c r="A7386" t="s">
        <v>311</v>
      </c>
      <c r="B7386" t="s">
        <v>314</v>
      </c>
      <c r="C7386" t="s">
        <v>402</v>
      </c>
      <c r="D7386" s="34">
        <v>45352</v>
      </c>
      <c r="E7386">
        <v>428.82</v>
      </c>
      <c r="F7386" s="24">
        <v>41.16</v>
      </c>
      <c r="G7386" s="24">
        <f t="shared" si="115"/>
        <v>469.98</v>
      </c>
    </row>
    <row r="7387" spans="1:7" x14ac:dyDescent="0.25">
      <c r="A7387" t="s">
        <v>311</v>
      </c>
      <c r="B7387" t="s">
        <v>314</v>
      </c>
      <c r="C7387" t="s">
        <v>403</v>
      </c>
      <c r="D7387" s="34">
        <v>45352</v>
      </c>
      <c r="E7387">
        <v>428.82</v>
      </c>
      <c r="F7387" s="24">
        <v>41.16</v>
      </c>
      <c r="G7387" s="24">
        <f t="shared" si="115"/>
        <v>469.98</v>
      </c>
    </row>
    <row r="7388" spans="1:7" x14ac:dyDescent="0.25">
      <c r="A7388" t="s">
        <v>311</v>
      </c>
      <c r="B7388" t="s">
        <v>314</v>
      </c>
      <c r="C7388" t="s">
        <v>404</v>
      </c>
      <c r="D7388" s="34">
        <v>45352</v>
      </c>
      <c r="E7388">
        <v>428.82</v>
      </c>
      <c r="F7388" s="24">
        <v>41.16</v>
      </c>
      <c r="G7388" s="24">
        <f t="shared" si="115"/>
        <v>469.98</v>
      </c>
    </row>
    <row r="7389" spans="1:7" x14ac:dyDescent="0.25">
      <c r="A7389" t="s">
        <v>311</v>
      </c>
      <c r="B7389" t="s">
        <v>314</v>
      </c>
      <c r="C7389" t="s">
        <v>405</v>
      </c>
      <c r="D7389" s="34">
        <v>45352</v>
      </c>
      <c r="E7389">
        <v>428.82</v>
      </c>
      <c r="F7389" s="24">
        <v>41.16</v>
      </c>
      <c r="G7389" s="24">
        <f t="shared" si="115"/>
        <v>469.98</v>
      </c>
    </row>
    <row r="7390" spans="1:7" x14ac:dyDescent="0.25">
      <c r="A7390" t="s">
        <v>311</v>
      </c>
      <c r="B7390" t="s">
        <v>314</v>
      </c>
      <c r="C7390" t="s">
        <v>406</v>
      </c>
      <c r="D7390" s="34">
        <v>45352</v>
      </c>
      <c r="E7390">
        <v>428.82</v>
      </c>
      <c r="F7390" s="24">
        <v>41.16</v>
      </c>
      <c r="G7390" s="24">
        <f t="shared" si="115"/>
        <v>469.98</v>
      </c>
    </row>
    <row r="7391" spans="1:7" x14ac:dyDescent="0.25">
      <c r="A7391" t="s">
        <v>311</v>
      </c>
      <c r="B7391" t="s">
        <v>314</v>
      </c>
      <c r="C7391" t="s">
        <v>407</v>
      </c>
      <c r="D7391" s="34">
        <v>45352</v>
      </c>
      <c r="E7391">
        <v>428.82</v>
      </c>
      <c r="F7391" s="24">
        <v>41.16</v>
      </c>
      <c r="G7391" s="24">
        <f t="shared" si="115"/>
        <v>469.98</v>
      </c>
    </row>
    <row r="7392" spans="1:7" x14ac:dyDescent="0.25">
      <c r="A7392" t="s">
        <v>311</v>
      </c>
      <c r="B7392" t="s">
        <v>314</v>
      </c>
      <c r="C7392" t="s">
        <v>408</v>
      </c>
      <c r="D7392" s="34">
        <v>45352</v>
      </c>
      <c r="E7392">
        <v>428.82</v>
      </c>
      <c r="F7392" s="24">
        <v>41.16</v>
      </c>
      <c r="G7392" s="24">
        <f t="shared" si="115"/>
        <v>469.98</v>
      </c>
    </row>
    <row r="7393" spans="1:7" x14ac:dyDescent="0.25">
      <c r="A7393" t="s">
        <v>311</v>
      </c>
      <c r="B7393" t="s">
        <v>314</v>
      </c>
      <c r="C7393" t="s">
        <v>409</v>
      </c>
      <c r="D7393" s="34">
        <v>45352</v>
      </c>
      <c r="E7393">
        <v>428.82</v>
      </c>
      <c r="F7393" s="24">
        <v>41.16</v>
      </c>
      <c r="G7393" s="24">
        <f t="shared" si="115"/>
        <v>469.98</v>
      </c>
    </row>
    <row r="7394" spans="1:7" x14ac:dyDescent="0.25">
      <c r="A7394" t="s">
        <v>311</v>
      </c>
      <c r="B7394" t="s">
        <v>314</v>
      </c>
      <c r="C7394" t="s">
        <v>410</v>
      </c>
      <c r="D7394" s="34">
        <v>45352</v>
      </c>
      <c r="E7394">
        <v>428.82</v>
      </c>
      <c r="F7394" s="24">
        <v>41.16</v>
      </c>
      <c r="G7394" s="24">
        <f t="shared" si="115"/>
        <v>469.98</v>
      </c>
    </row>
    <row r="7395" spans="1:7" x14ac:dyDescent="0.25">
      <c r="A7395" t="s">
        <v>311</v>
      </c>
      <c r="B7395" t="s">
        <v>314</v>
      </c>
      <c r="C7395" t="s">
        <v>411</v>
      </c>
      <c r="D7395" s="34">
        <v>45352</v>
      </c>
      <c r="E7395">
        <v>428.82</v>
      </c>
      <c r="F7395" s="24">
        <v>41.16</v>
      </c>
      <c r="G7395" s="24">
        <f t="shared" si="115"/>
        <v>469.98</v>
      </c>
    </row>
    <row r="7396" spans="1:7" x14ac:dyDescent="0.25">
      <c r="A7396" t="s">
        <v>311</v>
      </c>
      <c r="B7396" t="s">
        <v>314</v>
      </c>
      <c r="C7396" t="s">
        <v>412</v>
      </c>
      <c r="D7396" s="34">
        <v>45352</v>
      </c>
      <c r="E7396">
        <v>428.82</v>
      </c>
      <c r="F7396" s="24">
        <v>41.16</v>
      </c>
      <c r="G7396" s="24">
        <f t="shared" si="115"/>
        <v>469.98</v>
      </c>
    </row>
    <row r="7397" spans="1:7" x14ac:dyDescent="0.25">
      <c r="A7397" t="s">
        <v>311</v>
      </c>
      <c r="B7397" t="s">
        <v>314</v>
      </c>
      <c r="C7397" t="s">
        <v>413</v>
      </c>
      <c r="D7397" s="34">
        <v>45352</v>
      </c>
      <c r="E7397">
        <v>428.82</v>
      </c>
      <c r="F7397" s="24">
        <v>41.16</v>
      </c>
      <c r="G7397" s="24">
        <f t="shared" si="115"/>
        <v>469.98</v>
      </c>
    </row>
    <row r="7398" spans="1:7" x14ac:dyDescent="0.25">
      <c r="A7398" t="s">
        <v>311</v>
      </c>
      <c r="B7398" t="s">
        <v>314</v>
      </c>
      <c r="C7398" t="s">
        <v>414</v>
      </c>
      <c r="D7398" s="34">
        <v>45352</v>
      </c>
      <c r="E7398">
        <v>428.82</v>
      </c>
      <c r="F7398" s="24">
        <v>41.16</v>
      </c>
      <c r="G7398" s="24">
        <f t="shared" si="115"/>
        <v>469.98</v>
      </c>
    </row>
    <row r="7399" spans="1:7" x14ac:dyDescent="0.25">
      <c r="A7399" t="s">
        <v>311</v>
      </c>
      <c r="B7399" t="s">
        <v>314</v>
      </c>
      <c r="C7399" t="s">
        <v>415</v>
      </c>
      <c r="D7399" s="34">
        <v>45352</v>
      </c>
      <c r="E7399">
        <v>428.82</v>
      </c>
      <c r="F7399" s="24">
        <v>41.16</v>
      </c>
      <c r="G7399" s="24">
        <f t="shared" si="115"/>
        <v>469.98</v>
      </c>
    </row>
    <row r="7400" spans="1:7" x14ac:dyDescent="0.25">
      <c r="A7400" t="s">
        <v>311</v>
      </c>
      <c r="B7400" t="s">
        <v>314</v>
      </c>
      <c r="C7400" t="s">
        <v>416</v>
      </c>
      <c r="D7400" s="34">
        <v>45352</v>
      </c>
      <c r="E7400">
        <v>428.82</v>
      </c>
      <c r="F7400" s="24">
        <v>41.16</v>
      </c>
      <c r="G7400" s="24">
        <f t="shared" si="115"/>
        <v>469.98</v>
      </c>
    </row>
    <row r="7401" spans="1:7" x14ac:dyDescent="0.25">
      <c r="A7401" t="s">
        <v>311</v>
      </c>
      <c r="B7401" t="s">
        <v>314</v>
      </c>
      <c r="C7401" t="s">
        <v>417</v>
      </c>
      <c r="D7401" s="34">
        <v>45352</v>
      </c>
      <c r="E7401">
        <v>428.82</v>
      </c>
      <c r="F7401" s="24">
        <v>41.16</v>
      </c>
      <c r="G7401" s="24">
        <f t="shared" si="115"/>
        <v>469.98</v>
      </c>
    </row>
    <row r="7402" spans="1:7" x14ac:dyDescent="0.25">
      <c r="A7402" t="s">
        <v>311</v>
      </c>
      <c r="B7402" t="s">
        <v>314</v>
      </c>
      <c r="C7402" t="s">
        <v>418</v>
      </c>
      <c r="D7402" s="34">
        <v>45352</v>
      </c>
      <c r="E7402">
        <v>428.82</v>
      </c>
      <c r="F7402" s="24">
        <v>41.16</v>
      </c>
      <c r="G7402" s="24">
        <f t="shared" si="115"/>
        <v>469.98</v>
      </c>
    </row>
    <row r="7403" spans="1:7" x14ac:dyDescent="0.25">
      <c r="A7403" t="s">
        <v>311</v>
      </c>
      <c r="B7403" t="s">
        <v>314</v>
      </c>
      <c r="C7403" t="s">
        <v>419</v>
      </c>
      <c r="D7403" s="34">
        <v>45352</v>
      </c>
      <c r="E7403">
        <v>428.82</v>
      </c>
      <c r="F7403" s="24">
        <v>41.16</v>
      </c>
      <c r="G7403" s="24">
        <f t="shared" si="115"/>
        <v>469.98</v>
      </c>
    </row>
    <row r="7404" spans="1:7" x14ac:dyDescent="0.25">
      <c r="A7404" t="s">
        <v>311</v>
      </c>
      <c r="B7404" t="s">
        <v>314</v>
      </c>
      <c r="C7404" t="s">
        <v>420</v>
      </c>
      <c r="D7404" s="34">
        <v>45352</v>
      </c>
      <c r="E7404">
        <v>428.82</v>
      </c>
      <c r="F7404" s="24">
        <v>41.16</v>
      </c>
      <c r="G7404" s="24">
        <f t="shared" si="115"/>
        <v>469.98</v>
      </c>
    </row>
    <row r="7405" spans="1:7" x14ac:dyDescent="0.25">
      <c r="A7405" t="s">
        <v>311</v>
      </c>
      <c r="B7405" t="s">
        <v>314</v>
      </c>
      <c r="C7405" t="s">
        <v>421</v>
      </c>
      <c r="D7405" s="34">
        <v>45352</v>
      </c>
      <c r="E7405">
        <v>428.82</v>
      </c>
      <c r="F7405" s="24">
        <v>41.16</v>
      </c>
      <c r="G7405" s="24">
        <f t="shared" si="115"/>
        <v>469.98</v>
      </c>
    </row>
    <row r="7406" spans="1:7" x14ac:dyDescent="0.25">
      <c r="A7406" t="s">
        <v>311</v>
      </c>
      <c r="B7406" t="s">
        <v>314</v>
      </c>
      <c r="C7406" t="s">
        <v>422</v>
      </c>
      <c r="D7406" s="34">
        <v>45352</v>
      </c>
      <c r="E7406">
        <v>428.82</v>
      </c>
      <c r="F7406" s="24">
        <v>41.16</v>
      </c>
      <c r="G7406" s="24">
        <f t="shared" si="115"/>
        <v>469.98</v>
      </c>
    </row>
    <row r="7407" spans="1:7" x14ac:dyDescent="0.25">
      <c r="A7407" t="s">
        <v>311</v>
      </c>
      <c r="B7407" t="s">
        <v>314</v>
      </c>
      <c r="C7407" t="s">
        <v>423</v>
      </c>
      <c r="D7407" s="34">
        <v>45352</v>
      </c>
      <c r="E7407">
        <v>428.82</v>
      </c>
      <c r="F7407" s="24">
        <v>41.16</v>
      </c>
      <c r="G7407" s="24">
        <f t="shared" si="115"/>
        <v>469.98</v>
      </c>
    </row>
    <row r="7408" spans="1:7" x14ac:dyDescent="0.25">
      <c r="A7408" t="s">
        <v>311</v>
      </c>
      <c r="B7408" t="s">
        <v>314</v>
      </c>
      <c r="C7408" t="s">
        <v>424</v>
      </c>
      <c r="D7408" s="34">
        <v>45352</v>
      </c>
      <c r="E7408">
        <v>428.82</v>
      </c>
      <c r="F7408" s="24">
        <v>41.16</v>
      </c>
      <c r="G7408" s="24">
        <f t="shared" si="115"/>
        <v>469.98</v>
      </c>
    </row>
    <row r="7409" spans="1:7" x14ac:dyDescent="0.25">
      <c r="A7409" t="s">
        <v>311</v>
      </c>
      <c r="B7409" t="s">
        <v>314</v>
      </c>
      <c r="C7409" t="s">
        <v>425</v>
      </c>
      <c r="D7409" s="34">
        <v>45352</v>
      </c>
      <c r="E7409">
        <v>428.82</v>
      </c>
      <c r="F7409" s="24">
        <v>41.16</v>
      </c>
      <c r="G7409" s="24">
        <f t="shared" si="115"/>
        <v>469.98</v>
      </c>
    </row>
    <row r="7410" spans="1:7" x14ac:dyDescent="0.25">
      <c r="A7410" t="s">
        <v>311</v>
      </c>
      <c r="B7410" t="s">
        <v>314</v>
      </c>
      <c r="C7410" t="s">
        <v>426</v>
      </c>
      <c r="D7410" s="34">
        <v>45352</v>
      </c>
      <c r="E7410">
        <v>430.21</v>
      </c>
      <c r="F7410" s="24">
        <v>41.3</v>
      </c>
      <c r="G7410" s="24">
        <f t="shared" si="115"/>
        <v>471.51</v>
      </c>
    </row>
    <row r="7411" spans="1:7" x14ac:dyDescent="0.25">
      <c r="A7411" t="s">
        <v>311</v>
      </c>
      <c r="B7411" t="s">
        <v>314</v>
      </c>
      <c r="C7411" t="s">
        <v>427</v>
      </c>
      <c r="D7411" s="34">
        <v>45352</v>
      </c>
      <c r="E7411">
        <v>428.82</v>
      </c>
      <c r="F7411" s="24">
        <v>41.16</v>
      </c>
      <c r="G7411" s="24">
        <f t="shared" si="115"/>
        <v>469.98</v>
      </c>
    </row>
    <row r="7412" spans="1:7" x14ac:dyDescent="0.25">
      <c r="A7412" t="s">
        <v>311</v>
      </c>
      <c r="B7412" t="s">
        <v>314</v>
      </c>
      <c r="C7412" t="s">
        <v>428</v>
      </c>
      <c r="D7412" s="34">
        <v>45352</v>
      </c>
      <c r="E7412">
        <v>428.82</v>
      </c>
      <c r="F7412" s="24">
        <v>41.16</v>
      </c>
      <c r="G7412" s="24">
        <f t="shared" si="115"/>
        <v>469.98</v>
      </c>
    </row>
    <row r="7413" spans="1:7" x14ac:dyDescent="0.25">
      <c r="A7413" t="s">
        <v>311</v>
      </c>
      <c r="B7413" t="s">
        <v>314</v>
      </c>
      <c r="C7413" t="s">
        <v>429</v>
      </c>
      <c r="D7413" s="34">
        <v>45352</v>
      </c>
      <c r="E7413">
        <v>428.82</v>
      </c>
      <c r="F7413" s="24">
        <v>41.16</v>
      </c>
      <c r="G7413" s="24">
        <f t="shared" si="115"/>
        <v>469.98</v>
      </c>
    </row>
    <row r="7414" spans="1:7" x14ac:dyDescent="0.25">
      <c r="A7414" t="s">
        <v>311</v>
      </c>
      <c r="B7414" t="s">
        <v>314</v>
      </c>
      <c r="C7414" t="s">
        <v>430</v>
      </c>
      <c r="D7414" s="34">
        <v>45352</v>
      </c>
      <c r="E7414">
        <v>430.21</v>
      </c>
      <c r="F7414" s="24">
        <v>41.3</v>
      </c>
      <c r="G7414" s="24">
        <f t="shared" si="115"/>
        <v>471.51</v>
      </c>
    </row>
    <row r="7415" spans="1:7" x14ac:dyDescent="0.25">
      <c r="A7415" t="s">
        <v>311</v>
      </c>
      <c r="B7415" t="s">
        <v>314</v>
      </c>
      <c r="C7415" t="s">
        <v>431</v>
      </c>
      <c r="D7415" s="34">
        <v>45352</v>
      </c>
      <c r="E7415">
        <v>430.21</v>
      </c>
      <c r="F7415" s="24">
        <v>41.3</v>
      </c>
      <c r="G7415" s="24">
        <f t="shared" si="115"/>
        <v>471.51</v>
      </c>
    </row>
    <row r="7416" spans="1:7" x14ac:dyDescent="0.25">
      <c r="A7416" t="s">
        <v>311</v>
      </c>
      <c r="B7416" t="s">
        <v>314</v>
      </c>
      <c r="C7416" t="s">
        <v>432</v>
      </c>
      <c r="D7416" s="34">
        <v>45352</v>
      </c>
      <c r="E7416">
        <v>430.21</v>
      </c>
      <c r="F7416" s="24">
        <v>41.3</v>
      </c>
      <c r="G7416" s="24">
        <f t="shared" si="115"/>
        <v>471.51</v>
      </c>
    </row>
    <row r="7417" spans="1:7" x14ac:dyDescent="0.25">
      <c r="A7417" t="s">
        <v>311</v>
      </c>
      <c r="B7417" t="s">
        <v>314</v>
      </c>
      <c r="C7417" t="s">
        <v>433</v>
      </c>
      <c r="D7417" s="34">
        <v>45352</v>
      </c>
      <c r="E7417">
        <v>430.21</v>
      </c>
      <c r="F7417" s="24">
        <v>41.3</v>
      </c>
      <c r="G7417" s="24">
        <f t="shared" si="115"/>
        <v>471.51</v>
      </c>
    </row>
    <row r="7418" spans="1:7" x14ac:dyDescent="0.25">
      <c r="A7418" t="s">
        <v>311</v>
      </c>
      <c r="B7418" t="s">
        <v>314</v>
      </c>
      <c r="C7418" t="s">
        <v>434</v>
      </c>
      <c r="D7418" s="34">
        <v>45352</v>
      </c>
      <c r="E7418">
        <v>430.21</v>
      </c>
      <c r="F7418" s="24">
        <v>41.3</v>
      </c>
      <c r="G7418" s="24">
        <f t="shared" si="115"/>
        <v>471.51</v>
      </c>
    </row>
    <row r="7419" spans="1:7" x14ac:dyDescent="0.25">
      <c r="A7419" t="s">
        <v>311</v>
      </c>
      <c r="B7419" t="s">
        <v>314</v>
      </c>
      <c r="C7419" t="s">
        <v>435</v>
      </c>
      <c r="D7419" s="34">
        <v>45352</v>
      </c>
      <c r="E7419">
        <v>430.21</v>
      </c>
      <c r="F7419" s="24">
        <v>41.3</v>
      </c>
      <c r="G7419" s="24">
        <f t="shared" si="115"/>
        <v>471.51</v>
      </c>
    </row>
    <row r="7420" spans="1:7" x14ac:dyDescent="0.25">
      <c r="A7420" t="s">
        <v>311</v>
      </c>
      <c r="B7420" t="s">
        <v>314</v>
      </c>
      <c r="C7420" t="s">
        <v>436</v>
      </c>
      <c r="D7420" s="34">
        <v>45352</v>
      </c>
      <c r="E7420">
        <v>430.21</v>
      </c>
      <c r="F7420" s="24">
        <v>41.3</v>
      </c>
      <c r="G7420" s="24">
        <f t="shared" si="115"/>
        <v>471.51</v>
      </c>
    </row>
    <row r="7421" spans="1:7" x14ac:dyDescent="0.25">
      <c r="A7421" t="s">
        <v>311</v>
      </c>
      <c r="B7421" t="s">
        <v>314</v>
      </c>
      <c r="C7421" t="s">
        <v>437</v>
      </c>
      <c r="D7421" s="34">
        <v>45352</v>
      </c>
      <c r="E7421">
        <v>430.21</v>
      </c>
      <c r="F7421" s="24">
        <v>41.3</v>
      </c>
      <c r="G7421" s="24">
        <f t="shared" si="115"/>
        <v>471.51</v>
      </c>
    </row>
    <row r="7422" spans="1:7" x14ac:dyDescent="0.25">
      <c r="A7422" t="s">
        <v>311</v>
      </c>
      <c r="B7422" t="s">
        <v>314</v>
      </c>
      <c r="C7422" t="s">
        <v>438</v>
      </c>
      <c r="D7422" s="34">
        <v>45352</v>
      </c>
      <c r="E7422">
        <v>430.21</v>
      </c>
      <c r="F7422" s="24">
        <v>41.3</v>
      </c>
      <c r="G7422" s="24">
        <f t="shared" si="115"/>
        <v>471.51</v>
      </c>
    </row>
    <row r="7423" spans="1:7" x14ac:dyDescent="0.25">
      <c r="A7423" t="s">
        <v>311</v>
      </c>
      <c r="B7423" t="s">
        <v>314</v>
      </c>
      <c r="C7423" t="s">
        <v>439</v>
      </c>
      <c r="D7423" s="34">
        <v>45352</v>
      </c>
      <c r="E7423">
        <v>430.21</v>
      </c>
      <c r="F7423" s="24">
        <v>41.3</v>
      </c>
      <c r="G7423" s="24">
        <f t="shared" si="115"/>
        <v>471.51</v>
      </c>
    </row>
    <row r="7424" spans="1:7" x14ac:dyDescent="0.25">
      <c r="A7424" t="s">
        <v>311</v>
      </c>
      <c r="B7424" t="s">
        <v>314</v>
      </c>
      <c r="C7424" t="s">
        <v>440</v>
      </c>
      <c r="D7424" s="34">
        <v>45352</v>
      </c>
      <c r="E7424">
        <v>430.21</v>
      </c>
      <c r="F7424" s="24">
        <v>41.3</v>
      </c>
      <c r="G7424" s="24">
        <f t="shared" si="115"/>
        <v>471.51</v>
      </c>
    </row>
    <row r="7425" spans="1:7" x14ac:dyDescent="0.25">
      <c r="A7425" t="s">
        <v>311</v>
      </c>
      <c r="B7425" t="s">
        <v>314</v>
      </c>
      <c r="C7425" t="s">
        <v>441</v>
      </c>
      <c r="D7425" s="34">
        <v>45352</v>
      </c>
      <c r="E7425">
        <v>430.21</v>
      </c>
      <c r="F7425" s="24">
        <v>41.3</v>
      </c>
      <c r="G7425" s="24">
        <f t="shared" si="115"/>
        <v>471.51</v>
      </c>
    </row>
    <row r="7426" spans="1:7" x14ac:dyDescent="0.25">
      <c r="A7426" t="s">
        <v>311</v>
      </c>
      <c r="B7426" t="s">
        <v>314</v>
      </c>
      <c r="C7426" t="s">
        <v>442</v>
      </c>
      <c r="D7426" s="34">
        <v>45352</v>
      </c>
      <c r="E7426">
        <v>430.21</v>
      </c>
      <c r="F7426" s="24">
        <v>41.3</v>
      </c>
      <c r="G7426" s="24">
        <f t="shared" si="115"/>
        <v>471.51</v>
      </c>
    </row>
    <row r="7427" spans="1:7" x14ac:dyDescent="0.25">
      <c r="A7427" t="s">
        <v>311</v>
      </c>
      <c r="B7427" t="s">
        <v>314</v>
      </c>
      <c r="C7427" t="s">
        <v>443</v>
      </c>
      <c r="D7427" s="34">
        <v>45352</v>
      </c>
      <c r="E7427">
        <v>430.21</v>
      </c>
      <c r="F7427" s="24">
        <v>41.3</v>
      </c>
      <c r="G7427" s="24">
        <f t="shared" ref="G7427:G7490" si="116">SUM(E7427:F7427)</f>
        <v>471.51</v>
      </c>
    </row>
    <row r="7428" spans="1:7" x14ac:dyDescent="0.25">
      <c r="A7428" t="s">
        <v>311</v>
      </c>
      <c r="B7428" t="s">
        <v>314</v>
      </c>
      <c r="C7428" t="s">
        <v>444</v>
      </c>
      <c r="D7428" s="34">
        <v>45352</v>
      </c>
      <c r="E7428">
        <v>430.21</v>
      </c>
      <c r="F7428" s="24">
        <v>41.3</v>
      </c>
      <c r="G7428" s="24">
        <f t="shared" si="116"/>
        <v>471.51</v>
      </c>
    </row>
    <row r="7429" spans="1:7" x14ac:dyDescent="0.25">
      <c r="A7429" t="s">
        <v>311</v>
      </c>
      <c r="B7429" t="s">
        <v>314</v>
      </c>
      <c r="C7429" t="s">
        <v>445</v>
      </c>
      <c r="D7429" s="34">
        <v>45352</v>
      </c>
      <c r="E7429">
        <v>430.21</v>
      </c>
      <c r="F7429" s="24">
        <v>41.3</v>
      </c>
      <c r="G7429" s="24">
        <f t="shared" si="116"/>
        <v>471.51</v>
      </c>
    </row>
    <row r="7430" spans="1:7" x14ac:dyDescent="0.25">
      <c r="A7430" t="s">
        <v>311</v>
      </c>
      <c r="B7430" t="s">
        <v>314</v>
      </c>
      <c r="C7430" t="s">
        <v>446</v>
      </c>
      <c r="D7430" s="34">
        <v>45352</v>
      </c>
      <c r="E7430">
        <v>430.21</v>
      </c>
      <c r="F7430" s="24">
        <v>41.3</v>
      </c>
      <c r="G7430" s="24">
        <f t="shared" si="116"/>
        <v>471.51</v>
      </c>
    </row>
    <row r="7431" spans="1:7" x14ac:dyDescent="0.25">
      <c r="A7431" t="s">
        <v>311</v>
      </c>
      <c r="B7431" t="s">
        <v>314</v>
      </c>
      <c r="C7431" t="s">
        <v>447</v>
      </c>
      <c r="D7431" s="34">
        <v>45352</v>
      </c>
      <c r="E7431">
        <v>430.21</v>
      </c>
      <c r="F7431" s="24">
        <v>41.3</v>
      </c>
      <c r="G7431" s="24">
        <f t="shared" si="116"/>
        <v>471.51</v>
      </c>
    </row>
    <row r="7432" spans="1:7" x14ac:dyDescent="0.25">
      <c r="A7432" t="s">
        <v>311</v>
      </c>
      <c r="B7432" t="s">
        <v>314</v>
      </c>
      <c r="C7432" t="s">
        <v>448</v>
      </c>
      <c r="D7432" s="34">
        <v>45352</v>
      </c>
      <c r="E7432">
        <v>430.21</v>
      </c>
      <c r="F7432" s="24">
        <v>41.3</v>
      </c>
      <c r="G7432" s="24">
        <f t="shared" si="116"/>
        <v>471.51</v>
      </c>
    </row>
    <row r="7433" spans="1:7" x14ac:dyDescent="0.25">
      <c r="A7433" t="s">
        <v>311</v>
      </c>
      <c r="B7433" t="s">
        <v>314</v>
      </c>
      <c r="C7433" t="s">
        <v>449</v>
      </c>
      <c r="D7433" s="34">
        <v>45352</v>
      </c>
      <c r="E7433">
        <v>430.21</v>
      </c>
      <c r="F7433" s="24">
        <v>41.3</v>
      </c>
      <c r="G7433" s="24">
        <f t="shared" si="116"/>
        <v>471.51</v>
      </c>
    </row>
    <row r="7434" spans="1:7" x14ac:dyDescent="0.25">
      <c r="A7434" t="s">
        <v>311</v>
      </c>
      <c r="B7434" t="s">
        <v>314</v>
      </c>
      <c r="C7434" t="s">
        <v>450</v>
      </c>
      <c r="D7434" s="34">
        <v>45352</v>
      </c>
      <c r="E7434">
        <v>430.21</v>
      </c>
      <c r="F7434" s="24">
        <v>41.3</v>
      </c>
      <c r="G7434" s="24">
        <f t="shared" si="116"/>
        <v>471.51</v>
      </c>
    </row>
    <row r="7435" spans="1:7" x14ac:dyDescent="0.25">
      <c r="A7435" t="s">
        <v>311</v>
      </c>
      <c r="B7435" t="s">
        <v>314</v>
      </c>
      <c r="C7435" t="s">
        <v>451</v>
      </c>
      <c r="D7435" s="34">
        <v>45352</v>
      </c>
      <c r="E7435">
        <v>430.21</v>
      </c>
      <c r="F7435" s="24">
        <v>41.3</v>
      </c>
      <c r="G7435" s="24">
        <f t="shared" si="116"/>
        <v>471.51</v>
      </c>
    </row>
    <row r="7436" spans="1:7" x14ac:dyDescent="0.25">
      <c r="A7436" t="s">
        <v>311</v>
      </c>
      <c r="B7436" t="s">
        <v>314</v>
      </c>
      <c r="C7436" t="s">
        <v>452</v>
      </c>
      <c r="D7436" s="34">
        <v>45352</v>
      </c>
      <c r="E7436">
        <v>430.21</v>
      </c>
      <c r="F7436" s="24">
        <v>41.3</v>
      </c>
      <c r="G7436" s="24">
        <f t="shared" si="116"/>
        <v>471.51</v>
      </c>
    </row>
    <row r="7437" spans="1:7" x14ac:dyDescent="0.25">
      <c r="A7437" t="s">
        <v>311</v>
      </c>
      <c r="B7437" t="s">
        <v>314</v>
      </c>
      <c r="C7437" t="s">
        <v>453</v>
      </c>
      <c r="D7437" s="34">
        <v>45352</v>
      </c>
      <c r="E7437">
        <v>430.21</v>
      </c>
      <c r="F7437" s="24">
        <v>41.3</v>
      </c>
      <c r="G7437" s="24">
        <f t="shared" si="116"/>
        <v>471.51</v>
      </c>
    </row>
    <row r="7438" spans="1:7" x14ac:dyDescent="0.25">
      <c r="A7438" t="s">
        <v>311</v>
      </c>
      <c r="B7438" t="s">
        <v>314</v>
      </c>
      <c r="C7438" t="s">
        <v>454</v>
      </c>
      <c r="D7438" s="34">
        <v>45352</v>
      </c>
      <c r="E7438">
        <v>430.21</v>
      </c>
      <c r="F7438" s="24">
        <v>41.3</v>
      </c>
      <c r="G7438" s="24">
        <f t="shared" si="116"/>
        <v>471.51</v>
      </c>
    </row>
    <row r="7439" spans="1:7" x14ac:dyDescent="0.25">
      <c r="A7439" t="s">
        <v>311</v>
      </c>
      <c r="B7439" t="s">
        <v>314</v>
      </c>
      <c r="C7439" t="s">
        <v>455</v>
      </c>
      <c r="D7439" s="34">
        <v>45352</v>
      </c>
      <c r="E7439">
        <v>430.21</v>
      </c>
      <c r="F7439" s="24">
        <v>41.3</v>
      </c>
      <c r="G7439" s="24">
        <f t="shared" si="116"/>
        <v>471.51</v>
      </c>
    </row>
    <row r="7440" spans="1:7" x14ac:dyDescent="0.25">
      <c r="A7440" t="s">
        <v>311</v>
      </c>
      <c r="B7440" t="s">
        <v>314</v>
      </c>
      <c r="C7440" t="s">
        <v>456</v>
      </c>
      <c r="D7440" s="34">
        <v>45352</v>
      </c>
      <c r="E7440">
        <v>430.21</v>
      </c>
      <c r="F7440" s="24">
        <v>41.3</v>
      </c>
      <c r="G7440" s="24">
        <f t="shared" si="116"/>
        <v>471.51</v>
      </c>
    </row>
    <row r="7441" spans="1:7" x14ac:dyDescent="0.25">
      <c r="A7441" t="s">
        <v>311</v>
      </c>
      <c r="B7441" t="s">
        <v>314</v>
      </c>
      <c r="C7441" t="s">
        <v>457</v>
      </c>
      <c r="D7441" s="34">
        <v>45352</v>
      </c>
      <c r="E7441">
        <v>430.21</v>
      </c>
      <c r="F7441" s="24">
        <v>41.3</v>
      </c>
      <c r="G7441" s="24">
        <f t="shared" si="116"/>
        <v>471.51</v>
      </c>
    </row>
    <row r="7442" spans="1:7" x14ac:dyDescent="0.25">
      <c r="A7442" t="s">
        <v>311</v>
      </c>
      <c r="B7442" t="s">
        <v>314</v>
      </c>
      <c r="C7442" t="s">
        <v>458</v>
      </c>
      <c r="D7442" s="34">
        <v>45352</v>
      </c>
      <c r="E7442">
        <v>430.21</v>
      </c>
      <c r="F7442" s="24">
        <v>41.3</v>
      </c>
      <c r="G7442" s="24">
        <f t="shared" si="116"/>
        <v>471.51</v>
      </c>
    </row>
    <row r="7443" spans="1:7" x14ac:dyDescent="0.25">
      <c r="A7443" t="s">
        <v>311</v>
      </c>
      <c r="B7443" t="s">
        <v>314</v>
      </c>
      <c r="C7443" t="s">
        <v>459</v>
      </c>
      <c r="D7443" s="34">
        <v>45352</v>
      </c>
      <c r="E7443">
        <v>430.21</v>
      </c>
      <c r="F7443" s="24">
        <v>41.3</v>
      </c>
      <c r="G7443" s="24">
        <f t="shared" si="116"/>
        <v>471.51</v>
      </c>
    </row>
    <row r="7444" spans="1:7" x14ac:dyDescent="0.25">
      <c r="A7444" t="s">
        <v>311</v>
      </c>
      <c r="B7444" t="s">
        <v>314</v>
      </c>
      <c r="C7444" t="s">
        <v>460</v>
      </c>
      <c r="D7444" s="34">
        <v>45352</v>
      </c>
      <c r="E7444">
        <v>430.21</v>
      </c>
      <c r="F7444" s="24">
        <v>41.3</v>
      </c>
      <c r="G7444" s="24">
        <f t="shared" si="116"/>
        <v>471.51</v>
      </c>
    </row>
    <row r="7445" spans="1:7" x14ac:dyDescent="0.25">
      <c r="A7445" t="s">
        <v>311</v>
      </c>
      <c r="B7445" t="s">
        <v>314</v>
      </c>
      <c r="C7445" t="s">
        <v>461</v>
      </c>
      <c r="D7445" s="34">
        <v>45352</v>
      </c>
      <c r="E7445">
        <v>430.21</v>
      </c>
      <c r="F7445" s="24">
        <v>41.3</v>
      </c>
      <c r="G7445" s="24">
        <f t="shared" si="116"/>
        <v>471.51</v>
      </c>
    </row>
    <row r="7446" spans="1:7" x14ac:dyDescent="0.25">
      <c r="A7446" t="s">
        <v>311</v>
      </c>
      <c r="B7446" t="s">
        <v>314</v>
      </c>
      <c r="C7446" t="s">
        <v>462</v>
      </c>
      <c r="D7446" s="34">
        <v>45352</v>
      </c>
      <c r="E7446">
        <v>430.21</v>
      </c>
      <c r="F7446" s="24">
        <v>41.3</v>
      </c>
      <c r="G7446" s="24">
        <f t="shared" si="116"/>
        <v>471.51</v>
      </c>
    </row>
    <row r="7447" spans="1:7" x14ac:dyDescent="0.25">
      <c r="A7447" t="s">
        <v>311</v>
      </c>
      <c r="B7447" t="s">
        <v>314</v>
      </c>
      <c r="C7447" t="s">
        <v>463</v>
      </c>
      <c r="D7447" s="34">
        <v>45352</v>
      </c>
      <c r="E7447">
        <v>430.21</v>
      </c>
      <c r="F7447" s="24">
        <v>41.3</v>
      </c>
      <c r="G7447" s="24">
        <f t="shared" si="116"/>
        <v>471.51</v>
      </c>
    </row>
    <row r="7448" spans="1:7" x14ac:dyDescent="0.25">
      <c r="A7448" t="s">
        <v>311</v>
      </c>
      <c r="B7448" t="s">
        <v>314</v>
      </c>
      <c r="C7448" t="s">
        <v>464</v>
      </c>
      <c r="D7448" s="34">
        <v>45352</v>
      </c>
      <c r="E7448">
        <v>430.21</v>
      </c>
      <c r="F7448" s="24">
        <v>41.3</v>
      </c>
      <c r="G7448" s="24">
        <f t="shared" si="116"/>
        <v>471.51</v>
      </c>
    </row>
    <row r="7449" spans="1:7" x14ac:dyDescent="0.25">
      <c r="A7449" t="s">
        <v>311</v>
      </c>
      <c r="B7449" t="s">
        <v>314</v>
      </c>
      <c r="C7449" t="s">
        <v>465</v>
      </c>
      <c r="D7449" s="34">
        <v>45352</v>
      </c>
      <c r="E7449">
        <v>430.21</v>
      </c>
      <c r="F7449" s="24">
        <v>41.3</v>
      </c>
      <c r="G7449" s="24">
        <f t="shared" si="116"/>
        <v>471.51</v>
      </c>
    </row>
    <row r="7450" spans="1:7" x14ac:dyDescent="0.25">
      <c r="A7450" t="s">
        <v>311</v>
      </c>
      <c r="B7450" t="s">
        <v>314</v>
      </c>
      <c r="C7450" t="s">
        <v>466</v>
      </c>
      <c r="D7450" s="34">
        <v>45352</v>
      </c>
      <c r="E7450">
        <v>430.21</v>
      </c>
      <c r="F7450" s="24">
        <v>41.3</v>
      </c>
      <c r="G7450" s="24">
        <f t="shared" si="116"/>
        <v>471.51</v>
      </c>
    </row>
    <row r="7451" spans="1:7" x14ac:dyDescent="0.25">
      <c r="A7451" t="s">
        <v>311</v>
      </c>
      <c r="B7451" t="s">
        <v>314</v>
      </c>
      <c r="C7451" t="s">
        <v>467</v>
      </c>
      <c r="D7451" s="34">
        <v>45352</v>
      </c>
      <c r="E7451">
        <v>430.21</v>
      </c>
      <c r="F7451" s="24">
        <v>41.3</v>
      </c>
      <c r="G7451" s="24">
        <f t="shared" si="116"/>
        <v>471.51</v>
      </c>
    </row>
    <row r="7452" spans="1:7" x14ac:dyDescent="0.25">
      <c r="A7452" t="s">
        <v>311</v>
      </c>
      <c r="B7452" t="s">
        <v>314</v>
      </c>
      <c r="C7452" t="s">
        <v>468</v>
      </c>
      <c r="D7452" s="34">
        <v>45352</v>
      </c>
      <c r="E7452">
        <v>430.21</v>
      </c>
      <c r="F7452" s="24">
        <v>41.3</v>
      </c>
      <c r="G7452" s="24">
        <f t="shared" si="116"/>
        <v>471.51</v>
      </c>
    </row>
    <row r="7453" spans="1:7" x14ac:dyDescent="0.25">
      <c r="A7453" t="s">
        <v>311</v>
      </c>
      <c r="B7453" t="s">
        <v>314</v>
      </c>
      <c r="C7453" t="s">
        <v>469</v>
      </c>
      <c r="D7453" s="34">
        <v>45352</v>
      </c>
      <c r="E7453">
        <v>430.21</v>
      </c>
      <c r="F7453" s="24">
        <v>41.3</v>
      </c>
      <c r="G7453" s="24">
        <f t="shared" si="116"/>
        <v>471.51</v>
      </c>
    </row>
    <row r="7454" spans="1:7" x14ac:dyDescent="0.25">
      <c r="A7454" t="s">
        <v>311</v>
      </c>
      <c r="B7454" t="s">
        <v>314</v>
      </c>
      <c r="C7454" t="s">
        <v>470</v>
      </c>
      <c r="D7454" s="34">
        <v>45352</v>
      </c>
      <c r="E7454">
        <v>430.21</v>
      </c>
      <c r="F7454" s="24">
        <v>41.3</v>
      </c>
      <c r="G7454" s="24">
        <f t="shared" si="116"/>
        <v>471.51</v>
      </c>
    </row>
    <row r="7455" spans="1:7" x14ac:dyDescent="0.25">
      <c r="A7455" t="s">
        <v>311</v>
      </c>
      <c r="B7455" t="s">
        <v>314</v>
      </c>
      <c r="C7455" t="s">
        <v>471</v>
      </c>
      <c r="D7455" s="34">
        <v>45352</v>
      </c>
      <c r="E7455">
        <v>430.21</v>
      </c>
      <c r="F7455" s="24">
        <v>41.3</v>
      </c>
      <c r="G7455" s="24">
        <f t="shared" si="116"/>
        <v>471.51</v>
      </c>
    </row>
    <row r="7456" spans="1:7" x14ac:dyDescent="0.25">
      <c r="A7456" t="s">
        <v>311</v>
      </c>
      <c r="B7456" t="s">
        <v>314</v>
      </c>
      <c r="C7456" t="s">
        <v>472</v>
      </c>
      <c r="D7456" s="34">
        <v>45352</v>
      </c>
      <c r="E7456">
        <v>430.21</v>
      </c>
      <c r="F7456" s="24">
        <v>41.3</v>
      </c>
      <c r="G7456" s="24">
        <f t="shared" si="116"/>
        <v>471.51</v>
      </c>
    </row>
    <row r="7457" spans="1:7" x14ac:dyDescent="0.25">
      <c r="A7457" t="s">
        <v>311</v>
      </c>
      <c r="B7457" t="s">
        <v>314</v>
      </c>
      <c r="C7457" t="s">
        <v>473</v>
      </c>
      <c r="D7457" s="34">
        <v>45352</v>
      </c>
      <c r="E7457">
        <v>430.21</v>
      </c>
      <c r="F7457" s="24">
        <v>41.3</v>
      </c>
      <c r="G7457" s="24">
        <f t="shared" si="116"/>
        <v>471.51</v>
      </c>
    </row>
    <row r="7458" spans="1:7" x14ac:dyDescent="0.25">
      <c r="A7458" t="s">
        <v>311</v>
      </c>
      <c r="B7458" t="s">
        <v>314</v>
      </c>
      <c r="C7458" t="s">
        <v>474</v>
      </c>
      <c r="D7458" s="34">
        <v>45352</v>
      </c>
      <c r="E7458">
        <v>430.21</v>
      </c>
      <c r="F7458" s="24">
        <v>41.3</v>
      </c>
      <c r="G7458" s="24">
        <f t="shared" si="116"/>
        <v>471.51</v>
      </c>
    </row>
    <row r="7459" spans="1:7" x14ac:dyDescent="0.25">
      <c r="A7459" t="s">
        <v>311</v>
      </c>
      <c r="B7459" t="s">
        <v>314</v>
      </c>
      <c r="C7459" t="s">
        <v>475</v>
      </c>
      <c r="D7459" s="34">
        <v>45352</v>
      </c>
      <c r="E7459">
        <v>430.21</v>
      </c>
      <c r="F7459" s="24">
        <v>41.3</v>
      </c>
      <c r="G7459" s="24">
        <f t="shared" si="116"/>
        <v>471.51</v>
      </c>
    </row>
    <row r="7460" spans="1:7" x14ac:dyDescent="0.25">
      <c r="A7460" t="s">
        <v>311</v>
      </c>
      <c r="B7460" t="s">
        <v>314</v>
      </c>
      <c r="C7460" t="s">
        <v>476</v>
      </c>
      <c r="D7460" s="34">
        <v>45352</v>
      </c>
      <c r="E7460">
        <v>428.82</v>
      </c>
      <c r="F7460" s="24">
        <v>41.16</v>
      </c>
      <c r="G7460" s="24">
        <f t="shared" si="116"/>
        <v>469.98</v>
      </c>
    </row>
    <row r="7461" spans="1:7" x14ac:dyDescent="0.25">
      <c r="A7461" t="s">
        <v>311</v>
      </c>
      <c r="B7461" t="s">
        <v>314</v>
      </c>
      <c r="C7461" t="s">
        <v>477</v>
      </c>
      <c r="D7461" s="34">
        <v>45352</v>
      </c>
      <c r="E7461">
        <v>430.21</v>
      </c>
      <c r="F7461" s="24">
        <v>41.3</v>
      </c>
      <c r="G7461" s="24">
        <f t="shared" si="116"/>
        <v>471.51</v>
      </c>
    </row>
    <row r="7462" spans="1:7" x14ac:dyDescent="0.25">
      <c r="A7462" t="s">
        <v>311</v>
      </c>
      <c r="B7462" t="s">
        <v>314</v>
      </c>
      <c r="C7462" t="s">
        <v>478</v>
      </c>
      <c r="D7462" s="34">
        <v>45352</v>
      </c>
      <c r="E7462">
        <v>430.21</v>
      </c>
      <c r="F7462" s="24">
        <v>41.3</v>
      </c>
      <c r="G7462" s="24">
        <f t="shared" si="116"/>
        <v>471.51</v>
      </c>
    </row>
    <row r="7463" spans="1:7" x14ac:dyDescent="0.25">
      <c r="A7463" t="s">
        <v>311</v>
      </c>
      <c r="B7463" t="s">
        <v>314</v>
      </c>
      <c r="C7463" t="s">
        <v>479</v>
      </c>
      <c r="D7463" s="34">
        <v>45352</v>
      </c>
      <c r="E7463">
        <v>430.21</v>
      </c>
      <c r="F7463" s="24">
        <v>41.3</v>
      </c>
      <c r="G7463" s="24">
        <f t="shared" si="116"/>
        <v>471.51</v>
      </c>
    </row>
    <row r="7464" spans="1:7" x14ac:dyDescent="0.25">
      <c r="A7464" t="s">
        <v>311</v>
      </c>
      <c r="B7464" t="s">
        <v>314</v>
      </c>
      <c r="C7464" t="s">
        <v>480</v>
      </c>
      <c r="D7464" s="34">
        <v>45352</v>
      </c>
      <c r="E7464">
        <v>430.21</v>
      </c>
      <c r="F7464" s="24">
        <v>41.3</v>
      </c>
      <c r="G7464" s="24">
        <f t="shared" si="116"/>
        <v>471.51</v>
      </c>
    </row>
    <row r="7465" spans="1:7" x14ac:dyDescent="0.25">
      <c r="A7465" t="s">
        <v>311</v>
      </c>
      <c r="B7465" t="s">
        <v>314</v>
      </c>
      <c r="C7465" t="s">
        <v>481</v>
      </c>
      <c r="D7465" s="34">
        <v>45352</v>
      </c>
      <c r="E7465">
        <v>428.82</v>
      </c>
      <c r="F7465" s="24">
        <v>41.16</v>
      </c>
      <c r="G7465" s="24">
        <f t="shared" si="116"/>
        <v>469.98</v>
      </c>
    </row>
    <row r="7466" spans="1:7" x14ac:dyDescent="0.25">
      <c r="A7466" t="s">
        <v>311</v>
      </c>
      <c r="B7466" t="s">
        <v>314</v>
      </c>
      <c r="C7466" t="s">
        <v>482</v>
      </c>
      <c r="D7466" s="34">
        <v>45352</v>
      </c>
      <c r="E7466">
        <v>428.82</v>
      </c>
      <c r="F7466" s="24">
        <v>41.16</v>
      </c>
      <c r="G7466" s="24">
        <f t="shared" si="116"/>
        <v>469.98</v>
      </c>
    </row>
    <row r="7467" spans="1:7" x14ac:dyDescent="0.25">
      <c r="A7467" t="s">
        <v>311</v>
      </c>
      <c r="B7467" t="s">
        <v>314</v>
      </c>
      <c r="C7467" t="s">
        <v>483</v>
      </c>
      <c r="D7467" s="34">
        <v>45352</v>
      </c>
      <c r="E7467">
        <v>428.82</v>
      </c>
      <c r="F7467" s="24">
        <v>41.16</v>
      </c>
      <c r="G7467" s="24">
        <f t="shared" si="116"/>
        <v>469.98</v>
      </c>
    </row>
    <row r="7468" spans="1:7" x14ac:dyDescent="0.25">
      <c r="A7468" t="s">
        <v>311</v>
      </c>
      <c r="B7468" t="s">
        <v>314</v>
      </c>
      <c r="C7468" t="s">
        <v>484</v>
      </c>
      <c r="D7468" s="34">
        <v>45352</v>
      </c>
      <c r="E7468">
        <v>428.82</v>
      </c>
      <c r="F7468" s="24">
        <v>41.16</v>
      </c>
      <c r="G7468" s="24">
        <f t="shared" si="116"/>
        <v>469.98</v>
      </c>
    </row>
    <row r="7469" spans="1:7" x14ac:dyDescent="0.25">
      <c r="A7469" t="s">
        <v>311</v>
      </c>
      <c r="B7469" t="s">
        <v>314</v>
      </c>
      <c r="C7469" t="s">
        <v>485</v>
      </c>
      <c r="D7469" s="34">
        <v>45352</v>
      </c>
      <c r="E7469">
        <v>428.82</v>
      </c>
      <c r="F7469" s="24">
        <v>41.16</v>
      </c>
      <c r="G7469" s="24">
        <f t="shared" si="116"/>
        <v>469.98</v>
      </c>
    </row>
    <row r="7470" spans="1:7" x14ac:dyDescent="0.25">
      <c r="A7470" t="s">
        <v>311</v>
      </c>
      <c r="B7470" t="s">
        <v>314</v>
      </c>
      <c r="C7470" t="s">
        <v>486</v>
      </c>
      <c r="D7470" s="34">
        <v>45352</v>
      </c>
      <c r="E7470">
        <v>428.82</v>
      </c>
      <c r="F7470" s="24">
        <v>41.16</v>
      </c>
      <c r="G7470" s="24">
        <f t="shared" si="116"/>
        <v>469.98</v>
      </c>
    </row>
    <row r="7471" spans="1:7" x14ac:dyDescent="0.25">
      <c r="A7471" t="s">
        <v>311</v>
      </c>
      <c r="B7471" t="s">
        <v>314</v>
      </c>
      <c r="C7471" t="s">
        <v>487</v>
      </c>
      <c r="D7471" s="34">
        <v>45352</v>
      </c>
      <c r="E7471">
        <v>428.82</v>
      </c>
      <c r="F7471" s="24">
        <v>41.16</v>
      </c>
      <c r="G7471" s="24">
        <f t="shared" si="116"/>
        <v>469.98</v>
      </c>
    </row>
    <row r="7472" spans="1:7" x14ac:dyDescent="0.25">
      <c r="A7472" t="s">
        <v>311</v>
      </c>
      <c r="B7472" t="s">
        <v>314</v>
      </c>
      <c r="C7472" t="s">
        <v>488</v>
      </c>
      <c r="D7472" s="34">
        <v>45352</v>
      </c>
      <c r="E7472">
        <v>428.82</v>
      </c>
      <c r="F7472" s="24">
        <v>41.16</v>
      </c>
      <c r="G7472" s="24">
        <f t="shared" si="116"/>
        <v>469.98</v>
      </c>
    </row>
    <row r="7473" spans="1:7" x14ac:dyDescent="0.25">
      <c r="A7473" t="s">
        <v>311</v>
      </c>
      <c r="B7473" t="s">
        <v>314</v>
      </c>
      <c r="C7473" t="s">
        <v>489</v>
      </c>
      <c r="D7473" s="34">
        <v>45352</v>
      </c>
      <c r="E7473">
        <v>428.82</v>
      </c>
      <c r="F7473" s="24">
        <v>41.16</v>
      </c>
      <c r="G7473" s="24">
        <f t="shared" si="116"/>
        <v>469.98</v>
      </c>
    </row>
    <row r="7474" spans="1:7" x14ac:dyDescent="0.25">
      <c r="A7474" t="s">
        <v>311</v>
      </c>
      <c r="B7474" t="s">
        <v>314</v>
      </c>
      <c r="C7474" t="s">
        <v>490</v>
      </c>
      <c r="D7474" s="34">
        <v>45352</v>
      </c>
      <c r="E7474">
        <v>428.82</v>
      </c>
      <c r="F7474" s="24">
        <v>41.16</v>
      </c>
      <c r="G7474" s="24">
        <f t="shared" si="116"/>
        <v>469.98</v>
      </c>
    </row>
    <row r="7475" spans="1:7" x14ac:dyDescent="0.25">
      <c r="A7475" t="s">
        <v>311</v>
      </c>
      <c r="B7475" t="s">
        <v>314</v>
      </c>
      <c r="C7475" t="s">
        <v>491</v>
      </c>
      <c r="D7475" s="34">
        <v>45352</v>
      </c>
      <c r="E7475">
        <v>428.82</v>
      </c>
      <c r="F7475" s="24">
        <v>41.16</v>
      </c>
      <c r="G7475" s="24">
        <f t="shared" si="116"/>
        <v>469.98</v>
      </c>
    </row>
    <row r="7476" spans="1:7" x14ac:dyDescent="0.25">
      <c r="A7476" t="s">
        <v>311</v>
      </c>
      <c r="B7476" t="s">
        <v>314</v>
      </c>
      <c r="C7476" t="s">
        <v>492</v>
      </c>
      <c r="D7476" s="34">
        <v>45352</v>
      </c>
      <c r="E7476">
        <v>428.82</v>
      </c>
      <c r="F7476" s="24">
        <v>41.16</v>
      </c>
      <c r="G7476" s="24">
        <f t="shared" si="116"/>
        <v>469.98</v>
      </c>
    </row>
    <row r="7477" spans="1:7" x14ac:dyDescent="0.25">
      <c r="A7477" t="s">
        <v>311</v>
      </c>
      <c r="B7477" t="s">
        <v>314</v>
      </c>
      <c r="C7477" t="s">
        <v>493</v>
      </c>
      <c r="D7477" s="34">
        <v>45352</v>
      </c>
      <c r="E7477">
        <v>428.82</v>
      </c>
      <c r="F7477" s="24">
        <v>41.16</v>
      </c>
      <c r="G7477" s="24">
        <f t="shared" si="116"/>
        <v>469.98</v>
      </c>
    </row>
    <row r="7478" spans="1:7" x14ac:dyDescent="0.25">
      <c r="A7478" t="s">
        <v>311</v>
      </c>
      <c r="B7478" t="s">
        <v>314</v>
      </c>
      <c r="C7478" t="s">
        <v>494</v>
      </c>
      <c r="D7478" s="34">
        <v>45352</v>
      </c>
      <c r="E7478">
        <v>428.82</v>
      </c>
      <c r="F7478" s="24">
        <v>41.16</v>
      </c>
      <c r="G7478" s="24">
        <f t="shared" si="116"/>
        <v>469.98</v>
      </c>
    </row>
    <row r="7479" spans="1:7" x14ac:dyDescent="0.25">
      <c r="A7479" t="s">
        <v>311</v>
      </c>
      <c r="B7479" t="s">
        <v>314</v>
      </c>
      <c r="C7479" t="s">
        <v>495</v>
      </c>
      <c r="D7479" s="34">
        <v>45352</v>
      </c>
      <c r="E7479">
        <v>428.82</v>
      </c>
      <c r="F7479" s="24">
        <v>41.16</v>
      </c>
      <c r="G7479" s="24">
        <f t="shared" si="116"/>
        <v>469.98</v>
      </c>
    </row>
    <row r="7480" spans="1:7" x14ac:dyDescent="0.25">
      <c r="A7480" t="s">
        <v>311</v>
      </c>
      <c r="B7480" t="s">
        <v>314</v>
      </c>
      <c r="C7480" t="s">
        <v>496</v>
      </c>
      <c r="D7480" s="34">
        <v>45352</v>
      </c>
      <c r="E7480">
        <v>428.82</v>
      </c>
      <c r="F7480" s="24">
        <v>41.16</v>
      </c>
      <c r="G7480" s="24">
        <f t="shared" si="116"/>
        <v>469.98</v>
      </c>
    </row>
    <row r="7481" spans="1:7" x14ac:dyDescent="0.25">
      <c r="A7481" t="s">
        <v>311</v>
      </c>
      <c r="B7481" t="s">
        <v>314</v>
      </c>
      <c r="C7481" t="s">
        <v>497</v>
      </c>
      <c r="D7481" s="34">
        <v>45352</v>
      </c>
      <c r="E7481">
        <v>428.82</v>
      </c>
      <c r="F7481" s="24">
        <v>41.16</v>
      </c>
      <c r="G7481" s="24">
        <f t="shared" si="116"/>
        <v>469.98</v>
      </c>
    </row>
    <row r="7482" spans="1:7" x14ac:dyDescent="0.25">
      <c r="A7482" t="s">
        <v>311</v>
      </c>
      <c r="B7482" t="s">
        <v>314</v>
      </c>
      <c r="C7482" t="s">
        <v>498</v>
      </c>
      <c r="D7482" s="34">
        <v>45352</v>
      </c>
      <c r="E7482">
        <v>428.82</v>
      </c>
      <c r="F7482" s="24">
        <v>41.16</v>
      </c>
      <c r="G7482" s="24">
        <f t="shared" si="116"/>
        <v>469.98</v>
      </c>
    </row>
    <row r="7483" spans="1:7" x14ac:dyDescent="0.25">
      <c r="A7483" t="s">
        <v>311</v>
      </c>
      <c r="B7483" t="s">
        <v>314</v>
      </c>
      <c r="C7483" t="s">
        <v>499</v>
      </c>
      <c r="D7483" s="34">
        <v>45352</v>
      </c>
      <c r="E7483">
        <v>428.82</v>
      </c>
      <c r="F7483" s="24">
        <v>41.16</v>
      </c>
      <c r="G7483" s="24">
        <f t="shared" si="116"/>
        <v>469.98</v>
      </c>
    </row>
    <row r="7484" spans="1:7" x14ac:dyDescent="0.25">
      <c r="A7484" t="s">
        <v>311</v>
      </c>
      <c r="B7484" t="s">
        <v>314</v>
      </c>
      <c r="C7484" t="s">
        <v>500</v>
      </c>
      <c r="D7484" s="34">
        <v>45352</v>
      </c>
      <c r="E7484">
        <v>428.82</v>
      </c>
      <c r="F7484" s="24">
        <v>41.16</v>
      </c>
      <c r="G7484" s="24">
        <f t="shared" si="116"/>
        <v>469.98</v>
      </c>
    </row>
    <row r="7485" spans="1:7" x14ac:dyDescent="0.25">
      <c r="A7485" t="s">
        <v>311</v>
      </c>
      <c r="B7485" t="s">
        <v>314</v>
      </c>
      <c r="C7485" t="s">
        <v>501</v>
      </c>
      <c r="D7485" s="34">
        <v>45352</v>
      </c>
      <c r="E7485">
        <v>428.82</v>
      </c>
      <c r="F7485" s="24">
        <v>41.16</v>
      </c>
      <c r="G7485" s="24">
        <f t="shared" si="116"/>
        <v>469.98</v>
      </c>
    </row>
    <row r="7486" spans="1:7" x14ac:dyDescent="0.25">
      <c r="A7486" t="s">
        <v>311</v>
      </c>
      <c r="B7486" t="s">
        <v>314</v>
      </c>
      <c r="C7486" t="s">
        <v>502</v>
      </c>
      <c r="D7486" s="34">
        <v>45352</v>
      </c>
      <c r="E7486">
        <v>428.82</v>
      </c>
      <c r="F7486" s="24">
        <v>41.16</v>
      </c>
      <c r="G7486" s="24">
        <f t="shared" si="116"/>
        <v>469.98</v>
      </c>
    </row>
    <row r="7487" spans="1:7" x14ac:dyDescent="0.25">
      <c r="A7487" t="s">
        <v>311</v>
      </c>
      <c r="B7487" t="s">
        <v>314</v>
      </c>
      <c r="C7487" t="s">
        <v>503</v>
      </c>
      <c r="D7487" s="34">
        <v>45352</v>
      </c>
      <c r="E7487">
        <v>428.82</v>
      </c>
      <c r="F7487" s="24">
        <v>41.16</v>
      </c>
      <c r="G7487" s="24">
        <f t="shared" si="116"/>
        <v>469.98</v>
      </c>
    </row>
    <row r="7488" spans="1:7" x14ac:dyDescent="0.25">
      <c r="A7488" t="s">
        <v>311</v>
      </c>
      <c r="B7488" t="s">
        <v>314</v>
      </c>
      <c r="C7488" t="s">
        <v>504</v>
      </c>
      <c r="D7488" s="34">
        <v>45352</v>
      </c>
      <c r="E7488">
        <v>428.82</v>
      </c>
      <c r="F7488" s="24">
        <v>41.16</v>
      </c>
      <c r="G7488" s="24">
        <f t="shared" si="116"/>
        <v>469.98</v>
      </c>
    </row>
    <row r="7489" spans="1:7" x14ac:dyDescent="0.25">
      <c r="A7489" t="s">
        <v>311</v>
      </c>
      <c r="B7489" t="s">
        <v>314</v>
      </c>
      <c r="C7489" t="s">
        <v>505</v>
      </c>
      <c r="D7489" s="34">
        <v>45352</v>
      </c>
      <c r="E7489">
        <v>428.82</v>
      </c>
      <c r="F7489" s="24">
        <v>41.16</v>
      </c>
      <c r="G7489" s="24">
        <f t="shared" si="116"/>
        <v>469.98</v>
      </c>
    </row>
    <row r="7490" spans="1:7" x14ac:dyDescent="0.25">
      <c r="A7490" t="s">
        <v>311</v>
      </c>
      <c r="B7490" t="s">
        <v>312</v>
      </c>
      <c r="C7490" t="s">
        <v>313</v>
      </c>
      <c r="D7490" s="34">
        <v>45383</v>
      </c>
      <c r="E7490">
        <v>941148.84</v>
      </c>
      <c r="F7490" s="24">
        <v>257343.26</v>
      </c>
      <c r="G7490" s="24">
        <f t="shared" si="116"/>
        <v>1198492.1000000001</v>
      </c>
    </row>
    <row r="7491" spans="1:7" x14ac:dyDescent="0.25">
      <c r="A7491" t="s">
        <v>311</v>
      </c>
      <c r="B7491" t="s">
        <v>314</v>
      </c>
      <c r="C7491" t="s">
        <v>315</v>
      </c>
      <c r="D7491" s="34">
        <v>45383</v>
      </c>
      <c r="E7491">
        <v>430.12</v>
      </c>
      <c r="F7491" s="24">
        <v>39.86</v>
      </c>
      <c r="G7491" s="24">
        <f t="shared" ref="G7491:G7554" si="117">SUM(E7491:F7491)</f>
        <v>469.98</v>
      </c>
    </row>
    <row r="7492" spans="1:7" x14ac:dyDescent="0.25">
      <c r="A7492" t="s">
        <v>311</v>
      </c>
      <c r="B7492" t="s">
        <v>314</v>
      </c>
      <c r="C7492" t="s">
        <v>316</v>
      </c>
      <c r="D7492" s="34">
        <v>45383</v>
      </c>
      <c r="E7492">
        <v>431.53</v>
      </c>
      <c r="F7492" s="24">
        <v>39.979999999999997</v>
      </c>
      <c r="G7492" s="24">
        <f t="shared" si="117"/>
        <v>471.51</v>
      </c>
    </row>
    <row r="7493" spans="1:7" x14ac:dyDescent="0.25">
      <c r="A7493" t="s">
        <v>311</v>
      </c>
      <c r="B7493" t="s">
        <v>314</v>
      </c>
      <c r="C7493" t="s">
        <v>317</v>
      </c>
      <c r="D7493" s="34">
        <v>45383</v>
      </c>
      <c r="E7493">
        <v>430.12</v>
      </c>
      <c r="F7493" s="24">
        <v>39.86</v>
      </c>
      <c r="G7493" s="24">
        <f t="shared" si="117"/>
        <v>469.98</v>
      </c>
    </row>
    <row r="7494" spans="1:7" x14ac:dyDescent="0.25">
      <c r="A7494" t="s">
        <v>311</v>
      </c>
      <c r="B7494" t="s">
        <v>314</v>
      </c>
      <c r="C7494" t="s">
        <v>318</v>
      </c>
      <c r="D7494" s="34">
        <v>45383</v>
      </c>
      <c r="E7494">
        <v>431.53</v>
      </c>
      <c r="F7494" s="24">
        <v>39.979999999999997</v>
      </c>
      <c r="G7494" s="24">
        <f t="shared" si="117"/>
        <v>471.51</v>
      </c>
    </row>
    <row r="7495" spans="1:7" x14ac:dyDescent="0.25">
      <c r="A7495" t="s">
        <v>311</v>
      </c>
      <c r="B7495" t="s">
        <v>314</v>
      </c>
      <c r="C7495" t="s">
        <v>319</v>
      </c>
      <c r="D7495" s="34">
        <v>45383</v>
      </c>
      <c r="E7495">
        <v>431.53</v>
      </c>
      <c r="F7495" s="24">
        <v>39.979999999999997</v>
      </c>
      <c r="G7495" s="24">
        <f t="shared" si="117"/>
        <v>471.51</v>
      </c>
    </row>
    <row r="7496" spans="1:7" x14ac:dyDescent="0.25">
      <c r="A7496" t="s">
        <v>311</v>
      </c>
      <c r="B7496" t="s">
        <v>314</v>
      </c>
      <c r="C7496" t="s">
        <v>320</v>
      </c>
      <c r="D7496" s="34">
        <v>45383</v>
      </c>
      <c r="E7496">
        <v>431.53</v>
      </c>
      <c r="F7496" s="24">
        <v>39.979999999999997</v>
      </c>
      <c r="G7496" s="24">
        <f t="shared" si="117"/>
        <v>471.51</v>
      </c>
    </row>
    <row r="7497" spans="1:7" x14ac:dyDescent="0.25">
      <c r="A7497" t="s">
        <v>311</v>
      </c>
      <c r="B7497" t="s">
        <v>314</v>
      </c>
      <c r="C7497" t="s">
        <v>321</v>
      </c>
      <c r="D7497" s="34">
        <v>45383</v>
      </c>
      <c r="E7497">
        <v>430.12</v>
      </c>
      <c r="F7497" s="24">
        <v>39.86</v>
      </c>
      <c r="G7497" s="24">
        <f t="shared" si="117"/>
        <v>469.98</v>
      </c>
    </row>
    <row r="7498" spans="1:7" x14ac:dyDescent="0.25">
      <c r="A7498" t="s">
        <v>311</v>
      </c>
      <c r="B7498" t="s">
        <v>314</v>
      </c>
      <c r="C7498" t="s">
        <v>322</v>
      </c>
      <c r="D7498" s="34">
        <v>45383</v>
      </c>
      <c r="E7498">
        <v>431.53</v>
      </c>
      <c r="F7498" s="24">
        <v>39.979999999999997</v>
      </c>
      <c r="G7498" s="24">
        <f t="shared" si="117"/>
        <v>471.51</v>
      </c>
    </row>
    <row r="7499" spans="1:7" x14ac:dyDescent="0.25">
      <c r="A7499" t="s">
        <v>311</v>
      </c>
      <c r="B7499" t="s">
        <v>314</v>
      </c>
      <c r="C7499" t="s">
        <v>323</v>
      </c>
      <c r="D7499" s="34">
        <v>45383</v>
      </c>
      <c r="E7499">
        <v>430.12</v>
      </c>
      <c r="F7499" s="24">
        <v>39.86</v>
      </c>
      <c r="G7499" s="24">
        <f t="shared" si="117"/>
        <v>469.98</v>
      </c>
    </row>
    <row r="7500" spans="1:7" x14ac:dyDescent="0.25">
      <c r="A7500" t="s">
        <v>311</v>
      </c>
      <c r="B7500" t="s">
        <v>314</v>
      </c>
      <c r="C7500" t="s">
        <v>324</v>
      </c>
      <c r="D7500" s="34">
        <v>45383</v>
      </c>
      <c r="E7500">
        <v>431.53</v>
      </c>
      <c r="F7500" s="24">
        <v>39.979999999999997</v>
      </c>
      <c r="G7500" s="24">
        <f t="shared" si="117"/>
        <v>471.51</v>
      </c>
    </row>
    <row r="7501" spans="1:7" x14ac:dyDescent="0.25">
      <c r="A7501" t="s">
        <v>311</v>
      </c>
      <c r="B7501" t="s">
        <v>314</v>
      </c>
      <c r="C7501" t="s">
        <v>325</v>
      </c>
      <c r="D7501" s="34">
        <v>45383</v>
      </c>
      <c r="E7501">
        <v>430.12</v>
      </c>
      <c r="F7501" s="24">
        <v>39.86</v>
      </c>
      <c r="G7501" s="24">
        <f t="shared" si="117"/>
        <v>469.98</v>
      </c>
    </row>
    <row r="7502" spans="1:7" x14ac:dyDescent="0.25">
      <c r="A7502" t="s">
        <v>311</v>
      </c>
      <c r="B7502" t="s">
        <v>314</v>
      </c>
      <c r="C7502" t="s">
        <v>326</v>
      </c>
      <c r="D7502" s="34">
        <v>45383</v>
      </c>
      <c r="E7502">
        <v>431.53</v>
      </c>
      <c r="F7502" s="24">
        <v>39.979999999999997</v>
      </c>
      <c r="G7502" s="24">
        <f t="shared" si="117"/>
        <v>471.51</v>
      </c>
    </row>
    <row r="7503" spans="1:7" x14ac:dyDescent="0.25">
      <c r="A7503" t="s">
        <v>311</v>
      </c>
      <c r="B7503" t="s">
        <v>314</v>
      </c>
      <c r="C7503" t="s">
        <v>327</v>
      </c>
      <c r="D7503" s="34">
        <v>45383</v>
      </c>
      <c r="E7503">
        <v>431.53</v>
      </c>
      <c r="F7503" s="24">
        <v>39.979999999999997</v>
      </c>
      <c r="G7503" s="24">
        <f t="shared" si="117"/>
        <v>471.51</v>
      </c>
    </row>
    <row r="7504" spans="1:7" x14ac:dyDescent="0.25">
      <c r="A7504" t="s">
        <v>311</v>
      </c>
      <c r="B7504" t="s">
        <v>314</v>
      </c>
      <c r="C7504" t="s">
        <v>328</v>
      </c>
      <c r="D7504" s="34">
        <v>45383</v>
      </c>
      <c r="E7504">
        <v>431.53</v>
      </c>
      <c r="F7504" s="24">
        <v>39.979999999999997</v>
      </c>
      <c r="G7504" s="24">
        <f t="shared" si="117"/>
        <v>471.51</v>
      </c>
    </row>
    <row r="7505" spans="1:7" x14ac:dyDescent="0.25">
      <c r="A7505" t="s">
        <v>311</v>
      </c>
      <c r="B7505" t="s">
        <v>314</v>
      </c>
      <c r="C7505" t="s">
        <v>329</v>
      </c>
      <c r="D7505" s="34">
        <v>45383</v>
      </c>
      <c r="E7505">
        <v>431.53</v>
      </c>
      <c r="F7505" s="24">
        <v>39.979999999999997</v>
      </c>
      <c r="G7505" s="24">
        <f t="shared" si="117"/>
        <v>471.51</v>
      </c>
    </row>
    <row r="7506" spans="1:7" x14ac:dyDescent="0.25">
      <c r="A7506" t="s">
        <v>311</v>
      </c>
      <c r="B7506" t="s">
        <v>314</v>
      </c>
      <c r="C7506" t="s">
        <v>330</v>
      </c>
      <c r="D7506" s="34">
        <v>45383</v>
      </c>
      <c r="E7506">
        <v>430.12</v>
      </c>
      <c r="F7506" s="24">
        <v>39.86</v>
      </c>
      <c r="G7506" s="24">
        <f t="shared" si="117"/>
        <v>469.98</v>
      </c>
    </row>
    <row r="7507" spans="1:7" x14ac:dyDescent="0.25">
      <c r="A7507" t="s">
        <v>311</v>
      </c>
      <c r="B7507" t="s">
        <v>314</v>
      </c>
      <c r="C7507" t="s">
        <v>331</v>
      </c>
      <c r="D7507" s="34">
        <v>45383</v>
      </c>
      <c r="E7507">
        <v>431.53</v>
      </c>
      <c r="F7507" s="24">
        <v>39.979999999999997</v>
      </c>
      <c r="G7507" s="24">
        <f t="shared" si="117"/>
        <v>471.51</v>
      </c>
    </row>
    <row r="7508" spans="1:7" x14ac:dyDescent="0.25">
      <c r="A7508" t="s">
        <v>311</v>
      </c>
      <c r="B7508" t="s">
        <v>314</v>
      </c>
      <c r="C7508" t="s">
        <v>332</v>
      </c>
      <c r="D7508" s="34">
        <v>45383</v>
      </c>
      <c r="E7508">
        <v>431.53</v>
      </c>
      <c r="F7508" s="24">
        <v>39.979999999999997</v>
      </c>
      <c r="G7508" s="24">
        <f t="shared" si="117"/>
        <v>471.51</v>
      </c>
    </row>
    <row r="7509" spans="1:7" x14ac:dyDescent="0.25">
      <c r="A7509" t="s">
        <v>311</v>
      </c>
      <c r="B7509" t="s">
        <v>314</v>
      </c>
      <c r="C7509" t="s">
        <v>333</v>
      </c>
      <c r="D7509" s="34">
        <v>45383</v>
      </c>
      <c r="E7509">
        <v>431.53</v>
      </c>
      <c r="F7509" s="24">
        <v>39.979999999999997</v>
      </c>
      <c r="G7509" s="24">
        <f t="shared" si="117"/>
        <v>471.51</v>
      </c>
    </row>
    <row r="7510" spans="1:7" x14ac:dyDescent="0.25">
      <c r="A7510" t="s">
        <v>311</v>
      </c>
      <c r="B7510" t="s">
        <v>314</v>
      </c>
      <c r="C7510" t="s">
        <v>334</v>
      </c>
      <c r="D7510" s="34">
        <v>45383</v>
      </c>
      <c r="E7510">
        <v>430.12</v>
      </c>
      <c r="F7510" s="24">
        <v>39.86</v>
      </c>
      <c r="G7510" s="24">
        <f t="shared" si="117"/>
        <v>469.98</v>
      </c>
    </row>
    <row r="7511" spans="1:7" x14ac:dyDescent="0.25">
      <c r="A7511" t="s">
        <v>311</v>
      </c>
      <c r="B7511" t="s">
        <v>314</v>
      </c>
      <c r="C7511" t="s">
        <v>335</v>
      </c>
      <c r="D7511" s="34">
        <v>45383</v>
      </c>
      <c r="E7511">
        <v>431.53</v>
      </c>
      <c r="F7511" s="24">
        <v>39.979999999999997</v>
      </c>
      <c r="G7511" s="24">
        <f t="shared" si="117"/>
        <v>471.51</v>
      </c>
    </row>
    <row r="7512" spans="1:7" x14ac:dyDescent="0.25">
      <c r="A7512" t="s">
        <v>311</v>
      </c>
      <c r="B7512" t="s">
        <v>314</v>
      </c>
      <c r="C7512" t="s">
        <v>336</v>
      </c>
      <c r="D7512" s="34">
        <v>45383</v>
      </c>
      <c r="E7512">
        <v>431.53</v>
      </c>
      <c r="F7512" s="24">
        <v>39.979999999999997</v>
      </c>
      <c r="G7512" s="24">
        <f t="shared" si="117"/>
        <v>471.51</v>
      </c>
    </row>
    <row r="7513" spans="1:7" x14ac:dyDescent="0.25">
      <c r="A7513" t="s">
        <v>311</v>
      </c>
      <c r="B7513" t="s">
        <v>314</v>
      </c>
      <c r="C7513" t="s">
        <v>337</v>
      </c>
      <c r="D7513" s="34">
        <v>45383</v>
      </c>
      <c r="E7513">
        <v>430.12</v>
      </c>
      <c r="F7513" s="24">
        <v>39.86</v>
      </c>
      <c r="G7513" s="24">
        <f t="shared" si="117"/>
        <v>469.98</v>
      </c>
    </row>
    <row r="7514" spans="1:7" x14ac:dyDescent="0.25">
      <c r="A7514" t="s">
        <v>311</v>
      </c>
      <c r="B7514" t="s">
        <v>314</v>
      </c>
      <c r="C7514" t="s">
        <v>338</v>
      </c>
      <c r="D7514" s="34">
        <v>45383</v>
      </c>
      <c r="E7514">
        <v>430.12</v>
      </c>
      <c r="F7514" s="24">
        <v>39.86</v>
      </c>
      <c r="G7514" s="24">
        <f t="shared" si="117"/>
        <v>469.98</v>
      </c>
    </row>
    <row r="7515" spans="1:7" x14ac:dyDescent="0.25">
      <c r="A7515" t="s">
        <v>311</v>
      </c>
      <c r="B7515" t="s">
        <v>314</v>
      </c>
      <c r="C7515" t="s">
        <v>339</v>
      </c>
      <c r="D7515" s="34">
        <v>45383</v>
      </c>
      <c r="E7515">
        <v>430.12</v>
      </c>
      <c r="F7515" s="24">
        <v>39.86</v>
      </c>
      <c r="G7515" s="24">
        <f t="shared" si="117"/>
        <v>469.98</v>
      </c>
    </row>
    <row r="7516" spans="1:7" x14ac:dyDescent="0.25">
      <c r="A7516" t="s">
        <v>311</v>
      </c>
      <c r="B7516" t="s">
        <v>314</v>
      </c>
      <c r="C7516" t="s">
        <v>340</v>
      </c>
      <c r="D7516" s="34">
        <v>45383</v>
      </c>
      <c r="E7516">
        <v>430.12</v>
      </c>
      <c r="F7516" s="24">
        <v>39.86</v>
      </c>
      <c r="G7516" s="24">
        <f t="shared" si="117"/>
        <v>469.98</v>
      </c>
    </row>
    <row r="7517" spans="1:7" x14ac:dyDescent="0.25">
      <c r="A7517" t="s">
        <v>311</v>
      </c>
      <c r="B7517" t="s">
        <v>314</v>
      </c>
      <c r="C7517" t="s">
        <v>341</v>
      </c>
      <c r="D7517" s="34">
        <v>45383</v>
      </c>
      <c r="E7517">
        <v>430.12</v>
      </c>
      <c r="F7517" s="24">
        <v>39.86</v>
      </c>
      <c r="G7517" s="24">
        <f t="shared" si="117"/>
        <v>469.98</v>
      </c>
    </row>
    <row r="7518" spans="1:7" x14ac:dyDescent="0.25">
      <c r="A7518" t="s">
        <v>311</v>
      </c>
      <c r="B7518" t="s">
        <v>314</v>
      </c>
      <c r="C7518" t="s">
        <v>342</v>
      </c>
      <c r="D7518" s="34">
        <v>45383</v>
      </c>
      <c r="E7518">
        <v>430.12</v>
      </c>
      <c r="F7518" s="24">
        <v>39.86</v>
      </c>
      <c r="G7518" s="24">
        <f t="shared" si="117"/>
        <v>469.98</v>
      </c>
    </row>
    <row r="7519" spans="1:7" x14ac:dyDescent="0.25">
      <c r="A7519" t="s">
        <v>311</v>
      </c>
      <c r="B7519" t="s">
        <v>314</v>
      </c>
      <c r="C7519" t="s">
        <v>343</v>
      </c>
      <c r="D7519" s="34">
        <v>45383</v>
      </c>
      <c r="E7519">
        <v>430.12</v>
      </c>
      <c r="F7519" s="24">
        <v>39.86</v>
      </c>
      <c r="G7519" s="24">
        <f t="shared" si="117"/>
        <v>469.98</v>
      </c>
    </row>
    <row r="7520" spans="1:7" x14ac:dyDescent="0.25">
      <c r="A7520" t="s">
        <v>311</v>
      </c>
      <c r="B7520" t="s">
        <v>314</v>
      </c>
      <c r="C7520" t="s">
        <v>344</v>
      </c>
      <c r="D7520" s="34">
        <v>45383</v>
      </c>
      <c r="E7520">
        <v>430.12</v>
      </c>
      <c r="F7520" s="24">
        <v>39.86</v>
      </c>
      <c r="G7520" s="24">
        <f t="shared" si="117"/>
        <v>469.98</v>
      </c>
    </row>
    <row r="7521" spans="1:7" x14ac:dyDescent="0.25">
      <c r="A7521" t="s">
        <v>311</v>
      </c>
      <c r="B7521" t="s">
        <v>314</v>
      </c>
      <c r="C7521" t="s">
        <v>345</v>
      </c>
      <c r="D7521" s="34">
        <v>45383</v>
      </c>
      <c r="E7521">
        <v>430.12</v>
      </c>
      <c r="F7521" s="24">
        <v>39.86</v>
      </c>
      <c r="G7521" s="24">
        <f t="shared" si="117"/>
        <v>469.98</v>
      </c>
    </row>
    <row r="7522" spans="1:7" x14ac:dyDescent="0.25">
      <c r="A7522" t="s">
        <v>311</v>
      </c>
      <c r="B7522" t="s">
        <v>314</v>
      </c>
      <c r="C7522" t="s">
        <v>346</v>
      </c>
      <c r="D7522" s="34">
        <v>45383</v>
      </c>
      <c r="E7522">
        <v>430.12</v>
      </c>
      <c r="F7522" s="24">
        <v>39.86</v>
      </c>
      <c r="G7522" s="24">
        <f t="shared" si="117"/>
        <v>469.98</v>
      </c>
    </row>
    <row r="7523" spans="1:7" x14ac:dyDescent="0.25">
      <c r="A7523" t="s">
        <v>311</v>
      </c>
      <c r="B7523" t="s">
        <v>314</v>
      </c>
      <c r="C7523" t="s">
        <v>347</v>
      </c>
      <c r="D7523" s="34">
        <v>45383</v>
      </c>
      <c r="E7523">
        <v>430.12</v>
      </c>
      <c r="F7523" s="24">
        <v>39.86</v>
      </c>
      <c r="G7523" s="24">
        <f t="shared" si="117"/>
        <v>469.98</v>
      </c>
    </row>
    <row r="7524" spans="1:7" x14ac:dyDescent="0.25">
      <c r="A7524" t="s">
        <v>311</v>
      </c>
      <c r="B7524" t="s">
        <v>314</v>
      </c>
      <c r="C7524" t="s">
        <v>348</v>
      </c>
      <c r="D7524" s="34">
        <v>45383</v>
      </c>
      <c r="E7524">
        <v>430.12</v>
      </c>
      <c r="F7524" s="24">
        <v>39.86</v>
      </c>
      <c r="G7524" s="24">
        <f t="shared" si="117"/>
        <v>469.98</v>
      </c>
    </row>
    <row r="7525" spans="1:7" x14ac:dyDescent="0.25">
      <c r="A7525" t="s">
        <v>311</v>
      </c>
      <c r="B7525" t="s">
        <v>314</v>
      </c>
      <c r="C7525" t="s">
        <v>349</v>
      </c>
      <c r="D7525" s="34">
        <v>45383</v>
      </c>
      <c r="E7525">
        <v>431.53</v>
      </c>
      <c r="F7525" s="24">
        <v>39.979999999999997</v>
      </c>
      <c r="G7525" s="24">
        <f t="shared" si="117"/>
        <v>471.51</v>
      </c>
    </row>
    <row r="7526" spans="1:7" x14ac:dyDescent="0.25">
      <c r="A7526" t="s">
        <v>311</v>
      </c>
      <c r="B7526" t="s">
        <v>314</v>
      </c>
      <c r="C7526" t="s">
        <v>350</v>
      </c>
      <c r="D7526" s="34">
        <v>45383</v>
      </c>
      <c r="E7526">
        <v>430.12</v>
      </c>
      <c r="F7526" s="24">
        <v>39.86</v>
      </c>
      <c r="G7526" s="24">
        <f t="shared" si="117"/>
        <v>469.98</v>
      </c>
    </row>
    <row r="7527" spans="1:7" x14ac:dyDescent="0.25">
      <c r="A7527" t="s">
        <v>311</v>
      </c>
      <c r="B7527" t="s">
        <v>314</v>
      </c>
      <c r="C7527" t="s">
        <v>351</v>
      </c>
      <c r="D7527" s="34">
        <v>45383</v>
      </c>
      <c r="E7527">
        <v>431.53</v>
      </c>
      <c r="F7527" s="24">
        <v>39.979999999999997</v>
      </c>
      <c r="G7527" s="24">
        <f t="shared" si="117"/>
        <v>471.51</v>
      </c>
    </row>
    <row r="7528" spans="1:7" x14ac:dyDescent="0.25">
      <c r="A7528" t="s">
        <v>311</v>
      </c>
      <c r="B7528" t="s">
        <v>314</v>
      </c>
      <c r="C7528" t="s">
        <v>352</v>
      </c>
      <c r="D7528" s="34">
        <v>45383</v>
      </c>
      <c r="E7528">
        <v>431.53</v>
      </c>
      <c r="F7528" s="24">
        <v>39.979999999999997</v>
      </c>
      <c r="G7528" s="24">
        <f t="shared" si="117"/>
        <v>471.51</v>
      </c>
    </row>
    <row r="7529" spans="1:7" x14ac:dyDescent="0.25">
      <c r="A7529" t="s">
        <v>311</v>
      </c>
      <c r="B7529" t="s">
        <v>314</v>
      </c>
      <c r="C7529" t="s">
        <v>353</v>
      </c>
      <c r="D7529" s="34">
        <v>45383</v>
      </c>
      <c r="E7529">
        <v>430.12</v>
      </c>
      <c r="F7529" s="24">
        <v>39.86</v>
      </c>
      <c r="G7529" s="24">
        <f t="shared" si="117"/>
        <v>469.98</v>
      </c>
    </row>
    <row r="7530" spans="1:7" x14ac:dyDescent="0.25">
      <c r="A7530" t="s">
        <v>311</v>
      </c>
      <c r="B7530" t="s">
        <v>314</v>
      </c>
      <c r="C7530" t="s">
        <v>354</v>
      </c>
      <c r="D7530" s="34">
        <v>45383</v>
      </c>
      <c r="E7530">
        <v>431.53</v>
      </c>
      <c r="F7530" s="24">
        <v>39.979999999999997</v>
      </c>
      <c r="G7530" s="24">
        <f t="shared" si="117"/>
        <v>471.51</v>
      </c>
    </row>
    <row r="7531" spans="1:7" x14ac:dyDescent="0.25">
      <c r="A7531" t="s">
        <v>311</v>
      </c>
      <c r="B7531" t="s">
        <v>314</v>
      </c>
      <c r="C7531" t="s">
        <v>355</v>
      </c>
      <c r="D7531" s="34">
        <v>45383</v>
      </c>
      <c r="E7531">
        <v>431.53</v>
      </c>
      <c r="F7531" s="24">
        <v>39.979999999999997</v>
      </c>
      <c r="G7531" s="24">
        <f t="shared" si="117"/>
        <v>471.51</v>
      </c>
    </row>
    <row r="7532" spans="1:7" x14ac:dyDescent="0.25">
      <c r="A7532" t="s">
        <v>311</v>
      </c>
      <c r="B7532" t="s">
        <v>314</v>
      </c>
      <c r="C7532" t="s">
        <v>356</v>
      </c>
      <c r="D7532" s="34">
        <v>45383</v>
      </c>
      <c r="E7532">
        <v>431.53</v>
      </c>
      <c r="F7532" s="24">
        <v>39.979999999999997</v>
      </c>
      <c r="G7532" s="24">
        <f t="shared" si="117"/>
        <v>471.51</v>
      </c>
    </row>
    <row r="7533" spans="1:7" x14ac:dyDescent="0.25">
      <c r="A7533" t="s">
        <v>311</v>
      </c>
      <c r="B7533" t="s">
        <v>314</v>
      </c>
      <c r="C7533" t="s">
        <v>357</v>
      </c>
      <c r="D7533" s="34">
        <v>45383</v>
      </c>
      <c r="E7533">
        <v>431.53</v>
      </c>
      <c r="F7533" s="24">
        <v>39.979999999999997</v>
      </c>
      <c r="G7533" s="24">
        <f t="shared" si="117"/>
        <v>471.51</v>
      </c>
    </row>
    <row r="7534" spans="1:7" x14ac:dyDescent="0.25">
      <c r="A7534" t="s">
        <v>311</v>
      </c>
      <c r="B7534" t="s">
        <v>314</v>
      </c>
      <c r="C7534" t="s">
        <v>358</v>
      </c>
      <c r="D7534" s="34">
        <v>45383</v>
      </c>
      <c r="E7534">
        <v>431.53</v>
      </c>
      <c r="F7534" s="24">
        <v>39.979999999999997</v>
      </c>
      <c r="G7534" s="24">
        <f t="shared" si="117"/>
        <v>471.51</v>
      </c>
    </row>
    <row r="7535" spans="1:7" x14ac:dyDescent="0.25">
      <c r="A7535" t="s">
        <v>311</v>
      </c>
      <c r="B7535" t="s">
        <v>314</v>
      </c>
      <c r="C7535" t="s">
        <v>359</v>
      </c>
      <c r="D7535" s="34">
        <v>45383</v>
      </c>
      <c r="E7535">
        <v>431.53</v>
      </c>
      <c r="F7535" s="24">
        <v>39.979999999999997</v>
      </c>
      <c r="G7535" s="24">
        <f t="shared" si="117"/>
        <v>471.51</v>
      </c>
    </row>
    <row r="7536" spans="1:7" x14ac:dyDescent="0.25">
      <c r="A7536" t="s">
        <v>311</v>
      </c>
      <c r="B7536" t="s">
        <v>314</v>
      </c>
      <c r="C7536" t="s">
        <v>360</v>
      </c>
      <c r="D7536" s="34">
        <v>45383</v>
      </c>
      <c r="E7536">
        <v>431.53</v>
      </c>
      <c r="F7536" s="24">
        <v>39.979999999999997</v>
      </c>
      <c r="G7536" s="24">
        <f t="shared" si="117"/>
        <v>471.51</v>
      </c>
    </row>
    <row r="7537" spans="1:7" x14ac:dyDescent="0.25">
      <c r="A7537" t="s">
        <v>311</v>
      </c>
      <c r="B7537" t="s">
        <v>314</v>
      </c>
      <c r="C7537" t="s">
        <v>361</v>
      </c>
      <c r="D7537" s="34">
        <v>45383</v>
      </c>
      <c r="E7537">
        <v>431.53</v>
      </c>
      <c r="F7537" s="24">
        <v>39.979999999999997</v>
      </c>
      <c r="G7537" s="24">
        <f t="shared" si="117"/>
        <v>471.51</v>
      </c>
    </row>
    <row r="7538" spans="1:7" x14ac:dyDescent="0.25">
      <c r="A7538" t="s">
        <v>311</v>
      </c>
      <c r="B7538" t="s">
        <v>314</v>
      </c>
      <c r="C7538" t="s">
        <v>362</v>
      </c>
      <c r="D7538" s="34">
        <v>45383</v>
      </c>
      <c r="E7538">
        <v>431.53</v>
      </c>
      <c r="F7538" s="24">
        <v>39.979999999999997</v>
      </c>
      <c r="G7538" s="24">
        <f t="shared" si="117"/>
        <v>471.51</v>
      </c>
    </row>
    <row r="7539" spans="1:7" x14ac:dyDescent="0.25">
      <c r="A7539" t="s">
        <v>311</v>
      </c>
      <c r="B7539" t="s">
        <v>314</v>
      </c>
      <c r="C7539" t="s">
        <v>363</v>
      </c>
      <c r="D7539" s="34">
        <v>45383</v>
      </c>
      <c r="E7539">
        <v>431.53</v>
      </c>
      <c r="F7539" s="24">
        <v>39.979999999999997</v>
      </c>
      <c r="G7539" s="24">
        <f t="shared" si="117"/>
        <v>471.51</v>
      </c>
    </row>
    <row r="7540" spans="1:7" x14ac:dyDescent="0.25">
      <c r="A7540" t="s">
        <v>311</v>
      </c>
      <c r="B7540" t="s">
        <v>314</v>
      </c>
      <c r="C7540" t="s">
        <v>364</v>
      </c>
      <c r="D7540" s="34">
        <v>45383</v>
      </c>
      <c r="E7540">
        <v>431.53</v>
      </c>
      <c r="F7540" s="24">
        <v>39.979999999999997</v>
      </c>
      <c r="G7540" s="24">
        <f t="shared" si="117"/>
        <v>471.51</v>
      </c>
    </row>
    <row r="7541" spans="1:7" x14ac:dyDescent="0.25">
      <c r="A7541" t="s">
        <v>311</v>
      </c>
      <c r="B7541" t="s">
        <v>314</v>
      </c>
      <c r="C7541" t="s">
        <v>365</v>
      </c>
      <c r="D7541" s="34">
        <v>45383</v>
      </c>
      <c r="E7541">
        <v>431.53</v>
      </c>
      <c r="F7541" s="24">
        <v>39.979999999999997</v>
      </c>
      <c r="G7541" s="24">
        <f t="shared" si="117"/>
        <v>471.51</v>
      </c>
    </row>
    <row r="7542" spans="1:7" x14ac:dyDescent="0.25">
      <c r="A7542" t="s">
        <v>311</v>
      </c>
      <c r="B7542" t="s">
        <v>314</v>
      </c>
      <c r="C7542" t="s">
        <v>366</v>
      </c>
      <c r="D7542" s="34">
        <v>45383</v>
      </c>
      <c r="E7542">
        <v>431.53</v>
      </c>
      <c r="F7542" s="24">
        <v>39.979999999999997</v>
      </c>
      <c r="G7542" s="24">
        <f t="shared" si="117"/>
        <v>471.51</v>
      </c>
    </row>
    <row r="7543" spans="1:7" x14ac:dyDescent="0.25">
      <c r="A7543" t="s">
        <v>311</v>
      </c>
      <c r="B7543" t="s">
        <v>314</v>
      </c>
      <c r="C7543" t="s">
        <v>367</v>
      </c>
      <c r="D7543" s="34">
        <v>45383</v>
      </c>
      <c r="E7543">
        <v>430.12</v>
      </c>
      <c r="F7543" s="24">
        <v>39.86</v>
      </c>
      <c r="G7543" s="24">
        <f t="shared" si="117"/>
        <v>469.98</v>
      </c>
    </row>
    <row r="7544" spans="1:7" x14ac:dyDescent="0.25">
      <c r="A7544" t="s">
        <v>311</v>
      </c>
      <c r="B7544" t="s">
        <v>314</v>
      </c>
      <c r="C7544" t="s">
        <v>368</v>
      </c>
      <c r="D7544" s="34">
        <v>45383</v>
      </c>
      <c r="E7544">
        <v>431.53</v>
      </c>
      <c r="F7544" s="24">
        <v>39.979999999999997</v>
      </c>
      <c r="G7544" s="24">
        <f t="shared" si="117"/>
        <v>471.51</v>
      </c>
    </row>
    <row r="7545" spans="1:7" x14ac:dyDescent="0.25">
      <c r="A7545" t="s">
        <v>311</v>
      </c>
      <c r="B7545" t="s">
        <v>314</v>
      </c>
      <c r="C7545" t="s">
        <v>369</v>
      </c>
      <c r="D7545" s="34">
        <v>45383</v>
      </c>
      <c r="E7545">
        <v>431.53</v>
      </c>
      <c r="F7545" s="24">
        <v>39.979999999999997</v>
      </c>
      <c r="G7545" s="24">
        <f t="shared" si="117"/>
        <v>471.51</v>
      </c>
    </row>
    <row r="7546" spans="1:7" x14ac:dyDescent="0.25">
      <c r="A7546" t="s">
        <v>311</v>
      </c>
      <c r="B7546" t="s">
        <v>314</v>
      </c>
      <c r="C7546" t="s">
        <v>370</v>
      </c>
      <c r="D7546" s="34">
        <v>45383</v>
      </c>
      <c r="E7546">
        <v>431.53</v>
      </c>
      <c r="F7546" s="24">
        <v>39.979999999999997</v>
      </c>
      <c r="G7546" s="24">
        <f t="shared" si="117"/>
        <v>471.51</v>
      </c>
    </row>
    <row r="7547" spans="1:7" x14ac:dyDescent="0.25">
      <c r="A7547" t="s">
        <v>311</v>
      </c>
      <c r="B7547" t="s">
        <v>314</v>
      </c>
      <c r="C7547" t="s">
        <v>371</v>
      </c>
      <c r="D7547" s="34">
        <v>45383</v>
      </c>
      <c r="E7547">
        <v>431.53</v>
      </c>
      <c r="F7547" s="24">
        <v>39.979999999999997</v>
      </c>
      <c r="G7547" s="24">
        <f t="shared" si="117"/>
        <v>471.51</v>
      </c>
    </row>
    <row r="7548" spans="1:7" x14ac:dyDescent="0.25">
      <c r="A7548" t="s">
        <v>311</v>
      </c>
      <c r="B7548" t="s">
        <v>314</v>
      </c>
      <c r="C7548" t="s">
        <v>372</v>
      </c>
      <c r="D7548" s="34">
        <v>45383</v>
      </c>
      <c r="E7548">
        <v>431.53</v>
      </c>
      <c r="F7548" s="24">
        <v>39.979999999999997</v>
      </c>
      <c r="G7548" s="24">
        <f t="shared" si="117"/>
        <v>471.51</v>
      </c>
    </row>
    <row r="7549" spans="1:7" x14ac:dyDescent="0.25">
      <c r="A7549" t="s">
        <v>311</v>
      </c>
      <c r="B7549" t="s">
        <v>314</v>
      </c>
      <c r="C7549" t="s">
        <v>373</v>
      </c>
      <c r="D7549" s="34">
        <v>45383</v>
      </c>
      <c r="E7549">
        <v>431.53</v>
      </c>
      <c r="F7549" s="24">
        <v>39.979999999999997</v>
      </c>
      <c r="G7549" s="24">
        <f t="shared" si="117"/>
        <v>471.51</v>
      </c>
    </row>
    <row r="7550" spans="1:7" x14ac:dyDescent="0.25">
      <c r="A7550" t="s">
        <v>311</v>
      </c>
      <c r="B7550" t="s">
        <v>314</v>
      </c>
      <c r="C7550" t="s">
        <v>374</v>
      </c>
      <c r="D7550" s="34">
        <v>45383</v>
      </c>
      <c r="E7550">
        <v>430.12</v>
      </c>
      <c r="F7550" s="24">
        <v>39.86</v>
      </c>
      <c r="G7550" s="24">
        <f t="shared" si="117"/>
        <v>469.98</v>
      </c>
    </row>
    <row r="7551" spans="1:7" x14ac:dyDescent="0.25">
      <c r="A7551" t="s">
        <v>311</v>
      </c>
      <c r="B7551" t="s">
        <v>314</v>
      </c>
      <c r="C7551" t="s">
        <v>375</v>
      </c>
      <c r="D7551" s="34">
        <v>45383</v>
      </c>
      <c r="E7551">
        <v>431.53</v>
      </c>
      <c r="F7551" s="24">
        <v>39.979999999999997</v>
      </c>
      <c r="G7551" s="24">
        <f t="shared" si="117"/>
        <v>471.51</v>
      </c>
    </row>
    <row r="7552" spans="1:7" x14ac:dyDescent="0.25">
      <c r="A7552" t="s">
        <v>311</v>
      </c>
      <c r="B7552" t="s">
        <v>314</v>
      </c>
      <c r="C7552" t="s">
        <v>376</v>
      </c>
      <c r="D7552" s="34">
        <v>45383</v>
      </c>
      <c r="E7552">
        <v>431.53</v>
      </c>
      <c r="F7552" s="24">
        <v>39.979999999999997</v>
      </c>
      <c r="G7552" s="24">
        <f t="shared" si="117"/>
        <v>471.51</v>
      </c>
    </row>
    <row r="7553" spans="1:7" x14ac:dyDescent="0.25">
      <c r="A7553" t="s">
        <v>311</v>
      </c>
      <c r="B7553" t="s">
        <v>314</v>
      </c>
      <c r="C7553" t="s">
        <v>377</v>
      </c>
      <c r="D7553" s="34">
        <v>45383</v>
      </c>
      <c r="E7553">
        <v>431.53</v>
      </c>
      <c r="F7553" s="24">
        <v>39.979999999999997</v>
      </c>
      <c r="G7553" s="24">
        <f t="shared" si="117"/>
        <v>471.51</v>
      </c>
    </row>
    <row r="7554" spans="1:7" x14ac:dyDescent="0.25">
      <c r="A7554" t="s">
        <v>311</v>
      </c>
      <c r="B7554" t="s">
        <v>314</v>
      </c>
      <c r="C7554" t="s">
        <v>378</v>
      </c>
      <c r="D7554" s="34">
        <v>45383</v>
      </c>
      <c r="E7554">
        <v>431.53</v>
      </c>
      <c r="F7554" s="24">
        <v>39.979999999999997</v>
      </c>
      <c r="G7554" s="24">
        <f t="shared" si="117"/>
        <v>471.51</v>
      </c>
    </row>
    <row r="7555" spans="1:7" x14ac:dyDescent="0.25">
      <c r="A7555" t="s">
        <v>311</v>
      </c>
      <c r="B7555" t="s">
        <v>314</v>
      </c>
      <c r="C7555" t="s">
        <v>379</v>
      </c>
      <c r="D7555" s="34">
        <v>45383</v>
      </c>
      <c r="E7555">
        <v>430.12</v>
      </c>
      <c r="F7555" s="24">
        <v>39.86</v>
      </c>
      <c r="G7555" s="24">
        <f t="shared" ref="G7555:G7618" si="118">SUM(E7555:F7555)</f>
        <v>469.98</v>
      </c>
    </row>
    <row r="7556" spans="1:7" x14ac:dyDescent="0.25">
      <c r="A7556" t="s">
        <v>311</v>
      </c>
      <c r="B7556" t="s">
        <v>314</v>
      </c>
      <c r="C7556" t="s">
        <v>380</v>
      </c>
      <c r="D7556" s="34">
        <v>45383</v>
      </c>
      <c r="E7556">
        <v>430.12</v>
      </c>
      <c r="F7556" s="24">
        <v>39.86</v>
      </c>
      <c r="G7556" s="24">
        <f t="shared" si="118"/>
        <v>469.98</v>
      </c>
    </row>
    <row r="7557" spans="1:7" x14ac:dyDescent="0.25">
      <c r="A7557" t="s">
        <v>311</v>
      </c>
      <c r="B7557" t="s">
        <v>314</v>
      </c>
      <c r="C7557" t="s">
        <v>381</v>
      </c>
      <c r="D7557" s="34">
        <v>45383</v>
      </c>
      <c r="E7557">
        <v>430.12</v>
      </c>
      <c r="F7557" s="24">
        <v>39.86</v>
      </c>
      <c r="G7557" s="24">
        <f t="shared" si="118"/>
        <v>469.98</v>
      </c>
    </row>
    <row r="7558" spans="1:7" x14ac:dyDescent="0.25">
      <c r="A7558" t="s">
        <v>311</v>
      </c>
      <c r="B7558" t="s">
        <v>314</v>
      </c>
      <c r="C7558" t="s">
        <v>382</v>
      </c>
      <c r="D7558" s="34">
        <v>45383</v>
      </c>
      <c r="E7558">
        <v>430.12</v>
      </c>
      <c r="F7558" s="24">
        <v>39.86</v>
      </c>
      <c r="G7558" s="24">
        <f t="shared" si="118"/>
        <v>469.98</v>
      </c>
    </row>
    <row r="7559" spans="1:7" x14ac:dyDescent="0.25">
      <c r="A7559" t="s">
        <v>311</v>
      </c>
      <c r="B7559" t="s">
        <v>314</v>
      </c>
      <c r="C7559" t="s">
        <v>383</v>
      </c>
      <c r="D7559" s="34">
        <v>45383</v>
      </c>
      <c r="E7559">
        <v>430.12</v>
      </c>
      <c r="F7559" s="24">
        <v>39.86</v>
      </c>
      <c r="G7559" s="24">
        <f t="shared" si="118"/>
        <v>469.98</v>
      </c>
    </row>
    <row r="7560" spans="1:7" x14ac:dyDescent="0.25">
      <c r="A7560" t="s">
        <v>311</v>
      </c>
      <c r="B7560" t="s">
        <v>314</v>
      </c>
      <c r="C7560" t="s">
        <v>384</v>
      </c>
      <c r="D7560" s="34">
        <v>45383</v>
      </c>
      <c r="E7560">
        <v>430.12</v>
      </c>
      <c r="F7560" s="24">
        <v>39.86</v>
      </c>
      <c r="G7560" s="24">
        <f t="shared" si="118"/>
        <v>469.98</v>
      </c>
    </row>
    <row r="7561" spans="1:7" x14ac:dyDescent="0.25">
      <c r="A7561" t="s">
        <v>311</v>
      </c>
      <c r="B7561" t="s">
        <v>314</v>
      </c>
      <c r="C7561" t="s">
        <v>385</v>
      </c>
      <c r="D7561" s="34">
        <v>45383</v>
      </c>
      <c r="E7561">
        <v>430.12</v>
      </c>
      <c r="F7561" s="24">
        <v>39.86</v>
      </c>
      <c r="G7561" s="24">
        <f t="shared" si="118"/>
        <v>469.98</v>
      </c>
    </row>
    <row r="7562" spans="1:7" x14ac:dyDescent="0.25">
      <c r="A7562" t="s">
        <v>311</v>
      </c>
      <c r="B7562" t="s">
        <v>314</v>
      </c>
      <c r="C7562" t="s">
        <v>386</v>
      </c>
      <c r="D7562" s="34">
        <v>45383</v>
      </c>
      <c r="E7562">
        <v>430.12</v>
      </c>
      <c r="F7562" s="24">
        <v>39.86</v>
      </c>
      <c r="G7562" s="24">
        <f t="shared" si="118"/>
        <v>469.98</v>
      </c>
    </row>
    <row r="7563" spans="1:7" x14ac:dyDescent="0.25">
      <c r="A7563" t="s">
        <v>311</v>
      </c>
      <c r="B7563" t="s">
        <v>314</v>
      </c>
      <c r="C7563" t="s">
        <v>387</v>
      </c>
      <c r="D7563" s="34">
        <v>45383</v>
      </c>
      <c r="E7563">
        <v>430.12</v>
      </c>
      <c r="F7563" s="24">
        <v>39.86</v>
      </c>
      <c r="G7563" s="24">
        <f t="shared" si="118"/>
        <v>469.98</v>
      </c>
    </row>
    <row r="7564" spans="1:7" x14ac:dyDescent="0.25">
      <c r="A7564" t="s">
        <v>311</v>
      </c>
      <c r="B7564" t="s">
        <v>314</v>
      </c>
      <c r="C7564" t="s">
        <v>388</v>
      </c>
      <c r="D7564" s="34">
        <v>45383</v>
      </c>
      <c r="E7564">
        <v>430.12</v>
      </c>
      <c r="F7564" s="24">
        <v>39.86</v>
      </c>
      <c r="G7564" s="24">
        <f t="shared" si="118"/>
        <v>469.98</v>
      </c>
    </row>
    <row r="7565" spans="1:7" x14ac:dyDescent="0.25">
      <c r="A7565" t="s">
        <v>311</v>
      </c>
      <c r="B7565" t="s">
        <v>314</v>
      </c>
      <c r="C7565" t="s">
        <v>389</v>
      </c>
      <c r="D7565" s="34">
        <v>45383</v>
      </c>
      <c r="E7565">
        <v>430.12</v>
      </c>
      <c r="F7565" s="24">
        <v>39.86</v>
      </c>
      <c r="G7565" s="24">
        <f t="shared" si="118"/>
        <v>469.98</v>
      </c>
    </row>
    <row r="7566" spans="1:7" x14ac:dyDescent="0.25">
      <c r="A7566" t="s">
        <v>311</v>
      </c>
      <c r="B7566" t="s">
        <v>314</v>
      </c>
      <c r="C7566" t="s">
        <v>390</v>
      </c>
      <c r="D7566" s="34">
        <v>45383</v>
      </c>
      <c r="E7566">
        <v>430.12</v>
      </c>
      <c r="F7566" s="24">
        <v>39.86</v>
      </c>
      <c r="G7566" s="24">
        <f t="shared" si="118"/>
        <v>469.98</v>
      </c>
    </row>
    <row r="7567" spans="1:7" x14ac:dyDescent="0.25">
      <c r="A7567" t="s">
        <v>311</v>
      </c>
      <c r="B7567" t="s">
        <v>314</v>
      </c>
      <c r="C7567" t="s">
        <v>391</v>
      </c>
      <c r="D7567" s="34">
        <v>45383</v>
      </c>
      <c r="E7567">
        <v>430.12</v>
      </c>
      <c r="F7567" s="24">
        <v>39.86</v>
      </c>
      <c r="G7567" s="24">
        <f t="shared" si="118"/>
        <v>469.98</v>
      </c>
    </row>
    <row r="7568" spans="1:7" x14ac:dyDescent="0.25">
      <c r="A7568" t="s">
        <v>311</v>
      </c>
      <c r="B7568" t="s">
        <v>314</v>
      </c>
      <c r="C7568" t="s">
        <v>392</v>
      </c>
      <c r="D7568" s="34">
        <v>45383</v>
      </c>
      <c r="E7568">
        <v>430.12</v>
      </c>
      <c r="F7568" s="24">
        <v>39.86</v>
      </c>
      <c r="G7568" s="24">
        <f t="shared" si="118"/>
        <v>469.98</v>
      </c>
    </row>
    <row r="7569" spans="1:7" x14ac:dyDescent="0.25">
      <c r="A7569" t="s">
        <v>311</v>
      </c>
      <c r="B7569" t="s">
        <v>314</v>
      </c>
      <c r="C7569" t="s">
        <v>393</v>
      </c>
      <c r="D7569" s="34">
        <v>45383</v>
      </c>
      <c r="E7569">
        <v>430.12</v>
      </c>
      <c r="F7569" s="24">
        <v>39.86</v>
      </c>
      <c r="G7569" s="24">
        <f t="shared" si="118"/>
        <v>469.98</v>
      </c>
    </row>
    <row r="7570" spans="1:7" x14ac:dyDescent="0.25">
      <c r="A7570" t="s">
        <v>311</v>
      </c>
      <c r="B7570" t="s">
        <v>314</v>
      </c>
      <c r="C7570" t="s">
        <v>394</v>
      </c>
      <c r="D7570" s="34">
        <v>45383</v>
      </c>
      <c r="E7570">
        <v>430.12</v>
      </c>
      <c r="F7570" s="24">
        <v>39.86</v>
      </c>
      <c r="G7570" s="24">
        <f t="shared" si="118"/>
        <v>469.98</v>
      </c>
    </row>
    <row r="7571" spans="1:7" x14ac:dyDescent="0.25">
      <c r="A7571" t="s">
        <v>311</v>
      </c>
      <c r="B7571" t="s">
        <v>314</v>
      </c>
      <c r="C7571" t="s">
        <v>395</v>
      </c>
      <c r="D7571" s="34">
        <v>45383</v>
      </c>
      <c r="E7571">
        <v>430.12</v>
      </c>
      <c r="F7571" s="24">
        <v>39.86</v>
      </c>
      <c r="G7571" s="24">
        <f t="shared" si="118"/>
        <v>469.98</v>
      </c>
    </row>
    <row r="7572" spans="1:7" x14ac:dyDescent="0.25">
      <c r="A7572" t="s">
        <v>311</v>
      </c>
      <c r="B7572" t="s">
        <v>314</v>
      </c>
      <c r="C7572" t="s">
        <v>396</v>
      </c>
      <c r="D7572" s="34">
        <v>45383</v>
      </c>
      <c r="E7572">
        <v>430.12</v>
      </c>
      <c r="F7572" s="24">
        <v>39.86</v>
      </c>
      <c r="G7572" s="24">
        <f t="shared" si="118"/>
        <v>469.98</v>
      </c>
    </row>
    <row r="7573" spans="1:7" x14ac:dyDescent="0.25">
      <c r="A7573" t="s">
        <v>311</v>
      </c>
      <c r="B7573" t="s">
        <v>314</v>
      </c>
      <c r="C7573" t="s">
        <v>397</v>
      </c>
      <c r="D7573" s="34">
        <v>45383</v>
      </c>
      <c r="E7573">
        <v>430.12</v>
      </c>
      <c r="F7573" s="24">
        <v>39.86</v>
      </c>
      <c r="G7573" s="24">
        <f t="shared" si="118"/>
        <v>469.98</v>
      </c>
    </row>
    <row r="7574" spans="1:7" x14ac:dyDescent="0.25">
      <c r="A7574" t="s">
        <v>311</v>
      </c>
      <c r="B7574" t="s">
        <v>314</v>
      </c>
      <c r="C7574" t="s">
        <v>398</v>
      </c>
      <c r="D7574" s="34">
        <v>45383</v>
      </c>
      <c r="E7574">
        <v>430.12</v>
      </c>
      <c r="F7574" s="24">
        <v>39.86</v>
      </c>
      <c r="G7574" s="24">
        <f t="shared" si="118"/>
        <v>469.98</v>
      </c>
    </row>
    <row r="7575" spans="1:7" x14ac:dyDescent="0.25">
      <c r="A7575" t="s">
        <v>311</v>
      </c>
      <c r="B7575" t="s">
        <v>314</v>
      </c>
      <c r="C7575" t="s">
        <v>399</v>
      </c>
      <c r="D7575" s="34">
        <v>45383</v>
      </c>
      <c r="E7575">
        <v>430.12</v>
      </c>
      <c r="F7575" s="24">
        <v>39.86</v>
      </c>
      <c r="G7575" s="24">
        <f t="shared" si="118"/>
        <v>469.98</v>
      </c>
    </row>
    <row r="7576" spans="1:7" x14ac:dyDescent="0.25">
      <c r="A7576" t="s">
        <v>311</v>
      </c>
      <c r="B7576" t="s">
        <v>314</v>
      </c>
      <c r="C7576" t="s">
        <v>400</v>
      </c>
      <c r="D7576" s="34">
        <v>45383</v>
      </c>
      <c r="E7576">
        <v>430.12</v>
      </c>
      <c r="F7576" s="24">
        <v>39.86</v>
      </c>
      <c r="G7576" s="24">
        <f t="shared" si="118"/>
        <v>469.98</v>
      </c>
    </row>
    <row r="7577" spans="1:7" x14ac:dyDescent="0.25">
      <c r="A7577" t="s">
        <v>311</v>
      </c>
      <c r="B7577" t="s">
        <v>314</v>
      </c>
      <c r="C7577" t="s">
        <v>401</v>
      </c>
      <c r="D7577" s="34">
        <v>45383</v>
      </c>
      <c r="E7577">
        <v>430.12</v>
      </c>
      <c r="F7577" s="24">
        <v>39.86</v>
      </c>
      <c r="G7577" s="24">
        <f t="shared" si="118"/>
        <v>469.98</v>
      </c>
    </row>
    <row r="7578" spans="1:7" x14ac:dyDescent="0.25">
      <c r="A7578" t="s">
        <v>311</v>
      </c>
      <c r="B7578" t="s">
        <v>314</v>
      </c>
      <c r="C7578" t="s">
        <v>402</v>
      </c>
      <c r="D7578" s="34">
        <v>45383</v>
      </c>
      <c r="E7578">
        <v>430.12</v>
      </c>
      <c r="F7578" s="24">
        <v>39.86</v>
      </c>
      <c r="G7578" s="24">
        <f t="shared" si="118"/>
        <v>469.98</v>
      </c>
    </row>
    <row r="7579" spans="1:7" x14ac:dyDescent="0.25">
      <c r="A7579" t="s">
        <v>311</v>
      </c>
      <c r="B7579" t="s">
        <v>314</v>
      </c>
      <c r="C7579" t="s">
        <v>403</v>
      </c>
      <c r="D7579" s="34">
        <v>45383</v>
      </c>
      <c r="E7579">
        <v>430.12</v>
      </c>
      <c r="F7579" s="24">
        <v>39.86</v>
      </c>
      <c r="G7579" s="24">
        <f t="shared" si="118"/>
        <v>469.98</v>
      </c>
    </row>
    <row r="7580" spans="1:7" x14ac:dyDescent="0.25">
      <c r="A7580" t="s">
        <v>311</v>
      </c>
      <c r="B7580" t="s">
        <v>314</v>
      </c>
      <c r="C7580" t="s">
        <v>404</v>
      </c>
      <c r="D7580" s="34">
        <v>45383</v>
      </c>
      <c r="E7580">
        <v>430.12</v>
      </c>
      <c r="F7580" s="24">
        <v>39.86</v>
      </c>
      <c r="G7580" s="24">
        <f t="shared" si="118"/>
        <v>469.98</v>
      </c>
    </row>
    <row r="7581" spans="1:7" x14ac:dyDescent="0.25">
      <c r="A7581" t="s">
        <v>311</v>
      </c>
      <c r="B7581" t="s">
        <v>314</v>
      </c>
      <c r="C7581" t="s">
        <v>405</v>
      </c>
      <c r="D7581" s="34">
        <v>45383</v>
      </c>
      <c r="E7581">
        <v>430.12</v>
      </c>
      <c r="F7581" s="24">
        <v>39.86</v>
      </c>
      <c r="G7581" s="24">
        <f t="shared" si="118"/>
        <v>469.98</v>
      </c>
    </row>
    <row r="7582" spans="1:7" x14ac:dyDescent="0.25">
      <c r="A7582" t="s">
        <v>311</v>
      </c>
      <c r="B7582" t="s">
        <v>314</v>
      </c>
      <c r="C7582" t="s">
        <v>406</v>
      </c>
      <c r="D7582" s="34">
        <v>45383</v>
      </c>
      <c r="E7582">
        <v>430.12</v>
      </c>
      <c r="F7582" s="24">
        <v>39.86</v>
      </c>
      <c r="G7582" s="24">
        <f t="shared" si="118"/>
        <v>469.98</v>
      </c>
    </row>
    <row r="7583" spans="1:7" x14ac:dyDescent="0.25">
      <c r="A7583" t="s">
        <v>311</v>
      </c>
      <c r="B7583" t="s">
        <v>314</v>
      </c>
      <c r="C7583" t="s">
        <v>407</v>
      </c>
      <c r="D7583" s="34">
        <v>45383</v>
      </c>
      <c r="E7583">
        <v>430.12</v>
      </c>
      <c r="F7583" s="24">
        <v>39.86</v>
      </c>
      <c r="G7583" s="24">
        <f t="shared" si="118"/>
        <v>469.98</v>
      </c>
    </row>
    <row r="7584" spans="1:7" x14ac:dyDescent="0.25">
      <c r="A7584" t="s">
        <v>311</v>
      </c>
      <c r="B7584" t="s">
        <v>314</v>
      </c>
      <c r="C7584" t="s">
        <v>408</v>
      </c>
      <c r="D7584" s="34">
        <v>45383</v>
      </c>
      <c r="E7584">
        <v>430.12</v>
      </c>
      <c r="F7584" s="24">
        <v>39.86</v>
      </c>
      <c r="G7584" s="24">
        <f t="shared" si="118"/>
        <v>469.98</v>
      </c>
    </row>
    <row r="7585" spans="1:7" x14ac:dyDescent="0.25">
      <c r="A7585" t="s">
        <v>311</v>
      </c>
      <c r="B7585" t="s">
        <v>314</v>
      </c>
      <c r="C7585" t="s">
        <v>409</v>
      </c>
      <c r="D7585" s="34">
        <v>45383</v>
      </c>
      <c r="E7585">
        <v>430.12</v>
      </c>
      <c r="F7585" s="24">
        <v>39.86</v>
      </c>
      <c r="G7585" s="24">
        <f t="shared" si="118"/>
        <v>469.98</v>
      </c>
    </row>
    <row r="7586" spans="1:7" x14ac:dyDescent="0.25">
      <c r="A7586" t="s">
        <v>311</v>
      </c>
      <c r="B7586" t="s">
        <v>314</v>
      </c>
      <c r="C7586" t="s">
        <v>410</v>
      </c>
      <c r="D7586" s="34">
        <v>45383</v>
      </c>
      <c r="E7586">
        <v>430.12</v>
      </c>
      <c r="F7586" s="24">
        <v>39.86</v>
      </c>
      <c r="G7586" s="24">
        <f t="shared" si="118"/>
        <v>469.98</v>
      </c>
    </row>
    <row r="7587" spans="1:7" x14ac:dyDescent="0.25">
      <c r="A7587" t="s">
        <v>311</v>
      </c>
      <c r="B7587" t="s">
        <v>314</v>
      </c>
      <c r="C7587" t="s">
        <v>411</v>
      </c>
      <c r="D7587" s="34">
        <v>45383</v>
      </c>
      <c r="E7587">
        <v>430.12</v>
      </c>
      <c r="F7587" s="24">
        <v>39.86</v>
      </c>
      <c r="G7587" s="24">
        <f t="shared" si="118"/>
        <v>469.98</v>
      </c>
    </row>
    <row r="7588" spans="1:7" x14ac:dyDescent="0.25">
      <c r="A7588" t="s">
        <v>311</v>
      </c>
      <c r="B7588" t="s">
        <v>314</v>
      </c>
      <c r="C7588" t="s">
        <v>412</v>
      </c>
      <c r="D7588" s="34">
        <v>45383</v>
      </c>
      <c r="E7588">
        <v>430.12</v>
      </c>
      <c r="F7588" s="24">
        <v>39.86</v>
      </c>
      <c r="G7588" s="24">
        <f t="shared" si="118"/>
        <v>469.98</v>
      </c>
    </row>
    <row r="7589" spans="1:7" x14ac:dyDescent="0.25">
      <c r="A7589" t="s">
        <v>311</v>
      </c>
      <c r="B7589" t="s">
        <v>314</v>
      </c>
      <c r="C7589" t="s">
        <v>413</v>
      </c>
      <c r="D7589" s="34">
        <v>45383</v>
      </c>
      <c r="E7589">
        <v>430.12</v>
      </c>
      <c r="F7589" s="24">
        <v>39.86</v>
      </c>
      <c r="G7589" s="24">
        <f t="shared" si="118"/>
        <v>469.98</v>
      </c>
    </row>
    <row r="7590" spans="1:7" x14ac:dyDescent="0.25">
      <c r="A7590" t="s">
        <v>311</v>
      </c>
      <c r="B7590" t="s">
        <v>314</v>
      </c>
      <c r="C7590" t="s">
        <v>414</v>
      </c>
      <c r="D7590" s="34">
        <v>45383</v>
      </c>
      <c r="E7590">
        <v>430.12</v>
      </c>
      <c r="F7590" s="24">
        <v>39.86</v>
      </c>
      <c r="G7590" s="24">
        <f t="shared" si="118"/>
        <v>469.98</v>
      </c>
    </row>
    <row r="7591" spans="1:7" x14ac:dyDescent="0.25">
      <c r="A7591" t="s">
        <v>311</v>
      </c>
      <c r="B7591" t="s">
        <v>314</v>
      </c>
      <c r="C7591" t="s">
        <v>415</v>
      </c>
      <c r="D7591" s="34">
        <v>45383</v>
      </c>
      <c r="E7591">
        <v>430.12</v>
      </c>
      <c r="F7591" s="24">
        <v>39.86</v>
      </c>
      <c r="G7591" s="24">
        <f t="shared" si="118"/>
        <v>469.98</v>
      </c>
    </row>
    <row r="7592" spans="1:7" x14ac:dyDescent="0.25">
      <c r="A7592" t="s">
        <v>311</v>
      </c>
      <c r="B7592" t="s">
        <v>314</v>
      </c>
      <c r="C7592" t="s">
        <v>416</v>
      </c>
      <c r="D7592" s="34">
        <v>45383</v>
      </c>
      <c r="E7592">
        <v>430.12</v>
      </c>
      <c r="F7592" s="24">
        <v>39.86</v>
      </c>
      <c r="G7592" s="24">
        <f t="shared" si="118"/>
        <v>469.98</v>
      </c>
    </row>
    <row r="7593" spans="1:7" x14ac:dyDescent="0.25">
      <c r="A7593" t="s">
        <v>311</v>
      </c>
      <c r="B7593" t="s">
        <v>314</v>
      </c>
      <c r="C7593" t="s">
        <v>417</v>
      </c>
      <c r="D7593" s="34">
        <v>45383</v>
      </c>
      <c r="E7593">
        <v>430.12</v>
      </c>
      <c r="F7593" s="24">
        <v>39.86</v>
      </c>
      <c r="G7593" s="24">
        <f t="shared" si="118"/>
        <v>469.98</v>
      </c>
    </row>
    <row r="7594" spans="1:7" x14ac:dyDescent="0.25">
      <c r="A7594" t="s">
        <v>311</v>
      </c>
      <c r="B7594" t="s">
        <v>314</v>
      </c>
      <c r="C7594" t="s">
        <v>418</v>
      </c>
      <c r="D7594" s="34">
        <v>45383</v>
      </c>
      <c r="E7594">
        <v>430.12</v>
      </c>
      <c r="F7594" s="24">
        <v>39.86</v>
      </c>
      <c r="G7594" s="24">
        <f t="shared" si="118"/>
        <v>469.98</v>
      </c>
    </row>
    <row r="7595" spans="1:7" x14ac:dyDescent="0.25">
      <c r="A7595" t="s">
        <v>311</v>
      </c>
      <c r="B7595" t="s">
        <v>314</v>
      </c>
      <c r="C7595" t="s">
        <v>419</v>
      </c>
      <c r="D7595" s="34">
        <v>45383</v>
      </c>
      <c r="E7595">
        <v>430.12</v>
      </c>
      <c r="F7595" s="24">
        <v>39.86</v>
      </c>
      <c r="G7595" s="24">
        <f t="shared" si="118"/>
        <v>469.98</v>
      </c>
    </row>
    <row r="7596" spans="1:7" x14ac:dyDescent="0.25">
      <c r="A7596" t="s">
        <v>311</v>
      </c>
      <c r="B7596" t="s">
        <v>314</v>
      </c>
      <c r="C7596" t="s">
        <v>420</v>
      </c>
      <c r="D7596" s="34">
        <v>45383</v>
      </c>
      <c r="E7596">
        <v>430.12</v>
      </c>
      <c r="F7596" s="24">
        <v>39.86</v>
      </c>
      <c r="G7596" s="24">
        <f t="shared" si="118"/>
        <v>469.98</v>
      </c>
    </row>
    <row r="7597" spans="1:7" x14ac:dyDescent="0.25">
      <c r="A7597" t="s">
        <v>311</v>
      </c>
      <c r="B7597" t="s">
        <v>314</v>
      </c>
      <c r="C7597" t="s">
        <v>421</v>
      </c>
      <c r="D7597" s="34">
        <v>45383</v>
      </c>
      <c r="E7597">
        <v>430.12</v>
      </c>
      <c r="F7597" s="24">
        <v>39.86</v>
      </c>
      <c r="G7597" s="24">
        <f t="shared" si="118"/>
        <v>469.98</v>
      </c>
    </row>
    <row r="7598" spans="1:7" x14ac:dyDescent="0.25">
      <c r="A7598" t="s">
        <v>311</v>
      </c>
      <c r="B7598" t="s">
        <v>314</v>
      </c>
      <c r="C7598" t="s">
        <v>422</v>
      </c>
      <c r="D7598" s="34">
        <v>45383</v>
      </c>
      <c r="E7598">
        <v>430.12</v>
      </c>
      <c r="F7598" s="24">
        <v>39.86</v>
      </c>
      <c r="G7598" s="24">
        <f t="shared" si="118"/>
        <v>469.98</v>
      </c>
    </row>
    <row r="7599" spans="1:7" x14ac:dyDescent="0.25">
      <c r="A7599" t="s">
        <v>311</v>
      </c>
      <c r="B7599" t="s">
        <v>314</v>
      </c>
      <c r="C7599" t="s">
        <v>423</v>
      </c>
      <c r="D7599" s="34">
        <v>45383</v>
      </c>
      <c r="E7599">
        <v>430.12</v>
      </c>
      <c r="F7599" s="24">
        <v>39.86</v>
      </c>
      <c r="G7599" s="24">
        <f t="shared" si="118"/>
        <v>469.98</v>
      </c>
    </row>
    <row r="7600" spans="1:7" x14ac:dyDescent="0.25">
      <c r="A7600" t="s">
        <v>311</v>
      </c>
      <c r="B7600" t="s">
        <v>314</v>
      </c>
      <c r="C7600" t="s">
        <v>424</v>
      </c>
      <c r="D7600" s="34">
        <v>45383</v>
      </c>
      <c r="E7600">
        <v>430.12</v>
      </c>
      <c r="F7600" s="24">
        <v>39.86</v>
      </c>
      <c r="G7600" s="24">
        <f t="shared" si="118"/>
        <v>469.98</v>
      </c>
    </row>
    <row r="7601" spans="1:7" x14ac:dyDescent="0.25">
      <c r="A7601" t="s">
        <v>311</v>
      </c>
      <c r="B7601" t="s">
        <v>314</v>
      </c>
      <c r="C7601" t="s">
        <v>425</v>
      </c>
      <c r="D7601" s="34">
        <v>45383</v>
      </c>
      <c r="E7601">
        <v>430.12</v>
      </c>
      <c r="F7601" s="24">
        <v>39.86</v>
      </c>
      <c r="G7601" s="24">
        <f t="shared" si="118"/>
        <v>469.98</v>
      </c>
    </row>
    <row r="7602" spans="1:7" x14ac:dyDescent="0.25">
      <c r="A7602" t="s">
        <v>311</v>
      </c>
      <c r="B7602" t="s">
        <v>314</v>
      </c>
      <c r="C7602" t="s">
        <v>426</v>
      </c>
      <c r="D7602" s="34">
        <v>45383</v>
      </c>
      <c r="E7602">
        <v>431.53</v>
      </c>
      <c r="F7602" s="24">
        <v>39.979999999999997</v>
      </c>
      <c r="G7602" s="24">
        <f t="shared" si="118"/>
        <v>471.51</v>
      </c>
    </row>
    <row r="7603" spans="1:7" x14ac:dyDescent="0.25">
      <c r="A7603" t="s">
        <v>311</v>
      </c>
      <c r="B7603" t="s">
        <v>314</v>
      </c>
      <c r="C7603" t="s">
        <v>427</v>
      </c>
      <c r="D7603" s="34">
        <v>45383</v>
      </c>
      <c r="E7603">
        <v>430.12</v>
      </c>
      <c r="F7603" s="24">
        <v>39.86</v>
      </c>
      <c r="G7603" s="24">
        <f t="shared" si="118"/>
        <v>469.98</v>
      </c>
    </row>
    <row r="7604" spans="1:7" x14ac:dyDescent="0.25">
      <c r="A7604" t="s">
        <v>311</v>
      </c>
      <c r="B7604" t="s">
        <v>314</v>
      </c>
      <c r="C7604" t="s">
        <v>428</v>
      </c>
      <c r="D7604" s="34">
        <v>45383</v>
      </c>
      <c r="E7604">
        <v>430.12</v>
      </c>
      <c r="F7604" s="24">
        <v>39.86</v>
      </c>
      <c r="G7604" s="24">
        <f t="shared" si="118"/>
        <v>469.98</v>
      </c>
    </row>
    <row r="7605" spans="1:7" x14ac:dyDescent="0.25">
      <c r="A7605" t="s">
        <v>311</v>
      </c>
      <c r="B7605" t="s">
        <v>314</v>
      </c>
      <c r="C7605" t="s">
        <v>429</v>
      </c>
      <c r="D7605" s="34">
        <v>45383</v>
      </c>
      <c r="E7605">
        <v>430.12</v>
      </c>
      <c r="F7605" s="24">
        <v>39.86</v>
      </c>
      <c r="G7605" s="24">
        <f t="shared" si="118"/>
        <v>469.98</v>
      </c>
    </row>
    <row r="7606" spans="1:7" x14ac:dyDescent="0.25">
      <c r="A7606" t="s">
        <v>311</v>
      </c>
      <c r="B7606" t="s">
        <v>314</v>
      </c>
      <c r="C7606" t="s">
        <v>430</v>
      </c>
      <c r="D7606" s="34">
        <v>45383</v>
      </c>
      <c r="E7606">
        <v>431.53</v>
      </c>
      <c r="F7606" s="24">
        <v>39.979999999999997</v>
      </c>
      <c r="G7606" s="24">
        <f t="shared" si="118"/>
        <v>471.51</v>
      </c>
    </row>
    <row r="7607" spans="1:7" x14ac:dyDescent="0.25">
      <c r="A7607" t="s">
        <v>311</v>
      </c>
      <c r="B7607" t="s">
        <v>314</v>
      </c>
      <c r="C7607" t="s">
        <v>431</v>
      </c>
      <c r="D7607" s="34">
        <v>45383</v>
      </c>
      <c r="E7607">
        <v>431.53</v>
      </c>
      <c r="F7607" s="24">
        <v>39.979999999999997</v>
      </c>
      <c r="G7607" s="24">
        <f t="shared" si="118"/>
        <v>471.51</v>
      </c>
    </row>
    <row r="7608" spans="1:7" x14ac:dyDescent="0.25">
      <c r="A7608" t="s">
        <v>311</v>
      </c>
      <c r="B7608" t="s">
        <v>314</v>
      </c>
      <c r="C7608" t="s">
        <v>432</v>
      </c>
      <c r="D7608" s="34">
        <v>45383</v>
      </c>
      <c r="E7608">
        <v>431.53</v>
      </c>
      <c r="F7608" s="24">
        <v>39.979999999999997</v>
      </c>
      <c r="G7608" s="24">
        <f t="shared" si="118"/>
        <v>471.51</v>
      </c>
    </row>
    <row r="7609" spans="1:7" x14ac:dyDescent="0.25">
      <c r="A7609" t="s">
        <v>311</v>
      </c>
      <c r="B7609" t="s">
        <v>314</v>
      </c>
      <c r="C7609" t="s">
        <v>433</v>
      </c>
      <c r="D7609" s="34">
        <v>45383</v>
      </c>
      <c r="E7609">
        <v>431.53</v>
      </c>
      <c r="F7609" s="24">
        <v>39.979999999999997</v>
      </c>
      <c r="G7609" s="24">
        <f t="shared" si="118"/>
        <v>471.51</v>
      </c>
    </row>
    <row r="7610" spans="1:7" x14ac:dyDescent="0.25">
      <c r="A7610" t="s">
        <v>311</v>
      </c>
      <c r="B7610" t="s">
        <v>314</v>
      </c>
      <c r="C7610" t="s">
        <v>434</v>
      </c>
      <c r="D7610" s="34">
        <v>45383</v>
      </c>
      <c r="E7610">
        <v>431.53</v>
      </c>
      <c r="F7610" s="24">
        <v>39.979999999999997</v>
      </c>
      <c r="G7610" s="24">
        <f t="shared" si="118"/>
        <v>471.51</v>
      </c>
    </row>
    <row r="7611" spans="1:7" x14ac:dyDescent="0.25">
      <c r="A7611" t="s">
        <v>311</v>
      </c>
      <c r="B7611" t="s">
        <v>314</v>
      </c>
      <c r="C7611" t="s">
        <v>435</v>
      </c>
      <c r="D7611" s="34">
        <v>45383</v>
      </c>
      <c r="E7611">
        <v>431.53</v>
      </c>
      <c r="F7611" s="24">
        <v>39.979999999999997</v>
      </c>
      <c r="G7611" s="24">
        <f t="shared" si="118"/>
        <v>471.51</v>
      </c>
    </row>
    <row r="7612" spans="1:7" x14ac:dyDescent="0.25">
      <c r="A7612" t="s">
        <v>311</v>
      </c>
      <c r="B7612" t="s">
        <v>314</v>
      </c>
      <c r="C7612" t="s">
        <v>436</v>
      </c>
      <c r="D7612" s="34">
        <v>45383</v>
      </c>
      <c r="E7612">
        <v>431.53</v>
      </c>
      <c r="F7612" s="24">
        <v>39.979999999999997</v>
      </c>
      <c r="G7612" s="24">
        <f t="shared" si="118"/>
        <v>471.51</v>
      </c>
    </row>
    <row r="7613" spans="1:7" x14ac:dyDescent="0.25">
      <c r="A7613" t="s">
        <v>311</v>
      </c>
      <c r="B7613" t="s">
        <v>314</v>
      </c>
      <c r="C7613" t="s">
        <v>437</v>
      </c>
      <c r="D7613" s="34">
        <v>45383</v>
      </c>
      <c r="E7613">
        <v>431.53</v>
      </c>
      <c r="F7613" s="24">
        <v>39.979999999999997</v>
      </c>
      <c r="G7613" s="24">
        <f t="shared" si="118"/>
        <v>471.51</v>
      </c>
    </row>
    <row r="7614" spans="1:7" x14ac:dyDescent="0.25">
      <c r="A7614" t="s">
        <v>311</v>
      </c>
      <c r="B7614" t="s">
        <v>314</v>
      </c>
      <c r="C7614" t="s">
        <v>438</v>
      </c>
      <c r="D7614" s="34">
        <v>45383</v>
      </c>
      <c r="E7614">
        <v>431.53</v>
      </c>
      <c r="F7614" s="24">
        <v>39.979999999999997</v>
      </c>
      <c r="G7614" s="24">
        <f t="shared" si="118"/>
        <v>471.51</v>
      </c>
    </row>
    <row r="7615" spans="1:7" x14ac:dyDescent="0.25">
      <c r="A7615" t="s">
        <v>311</v>
      </c>
      <c r="B7615" t="s">
        <v>314</v>
      </c>
      <c r="C7615" t="s">
        <v>439</v>
      </c>
      <c r="D7615" s="34">
        <v>45383</v>
      </c>
      <c r="E7615">
        <v>431.53</v>
      </c>
      <c r="F7615" s="24">
        <v>39.979999999999997</v>
      </c>
      <c r="G7615" s="24">
        <f t="shared" si="118"/>
        <v>471.51</v>
      </c>
    </row>
    <row r="7616" spans="1:7" x14ac:dyDescent="0.25">
      <c r="A7616" t="s">
        <v>311</v>
      </c>
      <c r="B7616" t="s">
        <v>314</v>
      </c>
      <c r="C7616" t="s">
        <v>440</v>
      </c>
      <c r="D7616" s="34">
        <v>45383</v>
      </c>
      <c r="E7616">
        <v>431.53</v>
      </c>
      <c r="F7616" s="24">
        <v>39.979999999999997</v>
      </c>
      <c r="G7616" s="24">
        <f t="shared" si="118"/>
        <v>471.51</v>
      </c>
    </row>
    <row r="7617" spans="1:7" x14ac:dyDescent="0.25">
      <c r="A7617" t="s">
        <v>311</v>
      </c>
      <c r="B7617" t="s">
        <v>314</v>
      </c>
      <c r="C7617" t="s">
        <v>441</v>
      </c>
      <c r="D7617" s="34">
        <v>45383</v>
      </c>
      <c r="E7617">
        <v>431.53</v>
      </c>
      <c r="F7617" s="24">
        <v>39.979999999999997</v>
      </c>
      <c r="G7617" s="24">
        <f t="shared" si="118"/>
        <v>471.51</v>
      </c>
    </row>
    <row r="7618" spans="1:7" x14ac:dyDescent="0.25">
      <c r="A7618" t="s">
        <v>311</v>
      </c>
      <c r="B7618" t="s">
        <v>314</v>
      </c>
      <c r="C7618" t="s">
        <v>442</v>
      </c>
      <c r="D7618" s="34">
        <v>45383</v>
      </c>
      <c r="E7618">
        <v>431.53</v>
      </c>
      <c r="F7618" s="24">
        <v>39.979999999999997</v>
      </c>
      <c r="G7618" s="24">
        <f t="shared" si="118"/>
        <v>471.51</v>
      </c>
    </row>
    <row r="7619" spans="1:7" x14ac:dyDescent="0.25">
      <c r="A7619" t="s">
        <v>311</v>
      </c>
      <c r="B7619" t="s">
        <v>314</v>
      </c>
      <c r="C7619" t="s">
        <v>443</v>
      </c>
      <c r="D7619" s="34">
        <v>45383</v>
      </c>
      <c r="E7619">
        <v>431.53</v>
      </c>
      <c r="F7619" s="24">
        <v>39.979999999999997</v>
      </c>
      <c r="G7619" s="24">
        <f t="shared" ref="G7619:G7682" si="119">SUM(E7619:F7619)</f>
        <v>471.51</v>
      </c>
    </row>
    <row r="7620" spans="1:7" x14ac:dyDescent="0.25">
      <c r="A7620" t="s">
        <v>311</v>
      </c>
      <c r="B7620" t="s">
        <v>314</v>
      </c>
      <c r="C7620" t="s">
        <v>444</v>
      </c>
      <c r="D7620" s="34">
        <v>45383</v>
      </c>
      <c r="E7620">
        <v>431.53</v>
      </c>
      <c r="F7620" s="24">
        <v>39.979999999999997</v>
      </c>
      <c r="G7620" s="24">
        <f t="shared" si="119"/>
        <v>471.51</v>
      </c>
    </row>
    <row r="7621" spans="1:7" x14ac:dyDescent="0.25">
      <c r="A7621" t="s">
        <v>311</v>
      </c>
      <c r="B7621" t="s">
        <v>314</v>
      </c>
      <c r="C7621" t="s">
        <v>445</v>
      </c>
      <c r="D7621" s="34">
        <v>45383</v>
      </c>
      <c r="E7621">
        <v>431.53</v>
      </c>
      <c r="F7621" s="24">
        <v>39.979999999999997</v>
      </c>
      <c r="G7621" s="24">
        <f t="shared" si="119"/>
        <v>471.51</v>
      </c>
    </row>
    <row r="7622" spans="1:7" x14ac:dyDescent="0.25">
      <c r="A7622" t="s">
        <v>311</v>
      </c>
      <c r="B7622" t="s">
        <v>314</v>
      </c>
      <c r="C7622" t="s">
        <v>446</v>
      </c>
      <c r="D7622" s="34">
        <v>45383</v>
      </c>
      <c r="E7622">
        <v>431.53</v>
      </c>
      <c r="F7622" s="24">
        <v>39.979999999999997</v>
      </c>
      <c r="G7622" s="24">
        <f t="shared" si="119"/>
        <v>471.51</v>
      </c>
    </row>
    <row r="7623" spans="1:7" x14ac:dyDescent="0.25">
      <c r="A7623" t="s">
        <v>311</v>
      </c>
      <c r="B7623" t="s">
        <v>314</v>
      </c>
      <c r="C7623" t="s">
        <v>447</v>
      </c>
      <c r="D7623" s="34">
        <v>45383</v>
      </c>
      <c r="E7623">
        <v>431.53</v>
      </c>
      <c r="F7623" s="24">
        <v>39.979999999999997</v>
      </c>
      <c r="G7623" s="24">
        <f t="shared" si="119"/>
        <v>471.51</v>
      </c>
    </row>
    <row r="7624" spans="1:7" x14ac:dyDescent="0.25">
      <c r="A7624" t="s">
        <v>311</v>
      </c>
      <c r="B7624" t="s">
        <v>314</v>
      </c>
      <c r="C7624" t="s">
        <v>448</v>
      </c>
      <c r="D7624" s="34">
        <v>45383</v>
      </c>
      <c r="E7624">
        <v>431.53</v>
      </c>
      <c r="F7624" s="24">
        <v>39.979999999999997</v>
      </c>
      <c r="G7624" s="24">
        <f t="shared" si="119"/>
        <v>471.51</v>
      </c>
    </row>
    <row r="7625" spans="1:7" x14ac:dyDescent="0.25">
      <c r="A7625" t="s">
        <v>311</v>
      </c>
      <c r="B7625" t="s">
        <v>314</v>
      </c>
      <c r="C7625" t="s">
        <v>449</v>
      </c>
      <c r="D7625" s="34">
        <v>45383</v>
      </c>
      <c r="E7625">
        <v>431.53</v>
      </c>
      <c r="F7625" s="24">
        <v>39.979999999999997</v>
      </c>
      <c r="G7625" s="24">
        <f t="shared" si="119"/>
        <v>471.51</v>
      </c>
    </row>
    <row r="7626" spans="1:7" x14ac:dyDescent="0.25">
      <c r="A7626" t="s">
        <v>311</v>
      </c>
      <c r="B7626" t="s">
        <v>314</v>
      </c>
      <c r="C7626" t="s">
        <v>450</v>
      </c>
      <c r="D7626" s="34">
        <v>45383</v>
      </c>
      <c r="E7626">
        <v>431.53</v>
      </c>
      <c r="F7626" s="24">
        <v>39.979999999999997</v>
      </c>
      <c r="G7626" s="24">
        <f t="shared" si="119"/>
        <v>471.51</v>
      </c>
    </row>
    <row r="7627" spans="1:7" x14ac:dyDescent="0.25">
      <c r="A7627" t="s">
        <v>311</v>
      </c>
      <c r="B7627" t="s">
        <v>314</v>
      </c>
      <c r="C7627" t="s">
        <v>451</v>
      </c>
      <c r="D7627" s="34">
        <v>45383</v>
      </c>
      <c r="E7627">
        <v>431.53</v>
      </c>
      <c r="F7627" s="24">
        <v>39.979999999999997</v>
      </c>
      <c r="G7627" s="24">
        <f t="shared" si="119"/>
        <v>471.51</v>
      </c>
    </row>
    <row r="7628" spans="1:7" x14ac:dyDescent="0.25">
      <c r="A7628" t="s">
        <v>311</v>
      </c>
      <c r="B7628" t="s">
        <v>314</v>
      </c>
      <c r="C7628" t="s">
        <v>452</v>
      </c>
      <c r="D7628" s="34">
        <v>45383</v>
      </c>
      <c r="E7628">
        <v>431.53</v>
      </c>
      <c r="F7628" s="24">
        <v>39.979999999999997</v>
      </c>
      <c r="G7628" s="24">
        <f t="shared" si="119"/>
        <v>471.51</v>
      </c>
    </row>
    <row r="7629" spans="1:7" x14ac:dyDescent="0.25">
      <c r="A7629" t="s">
        <v>311</v>
      </c>
      <c r="B7629" t="s">
        <v>314</v>
      </c>
      <c r="C7629" t="s">
        <v>453</v>
      </c>
      <c r="D7629" s="34">
        <v>45383</v>
      </c>
      <c r="E7629">
        <v>431.53</v>
      </c>
      <c r="F7629" s="24">
        <v>39.979999999999997</v>
      </c>
      <c r="G7629" s="24">
        <f t="shared" si="119"/>
        <v>471.51</v>
      </c>
    </row>
    <row r="7630" spans="1:7" x14ac:dyDescent="0.25">
      <c r="A7630" t="s">
        <v>311</v>
      </c>
      <c r="B7630" t="s">
        <v>314</v>
      </c>
      <c r="C7630" t="s">
        <v>454</v>
      </c>
      <c r="D7630" s="34">
        <v>45383</v>
      </c>
      <c r="E7630">
        <v>431.53</v>
      </c>
      <c r="F7630" s="24">
        <v>39.979999999999997</v>
      </c>
      <c r="G7630" s="24">
        <f t="shared" si="119"/>
        <v>471.51</v>
      </c>
    </row>
    <row r="7631" spans="1:7" x14ac:dyDescent="0.25">
      <c r="A7631" t="s">
        <v>311</v>
      </c>
      <c r="B7631" t="s">
        <v>314</v>
      </c>
      <c r="C7631" t="s">
        <v>455</v>
      </c>
      <c r="D7631" s="34">
        <v>45383</v>
      </c>
      <c r="E7631">
        <v>431.53</v>
      </c>
      <c r="F7631" s="24">
        <v>39.979999999999997</v>
      </c>
      <c r="G7631" s="24">
        <f t="shared" si="119"/>
        <v>471.51</v>
      </c>
    </row>
    <row r="7632" spans="1:7" x14ac:dyDescent="0.25">
      <c r="A7632" t="s">
        <v>311</v>
      </c>
      <c r="B7632" t="s">
        <v>314</v>
      </c>
      <c r="C7632" t="s">
        <v>456</v>
      </c>
      <c r="D7632" s="34">
        <v>45383</v>
      </c>
      <c r="E7632">
        <v>431.53</v>
      </c>
      <c r="F7632" s="24">
        <v>39.979999999999997</v>
      </c>
      <c r="G7632" s="24">
        <f t="shared" si="119"/>
        <v>471.51</v>
      </c>
    </row>
    <row r="7633" spans="1:7" x14ac:dyDescent="0.25">
      <c r="A7633" t="s">
        <v>311</v>
      </c>
      <c r="B7633" t="s">
        <v>314</v>
      </c>
      <c r="C7633" t="s">
        <v>457</v>
      </c>
      <c r="D7633" s="34">
        <v>45383</v>
      </c>
      <c r="E7633">
        <v>431.53</v>
      </c>
      <c r="F7633" s="24">
        <v>39.979999999999997</v>
      </c>
      <c r="G7633" s="24">
        <f t="shared" si="119"/>
        <v>471.51</v>
      </c>
    </row>
    <row r="7634" spans="1:7" x14ac:dyDescent="0.25">
      <c r="A7634" t="s">
        <v>311</v>
      </c>
      <c r="B7634" t="s">
        <v>314</v>
      </c>
      <c r="C7634" t="s">
        <v>458</v>
      </c>
      <c r="D7634" s="34">
        <v>45383</v>
      </c>
      <c r="E7634">
        <v>431.53</v>
      </c>
      <c r="F7634" s="24">
        <v>39.979999999999997</v>
      </c>
      <c r="G7634" s="24">
        <f t="shared" si="119"/>
        <v>471.51</v>
      </c>
    </row>
    <row r="7635" spans="1:7" x14ac:dyDescent="0.25">
      <c r="A7635" t="s">
        <v>311</v>
      </c>
      <c r="B7635" t="s">
        <v>314</v>
      </c>
      <c r="C7635" t="s">
        <v>459</v>
      </c>
      <c r="D7635" s="34">
        <v>45383</v>
      </c>
      <c r="E7635">
        <v>431.53</v>
      </c>
      <c r="F7635" s="24">
        <v>39.979999999999997</v>
      </c>
      <c r="G7635" s="24">
        <f t="shared" si="119"/>
        <v>471.51</v>
      </c>
    </row>
    <row r="7636" spans="1:7" x14ac:dyDescent="0.25">
      <c r="A7636" t="s">
        <v>311</v>
      </c>
      <c r="B7636" t="s">
        <v>314</v>
      </c>
      <c r="C7636" t="s">
        <v>460</v>
      </c>
      <c r="D7636" s="34">
        <v>45383</v>
      </c>
      <c r="E7636">
        <v>431.53</v>
      </c>
      <c r="F7636" s="24">
        <v>39.979999999999997</v>
      </c>
      <c r="G7636" s="24">
        <f t="shared" si="119"/>
        <v>471.51</v>
      </c>
    </row>
    <row r="7637" spans="1:7" x14ac:dyDescent="0.25">
      <c r="A7637" t="s">
        <v>311</v>
      </c>
      <c r="B7637" t="s">
        <v>314</v>
      </c>
      <c r="C7637" t="s">
        <v>461</v>
      </c>
      <c r="D7637" s="34">
        <v>45383</v>
      </c>
      <c r="E7637">
        <v>431.53</v>
      </c>
      <c r="F7637" s="24">
        <v>39.979999999999997</v>
      </c>
      <c r="G7637" s="24">
        <f t="shared" si="119"/>
        <v>471.51</v>
      </c>
    </row>
    <row r="7638" spans="1:7" x14ac:dyDescent="0.25">
      <c r="A7638" t="s">
        <v>311</v>
      </c>
      <c r="B7638" t="s">
        <v>314</v>
      </c>
      <c r="C7638" t="s">
        <v>462</v>
      </c>
      <c r="D7638" s="34">
        <v>45383</v>
      </c>
      <c r="E7638">
        <v>431.53</v>
      </c>
      <c r="F7638" s="24">
        <v>39.979999999999997</v>
      </c>
      <c r="G7638" s="24">
        <f t="shared" si="119"/>
        <v>471.51</v>
      </c>
    </row>
    <row r="7639" spans="1:7" x14ac:dyDescent="0.25">
      <c r="A7639" t="s">
        <v>311</v>
      </c>
      <c r="B7639" t="s">
        <v>314</v>
      </c>
      <c r="C7639" t="s">
        <v>463</v>
      </c>
      <c r="D7639" s="34">
        <v>45383</v>
      </c>
      <c r="E7639">
        <v>431.53</v>
      </c>
      <c r="F7639" s="24">
        <v>39.979999999999997</v>
      </c>
      <c r="G7639" s="24">
        <f t="shared" si="119"/>
        <v>471.51</v>
      </c>
    </row>
    <row r="7640" spans="1:7" x14ac:dyDescent="0.25">
      <c r="A7640" t="s">
        <v>311</v>
      </c>
      <c r="B7640" t="s">
        <v>314</v>
      </c>
      <c r="C7640" t="s">
        <v>464</v>
      </c>
      <c r="D7640" s="34">
        <v>45383</v>
      </c>
      <c r="E7640">
        <v>431.53</v>
      </c>
      <c r="F7640" s="24">
        <v>39.979999999999997</v>
      </c>
      <c r="G7640" s="24">
        <f t="shared" si="119"/>
        <v>471.51</v>
      </c>
    </row>
    <row r="7641" spans="1:7" x14ac:dyDescent="0.25">
      <c r="A7641" t="s">
        <v>311</v>
      </c>
      <c r="B7641" t="s">
        <v>314</v>
      </c>
      <c r="C7641" t="s">
        <v>465</v>
      </c>
      <c r="D7641" s="34">
        <v>45383</v>
      </c>
      <c r="E7641">
        <v>431.53</v>
      </c>
      <c r="F7641" s="24">
        <v>39.979999999999997</v>
      </c>
      <c r="G7641" s="24">
        <f t="shared" si="119"/>
        <v>471.51</v>
      </c>
    </row>
    <row r="7642" spans="1:7" x14ac:dyDescent="0.25">
      <c r="A7642" t="s">
        <v>311</v>
      </c>
      <c r="B7642" t="s">
        <v>314</v>
      </c>
      <c r="C7642" t="s">
        <v>466</v>
      </c>
      <c r="D7642" s="34">
        <v>45383</v>
      </c>
      <c r="E7642">
        <v>431.53</v>
      </c>
      <c r="F7642" s="24">
        <v>39.979999999999997</v>
      </c>
      <c r="G7642" s="24">
        <f t="shared" si="119"/>
        <v>471.51</v>
      </c>
    </row>
    <row r="7643" spans="1:7" x14ac:dyDescent="0.25">
      <c r="A7643" t="s">
        <v>311</v>
      </c>
      <c r="B7643" t="s">
        <v>314</v>
      </c>
      <c r="C7643" t="s">
        <v>467</v>
      </c>
      <c r="D7643" s="34">
        <v>45383</v>
      </c>
      <c r="E7643">
        <v>431.53</v>
      </c>
      <c r="F7643" s="24">
        <v>39.979999999999997</v>
      </c>
      <c r="G7643" s="24">
        <f t="shared" si="119"/>
        <v>471.51</v>
      </c>
    </row>
    <row r="7644" spans="1:7" x14ac:dyDescent="0.25">
      <c r="A7644" t="s">
        <v>311</v>
      </c>
      <c r="B7644" t="s">
        <v>314</v>
      </c>
      <c r="C7644" t="s">
        <v>468</v>
      </c>
      <c r="D7644" s="34">
        <v>45383</v>
      </c>
      <c r="E7644">
        <v>431.53</v>
      </c>
      <c r="F7644" s="24">
        <v>39.979999999999997</v>
      </c>
      <c r="G7644" s="24">
        <f t="shared" si="119"/>
        <v>471.51</v>
      </c>
    </row>
    <row r="7645" spans="1:7" x14ac:dyDescent="0.25">
      <c r="A7645" t="s">
        <v>311</v>
      </c>
      <c r="B7645" t="s">
        <v>314</v>
      </c>
      <c r="C7645" t="s">
        <v>469</v>
      </c>
      <c r="D7645" s="34">
        <v>45383</v>
      </c>
      <c r="E7645">
        <v>431.53</v>
      </c>
      <c r="F7645" s="24">
        <v>39.979999999999997</v>
      </c>
      <c r="G7645" s="24">
        <f t="shared" si="119"/>
        <v>471.51</v>
      </c>
    </row>
    <row r="7646" spans="1:7" x14ac:dyDescent="0.25">
      <c r="A7646" t="s">
        <v>311</v>
      </c>
      <c r="B7646" t="s">
        <v>314</v>
      </c>
      <c r="C7646" t="s">
        <v>470</v>
      </c>
      <c r="D7646" s="34">
        <v>45383</v>
      </c>
      <c r="E7646">
        <v>431.53</v>
      </c>
      <c r="F7646" s="24">
        <v>39.979999999999997</v>
      </c>
      <c r="G7646" s="24">
        <f t="shared" si="119"/>
        <v>471.51</v>
      </c>
    </row>
    <row r="7647" spans="1:7" x14ac:dyDescent="0.25">
      <c r="A7647" t="s">
        <v>311</v>
      </c>
      <c r="B7647" t="s">
        <v>314</v>
      </c>
      <c r="C7647" t="s">
        <v>471</v>
      </c>
      <c r="D7647" s="34">
        <v>45383</v>
      </c>
      <c r="E7647">
        <v>431.53</v>
      </c>
      <c r="F7647" s="24">
        <v>39.979999999999997</v>
      </c>
      <c r="G7647" s="24">
        <f t="shared" si="119"/>
        <v>471.51</v>
      </c>
    </row>
    <row r="7648" spans="1:7" x14ac:dyDescent="0.25">
      <c r="A7648" t="s">
        <v>311</v>
      </c>
      <c r="B7648" t="s">
        <v>314</v>
      </c>
      <c r="C7648" t="s">
        <v>472</v>
      </c>
      <c r="D7648" s="34">
        <v>45383</v>
      </c>
      <c r="E7648">
        <v>431.53</v>
      </c>
      <c r="F7648" s="24">
        <v>39.979999999999997</v>
      </c>
      <c r="G7648" s="24">
        <f t="shared" si="119"/>
        <v>471.51</v>
      </c>
    </row>
    <row r="7649" spans="1:7" x14ac:dyDescent="0.25">
      <c r="A7649" t="s">
        <v>311</v>
      </c>
      <c r="B7649" t="s">
        <v>314</v>
      </c>
      <c r="C7649" t="s">
        <v>473</v>
      </c>
      <c r="D7649" s="34">
        <v>45383</v>
      </c>
      <c r="E7649">
        <v>431.53</v>
      </c>
      <c r="F7649" s="24">
        <v>39.979999999999997</v>
      </c>
      <c r="G7649" s="24">
        <f t="shared" si="119"/>
        <v>471.51</v>
      </c>
    </row>
    <row r="7650" spans="1:7" x14ac:dyDescent="0.25">
      <c r="A7650" t="s">
        <v>311</v>
      </c>
      <c r="B7650" t="s">
        <v>314</v>
      </c>
      <c r="C7650" t="s">
        <v>474</v>
      </c>
      <c r="D7650" s="34">
        <v>45383</v>
      </c>
      <c r="E7650">
        <v>431.53</v>
      </c>
      <c r="F7650" s="24">
        <v>39.979999999999997</v>
      </c>
      <c r="G7650" s="24">
        <f t="shared" si="119"/>
        <v>471.51</v>
      </c>
    </row>
    <row r="7651" spans="1:7" x14ac:dyDescent="0.25">
      <c r="A7651" t="s">
        <v>311</v>
      </c>
      <c r="B7651" t="s">
        <v>314</v>
      </c>
      <c r="C7651" t="s">
        <v>475</v>
      </c>
      <c r="D7651" s="34">
        <v>45383</v>
      </c>
      <c r="E7651">
        <v>431.53</v>
      </c>
      <c r="F7651" s="24">
        <v>39.979999999999997</v>
      </c>
      <c r="G7651" s="24">
        <f t="shared" si="119"/>
        <v>471.51</v>
      </c>
    </row>
    <row r="7652" spans="1:7" x14ac:dyDescent="0.25">
      <c r="A7652" t="s">
        <v>311</v>
      </c>
      <c r="B7652" t="s">
        <v>314</v>
      </c>
      <c r="C7652" t="s">
        <v>476</v>
      </c>
      <c r="D7652" s="34">
        <v>45383</v>
      </c>
      <c r="E7652">
        <v>430.12</v>
      </c>
      <c r="F7652" s="24">
        <v>39.86</v>
      </c>
      <c r="G7652" s="24">
        <f t="shared" si="119"/>
        <v>469.98</v>
      </c>
    </row>
    <row r="7653" spans="1:7" x14ac:dyDescent="0.25">
      <c r="A7653" t="s">
        <v>311</v>
      </c>
      <c r="B7653" t="s">
        <v>314</v>
      </c>
      <c r="C7653" t="s">
        <v>477</v>
      </c>
      <c r="D7653" s="34">
        <v>45383</v>
      </c>
      <c r="E7653">
        <v>431.53</v>
      </c>
      <c r="F7653" s="24">
        <v>39.979999999999997</v>
      </c>
      <c r="G7653" s="24">
        <f t="shared" si="119"/>
        <v>471.51</v>
      </c>
    </row>
    <row r="7654" spans="1:7" x14ac:dyDescent="0.25">
      <c r="A7654" t="s">
        <v>311</v>
      </c>
      <c r="B7654" t="s">
        <v>314</v>
      </c>
      <c r="C7654" t="s">
        <v>478</v>
      </c>
      <c r="D7654" s="34">
        <v>45383</v>
      </c>
      <c r="E7654">
        <v>431.53</v>
      </c>
      <c r="F7654" s="24">
        <v>39.979999999999997</v>
      </c>
      <c r="G7654" s="24">
        <f t="shared" si="119"/>
        <v>471.51</v>
      </c>
    </row>
    <row r="7655" spans="1:7" x14ac:dyDescent="0.25">
      <c r="A7655" t="s">
        <v>311</v>
      </c>
      <c r="B7655" t="s">
        <v>314</v>
      </c>
      <c r="C7655" t="s">
        <v>479</v>
      </c>
      <c r="D7655" s="34">
        <v>45383</v>
      </c>
      <c r="E7655">
        <v>431.53</v>
      </c>
      <c r="F7655" s="24">
        <v>39.979999999999997</v>
      </c>
      <c r="G7655" s="24">
        <f t="shared" si="119"/>
        <v>471.51</v>
      </c>
    </row>
    <row r="7656" spans="1:7" x14ac:dyDescent="0.25">
      <c r="A7656" t="s">
        <v>311</v>
      </c>
      <c r="B7656" t="s">
        <v>314</v>
      </c>
      <c r="C7656" t="s">
        <v>480</v>
      </c>
      <c r="D7656" s="34">
        <v>45383</v>
      </c>
      <c r="E7656">
        <v>431.53</v>
      </c>
      <c r="F7656" s="24">
        <v>39.979999999999997</v>
      </c>
      <c r="G7656" s="24">
        <f t="shared" si="119"/>
        <v>471.51</v>
      </c>
    </row>
    <row r="7657" spans="1:7" x14ac:dyDescent="0.25">
      <c r="A7657" t="s">
        <v>311</v>
      </c>
      <c r="B7657" t="s">
        <v>314</v>
      </c>
      <c r="C7657" t="s">
        <v>481</v>
      </c>
      <c r="D7657" s="34">
        <v>45383</v>
      </c>
      <c r="E7657">
        <v>430.12</v>
      </c>
      <c r="F7657" s="24">
        <v>39.86</v>
      </c>
      <c r="G7657" s="24">
        <f t="shared" si="119"/>
        <v>469.98</v>
      </c>
    </row>
    <row r="7658" spans="1:7" x14ac:dyDescent="0.25">
      <c r="A7658" t="s">
        <v>311</v>
      </c>
      <c r="B7658" t="s">
        <v>314</v>
      </c>
      <c r="C7658" t="s">
        <v>482</v>
      </c>
      <c r="D7658" s="34">
        <v>45383</v>
      </c>
      <c r="E7658">
        <v>430.12</v>
      </c>
      <c r="F7658" s="24">
        <v>39.86</v>
      </c>
      <c r="G7658" s="24">
        <f t="shared" si="119"/>
        <v>469.98</v>
      </c>
    </row>
    <row r="7659" spans="1:7" x14ac:dyDescent="0.25">
      <c r="A7659" t="s">
        <v>311</v>
      </c>
      <c r="B7659" t="s">
        <v>314</v>
      </c>
      <c r="C7659" t="s">
        <v>483</v>
      </c>
      <c r="D7659" s="34">
        <v>45383</v>
      </c>
      <c r="E7659">
        <v>430.12</v>
      </c>
      <c r="F7659" s="24">
        <v>39.86</v>
      </c>
      <c r="G7659" s="24">
        <f t="shared" si="119"/>
        <v>469.98</v>
      </c>
    </row>
    <row r="7660" spans="1:7" x14ac:dyDescent="0.25">
      <c r="A7660" t="s">
        <v>311</v>
      </c>
      <c r="B7660" t="s">
        <v>314</v>
      </c>
      <c r="C7660" t="s">
        <v>484</v>
      </c>
      <c r="D7660" s="34">
        <v>45383</v>
      </c>
      <c r="E7660">
        <v>430.12</v>
      </c>
      <c r="F7660" s="24">
        <v>39.86</v>
      </c>
      <c r="G7660" s="24">
        <f t="shared" si="119"/>
        <v>469.98</v>
      </c>
    </row>
    <row r="7661" spans="1:7" x14ac:dyDescent="0.25">
      <c r="A7661" t="s">
        <v>311</v>
      </c>
      <c r="B7661" t="s">
        <v>314</v>
      </c>
      <c r="C7661" t="s">
        <v>485</v>
      </c>
      <c r="D7661" s="34">
        <v>45383</v>
      </c>
      <c r="E7661">
        <v>430.12</v>
      </c>
      <c r="F7661" s="24">
        <v>39.86</v>
      </c>
      <c r="G7661" s="24">
        <f t="shared" si="119"/>
        <v>469.98</v>
      </c>
    </row>
    <row r="7662" spans="1:7" x14ac:dyDescent="0.25">
      <c r="A7662" t="s">
        <v>311</v>
      </c>
      <c r="B7662" t="s">
        <v>314</v>
      </c>
      <c r="C7662" t="s">
        <v>486</v>
      </c>
      <c r="D7662" s="34">
        <v>45383</v>
      </c>
      <c r="E7662">
        <v>430.12</v>
      </c>
      <c r="F7662" s="24">
        <v>39.86</v>
      </c>
      <c r="G7662" s="24">
        <f t="shared" si="119"/>
        <v>469.98</v>
      </c>
    </row>
    <row r="7663" spans="1:7" x14ac:dyDescent="0.25">
      <c r="A7663" t="s">
        <v>311</v>
      </c>
      <c r="B7663" t="s">
        <v>314</v>
      </c>
      <c r="C7663" t="s">
        <v>487</v>
      </c>
      <c r="D7663" s="34">
        <v>45383</v>
      </c>
      <c r="E7663">
        <v>430.12</v>
      </c>
      <c r="F7663" s="24">
        <v>39.86</v>
      </c>
      <c r="G7663" s="24">
        <f t="shared" si="119"/>
        <v>469.98</v>
      </c>
    </row>
    <row r="7664" spans="1:7" x14ac:dyDescent="0.25">
      <c r="A7664" t="s">
        <v>311</v>
      </c>
      <c r="B7664" t="s">
        <v>314</v>
      </c>
      <c r="C7664" t="s">
        <v>488</v>
      </c>
      <c r="D7664" s="34">
        <v>45383</v>
      </c>
      <c r="E7664">
        <v>430.12</v>
      </c>
      <c r="F7664" s="24">
        <v>39.86</v>
      </c>
      <c r="G7664" s="24">
        <f t="shared" si="119"/>
        <v>469.98</v>
      </c>
    </row>
    <row r="7665" spans="1:7" x14ac:dyDescent="0.25">
      <c r="A7665" t="s">
        <v>311</v>
      </c>
      <c r="B7665" t="s">
        <v>314</v>
      </c>
      <c r="C7665" t="s">
        <v>489</v>
      </c>
      <c r="D7665" s="34">
        <v>45383</v>
      </c>
      <c r="E7665">
        <v>430.12</v>
      </c>
      <c r="F7665" s="24">
        <v>39.86</v>
      </c>
      <c r="G7665" s="24">
        <f t="shared" si="119"/>
        <v>469.98</v>
      </c>
    </row>
    <row r="7666" spans="1:7" x14ac:dyDescent="0.25">
      <c r="A7666" t="s">
        <v>311</v>
      </c>
      <c r="B7666" t="s">
        <v>314</v>
      </c>
      <c r="C7666" t="s">
        <v>490</v>
      </c>
      <c r="D7666" s="34">
        <v>45383</v>
      </c>
      <c r="E7666">
        <v>430.12</v>
      </c>
      <c r="F7666" s="24">
        <v>39.86</v>
      </c>
      <c r="G7666" s="24">
        <f t="shared" si="119"/>
        <v>469.98</v>
      </c>
    </row>
    <row r="7667" spans="1:7" x14ac:dyDescent="0.25">
      <c r="A7667" t="s">
        <v>311</v>
      </c>
      <c r="B7667" t="s">
        <v>314</v>
      </c>
      <c r="C7667" t="s">
        <v>491</v>
      </c>
      <c r="D7667" s="34">
        <v>45383</v>
      </c>
      <c r="E7667">
        <v>430.12</v>
      </c>
      <c r="F7667" s="24">
        <v>39.86</v>
      </c>
      <c r="G7667" s="24">
        <f t="shared" si="119"/>
        <v>469.98</v>
      </c>
    </row>
    <row r="7668" spans="1:7" x14ac:dyDescent="0.25">
      <c r="A7668" t="s">
        <v>311</v>
      </c>
      <c r="B7668" t="s">
        <v>314</v>
      </c>
      <c r="C7668" t="s">
        <v>492</v>
      </c>
      <c r="D7668" s="34">
        <v>45383</v>
      </c>
      <c r="E7668">
        <v>430.12</v>
      </c>
      <c r="F7668" s="24">
        <v>39.86</v>
      </c>
      <c r="G7668" s="24">
        <f t="shared" si="119"/>
        <v>469.98</v>
      </c>
    </row>
    <row r="7669" spans="1:7" x14ac:dyDescent="0.25">
      <c r="A7669" t="s">
        <v>311</v>
      </c>
      <c r="B7669" t="s">
        <v>314</v>
      </c>
      <c r="C7669" t="s">
        <v>493</v>
      </c>
      <c r="D7669" s="34">
        <v>45383</v>
      </c>
      <c r="E7669">
        <v>430.12</v>
      </c>
      <c r="F7669" s="24">
        <v>39.86</v>
      </c>
      <c r="G7669" s="24">
        <f t="shared" si="119"/>
        <v>469.98</v>
      </c>
    </row>
    <row r="7670" spans="1:7" x14ac:dyDescent="0.25">
      <c r="A7670" t="s">
        <v>311</v>
      </c>
      <c r="B7670" t="s">
        <v>314</v>
      </c>
      <c r="C7670" t="s">
        <v>494</v>
      </c>
      <c r="D7670" s="34">
        <v>45383</v>
      </c>
      <c r="E7670">
        <v>430.12</v>
      </c>
      <c r="F7670" s="24">
        <v>39.86</v>
      </c>
      <c r="G7670" s="24">
        <f t="shared" si="119"/>
        <v>469.98</v>
      </c>
    </row>
    <row r="7671" spans="1:7" x14ac:dyDescent="0.25">
      <c r="A7671" t="s">
        <v>311</v>
      </c>
      <c r="B7671" t="s">
        <v>314</v>
      </c>
      <c r="C7671" t="s">
        <v>495</v>
      </c>
      <c r="D7671" s="34">
        <v>45383</v>
      </c>
      <c r="E7671">
        <v>430.12</v>
      </c>
      <c r="F7671" s="24">
        <v>39.86</v>
      </c>
      <c r="G7671" s="24">
        <f t="shared" si="119"/>
        <v>469.98</v>
      </c>
    </row>
    <row r="7672" spans="1:7" x14ac:dyDescent="0.25">
      <c r="A7672" t="s">
        <v>311</v>
      </c>
      <c r="B7672" t="s">
        <v>314</v>
      </c>
      <c r="C7672" t="s">
        <v>496</v>
      </c>
      <c r="D7672" s="34">
        <v>45383</v>
      </c>
      <c r="E7672">
        <v>430.12</v>
      </c>
      <c r="F7672" s="24">
        <v>39.86</v>
      </c>
      <c r="G7672" s="24">
        <f t="shared" si="119"/>
        <v>469.98</v>
      </c>
    </row>
    <row r="7673" spans="1:7" x14ac:dyDescent="0.25">
      <c r="A7673" t="s">
        <v>311</v>
      </c>
      <c r="B7673" t="s">
        <v>314</v>
      </c>
      <c r="C7673" t="s">
        <v>497</v>
      </c>
      <c r="D7673" s="34">
        <v>45383</v>
      </c>
      <c r="E7673">
        <v>430.12</v>
      </c>
      <c r="F7673" s="24">
        <v>39.86</v>
      </c>
      <c r="G7673" s="24">
        <f t="shared" si="119"/>
        <v>469.98</v>
      </c>
    </row>
    <row r="7674" spans="1:7" x14ac:dyDescent="0.25">
      <c r="A7674" t="s">
        <v>311</v>
      </c>
      <c r="B7674" t="s">
        <v>314</v>
      </c>
      <c r="C7674" t="s">
        <v>498</v>
      </c>
      <c r="D7674" s="34">
        <v>45383</v>
      </c>
      <c r="E7674">
        <v>430.12</v>
      </c>
      <c r="F7674" s="24">
        <v>39.86</v>
      </c>
      <c r="G7674" s="24">
        <f t="shared" si="119"/>
        <v>469.98</v>
      </c>
    </row>
    <row r="7675" spans="1:7" x14ac:dyDescent="0.25">
      <c r="A7675" t="s">
        <v>311</v>
      </c>
      <c r="B7675" t="s">
        <v>314</v>
      </c>
      <c r="C7675" t="s">
        <v>499</v>
      </c>
      <c r="D7675" s="34">
        <v>45383</v>
      </c>
      <c r="E7675">
        <v>430.12</v>
      </c>
      <c r="F7675" s="24">
        <v>39.86</v>
      </c>
      <c r="G7675" s="24">
        <f t="shared" si="119"/>
        <v>469.98</v>
      </c>
    </row>
    <row r="7676" spans="1:7" x14ac:dyDescent="0.25">
      <c r="A7676" t="s">
        <v>311</v>
      </c>
      <c r="B7676" t="s">
        <v>314</v>
      </c>
      <c r="C7676" t="s">
        <v>500</v>
      </c>
      <c r="D7676" s="34">
        <v>45383</v>
      </c>
      <c r="E7676">
        <v>430.12</v>
      </c>
      <c r="F7676" s="24">
        <v>39.86</v>
      </c>
      <c r="G7676" s="24">
        <f t="shared" si="119"/>
        <v>469.98</v>
      </c>
    </row>
    <row r="7677" spans="1:7" x14ac:dyDescent="0.25">
      <c r="A7677" t="s">
        <v>311</v>
      </c>
      <c r="B7677" t="s">
        <v>314</v>
      </c>
      <c r="C7677" t="s">
        <v>501</v>
      </c>
      <c r="D7677" s="34">
        <v>45383</v>
      </c>
      <c r="E7677">
        <v>430.12</v>
      </c>
      <c r="F7677" s="24">
        <v>39.86</v>
      </c>
      <c r="G7677" s="24">
        <f t="shared" si="119"/>
        <v>469.98</v>
      </c>
    </row>
    <row r="7678" spans="1:7" x14ac:dyDescent="0.25">
      <c r="A7678" t="s">
        <v>311</v>
      </c>
      <c r="B7678" t="s">
        <v>314</v>
      </c>
      <c r="C7678" t="s">
        <v>502</v>
      </c>
      <c r="D7678" s="34">
        <v>45383</v>
      </c>
      <c r="E7678">
        <v>430.12</v>
      </c>
      <c r="F7678" s="24">
        <v>39.86</v>
      </c>
      <c r="G7678" s="24">
        <f t="shared" si="119"/>
        <v>469.98</v>
      </c>
    </row>
    <row r="7679" spans="1:7" x14ac:dyDescent="0.25">
      <c r="A7679" t="s">
        <v>311</v>
      </c>
      <c r="B7679" t="s">
        <v>314</v>
      </c>
      <c r="C7679" t="s">
        <v>503</v>
      </c>
      <c r="D7679" s="34">
        <v>45383</v>
      </c>
      <c r="E7679">
        <v>430.12</v>
      </c>
      <c r="F7679" s="24">
        <v>39.86</v>
      </c>
      <c r="G7679" s="24">
        <f t="shared" si="119"/>
        <v>469.98</v>
      </c>
    </row>
    <row r="7680" spans="1:7" x14ac:dyDescent="0.25">
      <c r="A7680" t="s">
        <v>311</v>
      </c>
      <c r="B7680" t="s">
        <v>314</v>
      </c>
      <c r="C7680" t="s">
        <v>504</v>
      </c>
      <c r="D7680" s="34">
        <v>45383</v>
      </c>
      <c r="E7680">
        <v>430.12</v>
      </c>
      <c r="F7680" s="24">
        <v>39.86</v>
      </c>
      <c r="G7680" s="24">
        <f t="shared" si="119"/>
        <v>469.98</v>
      </c>
    </row>
    <row r="7681" spans="1:7" x14ac:dyDescent="0.25">
      <c r="A7681" t="s">
        <v>311</v>
      </c>
      <c r="B7681" t="s">
        <v>314</v>
      </c>
      <c r="C7681" t="s">
        <v>505</v>
      </c>
      <c r="D7681" s="34">
        <v>45383</v>
      </c>
      <c r="E7681">
        <v>430.12</v>
      </c>
      <c r="F7681" s="24">
        <v>39.86</v>
      </c>
      <c r="G7681" s="24">
        <f t="shared" si="119"/>
        <v>469.98</v>
      </c>
    </row>
    <row r="7682" spans="1:7" x14ac:dyDescent="0.25">
      <c r="A7682" t="s">
        <v>311</v>
      </c>
      <c r="B7682" t="s">
        <v>312</v>
      </c>
      <c r="C7682" t="s">
        <v>313</v>
      </c>
      <c r="D7682" s="34">
        <v>45413</v>
      </c>
      <c r="E7682">
        <v>944186.97</v>
      </c>
      <c r="F7682" s="24">
        <v>254305.13</v>
      </c>
      <c r="G7682" s="24">
        <f t="shared" si="119"/>
        <v>1198492.1000000001</v>
      </c>
    </row>
    <row r="7683" spans="1:7" x14ac:dyDescent="0.25">
      <c r="A7683" t="s">
        <v>311</v>
      </c>
      <c r="B7683" t="s">
        <v>314</v>
      </c>
      <c r="C7683" t="s">
        <v>315</v>
      </c>
      <c r="D7683" s="34">
        <v>45413</v>
      </c>
      <c r="E7683">
        <v>431.45</v>
      </c>
      <c r="F7683" s="24">
        <v>38.53</v>
      </c>
      <c r="G7683" s="24">
        <f t="shared" ref="G7683:G7746" si="120">SUM(E7683:F7683)</f>
        <v>469.98</v>
      </c>
    </row>
    <row r="7684" spans="1:7" x14ac:dyDescent="0.25">
      <c r="A7684" t="s">
        <v>311</v>
      </c>
      <c r="B7684" t="s">
        <v>314</v>
      </c>
      <c r="C7684" t="s">
        <v>316</v>
      </c>
      <c r="D7684" s="34">
        <v>45413</v>
      </c>
      <c r="E7684">
        <v>432.85</v>
      </c>
      <c r="F7684" s="24">
        <v>38.659999999999997</v>
      </c>
      <c r="G7684" s="24">
        <f t="shared" si="120"/>
        <v>471.51</v>
      </c>
    </row>
    <row r="7685" spans="1:7" x14ac:dyDescent="0.25">
      <c r="A7685" t="s">
        <v>311</v>
      </c>
      <c r="B7685" t="s">
        <v>314</v>
      </c>
      <c r="C7685" t="s">
        <v>317</v>
      </c>
      <c r="D7685" s="34">
        <v>45413</v>
      </c>
      <c r="E7685">
        <v>431.45</v>
      </c>
      <c r="F7685" s="24">
        <v>38.53</v>
      </c>
      <c r="G7685" s="24">
        <f t="shared" si="120"/>
        <v>469.98</v>
      </c>
    </row>
    <row r="7686" spans="1:7" x14ac:dyDescent="0.25">
      <c r="A7686" t="s">
        <v>311</v>
      </c>
      <c r="B7686" t="s">
        <v>314</v>
      </c>
      <c r="C7686" t="s">
        <v>318</v>
      </c>
      <c r="D7686" s="34">
        <v>45413</v>
      </c>
      <c r="E7686">
        <v>432.85</v>
      </c>
      <c r="F7686" s="24">
        <v>38.659999999999997</v>
      </c>
      <c r="G7686" s="24">
        <f t="shared" si="120"/>
        <v>471.51</v>
      </c>
    </row>
    <row r="7687" spans="1:7" x14ac:dyDescent="0.25">
      <c r="A7687" t="s">
        <v>311</v>
      </c>
      <c r="B7687" t="s">
        <v>314</v>
      </c>
      <c r="C7687" t="s">
        <v>319</v>
      </c>
      <c r="D7687" s="34">
        <v>45413</v>
      </c>
      <c r="E7687">
        <v>432.85</v>
      </c>
      <c r="F7687" s="24">
        <v>38.659999999999997</v>
      </c>
      <c r="G7687" s="24">
        <f t="shared" si="120"/>
        <v>471.51</v>
      </c>
    </row>
    <row r="7688" spans="1:7" x14ac:dyDescent="0.25">
      <c r="A7688" t="s">
        <v>311</v>
      </c>
      <c r="B7688" t="s">
        <v>314</v>
      </c>
      <c r="C7688" t="s">
        <v>320</v>
      </c>
      <c r="D7688" s="34">
        <v>45413</v>
      </c>
      <c r="E7688">
        <v>432.85</v>
      </c>
      <c r="F7688" s="24">
        <v>38.659999999999997</v>
      </c>
      <c r="G7688" s="24">
        <f t="shared" si="120"/>
        <v>471.51</v>
      </c>
    </row>
    <row r="7689" spans="1:7" x14ac:dyDescent="0.25">
      <c r="A7689" t="s">
        <v>311</v>
      </c>
      <c r="B7689" t="s">
        <v>314</v>
      </c>
      <c r="C7689" t="s">
        <v>321</v>
      </c>
      <c r="D7689" s="34">
        <v>45413</v>
      </c>
      <c r="E7689">
        <v>431.45</v>
      </c>
      <c r="F7689" s="24">
        <v>38.53</v>
      </c>
      <c r="G7689" s="24">
        <f t="shared" si="120"/>
        <v>469.98</v>
      </c>
    </row>
    <row r="7690" spans="1:7" x14ac:dyDescent="0.25">
      <c r="A7690" t="s">
        <v>311</v>
      </c>
      <c r="B7690" t="s">
        <v>314</v>
      </c>
      <c r="C7690" t="s">
        <v>322</v>
      </c>
      <c r="D7690" s="34">
        <v>45413</v>
      </c>
      <c r="E7690">
        <v>432.85</v>
      </c>
      <c r="F7690" s="24">
        <v>38.659999999999997</v>
      </c>
      <c r="G7690" s="24">
        <f t="shared" si="120"/>
        <v>471.51</v>
      </c>
    </row>
    <row r="7691" spans="1:7" x14ac:dyDescent="0.25">
      <c r="A7691" t="s">
        <v>311</v>
      </c>
      <c r="B7691" t="s">
        <v>314</v>
      </c>
      <c r="C7691" t="s">
        <v>323</v>
      </c>
      <c r="D7691" s="34">
        <v>45413</v>
      </c>
      <c r="E7691">
        <v>431.45</v>
      </c>
      <c r="F7691" s="24">
        <v>38.53</v>
      </c>
      <c r="G7691" s="24">
        <f t="shared" si="120"/>
        <v>469.98</v>
      </c>
    </row>
    <row r="7692" spans="1:7" x14ac:dyDescent="0.25">
      <c r="A7692" t="s">
        <v>311</v>
      </c>
      <c r="B7692" t="s">
        <v>314</v>
      </c>
      <c r="C7692" t="s">
        <v>324</v>
      </c>
      <c r="D7692" s="34">
        <v>45413</v>
      </c>
      <c r="E7692">
        <v>432.85</v>
      </c>
      <c r="F7692" s="24">
        <v>38.659999999999997</v>
      </c>
      <c r="G7692" s="24">
        <f t="shared" si="120"/>
        <v>471.51</v>
      </c>
    </row>
    <row r="7693" spans="1:7" x14ac:dyDescent="0.25">
      <c r="A7693" t="s">
        <v>311</v>
      </c>
      <c r="B7693" t="s">
        <v>314</v>
      </c>
      <c r="C7693" t="s">
        <v>325</v>
      </c>
      <c r="D7693" s="34">
        <v>45413</v>
      </c>
      <c r="E7693">
        <v>431.45</v>
      </c>
      <c r="F7693" s="24">
        <v>38.53</v>
      </c>
      <c r="G7693" s="24">
        <f t="shared" si="120"/>
        <v>469.98</v>
      </c>
    </row>
    <row r="7694" spans="1:7" x14ac:dyDescent="0.25">
      <c r="A7694" t="s">
        <v>311</v>
      </c>
      <c r="B7694" t="s">
        <v>314</v>
      </c>
      <c r="C7694" t="s">
        <v>326</v>
      </c>
      <c r="D7694" s="34">
        <v>45413</v>
      </c>
      <c r="E7694">
        <v>432.85</v>
      </c>
      <c r="F7694" s="24">
        <v>38.659999999999997</v>
      </c>
      <c r="G7694" s="24">
        <f t="shared" si="120"/>
        <v>471.51</v>
      </c>
    </row>
    <row r="7695" spans="1:7" x14ac:dyDescent="0.25">
      <c r="A7695" t="s">
        <v>311</v>
      </c>
      <c r="B7695" t="s">
        <v>314</v>
      </c>
      <c r="C7695" t="s">
        <v>327</v>
      </c>
      <c r="D7695" s="34">
        <v>45413</v>
      </c>
      <c r="E7695">
        <v>432.85</v>
      </c>
      <c r="F7695" s="24">
        <v>38.659999999999997</v>
      </c>
      <c r="G7695" s="24">
        <f t="shared" si="120"/>
        <v>471.51</v>
      </c>
    </row>
    <row r="7696" spans="1:7" x14ac:dyDescent="0.25">
      <c r="A7696" t="s">
        <v>311</v>
      </c>
      <c r="B7696" t="s">
        <v>314</v>
      </c>
      <c r="C7696" t="s">
        <v>328</v>
      </c>
      <c r="D7696" s="34">
        <v>45413</v>
      </c>
      <c r="E7696">
        <v>432.85</v>
      </c>
      <c r="F7696" s="24">
        <v>38.659999999999997</v>
      </c>
      <c r="G7696" s="24">
        <f t="shared" si="120"/>
        <v>471.51</v>
      </c>
    </row>
    <row r="7697" spans="1:7" x14ac:dyDescent="0.25">
      <c r="A7697" t="s">
        <v>311</v>
      </c>
      <c r="B7697" t="s">
        <v>314</v>
      </c>
      <c r="C7697" t="s">
        <v>329</v>
      </c>
      <c r="D7697" s="34">
        <v>45413</v>
      </c>
      <c r="E7697">
        <v>432.85</v>
      </c>
      <c r="F7697" s="24">
        <v>38.659999999999997</v>
      </c>
      <c r="G7697" s="24">
        <f t="shared" si="120"/>
        <v>471.51</v>
      </c>
    </row>
    <row r="7698" spans="1:7" x14ac:dyDescent="0.25">
      <c r="A7698" t="s">
        <v>311</v>
      </c>
      <c r="B7698" t="s">
        <v>314</v>
      </c>
      <c r="C7698" t="s">
        <v>330</v>
      </c>
      <c r="D7698" s="34">
        <v>45413</v>
      </c>
      <c r="E7698">
        <v>431.45</v>
      </c>
      <c r="F7698" s="24">
        <v>38.53</v>
      </c>
      <c r="G7698" s="24">
        <f t="shared" si="120"/>
        <v>469.98</v>
      </c>
    </row>
    <row r="7699" spans="1:7" x14ac:dyDescent="0.25">
      <c r="A7699" t="s">
        <v>311</v>
      </c>
      <c r="B7699" t="s">
        <v>314</v>
      </c>
      <c r="C7699" t="s">
        <v>331</v>
      </c>
      <c r="D7699" s="34">
        <v>45413</v>
      </c>
      <c r="E7699">
        <v>432.85</v>
      </c>
      <c r="F7699" s="24">
        <v>38.659999999999997</v>
      </c>
      <c r="G7699" s="24">
        <f t="shared" si="120"/>
        <v>471.51</v>
      </c>
    </row>
    <row r="7700" spans="1:7" x14ac:dyDescent="0.25">
      <c r="A7700" t="s">
        <v>311</v>
      </c>
      <c r="B7700" t="s">
        <v>314</v>
      </c>
      <c r="C7700" t="s">
        <v>332</v>
      </c>
      <c r="D7700" s="34">
        <v>45413</v>
      </c>
      <c r="E7700">
        <v>432.85</v>
      </c>
      <c r="F7700" s="24">
        <v>38.659999999999997</v>
      </c>
      <c r="G7700" s="24">
        <f t="shared" si="120"/>
        <v>471.51</v>
      </c>
    </row>
    <row r="7701" spans="1:7" x14ac:dyDescent="0.25">
      <c r="A7701" t="s">
        <v>311</v>
      </c>
      <c r="B7701" t="s">
        <v>314</v>
      </c>
      <c r="C7701" t="s">
        <v>333</v>
      </c>
      <c r="D7701" s="34">
        <v>45413</v>
      </c>
      <c r="E7701">
        <v>432.85</v>
      </c>
      <c r="F7701" s="24">
        <v>38.659999999999997</v>
      </c>
      <c r="G7701" s="24">
        <f t="shared" si="120"/>
        <v>471.51</v>
      </c>
    </row>
    <row r="7702" spans="1:7" x14ac:dyDescent="0.25">
      <c r="A7702" t="s">
        <v>311</v>
      </c>
      <c r="B7702" t="s">
        <v>314</v>
      </c>
      <c r="C7702" t="s">
        <v>334</v>
      </c>
      <c r="D7702" s="34">
        <v>45413</v>
      </c>
      <c r="E7702">
        <v>431.45</v>
      </c>
      <c r="F7702" s="24">
        <v>38.53</v>
      </c>
      <c r="G7702" s="24">
        <f t="shared" si="120"/>
        <v>469.98</v>
      </c>
    </row>
    <row r="7703" spans="1:7" x14ac:dyDescent="0.25">
      <c r="A7703" t="s">
        <v>311</v>
      </c>
      <c r="B7703" t="s">
        <v>314</v>
      </c>
      <c r="C7703" t="s">
        <v>335</v>
      </c>
      <c r="D7703" s="34">
        <v>45413</v>
      </c>
      <c r="E7703">
        <v>432.85</v>
      </c>
      <c r="F7703" s="24">
        <v>38.659999999999997</v>
      </c>
      <c r="G7703" s="24">
        <f t="shared" si="120"/>
        <v>471.51</v>
      </c>
    </row>
    <row r="7704" spans="1:7" x14ac:dyDescent="0.25">
      <c r="A7704" t="s">
        <v>311</v>
      </c>
      <c r="B7704" t="s">
        <v>314</v>
      </c>
      <c r="C7704" t="s">
        <v>336</v>
      </c>
      <c r="D7704" s="34">
        <v>45413</v>
      </c>
      <c r="E7704">
        <v>432.85</v>
      </c>
      <c r="F7704" s="24">
        <v>38.659999999999997</v>
      </c>
      <c r="G7704" s="24">
        <f t="shared" si="120"/>
        <v>471.51</v>
      </c>
    </row>
    <row r="7705" spans="1:7" x14ac:dyDescent="0.25">
      <c r="A7705" t="s">
        <v>311</v>
      </c>
      <c r="B7705" t="s">
        <v>314</v>
      </c>
      <c r="C7705" t="s">
        <v>337</v>
      </c>
      <c r="D7705" s="34">
        <v>45413</v>
      </c>
      <c r="E7705">
        <v>431.45</v>
      </c>
      <c r="F7705" s="24">
        <v>38.53</v>
      </c>
      <c r="G7705" s="24">
        <f t="shared" si="120"/>
        <v>469.98</v>
      </c>
    </row>
    <row r="7706" spans="1:7" x14ac:dyDescent="0.25">
      <c r="A7706" t="s">
        <v>311</v>
      </c>
      <c r="B7706" t="s">
        <v>314</v>
      </c>
      <c r="C7706" t="s">
        <v>338</v>
      </c>
      <c r="D7706" s="34">
        <v>45413</v>
      </c>
      <c r="E7706">
        <v>431.45</v>
      </c>
      <c r="F7706" s="24">
        <v>38.53</v>
      </c>
      <c r="G7706" s="24">
        <f t="shared" si="120"/>
        <v>469.98</v>
      </c>
    </row>
    <row r="7707" spans="1:7" x14ac:dyDescent="0.25">
      <c r="A7707" t="s">
        <v>311</v>
      </c>
      <c r="B7707" t="s">
        <v>314</v>
      </c>
      <c r="C7707" t="s">
        <v>339</v>
      </c>
      <c r="D7707" s="34">
        <v>45413</v>
      </c>
      <c r="E7707">
        <v>431.45</v>
      </c>
      <c r="F7707" s="24">
        <v>38.53</v>
      </c>
      <c r="G7707" s="24">
        <f t="shared" si="120"/>
        <v>469.98</v>
      </c>
    </row>
    <row r="7708" spans="1:7" x14ac:dyDescent="0.25">
      <c r="A7708" t="s">
        <v>311</v>
      </c>
      <c r="B7708" t="s">
        <v>314</v>
      </c>
      <c r="C7708" t="s">
        <v>340</v>
      </c>
      <c r="D7708" s="34">
        <v>45413</v>
      </c>
      <c r="E7708">
        <v>431.45</v>
      </c>
      <c r="F7708" s="24">
        <v>38.53</v>
      </c>
      <c r="G7708" s="24">
        <f t="shared" si="120"/>
        <v>469.98</v>
      </c>
    </row>
    <row r="7709" spans="1:7" x14ac:dyDescent="0.25">
      <c r="A7709" t="s">
        <v>311</v>
      </c>
      <c r="B7709" t="s">
        <v>314</v>
      </c>
      <c r="C7709" t="s">
        <v>341</v>
      </c>
      <c r="D7709" s="34">
        <v>45413</v>
      </c>
      <c r="E7709">
        <v>431.45</v>
      </c>
      <c r="F7709" s="24">
        <v>38.53</v>
      </c>
      <c r="G7709" s="24">
        <f t="shared" si="120"/>
        <v>469.98</v>
      </c>
    </row>
    <row r="7710" spans="1:7" x14ac:dyDescent="0.25">
      <c r="A7710" t="s">
        <v>311</v>
      </c>
      <c r="B7710" t="s">
        <v>314</v>
      </c>
      <c r="C7710" t="s">
        <v>342</v>
      </c>
      <c r="D7710" s="34">
        <v>45413</v>
      </c>
      <c r="E7710">
        <v>431.45</v>
      </c>
      <c r="F7710" s="24">
        <v>38.53</v>
      </c>
      <c r="G7710" s="24">
        <f t="shared" si="120"/>
        <v>469.98</v>
      </c>
    </row>
    <row r="7711" spans="1:7" x14ac:dyDescent="0.25">
      <c r="A7711" t="s">
        <v>311</v>
      </c>
      <c r="B7711" t="s">
        <v>314</v>
      </c>
      <c r="C7711" t="s">
        <v>343</v>
      </c>
      <c r="D7711" s="34">
        <v>45413</v>
      </c>
      <c r="E7711">
        <v>431.45</v>
      </c>
      <c r="F7711" s="24">
        <v>38.53</v>
      </c>
      <c r="G7711" s="24">
        <f t="shared" si="120"/>
        <v>469.98</v>
      </c>
    </row>
    <row r="7712" spans="1:7" x14ac:dyDescent="0.25">
      <c r="A7712" t="s">
        <v>311</v>
      </c>
      <c r="B7712" t="s">
        <v>314</v>
      </c>
      <c r="C7712" t="s">
        <v>344</v>
      </c>
      <c r="D7712" s="34">
        <v>45413</v>
      </c>
      <c r="E7712">
        <v>431.45</v>
      </c>
      <c r="F7712" s="24">
        <v>38.53</v>
      </c>
      <c r="G7712" s="24">
        <f t="shared" si="120"/>
        <v>469.98</v>
      </c>
    </row>
    <row r="7713" spans="1:7" x14ac:dyDescent="0.25">
      <c r="A7713" t="s">
        <v>311</v>
      </c>
      <c r="B7713" t="s">
        <v>314</v>
      </c>
      <c r="C7713" t="s">
        <v>345</v>
      </c>
      <c r="D7713" s="34">
        <v>45413</v>
      </c>
      <c r="E7713">
        <v>431.45</v>
      </c>
      <c r="F7713" s="24">
        <v>38.53</v>
      </c>
      <c r="G7713" s="24">
        <f t="shared" si="120"/>
        <v>469.98</v>
      </c>
    </row>
    <row r="7714" spans="1:7" x14ac:dyDescent="0.25">
      <c r="A7714" t="s">
        <v>311</v>
      </c>
      <c r="B7714" t="s">
        <v>314</v>
      </c>
      <c r="C7714" t="s">
        <v>346</v>
      </c>
      <c r="D7714" s="34">
        <v>45413</v>
      </c>
      <c r="E7714">
        <v>431.45</v>
      </c>
      <c r="F7714" s="24">
        <v>38.53</v>
      </c>
      <c r="G7714" s="24">
        <f t="shared" si="120"/>
        <v>469.98</v>
      </c>
    </row>
    <row r="7715" spans="1:7" x14ac:dyDescent="0.25">
      <c r="A7715" t="s">
        <v>311</v>
      </c>
      <c r="B7715" t="s">
        <v>314</v>
      </c>
      <c r="C7715" t="s">
        <v>347</v>
      </c>
      <c r="D7715" s="34">
        <v>45413</v>
      </c>
      <c r="E7715">
        <v>431.45</v>
      </c>
      <c r="F7715" s="24">
        <v>38.53</v>
      </c>
      <c r="G7715" s="24">
        <f t="shared" si="120"/>
        <v>469.98</v>
      </c>
    </row>
    <row r="7716" spans="1:7" x14ac:dyDescent="0.25">
      <c r="A7716" t="s">
        <v>311</v>
      </c>
      <c r="B7716" t="s">
        <v>314</v>
      </c>
      <c r="C7716" t="s">
        <v>348</v>
      </c>
      <c r="D7716" s="34">
        <v>45413</v>
      </c>
      <c r="E7716">
        <v>431.45</v>
      </c>
      <c r="F7716" s="24">
        <v>38.53</v>
      </c>
      <c r="G7716" s="24">
        <f t="shared" si="120"/>
        <v>469.98</v>
      </c>
    </row>
    <row r="7717" spans="1:7" x14ac:dyDescent="0.25">
      <c r="A7717" t="s">
        <v>311</v>
      </c>
      <c r="B7717" t="s">
        <v>314</v>
      </c>
      <c r="C7717" t="s">
        <v>349</v>
      </c>
      <c r="D7717" s="34">
        <v>45413</v>
      </c>
      <c r="E7717">
        <v>432.85</v>
      </c>
      <c r="F7717" s="24">
        <v>38.659999999999997</v>
      </c>
      <c r="G7717" s="24">
        <f t="shared" si="120"/>
        <v>471.51</v>
      </c>
    </row>
    <row r="7718" spans="1:7" x14ac:dyDescent="0.25">
      <c r="A7718" t="s">
        <v>311</v>
      </c>
      <c r="B7718" t="s">
        <v>314</v>
      </c>
      <c r="C7718" t="s">
        <v>350</v>
      </c>
      <c r="D7718" s="34">
        <v>45413</v>
      </c>
      <c r="E7718">
        <v>431.45</v>
      </c>
      <c r="F7718" s="24">
        <v>38.53</v>
      </c>
      <c r="G7718" s="24">
        <f t="shared" si="120"/>
        <v>469.98</v>
      </c>
    </row>
    <row r="7719" spans="1:7" x14ac:dyDescent="0.25">
      <c r="A7719" t="s">
        <v>311</v>
      </c>
      <c r="B7719" t="s">
        <v>314</v>
      </c>
      <c r="C7719" t="s">
        <v>351</v>
      </c>
      <c r="D7719" s="34">
        <v>45413</v>
      </c>
      <c r="E7719">
        <v>432.85</v>
      </c>
      <c r="F7719" s="24">
        <v>38.659999999999997</v>
      </c>
      <c r="G7719" s="24">
        <f t="shared" si="120"/>
        <v>471.51</v>
      </c>
    </row>
    <row r="7720" spans="1:7" x14ac:dyDescent="0.25">
      <c r="A7720" t="s">
        <v>311</v>
      </c>
      <c r="B7720" t="s">
        <v>314</v>
      </c>
      <c r="C7720" t="s">
        <v>352</v>
      </c>
      <c r="D7720" s="34">
        <v>45413</v>
      </c>
      <c r="E7720">
        <v>432.85</v>
      </c>
      <c r="F7720" s="24">
        <v>38.659999999999997</v>
      </c>
      <c r="G7720" s="24">
        <f t="shared" si="120"/>
        <v>471.51</v>
      </c>
    </row>
    <row r="7721" spans="1:7" x14ac:dyDescent="0.25">
      <c r="A7721" t="s">
        <v>311</v>
      </c>
      <c r="B7721" t="s">
        <v>314</v>
      </c>
      <c r="C7721" t="s">
        <v>353</v>
      </c>
      <c r="D7721" s="34">
        <v>45413</v>
      </c>
      <c r="E7721">
        <v>431.45</v>
      </c>
      <c r="F7721" s="24">
        <v>38.53</v>
      </c>
      <c r="G7721" s="24">
        <f t="shared" si="120"/>
        <v>469.98</v>
      </c>
    </row>
    <row r="7722" spans="1:7" x14ac:dyDescent="0.25">
      <c r="A7722" t="s">
        <v>311</v>
      </c>
      <c r="B7722" t="s">
        <v>314</v>
      </c>
      <c r="C7722" t="s">
        <v>354</v>
      </c>
      <c r="D7722" s="34">
        <v>45413</v>
      </c>
      <c r="E7722">
        <v>432.85</v>
      </c>
      <c r="F7722" s="24">
        <v>38.659999999999997</v>
      </c>
      <c r="G7722" s="24">
        <f t="shared" si="120"/>
        <v>471.51</v>
      </c>
    </row>
    <row r="7723" spans="1:7" x14ac:dyDescent="0.25">
      <c r="A7723" t="s">
        <v>311</v>
      </c>
      <c r="B7723" t="s">
        <v>314</v>
      </c>
      <c r="C7723" t="s">
        <v>355</v>
      </c>
      <c r="D7723" s="34">
        <v>45413</v>
      </c>
      <c r="E7723">
        <v>432.85</v>
      </c>
      <c r="F7723" s="24">
        <v>38.659999999999997</v>
      </c>
      <c r="G7723" s="24">
        <f t="shared" si="120"/>
        <v>471.51</v>
      </c>
    </row>
    <row r="7724" spans="1:7" x14ac:dyDescent="0.25">
      <c r="A7724" t="s">
        <v>311</v>
      </c>
      <c r="B7724" t="s">
        <v>314</v>
      </c>
      <c r="C7724" t="s">
        <v>356</v>
      </c>
      <c r="D7724" s="34">
        <v>45413</v>
      </c>
      <c r="E7724">
        <v>432.85</v>
      </c>
      <c r="F7724" s="24">
        <v>38.659999999999997</v>
      </c>
      <c r="G7724" s="24">
        <f t="shared" si="120"/>
        <v>471.51</v>
      </c>
    </row>
    <row r="7725" spans="1:7" x14ac:dyDescent="0.25">
      <c r="A7725" t="s">
        <v>311</v>
      </c>
      <c r="B7725" t="s">
        <v>314</v>
      </c>
      <c r="C7725" t="s">
        <v>357</v>
      </c>
      <c r="D7725" s="34">
        <v>45413</v>
      </c>
      <c r="E7725">
        <v>432.85</v>
      </c>
      <c r="F7725" s="24">
        <v>38.659999999999997</v>
      </c>
      <c r="G7725" s="24">
        <f t="shared" si="120"/>
        <v>471.51</v>
      </c>
    </row>
    <row r="7726" spans="1:7" x14ac:dyDescent="0.25">
      <c r="A7726" t="s">
        <v>311</v>
      </c>
      <c r="B7726" t="s">
        <v>314</v>
      </c>
      <c r="C7726" t="s">
        <v>358</v>
      </c>
      <c r="D7726" s="34">
        <v>45413</v>
      </c>
      <c r="E7726">
        <v>432.85</v>
      </c>
      <c r="F7726" s="24">
        <v>38.659999999999997</v>
      </c>
      <c r="G7726" s="24">
        <f t="shared" si="120"/>
        <v>471.51</v>
      </c>
    </row>
    <row r="7727" spans="1:7" x14ac:dyDescent="0.25">
      <c r="A7727" t="s">
        <v>311</v>
      </c>
      <c r="B7727" t="s">
        <v>314</v>
      </c>
      <c r="C7727" t="s">
        <v>359</v>
      </c>
      <c r="D7727" s="34">
        <v>45413</v>
      </c>
      <c r="E7727">
        <v>432.85</v>
      </c>
      <c r="F7727" s="24">
        <v>38.659999999999997</v>
      </c>
      <c r="G7727" s="24">
        <f t="shared" si="120"/>
        <v>471.51</v>
      </c>
    </row>
    <row r="7728" spans="1:7" x14ac:dyDescent="0.25">
      <c r="A7728" t="s">
        <v>311</v>
      </c>
      <c r="B7728" t="s">
        <v>314</v>
      </c>
      <c r="C7728" t="s">
        <v>360</v>
      </c>
      <c r="D7728" s="34">
        <v>45413</v>
      </c>
      <c r="E7728">
        <v>432.85</v>
      </c>
      <c r="F7728" s="24">
        <v>38.659999999999997</v>
      </c>
      <c r="G7728" s="24">
        <f t="shared" si="120"/>
        <v>471.51</v>
      </c>
    </row>
    <row r="7729" spans="1:7" x14ac:dyDescent="0.25">
      <c r="A7729" t="s">
        <v>311</v>
      </c>
      <c r="B7729" t="s">
        <v>314</v>
      </c>
      <c r="C7729" t="s">
        <v>361</v>
      </c>
      <c r="D7729" s="34">
        <v>45413</v>
      </c>
      <c r="E7729">
        <v>432.85</v>
      </c>
      <c r="F7729" s="24">
        <v>38.659999999999997</v>
      </c>
      <c r="G7729" s="24">
        <f t="shared" si="120"/>
        <v>471.51</v>
      </c>
    </row>
    <row r="7730" spans="1:7" x14ac:dyDescent="0.25">
      <c r="A7730" t="s">
        <v>311</v>
      </c>
      <c r="B7730" t="s">
        <v>314</v>
      </c>
      <c r="C7730" t="s">
        <v>362</v>
      </c>
      <c r="D7730" s="34">
        <v>45413</v>
      </c>
      <c r="E7730">
        <v>432.85</v>
      </c>
      <c r="F7730" s="24">
        <v>38.659999999999997</v>
      </c>
      <c r="G7730" s="24">
        <f t="shared" si="120"/>
        <v>471.51</v>
      </c>
    </row>
    <row r="7731" spans="1:7" x14ac:dyDescent="0.25">
      <c r="A7731" t="s">
        <v>311</v>
      </c>
      <c r="B7731" t="s">
        <v>314</v>
      </c>
      <c r="C7731" t="s">
        <v>363</v>
      </c>
      <c r="D7731" s="34">
        <v>45413</v>
      </c>
      <c r="E7731">
        <v>432.85</v>
      </c>
      <c r="F7731" s="24">
        <v>38.659999999999997</v>
      </c>
      <c r="G7731" s="24">
        <f t="shared" si="120"/>
        <v>471.51</v>
      </c>
    </row>
    <row r="7732" spans="1:7" x14ac:dyDescent="0.25">
      <c r="A7732" t="s">
        <v>311</v>
      </c>
      <c r="B7732" t="s">
        <v>314</v>
      </c>
      <c r="C7732" t="s">
        <v>364</v>
      </c>
      <c r="D7732" s="34">
        <v>45413</v>
      </c>
      <c r="E7732">
        <v>432.85</v>
      </c>
      <c r="F7732" s="24">
        <v>38.659999999999997</v>
      </c>
      <c r="G7732" s="24">
        <f t="shared" si="120"/>
        <v>471.51</v>
      </c>
    </row>
    <row r="7733" spans="1:7" x14ac:dyDescent="0.25">
      <c r="A7733" t="s">
        <v>311</v>
      </c>
      <c r="B7733" t="s">
        <v>314</v>
      </c>
      <c r="C7733" t="s">
        <v>365</v>
      </c>
      <c r="D7733" s="34">
        <v>45413</v>
      </c>
      <c r="E7733">
        <v>432.85</v>
      </c>
      <c r="F7733" s="24">
        <v>38.659999999999997</v>
      </c>
      <c r="G7733" s="24">
        <f t="shared" si="120"/>
        <v>471.51</v>
      </c>
    </row>
    <row r="7734" spans="1:7" x14ac:dyDescent="0.25">
      <c r="A7734" t="s">
        <v>311</v>
      </c>
      <c r="B7734" t="s">
        <v>314</v>
      </c>
      <c r="C7734" t="s">
        <v>366</v>
      </c>
      <c r="D7734" s="34">
        <v>45413</v>
      </c>
      <c r="E7734">
        <v>432.85</v>
      </c>
      <c r="F7734" s="24">
        <v>38.659999999999997</v>
      </c>
      <c r="G7734" s="24">
        <f t="shared" si="120"/>
        <v>471.51</v>
      </c>
    </row>
    <row r="7735" spans="1:7" x14ac:dyDescent="0.25">
      <c r="A7735" t="s">
        <v>311</v>
      </c>
      <c r="B7735" t="s">
        <v>314</v>
      </c>
      <c r="C7735" t="s">
        <v>367</v>
      </c>
      <c r="D7735" s="34">
        <v>45413</v>
      </c>
      <c r="E7735">
        <v>431.45</v>
      </c>
      <c r="F7735" s="24">
        <v>38.53</v>
      </c>
      <c r="G7735" s="24">
        <f t="shared" si="120"/>
        <v>469.98</v>
      </c>
    </row>
    <row r="7736" spans="1:7" x14ac:dyDescent="0.25">
      <c r="A7736" t="s">
        <v>311</v>
      </c>
      <c r="B7736" t="s">
        <v>314</v>
      </c>
      <c r="C7736" t="s">
        <v>368</v>
      </c>
      <c r="D7736" s="34">
        <v>45413</v>
      </c>
      <c r="E7736">
        <v>432.85</v>
      </c>
      <c r="F7736" s="24">
        <v>38.659999999999997</v>
      </c>
      <c r="G7736" s="24">
        <f t="shared" si="120"/>
        <v>471.51</v>
      </c>
    </row>
    <row r="7737" spans="1:7" x14ac:dyDescent="0.25">
      <c r="A7737" t="s">
        <v>311</v>
      </c>
      <c r="B7737" t="s">
        <v>314</v>
      </c>
      <c r="C7737" t="s">
        <v>369</v>
      </c>
      <c r="D7737" s="34">
        <v>45413</v>
      </c>
      <c r="E7737">
        <v>432.85</v>
      </c>
      <c r="F7737" s="24">
        <v>38.659999999999997</v>
      </c>
      <c r="G7737" s="24">
        <f t="shared" si="120"/>
        <v>471.51</v>
      </c>
    </row>
    <row r="7738" spans="1:7" x14ac:dyDescent="0.25">
      <c r="A7738" t="s">
        <v>311</v>
      </c>
      <c r="B7738" t="s">
        <v>314</v>
      </c>
      <c r="C7738" t="s">
        <v>370</v>
      </c>
      <c r="D7738" s="34">
        <v>45413</v>
      </c>
      <c r="E7738">
        <v>432.85</v>
      </c>
      <c r="F7738" s="24">
        <v>38.659999999999997</v>
      </c>
      <c r="G7738" s="24">
        <f t="shared" si="120"/>
        <v>471.51</v>
      </c>
    </row>
    <row r="7739" spans="1:7" x14ac:dyDescent="0.25">
      <c r="A7739" t="s">
        <v>311</v>
      </c>
      <c r="B7739" t="s">
        <v>314</v>
      </c>
      <c r="C7739" t="s">
        <v>371</v>
      </c>
      <c r="D7739" s="34">
        <v>45413</v>
      </c>
      <c r="E7739">
        <v>432.85</v>
      </c>
      <c r="F7739" s="24">
        <v>38.659999999999997</v>
      </c>
      <c r="G7739" s="24">
        <f t="shared" si="120"/>
        <v>471.51</v>
      </c>
    </row>
    <row r="7740" spans="1:7" x14ac:dyDescent="0.25">
      <c r="A7740" t="s">
        <v>311</v>
      </c>
      <c r="B7740" t="s">
        <v>314</v>
      </c>
      <c r="C7740" t="s">
        <v>372</v>
      </c>
      <c r="D7740" s="34">
        <v>45413</v>
      </c>
      <c r="E7740">
        <v>432.85</v>
      </c>
      <c r="F7740" s="24">
        <v>38.659999999999997</v>
      </c>
      <c r="G7740" s="24">
        <f t="shared" si="120"/>
        <v>471.51</v>
      </c>
    </row>
    <row r="7741" spans="1:7" x14ac:dyDescent="0.25">
      <c r="A7741" t="s">
        <v>311</v>
      </c>
      <c r="B7741" t="s">
        <v>314</v>
      </c>
      <c r="C7741" t="s">
        <v>373</v>
      </c>
      <c r="D7741" s="34">
        <v>45413</v>
      </c>
      <c r="E7741">
        <v>432.85</v>
      </c>
      <c r="F7741" s="24">
        <v>38.659999999999997</v>
      </c>
      <c r="G7741" s="24">
        <f t="shared" si="120"/>
        <v>471.51</v>
      </c>
    </row>
    <row r="7742" spans="1:7" x14ac:dyDescent="0.25">
      <c r="A7742" t="s">
        <v>311</v>
      </c>
      <c r="B7742" t="s">
        <v>314</v>
      </c>
      <c r="C7742" t="s">
        <v>374</v>
      </c>
      <c r="D7742" s="34">
        <v>45413</v>
      </c>
      <c r="E7742">
        <v>431.45</v>
      </c>
      <c r="F7742" s="24">
        <v>38.53</v>
      </c>
      <c r="G7742" s="24">
        <f t="shared" si="120"/>
        <v>469.98</v>
      </c>
    </row>
    <row r="7743" spans="1:7" x14ac:dyDescent="0.25">
      <c r="A7743" t="s">
        <v>311</v>
      </c>
      <c r="B7743" t="s">
        <v>314</v>
      </c>
      <c r="C7743" t="s">
        <v>375</v>
      </c>
      <c r="D7743" s="34">
        <v>45413</v>
      </c>
      <c r="E7743">
        <v>432.85</v>
      </c>
      <c r="F7743" s="24">
        <v>38.659999999999997</v>
      </c>
      <c r="G7743" s="24">
        <f t="shared" si="120"/>
        <v>471.51</v>
      </c>
    </row>
    <row r="7744" spans="1:7" x14ac:dyDescent="0.25">
      <c r="A7744" t="s">
        <v>311</v>
      </c>
      <c r="B7744" t="s">
        <v>314</v>
      </c>
      <c r="C7744" t="s">
        <v>376</v>
      </c>
      <c r="D7744" s="34">
        <v>45413</v>
      </c>
      <c r="E7744">
        <v>432.85</v>
      </c>
      <c r="F7744" s="24">
        <v>38.659999999999997</v>
      </c>
      <c r="G7744" s="24">
        <f t="shared" si="120"/>
        <v>471.51</v>
      </c>
    </row>
    <row r="7745" spans="1:7" x14ac:dyDescent="0.25">
      <c r="A7745" t="s">
        <v>311</v>
      </c>
      <c r="B7745" t="s">
        <v>314</v>
      </c>
      <c r="C7745" t="s">
        <v>377</v>
      </c>
      <c r="D7745" s="34">
        <v>45413</v>
      </c>
      <c r="E7745">
        <v>432.85</v>
      </c>
      <c r="F7745" s="24">
        <v>38.659999999999997</v>
      </c>
      <c r="G7745" s="24">
        <f t="shared" si="120"/>
        <v>471.51</v>
      </c>
    </row>
    <row r="7746" spans="1:7" x14ac:dyDescent="0.25">
      <c r="A7746" t="s">
        <v>311</v>
      </c>
      <c r="B7746" t="s">
        <v>314</v>
      </c>
      <c r="C7746" t="s">
        <v>378</v>
      </c>
      <c r="D7746" s="34">
        <v>45413</v>
      </c>
      <c r="E7746">
        <v>432.85</v>
      </c>
      <c r="F7746" s="24">
        <v>38.659999999999997</v>
      </c>
      <c r="G7746" s="24">
        <f t="shared" si="120"/>
        <v>471.51</v>
      </c>
    </row>
    <row r="7747" spans="1:7" x14ac:dyDescent="0.25">
      <c r="A7747" t="s">
        <v>311</v>
      </c>
      <c r="B7747" t="s">
        <v>314</v>
      </c>
      <c r="C7747" t="s">
        <v>379</v>
      </c>
      <c r="D7747" s="34">
        <v>45413</v>
      </c>
      <c r="E7747">
        <v>431.45</v>
      </c>
      <c r="F7747" s="24">
        <v>38.53</v>
      </c>
      <c r="G7747" s="24">
        <f t="shared" ref="G7747:G7810" si="121">SUM(E7747:F7747)</f>
        <v>469.98</v>
      </c>
    </row>
    <row r="7748" spans="1:7" x14ac:dyDescent="0.25">
      <c r="A7748" t="s">
        <v>311</v>
      </c>
      <c r="B7748" t="s">
        <v>314</v>
      </c>
      <c r="C7748" t="s">
        <v>380</v>
      </c>
      <c r="D7748" s="34">
        <v>45413</v>
      </c>
      <c r="E7748">
        <v>431.45</v>
      </c>
      <c r="F7748" s="24">
        <v>38.53</v>
      </c>
      <c r="G7748" s="24">
        <f t="shared" si="121"/>
        <v>469.98</v>
      </c>
    </row>
    <row r="7749" spans="1:7" x14ac:dyDescent="0.25">
      <c r="A7749" t="s">
        <v>311</v>
      </c>
      <c r="B7749" t="s">
        <v>314</v>
      </c>
      <c r="C7749" t="s">
        <v>381</v>
      </c>
      <c r="D7749" s="34">
        <v>45413</v>
      </c>
      <c r="E7749">
        <v>431.45</v>
      </c>
      <c r="F7749" s="24">
        <v>38.53</v>
      </c>
      <c r="G7749" s="24">
        <f t="shared" si="121"/>
        <v>469.98</v>
      </c>
    </row>
    <row r="7750" spans="1:7" x14ac:dyDescent="0.25">
      <c r="A7750" t="s">
        <v>311</v>
      </c>
      <c r="B7750" t="s">
        <v>314</v>
      </c>
      <c r="C7750" t="s">
        <v>382</v>
      </c>
      <c r="D7750" s="34">
        <v>45413</v>
      </c>
      <c r="E7750">
        <v>431.45</v>
      </c>
      <c r="F7750" s="24">
        <v>38.53</v>
      </c>
      <c r="G7750" s="24">
        <f t="shared" si="121"/>
        <v>469.98</v>
      </c>
    </row>
    <row r="7751" spans="1:7" x14ac:dyDescent="0.25">
      <c r="A7751" t="s">
        <v>311</v>
      </c>
      <c r="B7751" t="s">
        <v>314</v>
      </c>
      <c r="C7751" t="s">
        <v>383</v>
      </c>
      <c r="D7751" s="34">
        <v>45413</v>
      </c>
      <c r="E7751">
        <v>431.45</v>
      </c>
      <c r="F7751" s="24">
        <v>38.53</v>
      </c>
      <c r="G7751" s="24">
        <f t="shared" si="121"/>
        <v>469.98</v>
      </c>
    </row>
    <row r="7752" spans="1:7" x14ac:dyDescent="0.25">
      <c r="A7752" t="s">
        <v>311</v>
      </c>
      <c r="B7752" t="s">
        <v>314</v>
      </c>
      <c r="C7752" t="s">
        <v>384</v>
      </c>
      <c r="D7752" s="34">
        <v>45413</v>
      </c>
      <c r="E7752">
        <v>431.45</v>
      </c>
      <c r="F7752" s="24">
        <v>38.53</v>
      </c>
      <c r="G7752" s="24">
        <f t="shared" si="121"/>
        <v>469.98</v>
      </c>
    </row>
    <row r="7753" spans="1:7" x14ac:dyDescent="0.25">
      <c r="A7753" t="s">
        <v>311</v>
      </c>
      <c r="B7753" t="s">
        <v>314</v>
      </c>
      <c r="C7753" t="s">
        <v>385</v>
      </c>
      <c r="D7753" s="34">
        <v>45413</v>
      </c>
      <c r="E7753">
        <v>431.45</v>
      </c>
      <c r="F7753" s="24">
        <v>38.53</v>
      </c>
      <c r="G7753" s="24">
        <f t="shared" si="121"/>
        <v>469.98</v>
      </c>
    </row>
    <row r="7754" spans="1:7" x14ac:dyDescent="0.25">
      <c r="A7754" t="s">
        <v>311</v>
      </c>
      <c r="B7754" t="s">
        <v>314</v>
      </c>
      <c r="C7754" t="s">
        <v>386</v>
      </c>
      <c r="D7754" s="34">
        <v>45413</v>
      </c>
      <c r="E7754">
        <v>431.45</v>
      </c>
      <c r="F7754" s="24">
        <v>38.53</v>
      </c>
      <c r="G7754" s="24">
        <f t="shared" si="121"/>
        <v>469.98</v>
      </c>
    </row>
    <row r="7755" spans="1:7" x14ac:dyDescent="0.25">
      <c r="A7755" t="s">
        <v>311</v>
      </c>
      <c r="B7755" t="s">
        <v>314</v>
      </c>
      <c r="C7755" t="s">
        <v>387</v>
      </c>
      <c r="D7755" s="34">
        <v>45413</v>
      </c>
      <c r="E7755">
        <v>431.45</v>
      </c>
      <c r="F7755" s="24">
        <v>38.53</v>
      </c>
      <c r="G7755" s="24">
        <f t="shared" si="121"/>
        <v>469.98</v>
      </c>
    </row>
    <row r="7756" spans="1:7" x14ac:dyDescent="0.25">
      <c r="A7756" t="s">
        <v>311</v>
      </c>
      <c r="B7756" t="s">
        <v>314</v>
      </c>
      <c r="C7756" t="s">
        <v>388</v>
      </c>
      <c r="D7756" s="34">
        <v>45413</v>
      </c>
      <c r="E7756">
        <v>431.45</v>
      </c>
      <c r="F7756" s="24">
        <v>38.53</v>
      </c>
      <c r="G7756" s="24">
        <f t="shared" si="121"/>
        <v>469.98</v>
      </c>
    </row>
    <row r="7757" spans="1:7" x14ac:dyDescent="0.25">
      <c r="A7757" t="s">
        <v>311</v>
      </c>
      <c r="B7757" t="s">
        <v>314</v>
      </c>
      <c r="C7757" t="s">
        <v>389</v>
      </c>
      <c r="D7757" s="34">
        <v>45413</v>
      </c>
      <c r="E7757">
        <v>431.45</v>
      </c>
      <c r="F7757" s="24">
        <v>38.53</v>
      </c>
      <c r="G7757" s="24">
        <f t="shared" si="121"/>
        <v>469.98</v>
      </c>
    </row>
    <row r="7758" spans="1:7" x14ac:dyDescent="0.25">
      <c r="A7758" t="s">
        <v>311</v>
      </c>
      <c r="B7758" t="s">
        <v>314</v>
      </c>
      <c r="C7758" t="s">
        <v>390</v>
      </c>
      <c r="D7758" s="34">
        <v>45413</v>
      </c>
      <c r="E7758">
        <v>431.45</v>
      </c>
      <c r="F7758" s="24">
        <v>38.53</v>
      </c>
      <c r="G7758" s="24">
        <f t="shared" si="121"/>
        <v>469.98</v>
      </c>
    </row>
    <row r="7759" spans="1:7" x14ac:dyDescent="0.25">
      <c r="A7759" t="s">
        <v>311</v>
      </c>
      <c r="B7759" t="s">
        <v>314</v>
      </c>
      <c r="C7759" t="s">
        <v>391</v>
      </c>
      <c r="D7759" s="34">
        <v>45413</v>
      </c>
      <c r="E7759">
        <v>431.45</v>
      </c>
      <c r="F7759" s="24">
        <v>38.53</v>
      </c>
      <c r="G7759" s="24">
        <f t="shared" si="121"/>
        <v>469.98</v>
      </c>
    </row>
    <row r="7760" spans="1:7" x14ac:dyDescent="0.25">
      <c r="A7760" t="s">
        <v>311</v>
      </c>
      <c r="B7760" t="s">
        <v>314</v>
      </c>
      <c r="C7760" t="s">
        <v>392</v>
      </c>
      <c r="D7760" s="34">
        <v>45413</v>
      </c>
      <c r="E7760">
        <v>431.45</v>
      </c>
      <c r="F7760" s="24">
        <v>38.53</v>
      </c>
      <c r="G7760" s="24">
        <f t="shared" si="121"/>
        <v>469.98</v>
      </c>
    </row>
    <row r="7761" spans="1:7" x14ac:dyDescent="0.25">
      <c r="A7761" t="s">
        <v>311</v>
      </c>
      <c r="B7761" t="s">
        <v>314</v>
      </c>
      <c r="C7761" t="s">
        <v>393</v>
      </c>
      <c r="D7761" s="34">
        <v>45413</v>
      </c>
      <c r="E7761">
        <v>431.45</v>
      </c>
      <c r="F7761" s="24">
        <v>38.53</v>
      </c>
      <c r="G7761" s="24">
        <f t="shared" si="121"/>
        <v>469.98</v>
      </c>
    </row>
    <row r="7762" spans="1:7" x14ac:dyDescent="0.25">
      <c r="A7762" t="s">
        <v>311</v>
      </c>
      <c r="B7762" t="s">
        <v>314</v>
      </c>
      <c r="C7762" t="s">
        <v>394</v>
      </c>
      <c r="D7762" s="34">
        <v>45413</v>
      </c>
      <c r="E7762">
        <v>431.45</v>
      </c>
      <c r="F7762" s="24">
        <v>38.53</v>
      </c>
      <c r="G7762" s="24">
        <f t="shared" si="121"/>
        <v>469.98</v>
      </c>
    </row>
    <row r="7763" spans="1:7" x14ac:dyDescent="0.25">
      <c r="A7763" t="s">
        <v>311</v>
      </c>
      <c r="B7763" t="s">
        <v>314</v>
      </c>
      <c r="C7763" t="s">
        <v>395</v>
      </c>
      <c r="D7763" s="34">
        <v>45413</v>
      </c>
      <c r="E7763">
        <v>431.45</v>
      </c>
      <c r="F7763" s="24">
        <v>38.53</v>
      </c>
      <c r="G7763" s="24">
        <f t="shared" si="121"/>
        <v>469.98</v>
      </c>
    </row>
    <row r="7764" spans="1:7" x14ac:dyDescent="0.25">
      <c r="A7764" t="s">
        <v>311</v>
      </c>
      <c r="B7764" t="s">
        <v>314</v>
      </c>
      <c r="C7764" t="s">
        <v>396</v>
      </c>
      <c r="D7764" s="34">
        <v>45413</v>
      </c>
      <c r="E7764">
        <v>431.45</v>
      </c>
      <c r="F7764" s="24">
        <v>38.53</v>
      </c>
      <c r="G7764" s="24">
        <f t="shared" si="121"/>
        <v>469.98</v>
      </c>
    </row>
    <row r="7765" spans="1:7" x14ac:dyDescent="0.25">
      <c r="A7765" t="s">
        <v>311</v>
      </c>
      <c r="B7765" t="s">
        <v>314</v>
      </c>
      <c r="C7765" t="s">
        <v>397</v>
      </c>
      <c r="D7765" s="34">
        <v>45413</v>
      </c>
      <c r="E7765">
        <v>431.45</v>
      </c>
      <c r="F7765" s="24">
        <v>38.53</v>
      </c>
      <c r="G7765" s="24">
        <f t="shared" si="121"/>
        <v>469.98</v>
      </c>
    </row>
    <row r="7766" spans="1:7" x14ac:dyDescent="0.25">
      <c r="A7766" t="s">
        <v>311</v>
      </c>
      <c r="B7766" t="s">
        <v>314</v>
      </c>
      <c r="C7766" t="s">
        <v>398</v>
      </c>
      <c r="D7766" s="34">
        <v>45413</v>
      </c>
      <c r="E7766">
        <v>431.45</v>
      </c>
      <c r="F7766" s="24">
        <v>38.53</v>
      </c>
      <c r="G7766" s="24">
        <f t="shared" si="121"/>
        <v>469.98</v>
      </c>
    </row>
    <row r="7767" spans="1:7" x14ac:dyDescent="0.25">
      <c r="A7767" t="s">
        <v>311</v>
      </c>
      <c r="B7767" t="s">
        <v>314</v>
      </c>
      <c r="C7767" t="s">
        <v>399</v>
      </c>
      <c r="D7767" s="34">
        <v>45413</v>
      </c>
      <c r="E7767">
        <v>431.45</v>
      </c>
      <c r="F7767" s="24">
        <v>38.53</v>
      </c>
      <c r="G7767" s="24">
        <f t="shared" si="121"/>
        <v>469.98</v>
      </c>
    </row>
    <row r="7768" spans="1:7" x14ac:dyDescent="0.25">
      <c r="A7768" t="s">
        <v>311</v>
      </c>
      <c r="B7768" t="s">
        <v>314</v>
      </c>
      <c r="C7768" t="s">
        <v>400</v>
      </c>
      <c r="D7768" s="34">
        <v>45413</v>
      </c>
      <c r="E7768">
        <v>431.45</v>
      </c>
      <c r="F7768" s="24">
        <v>38.53</v>
      </c>
      <c r="G7768" s="24">
        <f t="shared" si="121"/>
        <v>469.98</v>
      </c>
    </row>
    <row r="7769" spans="1:7" x14ac:dyDescent="0.25">
      <c r="A7769" t="s">
        <v>311</v>
      </c>
      <c r="B7769" t="s">
        <v>314</v>
      </c>
      <c r="C7769" t="s">
        <v>401</v>
      </c>
      <c r="D7769" s="34">
        <v>45413</v>
      </c>
      <c r="E7769">
        <v>431.45</v>
      </c>
      <c r="F7769" s="24">
        <v>38.53</v>
      </c>
      <c r="G7769" s="24">
        <f t="shared" si="121"/>
        <v>469.98</v>
      </c>
    </row>
    <row r="7770" spans="1:7" x14ac:dyDescent="0.25">
      <c r="A7770" t="s">
        <v>311</v>
      </c>
      <c r="B7770" t="s">
        <v>314</v>
      </c>
      <c r="C7770" t="s">
        <v>402</v>
      </c>
      <c r="D7770" s="34">
        <v>45413</v>
      </c>
      <c r="E7770">
        <v>431.45</v>
      </c>
      <c r="F7770" s="24">
        <v>38.53</v>
      </c>
      <c r="G7770" s="24">
        <f t="shared" si="121"/>
        <v>469.98</v>
      </c>
    </row>
    <row r="7771" spans="1:7" x14ac:dyDescent="0.25">
      <c r="A7771" t="s">
        <v>311</v>
      </c>
      <c r="B7771" t="s">
        <v>314</v>
      </c>
      <c r="C7771" t="s">
        <v>403</v>
      </c>
      <c r="D7771" s="34">
        <v>45413</v>
      </c>
      <c r="E7771">
        <v>431.45</v>
      </c>
      <c r="F7771" s="24">
        <v>38.53</v>
      </c>
      <c r="G7771" s="24">
        <f t="shared" si="121"/>
        <v>469.98</v>
      </c>
    </row>
    <row r="7772" spans="1:7" x14ac:dyDescent="0.25">
      <c r="A7772" t="s">
        <v>311</v>
      </c>
      <c r="B7772" t="s">
        <v>314</v>
      </c>
      <c r="C7772" t="s">
        <v>404</v>
      </c>
      <c r="D7772" s="34">
        <v>45413</v>
      </c>
      <c r="E7772">
        <v>431.45</v>
      </c>
      <c r="F7772" s="24">
        <v>38.53</v>
      </c>
      <c r="G7772" s="24">
        <f t="shared" si="121"/>
        <v>469.98</v>
      </c>
    </row>
    <row r="7773" spans="1:7" x14ac:dyDescent="0.25">
      <c r="A7773" t="s">
        <v>311</v>
      </c>
      <c r="B7773" t="s">
        <v>314</v>
      </c>
      <c r="C7773" t="s">
        <v>405</v>
      </c>
      <c r="D7773" s="34">
        <v>45413</v>
      </c>
      <c r="E7773">
        <v>431.45</v>
      </c>
      <c r="F7773" s="24">
        <v>38.53</v>
      </c>
      <c r="G7773" s="24">
        <f t="shared" si="121"/>
        <v>469.98</v>
      </c>
    </row>
    <row r="7774" spans="1:7" x14ac:dyDescent="0.25">
      <c r="A7774" t="s">
        <v>311</v>
      </c>
      <c r="B7774" t="s">
        <v>314</v>
      </c>
      <c r="C7774" t="s">
        <v>406</v>
      </c>
      <c r="D7774" s="34">
        <v>45413</v>
      </c>
      <c r="E7774">
        <v>431.45</v>
      </c>
      <c r="F7774" s="24">
        <v>38.53</v>
      </c>
      <c r="G7774" s="24">
        <f t="shared" si="121"/>
        <v>469.98</v>
      </c>
    </row>
    <row r="7775" spans="1:7" x14ac:dyDescent="0.25">
      <c r="A7775" t="s">
        <v>311</v>
      </c>
      <c r="B7775" t="s">
        <v>314</v>
      </c>
      <c r="C7775" t="s">
        <v>407</v>
      </c>
      <c r="D7775" s="34">
        <v>45413</v>
      </c>
      <c r="E7775">
        <v>431.45</v>
      </c>
      <c r="F7775" s="24">
        <v>38.53</v>
      </c>
      <c r="G7775" s="24">
        <f t="shared" si="121"/>
        <v>469.98</v>
      </c>
    </row>
    <row r="7776" spans="1:7" x14ac:dyDescent="0.25">
      <c r="A7776" t="s">
        <v>311</v>
      </c>
      <c r="B7776" t="s">
        <v>314</v>
      </c>
      <c r="C7776" t="s">
        <v>408</v>
      </c>
      <c r="D7776" s="34">
        <v>45413</v>
      </c>
      <c r="E7776">
        <v>431.45</v>
      </c>
      <c r="F7776" s="24">
        <v>38.53</v>
      </c>
      <c r="G7776" s="24">
        <f t="shared" si="121"/>
        <v>469.98</v>
      </c>
    </row>
    <row r="7777" spans="1:7" x14ac:dyDescent="0.25">
      <c r="A7777" t="s">
        <v>311</v>
      </c>
      <c r="B7777" t="s">
        <v>314</v>
      </c>
      <c r="C7777" t="s">
        <v>409</v>
      </c>
      <c r="D7777" s="34">
        <v>45413</v>
      </c>
      <c r="E7777">
        <v>431.45</v>
      </c>
      <c r="F7777" s="24">
        <v>38.53</v>
      </c>
      <c r="G7777" s="24">
        <f t="shared" si="121"/>
        <v>469.98</v>
      </c>
    </row>
    <row r="7778" spans="1:7" x14ac:dyDescent="0.25">
      <c r="A7778" t="s">
        <v>311</v>
      </c>
      <c r="B7778" t="s">
        <v>314</v>
      </c>
      <c r="C7778" t="s">
        <v>410</v>
      </c>
      <c r="D7778" s="34">
        <v>45413</v>
      </c>
      <c r="E7778">
        <v>431.45</v>
      </c>
      <c r="F7778" s="24">
        <v>38.53</v>
      </c>
      <c r="G7778" s="24">
        <f t="shared" si="121"/>
        <v>469.98</v>
      </c>
    </row>
    <row r="7779" spans="1:7" x14ac:dyDescent="0.25">
      <c r="A7779" t="s">
        <v>311</v>
      </c>
      <c r="B7779" t="s">
        <v>314</v>
      </c>
      <c r="C7779" t="s">
        <v>411</v>
      </c>
      <c r="D7779" s="34">
        <v>45413</v>
      </c>
      <c r="E7779">
        <v>431.45</v>
      </c>
      <c r="F7779" s="24">
        <v>38.53</v>
      </c>
      <c r="G7779" s="24">
        <f t="shared" si="121"/>
        <v>469.98</v>
      </c>
    </row>
    <row r="7780" spans="1:7" x14ac:dyDescent="0.25">
      <c r="A7780" t="s">
        <v>311</v>
      </c>
      <c r="B7780" t="s">
        <v>314</v>
      </c>
      <c r="C7780" t="s">
        <v>412</v>
      </c>
      <c r="D7780" s="34">
        <v>45413</v>
      </c>
      <c r="E7780">
        <v>431.45</v>
      </c>
      <c r="F7780" s="24">
        <v>38.53</v>
      </c>
      <c r="G7780" s="24">
        <f t="shared" si="121"/>
        <v>469.98</v>
      </c>
    </row>
    <row r="7781" spans="1:7" x14ac:dyDescent="0.25">
      <c r="A7781" t="s">
        <v>311</v>
      </c>
      <c r="B7781" t="s">
        <v>314</v>
      </c>
      <c r="C7781" t="s">
        <v>413</v>
      </c>
      <c r="D7781" s="34">
        <v>45413</v>
      </c>
      <c r="E7781">
        <v>431.45</v>
      </c>
      <c r="F7781" s="24">
        <v>38.53</v>
      </c>
      <c r="G7781" s="24">
        <f t="shared" si="121"/>
        <v>469.98</v>
      </c>
    </row>
    <row r="7782" spans="1:7" x14ac:dyDescent="0.25">
      <c r="A7782" t="s">
        <v>311</v>
      </c>
      <c r="B7782" t="s">
        <v>314</v>
      </c>
      <c r="C7782" t="s">
        <v>414</v>
      </c>
      <c r="D7782" s="34">
        <v>45413</v>
      </c>
      <c r="E7782">
        <v>431.45</v>
      </c>
      <c r="F7782" s="24">
        <v>38.53</v>
      </c>
      <c r="G7782" s="24">
        <f t="shared" si="121"/>
        <v>469.98</v>
      </c>
    </row>
    <row r="7783" spans="1:7" x14ac:dyDescent="0.25">
      <c r="A7783" t="s">
        <v>311</v>
      </c>
      <c r="B7783" t="s">
        <v>314</v>
      </c>
      <c r="C7783" t="s">
        <v>415</v>
      </c>
      <c r="D7783" s="34">
        <v>45413</v>
      </c>
      <c r="E7783">
        <v>431.45</v>
      </c>
      <c r="F7783" s="24">
        <v>38.53</v>
      </c>
      <c r="G7783" s="24">
        <f t="shared" si="121"/>
        <v>469.98</v>
      </c>
    </row>
    <row r="7784" spans="1:7" x14ac:dyDescent="0.25">
      <c r="A7784" t="s">
        <v>311</v>
      </c>
      <c r="B7784" t="s">
        <v>314</v>
      </c>
      <c r="C7784" t="s">
        <v>416</v>
      </c>
      <c r="D7784" s="34">
        <v>45413</v>
      </c>
      <c r="E7784">
        <v>431.45</v>
      </c>
      <c r="F7784" s="24">
        <v>38.53</v>
      </c>
      <c r="G7784" s="24">
        <f t="shared" si="121"/>
        <v>469.98</v>
      </c>
    </row>
    <row r="7785" spans="1:7" x14ac:dyDescent="0.25">
      <c r="A7785" t="s">
        <v>311</v>
      </c>
      <c r="B7785" t="s">
        <v>314</v>
      </c>
      <c r="C7785" t="s">
        <v>417</v>
      </c>
      <c r="D7785" s="34">
        <v>45413</v>
      </c>
      <c r="E7785">
        <v>431.45</v>
      </c>
      <c r="F7785" s="24">
        <v>38.53</v>
      </c>
      <c r="G7785" s="24">
        <f t="shared" si="121"/>
        <v>469.98</v>
      </c>
    </row>
    <row r="7786" spans="1:7" x14ac:dyDescent="0.25">
      <c r="A7786" t="s">
        <v>311</v>
      </c>
      <c r="B7786" t="s">
        <v>314</v>
      </c>
      <c r="C7786" t="s">
        <v>418</v>
      </c>
      <c r="D7786" s="34">
        <v>45413</v>
      </c>
      <c r="E7786">
        <v>431.45</v>
      </c>
      <c r="F7786" s="24">
        <v>38.53</v>
      </c>
      <c r="G7786" s="24">
        <f t="shared" si="121"/>
        <v>469.98</v>
      </c>
    </row>
    <row r="7787" spans="1:7" x14ac:dyDescent="0.25">
      <c r="A7787" t="s">
        <v>311</v>
      </c>
      <c r="B7787" t="s">
        <v>314</v>
      </c>
      <c r="C7787" t="s">
        <v>419</v>
      </c>
      <c r="D7787" s="34">
        <v>45413</v>
      </c>
      <c r="E7787">
        <v>431.45</v>
      </c>
      <c r="F7787" s="24">
        <v>38.53</v>
      </c>
      <c r="G7787" s="24">
        <f t="shared" si="121"/>
        <v>469.98</v>
      </c>
    </row>
    <row r="7788" spans="1:7" x14ac:dyDescent="0.25">
      <c r="A7788" t="s">
        <v>311</v>
      </c>
      <c r="B7788" t="s">
        <v>314</v>
      </c>
      <c r="C7788" t="s">
        <v>420</v>
      </c>
      <c r="D7788" s="34">
        <v>45413</v>
      </c>
      <c r="E7788">
        <v>431.45</v>
      </c>
      <c r="F7788" s="24">
        <v>38.53</v>
      </c>
      <c r="G7788" s="24">
        <f t="shared" si="121"/>
        <v>469.98</v>
      </c>
    </row>
    <row r="7789" spans="1:7" x14ac:dyDescent="0.25">
      <c r="A7789" t="s">
        <v>311</v>
      </c>
      <c r="B7789" t="s">
        <v>314</v>
      </c>
      <c r="C7789" t="s">
        <v>421</v>
      </c>
      <c r="D7789" s="34">
        <v>45413</v>
      </c>
      <c r="E7789">
        <v>431.45</v>
      </c>
      <c r="F7789" s="24">
        <v>38.53</v>
      </c>
      <c r="G7789" s="24">
        <f t="shared" si="121"/>
        <v>469.98</v>
      </c>
    </row>
    <row r="7790" spans="1:7" x14ac:dyDescent="0.25">
      <c r="A7790" t="s">
        <v>311</v>
      </c>
      <c r="B7790" t="s">
        <v>314</v>
      </c>
      <c r="C7790" t="s">
        <v>422</v>
      </c>
      <c r="D7790" s="34">
        <v>45413</v>
      </c>
      <c r="E7790">
        <v>431.45</v>
      </c>
      <c r="F7790" s="24">
        <v>38.53</v>
      </c>
      <c r="G7790" s="24">
        <f t="shared" si="121"/>
        <v>469.98</v>
      </c>
    </row>
    <row r="7791" spans="1:7" x14ac:dyDescent="0.25">
      <c r="A7791" t="s">
        <v>311</v>
      </c>
      <c r="B7791" t="s">
        <v>314</v>
      </c>
      <c r="C7791" t="s">
        <v>423</v>
      </c>
      <c r="D7791" s="34">
        <v>45413</v>
      </c>
      <c r="E7791">
        <v>431.45</v>
      </c>
      <c r="F7791" s="24">
        <v>38.53</v>
      </c>
      <c r="G7791" s="24">
        <f t="shared" si="121"/>
        <v>469.98</v>
      </c>
    </row>
    <row r="7792" spans="1:7" x14ac:dyDescent="0.25">
      <c r="A7792" t="s">
        <v>311</v>
      </c>
      <c r="B7792" t="s">
        <v>314</v>
      </c>
      <c r="C7792" t="s">
        <v>424</v>
      </c>
      <c r="D7792" s="34">
        <v>45413</v>
      </c>
      <c r="E7792">
        <v>431.45</v>
      </c>
      <c r="F7792" s="24">
        <v>38.53</v>
      </c>
      <c r="G7792" s="24">
        <f t="shared" si="121"/>
        <v>469.98</v>
      </c>
    </row>
    <row r="7793" spans="1:7" x14ac:dyDescent="0.25">
      <c r="A7793" t="s">
        <v>311</v>
      </c>
      <c r="B7793" t="s">
        <v>314</v>
      </c>
      <c r="C7793" t="s">
        <v>425</v>
      </c>
      <c r="D7793" s="34">
        <v>45413</v>
      </c>
      <c r="E7793">
        <v>431.45</v>
      </c>
      <c r="F7793" s="24">
        <v>38.53</v>
      </c>
      <c r="G7793" s="24">
        <f t="shared" si="121"/>
        <v>469.98</v>
      </c>
    </row>
    <row r="7794" spans="1:7" x14ac:dyDescent="0.25">
      <c r="A7794" t="s">
        <v>311</v>
      </c>
      <c r="B7794" t="s">
        <v>314</v>
      </c>
      <c r="C7794" t="s">
        <v>426</v>
      </c>
      <c r="D7794" s="34">
        <v>45413</v>
      </c>
      <c r="E7794">
        <v>432.85</v>
      </c>
      <c r="F7794" s="24">
        <v>38.659999999999997</v>
      </c>
      <c r="G7794" s="24">
        <f t="shared" si="121"/>
        <v>471.51</v>
      </c>
    </row>
    <row r="7795" spans="1:7" x14ac:dyDescent="0.25">
      <c r="A7795" t="s">
        <v>311</v>
      </c>
      <c r="B7795" t="s">
        <v>314</v>
      </c>
      <c r="C7795" t="s">
        <v>427</v>
      </c>
      <c r="D7795" s="34">
        <v>45413</v>
      </c>
      <c r="E7795">
        <v>431.45</v>
      </c>
      <c r="F7795" s="24">
        <v>38.53</v>
      </c>
      <c r="G7795" s="24">
        <f t="shared" si="121"/>
        <v>469.98</v>
      </c>
    </row>
    <row r="7796" spans="1:7" x14ac:dyDescent="0.25">
      <c r="A7796" t="s">
        <v>311</v>
      </c>
      <c r="B7796" t="s">
        <v>314</v>
      </c>
      <c r="C7796" t="s">
        <v>428</v>
      </c>
      <c r="D7796" s="34">
        <v>45413</v>
      </c>
      <c r="E7796">
        <v>431.45</v>
      </c>
      <c r="F7796" s="24">
        <v>38.53</v>
      </c>
      <c r="G7796" s="24">
        <f t="shared" si="121"/>
        <v>469.98</v>
      </c>
    </row>
    <row r="7797" spans="1:7" x14ac:dyDescent="0.25">
      <c r="A7797" t="s">
        <v>311</v>
      </c>
      <c r="B7797" t="s">
        <v>314</v>
      </c>
      <c r="C7797" t="s">
        <v>429</v>
      </c>
      <c r="D7797" s="34">
        <v>45413</v>
      </c>
      <c r="E7797">
        <v>431.45</v>
      </c>
      <c r="F7797" s="24">
        <v>38.53</v>
      </c>
      <c r="G7797" s="24">
        <f t="shared" si="121"/>
        <v>469.98</v>
      </c>
    </row>
    <row r="7798" spans="1:7" x14ac:dyDescent="0.25">
      <c r="A7798" t="s">
        <v>311</v>
      </c>
      <c r="B7798" t="s">
        <v>314</v>
      </c>
      <c r="C7798" t="s">
        <v>430</v>
      </c>
      <c r="D7798" s="34">
        <v>45413</v>
      </c>
      <c r="E7798">
        <v>432.85</v>
      </c>
      <c r="F7798" s="24">
        <v>38.659999999999997</v>
      </c>
      <c r="G7798" s="24">
        <f t="shared" si="121"/>
        <v>471.51</v>
      </c>
    </row>
    <row r="7799" spans="1:7" x14ac:dyDescent="0.25">
      <c r="A7799" t="s">
        <v>311</v>
      </c>
      <c r="B7799" t="s">
        <v>314</v>
      </c>
      <c r="C7799" t="s">
        <v>431</v>
      </c>
      <c r="D7799" s="34">
        <v>45413</v>
      </c>
      <c r="E7799">
        <v>432.85</v>
      </c>
      <c r="F7799" s="24">
        <v>38.659999999999997</v>
      </c>
      <c r="G7799" s="24">
        <f t="shared" si="121"/>
        <v>471.51</v>
      </c>
    </row>
    <row r="7800" spans="1:7" x14ac:dyDescent="0.25">
      <c r="A7800" t="s">
        <v>311</v>
      </c>
      <c r="B7800" t="s">
        <v>314</v>
      </c>
      <c r="C7800" t="s">
        <v>432</v>
      </c>
      <c r="D7800" s="34">
        <v>45413</v>
      </c>
      <c r="E7800">
        <v>432.85</v>
      </c>
      <c r="F7800" s="24">
        <v>38.659999999999997</v>
      </c>
      <c r="G7800" s="24">
        <f t="shared" si="121"/>
        <v>471.51</v>
      </c>
    </row>
    <row r="7801" spans="1:7" x14ac:dyDescent="0.25">
      <c r="A7801" t="s">
        <v>311</v>
      </c>
      <c r="B7801" t="s">
        <v>314</v>
      </c>
      <c r="C7801" t="s">
        <v>433</v>
      </c>
      <c r="D7801" s="34">
        <v>45413</v>
      </c>
      <c r="E7801">
        <v>432.85</v>
      </c>
      <c r="F7801" s="24">
        <v>38.659999999999997</v>
      </c>
      <c r="G7801" s="24">
        <f t="shared" si="121"/>
        <v>471.51</v>
      </c>
    </row>
    <row r="7802" spans="1:7" x14ac:dyDescent="0.25">
      <c r="A7802" t="s">
        <v>311</v>
      </c>
      <c r="B7802" t="s">
        <v>314</v>
      </c>
      <c r="C7802" t="s">
        <v>434</v>
      </c>
      <c r="D7802" s="34">
        <v>45413</v>
      </c>
      <c r="E7802">
        <v>432.85</v>
      </c>
      <c r="F7802" s="24">
        <v>38.659999999999997</v>
      </c>
      <c r="G7802" s="24">
        <f t="shared" si="121"/>
        <v>471.51</v>
      </c>
    </row>
    <row r="7803" spans="1:7" x14ac:dyDescent="0.25">
      <c r="A7803" t="s">
        <v>311</v>
      </c>
      <c r="B7803" t="s">
        <v>314</v>
      </c>
      <c r="C7803" t="s">
        <v>435</v>
      </c>
      <c r="D7803" s="34">
        <v>45413</v>
      </c>
      <c r="E7803">
        <v>432.85</v>
      </c>
      <c r="F7803" s="24">
        <v>38.659999999999997</v>
      </c>
      <c r="G7803" s="24">
        <f t="shared" si="121"/>
        <v>471.51</v>
      </c>
    </row>
    <row r="7804" spans="1:7" x14ac:dyDescent="0.25">
      <c r="A7804" t="s">
        <v>311</v>
      </c>
      <c r="B7804" t="s">
        <v>314</v>
      </c>
      <c r="C7804" t="s">
        <v>436</v>
      </c>
      <c r="D7804" s="34">
        <v>45413</v>
      </c>
      <c r="E7804">
        <v>432.85</v>
      </c>
      <c r="F7804" s="24">
        <v>38.659999999999997</v>
      </c>
      <c r="G7804" s="24">
        <f t="shared" si="121"/>
        <v>471.51</v>
      </c>
    </row>
    <row r="7805" spans="1:7" x14ac:dyDescent="0.25">
      <c r="A7805" t="s">
        <v>311</v>
      </c>
      <c r="B7805" t="s">
        <v>314</v>
      </c>
      <c r="C7805" t="s">
        <v>437</v>
      </c>
      <c r="D7805" s="34">
        <v>45413</v>
      </c>
      <c r="E7805">
        <v>432.85</v>
      </c>
      <c r="F7805" s="24">
        <v>38.659999999999997</v>
      </c>
      <c r="G7805" s="24">
        <f t="shared" si="121"/>
        <v>471.51</v>
      </c>
    </row>
    <row r="7806" spans="1:7" x14ac:dyDescent="0.25">
      <c r="A7806" t="s">
        <v>311</v>
      </c>
      <c r="B7806" t="s">
        <v>314</v>
      </c>
      <c r="C7806" t="s">
        <v>438</v>
      </c>
      <c r="D7806" s="34">
        <v>45413</v>
      </c>
      <c r="E7806">
        <v>432.85</v>
      </c>
      <c r="F7806" s="24">
        <v>38.659999999999997</v>
      </c>
      <c r="G7806" s="24">
        <f t="shared" si="121"/>
        <v>471.51</v>
      </c>
    </row>
    <row r="7807" spans="1:7" x14ac:dyDescent="0.25">
      <c r="A7807" t="s">
        <v>311</v>
      </c>
      <c r="B7807" t="s">
        <v>314</v>
      </c>
      <c r="C7807" t="s">
        <v>439</v>
      </c>
      <c r="D7807" s="34">
        <v>45413</v>
      </c>
      <c r="E7807">
        <v>432.85</v>
      </c>
      <c r="F7807" s="24">
        <v>38.659999999999997</v>
      </c>
      <c r="G7807" s="24">
        <f t="shared" si="121"/>
        <v>471.51</v>
      </c>
    </row>
    <row r="7808" spans="1:7" x14ac:dyDescent="0.25">
      <c r="A7808" t="s">
        <v>311</v>
      </c>
      <c r="B7808" t="s">
        <v>314</v>
      </c>
      <c r="C7808" t="s">
        <v>440</v>
      </c>
      <c r="D7808" s="34">
        <v>45413</v>
      </c>
      <c r="E7808">
        <v>432.85</v>
      </c>
      <c r="F7808" s="24">
        <v>38.659999999999997</v>
      </c>
      <c r="G7808" s="24">
        <f t="shared" si="121"/>
        <v>471.51</v>
      </c>
    </row>
    <row r="7809" spans="1:7" x14ac:dyDescent="0.25">
      <c r="A7809" t="s">
        <v>311</v>
      </c>
      <c r="B7809" t="s">
        <v>314</v>
      </c>
      <c r="C7809" t="s">
        <v>441</v>
      </c>
      <c r="D7809" s="34">
        <v>45413</v>
      </c>
      <c r="E7809">
        <v>432.85</v>
      </c>
      <c r="F7809" s="24">
        <v>38.659999999999997</v>
      </c>
      <c r="G7809" s="24">
        <f t="shared" si="121"/>
        <v>471.51</v>
      </c>
    </row>
    <row r="7810" spans="1:7" x14ac:dyDescent="0.25">
      <c r="A7810" t="s">
        <v>311</v>
      </c>
      <c r="B7810" t="s">
        <v>314</v>
      </c>
      <c r="C7810" t="s">
        <v>442</v>
      </c>
      <c r="D7810" s="34">
        <v>45413</v>
      </c>
      <c r="E7810">
        <v>432.85</v>
      </c>
      <c r="F7810" s="24">
        <v>38.659999999999997</v>
      </c>
      <c r="G7810" s="24">
        <f t="shared" si="121"/>
        <v>471.51</v>
      </c>
    </row>
    <row r="7811" spans="1:7" x14ac:dyDescent="0.25">
      <c r="A7811" t="s">
        <v>311</v>
      </c>
      <c r="B7811" t="s">
        <v>314</v>
      </c>
      <c r="C7811" t="s">
        <v>443</v>
      </c>
      <c r="D7811" s="34">
        <v>45413</v>
      </c>
      <c r="E7811">
        <v>432.85</v>
      </c>
      <c r="F7811" s="24">
        <v>38.659999999999997</v>
      </c>
      <c r="G7811" s="24">
        <f t="shared" ref="G7811:G7874" si="122">SUM(E7811:F7811)</f>
        <v>471.51</v>
      </c>
    </row>
    <row r="7812" spans="1:7" x14ac:dyDescent="0.25">
      <c r="A7812" t="s">
        <v>311</v>
      </c>
      <c r="B7812" t="s">
        <v>314</v>
      </c>
      <c r="C7812" t="s">
        <v>444</v>
      </c>
      <c r="D7812" s="34">
        <v>45413</v>
      </c>
      <c r="E7812">
        <v>432.85</v>
      </c>
      <c r="F7812" s="24">
        <v>38.659999999999997</v>
      </c>
      <c r="G7812" s="24">
        <f t="shared" si="122"/>
        <v>471.51</v>
      </c>
    </row>
    <row r="7813" spans="1:7" x14ac:dyDescent="0.25">
      <c r="A7813" t="s">
        <v>311</v>
      </c>
      <c r="B7813" t="s">
        <v>314</v>
      </c>
      <c r="C7813" t="s">
        <v>445</v>
      </c>
      <c r="D7813" s="34">
        <v>45413</v>
      </c>
      <c r="E7813">
        <v>432.85</v>
      </c>
      <c r="F7813" s="24">
        <v>38.659999999999997</v>
      </c>
      <c r="G7813" s="24">
        <f t="shared" si="122"/>
        <v>471.51</v>
      </c>
    </row>
    <row r="7814" spans="1:7" x14ac:dyDescent="0.25">
      <c r="A7814" t="s">
        <v>311</v>
      </c>
      <c r="B7814" t="s">
        <v>314</v>
      </c>
      <c r="C7814" t="s">
        <v>446</v>
      </c>
      <c r="D7814" s="34">
        <v>45413</v>
      </c>
      <c r="E7814">
        <v>432.85</v>
      </c>
      <c r="F7814" s="24">
        <v>38.659999999999997</v>
      </c>
      <c r="G7814" s="24">
        <f t="shared" si="122"/>
        <v>471.51</v>
      </c>
    </row>
    <row r="7815" spans="1:7" x14ac:dyDescent="0.25">
      <c r="A7815" t="s">
        <v>311</v>
      </c>
      <c r="B7815" t="s">
        <v>314</v>
      </c>
      <c r="C7815" t="s">
        <v>447</v>
      </c>
      <c r="D7815" s="34">
        <v>45413</v>
      </c>
      <c r="E7815">
        <v>432.85</v>
      </c>
      <c r="F7815" s="24">
        <v>38.659999999999997</v>
      </c>
      <c r="G7815" s="24">
        <f t="shared" si="122"/>
        <v>471.51</v>
      </c>
    </row>
    <row r="7816" spans="1:7" x14ac:dyDescent="0.25">
      <c r="A7816" t="s">
        <v>311</v>
      </c>
      <c r="B7816" t="s">
        <v>314</v>
      </c>
      <c r="C7816" t="s">
        <v>448</v>
      </c>
      <c r="D7816" s="34">
        <v>45413</v>
      </c>
      <c r="E7816">
        <v>432.85</v>
      </c>
      <c r="F7816" s="24">
        <v>38.659999999999997</v>
      </c>
      <c r="G7816" s="24">
        <f t="shared" si="122"/>
        <v>471.51</v>
      </c>
    </row>
    <row r="7817" spans="1:7" x14ac:dyDescent="0.25">
      <c r="A7817" t="s">
        <v>311</v>
      </c>
      <c r="B7817" t="s">
        <v>314</v>
      </c>
      <c r="C7817" t="s">
        <v>449</v>
      </c>
      <c r="D7817" s="34">
        <v>45413</v>
      </c>
      <c r="E7817">
        <v>432.85</v>
      </c>
      <c r="F7817" s="24">
        <v>38.659999999999997</v>
      </c>
      <c r="G7817" s="24">
        <f t="shared" si="122"/>
        <v>471.51</v>
      </c>
    </row>
    <row r="7818" spans="1:7" x14ac:dyDescent="0.25">
      <c r="A7818" t="s">
        <v>311</v>
      </c>
      <c r="B7818" t="s">
        <v>314</v>
      </c>
      <c r="C7818" t="s">
        <v>450</v>
      </c>
      <c r="D7818" s="34">
        <v>45413</v>
      </c>
      <c r="E7818">
        <v>432.85</v>
      </c>
      <c r="F7818" s="24">
        <v>38.659999999999997</v>
      </c>
      <c r="G7818" s="24">
        <f t="shared" si="122"/>
        <v>471.51</v>
      </c>
    </row>
    <row r="7819" spans="1:7" x14ac:dyDescent="0.25">
      <c r="A7819" t="s">
        <v>311</v>
      </c>
      <c r="B7819" t="s">
        <v>314</v>
      </c>
      <c r="C7819" t="s">
        <v>451</v>
      </c>
      <c r="D7819" s="34">
        <v>45413</v>
      </c>
      <c r="E7819">
        <v>432.85</v>
      </c>
      <c r="F7819" s="24">
        <v>38.659999999999997</v>
      </c>
      <c r="G7819" s="24">
        <f t="shared" si="122"/>
        <v>471.51</v>
      </c>
    </row>
    <row r="7820" spans="1:7" x14ac:dyDescent="0.25">
      <c r="A7820" t="s">
        <v>311</v>
      </c>
      <c r="B7820" t="s">
        <v>314</v>
      </c>
      <c r="C7820" t="s">
        <v>452</v>
      </c>
      <c r="D7820" s="34">
        <v>45413</v>
      </c>
      <c r="E7820">
        <v>432.85</v>
      </c>
      <c r="F7820" s="24">
        <v>38.659999999999997</v>
      </c>
      <c r="G7820" s="24">
        <f t="shared" si="122"/>
        <v>471.51</v>
      </c>
    </row>
    <row r="7821" spans="1:7" x14ac:dyDescent="0.25">
      <c r="A7821" t="s">
        <v>311</v>
      </c>
      <c r="B7821" t="s">
        <v>314</v>
      </c>
      <c r="C7821" t="s">
        <v>453</v>
      </c>
      <c r="D7821" s="34">
        <v>45413</v>
      </c>
      <c r="E7821">
        <v>432.85</v>
      </c>
      <c r="F7821" s="24">
        <v>38.659999999999997</v>
      </c>
      <c r="G7821" s="24">
        <f t="shared" si="122"/>
        <v>471.51</v>
      </c>
    </row>
    <row r="7822" spans="1:7" x14ac:dyDescent="0.25">
      <c r="A7822" t="s">
        <v>311</v>
      </c>
      <c r="B7822" t="s">
        <v>314</v>
      </c>
      <c r="C7822" t="s">
        <v>454</v>
      </c>
      <c r="D7822" s="34">
        <v>45413</v>
      </c>
      <c r="E7822">
        <v>432.85</v>
      </c>
      <c r="F7822" s="24">
        <v>38.659999999999997</v>
      </c>
      <c r="G7822" s="24">
        <f t="shared" si="122"/>
        <v>471.51</v>
      </c>
    </row>
    <row r="7823" spans="1:7" x14ac:dyDescent="0.25">
      <c r="A7823" t="s">
        <v>311</v>
      </c>
      <c r="B7823" t="s">
        <v>314</v>
      </c>
      <c r="C7823" t="s">
        <v>455</v>
      </c>
      <c r="D7823" s="34">
        <v>45413</v>
      </c>
      <c r="E7823">
        <v>432.85</v>
      </c>
      <c r="F7823" s="24">
        <v>38.659999999999997</v>
      </c>
      <c r="G7823" s="24">
        <f t="shared" si="122"/>
        <v>471.51</v>
      </c>
    </row>
    <row r="7824" spans="1:7" x14ac:dyDescent="0.25">
      <c r="A7824" t="s">
        <v>311</v>
      </c>
      <c r="B7824" t="s">
        <v>314</v>
      </c>
      <c r="C7824" t="s">
        <v>456</v>
      </c>
      <c r="D7824" s="34">
        <v>45413</v>
      </c>
      <c r="E7824">
        <v>432.85</v>
      </c>
      <c r="F7824" s="24">
        <v>38.659999999999997</v>
      </c>
      <c r="G7824" s="24">
        <f t="shared" si="122"/>
        <v>471.51</v>
      </c>
    </row>
    <row r="7825" spans="1:7" x14ac:dyDescent="0.25">
      <c r="A7825" t="s">
        <v>311</v>
      </c>
      <c r="B7825" t="s">
        <v>314</v>
      </c>
      <c r="C7825" t="s">
        <v>457</v>
      </c>
      <c r="D7825" s="34">
        <v>45413</v>
      </c>
      <c r="E7825">
        <v>432.85</v>
      </c>
      <c r="F7825" s="24">
        <v>38.659999999999997</v>
      </c>
      <c r="G7825" s="24">
        <f t="shared" si="122"/>
        <v>471.51</v>
      </c>
    </row>
    <row r="7826" spans="1:7" x14ac:dyDescent="0.25">
      <c r="A7826" t="s">
        <v>311</v>
      </c>
      <c r="B7826" t="s">
        <v>314</v>
      </c>
      <c r="C7826" t="s">
        <v>458</v>
      </c>
      <c r="D7826" s="34">
        <v>45413</v>
      </c>
      <c r="E7826">
        <v>432.85</v>
      </c>
      <c r="F7826" s="24">
        <v>38.659999999999997</v>
      </c>
      <c r="G7826" s="24">
        <f t="shared" si="122"/>
        <v>471.51</v>
      </c>
    </row>
    <row r="7827" spans="1:7" x14ac:dyDescent="0.25">
      <c r="A7827" t="s">
        <v>311</v>
      </c>
      <c r="B7827" t="s">
        <v>314</v>
      </c>
      <c r="C7827" t="s">
        <v>459</v>
      </c>
      <c r="D7827" s="34">
        <v>45413</v>
      </c>
      <c r="E7827">
        <v>432.85</v>
      </c>
      <c r="F7827" s="24">
        <v>38.659999999999997</v>
      </c>
      <c r="G7827" s="24">
        <f t="shared" si="122"/>
        <v>471.51</v>
      </c>
    </row>
    <row r="7828" spans="1:7" x14ac:dyDescent="0.25">
      <c r="A7828" t="s">
        <v>311</v>
      </c>
      <c r="B7828" t="s">
        <v>314</v>
      </c>
      <c r="C7828" t="s">
        <v>460</v>
      </c>
      <c r="D7828" s="34">
        <v>45413</v>
      </c>
      <c r="E7828">
        <v>432.85</v>
      </c>
      <c r="F7828" s="24">
        <v>38.659999999999997</v>
      </c>
      <c r="G7828" s="24">
        <f t="shared" si="122"/>
        <v>471.51</v>
      </c>
    </row>
    <row r="7829" spans="1:7" x14ac:dyDescent="0.25">
      <c r="A7829" t="s">
        <v>311</v>
      </c>
      <c r="B7829" t="s">
        <v>314</v>
      </c>
      <c r="C7829" t="s">
        <v>461</v>
      </c>
      <c r="D7829" s="34">
        <v>45413</v>
      </c>
      <c r="E7829">
        <v>432.85</v>
      </c>
      <c r="F7829" s="24">
        <v>38.659999999999997</v>
      </c>
      <c r="G7829" s="24">
        <f t="shared" si="122"/>
        <v>471.51</v>
      </c>
    </row>
    <row r="7830" spans="1:7" x14ac:dyDescent="0.25">
      <c r="A7830" t="s">
        <v>311</v>
      </c>
      <c r="B7830" t="s">
        <v>314</v>
      </c>
      <c r="C7830" t="s">
        <v>462</v>
      </c>
      <c r="D7830" s="34">
        <v>45413</v>
      </c>
      <c r="E7830">
        <v>432.85</v>
      </c>
      <c r="F7830" s="24">
        <v>38.659999999999997</v>
      </c>
      <c r="G7830" s="24">
        <f t="shared" si="122"/>
        <v>471.51</v>
      </c>
    </row>
    <row r="7831" spans="1:7" x14ac:dyDescent="0.25">
      <c r="A7831" t="s">
        <v>311</v>
      </c>
      <c r="B7831" t="s">
        <v>314</v>
      </c>
      <c r="C7831" t="s">
        <v>463</v>
      </c>
      <c r="D7831" s="34">
        <v>45413</v>
      </c>
      <c r="E7831">
        <v>432.85</v>
      </c>
      <c r="F7831" s="24">
        <v>38.659999999999997</v>
      </c>
      <c r="G7831" s="24">
        <f t="shared" si="122"/>
        <v>471.51</v>
      </c>
    </row>
    <row r="7832" spans="1:7" x14ac:dyDescent="0.25">
      <c r="A7832" t="s">
        <v>311</v>
      </c>
      <c r="B7832" t="s">
        <v>314</v>
      </c>
      <c r="C7832" t="s">
        <v>464</v>
      </c>
      <c r="D7832" s="34">
        <v>45413</v>
      </c>
      <c r="E7832">
        <v>432.85</v>
      </c>
      <c r="F7832" s="24">
        <v>38.659999999999997</v>
      </c>
      <c r="G7832" s="24">
        <f t="shared" si="122"/>
        <v>471.51</v>
      </c>
    </row>
    <row r="7833" spans="1:7" x14ac:dyDescent="0.25">
      <c r="A7833" t="s">
        <v>311</v>
      </c>
      <c r="B7833" t="s">
        <v>314</v>
      </c>
      <c r="C7833" t="s">
        <v>465</v>
      </c>
      <c r="D7833" s="34">
        <v>45413</v>
      </c>
      <c r="E7833">
        <v>432.85</v>
      </c>
      <c r="F7833" s="24">
        <v>38.659999999999997</v>
      </c>
      <c r="G7833" s="24">
        <f t="shared" si="122"/>
        <v>471.51</v>
      </c>
    </row>
    <row r="7834" spans="1:7" x14ac:dyDescent="0.25">
      <c r="A7834" t="s">
        <v>311</v>
      </c>
      <c r="B7834" t="s">
        <v>314</v>
      </c>
      <c r="C7834" t="s">
        <v>466</v>
      </c>
      <c r="D7834" s="34">
        <v>45413</v>
      </c>
      <c r="E7834">
        <v>432.85</v>
      </c>
      <c r="F7834" s="24">
        <v>38.659999999999997</v>
      </c>
      <c r="G7834" s="24">
        <f t="shared" si="122"/>
        <v>471.51</v>
      </c>
    </row>
    <row r="7835" spans="1:7" x14ac:dyDescent="0.25">
      <c r="A7835" t="s">
        <v>311</v>
      </c>
      <c r="B7835" t="s">
        <v>314</v>
      </c>
      <c r="C7835" t="s">
        <v>467</v>
      </c>
      <c r="D7835" s="34">
        <v>45413</v>
      </c>
      <c r="E7835">
        <v>432.85</v>
      </c>
      <c r="F7835" s="24">
        <v>38.659999999999997</v>
      </c>
      <c r="G7835" s="24">
        <f t="shared" si="122"/>
        <v>471.51</v>
      </c>
    </row>
    <row r="7836" spans="1:7" x14ac:dyDescent="0.25">
      <c r="A7836" t="s">
        <v>311</v>
      </c>
      <c r="B7836" t="s">
        <v>314</v>
      </c>
      <c r="C7836" t="s">
        <v>468</v>
      </c>
      <c r="D7836" s="34">
        <v>45413</v>
      </c>
      <c r="E7836">
        <v>432.85</v>
      </c>
      <c r="F7836" s="24">
        <v>38.659999999999997</v>
      </c>
      <c r="G7836" s="24">
        <f t="shared" si="122"/>
        <v>471.51</v>
      </c>
    </row>
    <row r="7837" spans="1:7" x14ac:dyDescent="0.25">
      <c r="A7837" t="s">
        <v>311</v>
      </c>
      <c r="B7837" t="s">
        <v>314</v>
      </c>
      <c r="C7837" t="s">
        <v>469</v>
      </c>
      <c r="D7837" s="34">
        <v>45413</v>
      </c>
      <c r="E7837">
        <v>432.85</v>
      </c>
      <c r="F7837" s="24">
        <v>38.659999999999997</v>
      </c>
      <c r="G7837" s="24">
        <f t="shared" si="122"/>
        <v>471.51</v>
      </c>
    </row>
    <row r="7838" spans="1:7" x14ac:dyDescent="0.25">
      <c r="A7838" t="s">
        <v>311</v>
      </c>
      <c r="B7838" t="s">
        <v>314</v>
      </c>
      <c r="C7838" t="s">
        <v>470</v>
      </c>
      <c r="D7838" s="34">
        <v>45413</v>
      </c>
      <c r="E7838">
        <v>432.85</v>
      </c>
      <c r="F7838" s="24">
        <v>38.659999999999997</v>
      </c>
      <c r="G7838" s="24">
        <f t="shared" si="122"/>
        <v>471.51</v>
      </c>
    </row>
    <row r="7839" spans="1:7" x14ac:dyDescent="0.25">
      <c r="A7839" t="s">
        <v>311</v>
      </c>
      <c r="B7839" t="s">
        <v>314</v>
      </c>
      <c r="C7839" t="s">
        <v>471</v>
      </c>
      <c r="D7839" s="34">
        <v>45413</v>
      </c>
      <c r="E7839">
        <v>432.85</v>
      </c>
      <c r="F7839" s="24">
        <v>38.659999999999997</v>
      </c>
      <c r="G7839" s="24">
        <f t="shared" si="122"/>
        <v>471.51</v>
      </c>
    </row>
    <row r="7840" spans="1:7" x14ac:dyDescent="0.25">
      <c r="A7840" t="s">
        <v>311</v>
      </c>
      <c r="B7840" t="s">
        <v>314</v>
      </c>
      <c r="C7840" t="s">
        <v>472</v>
      </c>
      <c r="D7840" s="34">
        <v>45413</v>
      </c>
      <c r="E7840">
        <v>432.85</v>
      </c>
      <c r="F7840" s="24">
        <v>38.659999999999997</v>
      </c>
      <c r="G7840" s="24">
        <f t="shared" si="122"/>
        <v>471.51</v>
      </c>
    </row>
    <row r="7841" spans="1:7" x14ac:dyDescent="0.25">
      <c r="A7841" t="s">
        <v>311</v>
      </c>
      <c r="B7841" t="s">
        <v>314</v>
      </c>
      <c r="C7841" t="s">
        <v>473</v>
      </c>
      <c r="D7841" s="34">
        <v>45413</v>
      </c>
      <c r="E7841">
        <v>432.85</v>
      </c>
      <c r="F7841" s="24">
        <v>38.659999999999997</v>
      </c>
      <c r="G7841" s="24">
        <f t="shared" si="122"/>
        <v>471.51</v>
      </c>
    </row>
    <row r="7842" spans="1:7" x14ac:dyDescent="0.25">
      <c r="A7842" t="s">
        <v>311</v>
      </c>
      <c r="B7842" t="s">
        <v>314</v>
      </c>
      <c r="C7842" t="s">
        <v>474</v>
      </c>
      <c r="D7842" s="34">
        <v>45413</v>
      </c>
      <c r="E7842">
        <v>432.85</v>
      </c>
      <c r="F7842" s="24">
        <v>38.659999999999997</v>
      </c>
      <c r="G7842" s="24">
        <f t="shared" si="122"/>
        <v>471.51</v>
      </c>
    </row>
    <row r="7843" spans="1:7" x14ac:dyDescent="0.25">
      <c r="A7843" t="s">
        <v>311</v>
      </c>
      <c r="B7843" t="s">
        <v>314</v>
      </c>
      <c r="C7843" t="s">
        <v>475</v>
      </c>
      <c r="D7843" s="34">
        <v>45413</v>
      </c>
      <c r="E7843">
        <v>432.85</v>
      </c>
      <c r="F7843" s="24">
        <v>38.659999999999997</v>
      </c>
      <c r="G7843" s="24">
        <f t="shared" si="122"/>
        <v>471.51</v>
      </c>
    </row>
    <row r="7844" spans="1:7" x14ac:dyDescent="0.25">
      <c r="A7844" t="s">
        <v>311</v>
      </c>
      <c r="B7844" t="s">
        <v>314</v>
      </c>
      <c r="C7844" t="s">
        <v>476</v>
      </c>
      <c r="D7844" s="34">
        <v>45413</v>
      </c>
      <c r="E7844">
        <v>431.45</v>
      </c>
      <c r="F7844" s="24">
        <v>38.53</v>
      </c>
      <c r="G7844" s="24">
        <f t="shared" si="122"/>
        <v>469.98</v>
      </c>
    </row>
    <row r="7845" spans="1:7" x14ac:dyDescent="0.25">
      <c r="A7845" t="s">
        <v>311</v>
      </c>
      <c r="B7845" t="s">
        <v>314</v>
      </c>
      <c r="C7845" t="s">
        <v>477</v>
      </c>
      <c r="D7845" s="34">
        <v>45413</v>
      </c>
      <c r="E7845">
        <v>432.85</v>
      </c>
      <c r="F7845" s="24">
        <v>38.659999999999997</v>
      </c>
      <c r="G7845" s="24">
        <f t="shared" si="122"/>
        <v>471.51</v>
      </c>
    </row>
    <row r="7846" spans="1:7" x14ac:dyDescent="0.25">
      <c r="A7846" t="s">
        <v>311</v>
      </c>
      <c r="B7846" t="s">
        <v>314</v>
      </c>
      <c r="C7846" t="s">
        <v>478</v>
      </c>
      <c r="D7846" s="34">
        <v>45413</v>
      </c>
      <c r="E7846">
        <v>432.85</v>
      </c>
      <c r="F7846" s="24">
        <v>38.659999999999997</v>
      </c>
      <c r="G7846" s="24">
        <f t="shared" si="122"/>
        <v>471.51</v>
      </c>
    </row>
    <row r="7847" spans="1:7" x14ac:dyDescent="0.25">
      <c r="A7847" t="s">
        <v>311</v>
      </c>
      <c r="B7847" t="s">
        <v>314</v>
      </c>
      <c r="C7847" t="s">
        <v>479</v>
      </c>
      <c r="D7847" s="34">
        <v>45413</v>
      </c>
      <c r="E7847">
        <v>432.85</v>
      </c>
      <c r="F7847" s="24">
        <v>38.659999999999997</v>
      </c>
      <c r="G7847" s="24">
        <f t="shared" si="122"/>
        <v>471.51</v>
      </c>
    </row>
    <row r="7848" spans="1:7" x14ac:dyDescent="0.25">
      <c r="A7848" t="s">
        <v>311</v>
      </c>
      <c r="B7848" t="s">
        <v>314</v>
      </c>
      <c r="C7848" t="s">
        <v>480</v>
      </c>
      <c r="D7848" s="34">
        <v>45413</v>
      </c>
      <c r="E7848">
        <v>432.85</v>
      </c>
      <c r="F7848" s="24">
        <v>38.659999999999997</v>
      </c>
      <c r="G7848" s="24">
        <f t="shared" si="122"/>
        <v>471.51</v>
      </c>
    </row>
    <row r="7849" spans="1:7" x14ac:dyDescent="0.25">
      <c r="A7849" t="s">
        <v>311</v>
      </c>
      <c r="B7849" t="s">
        <v>314</v>
      </c>
      <c r="C7849" t="s">
        <v>481</v>
      </c>
      <c r="D7849" s="34">
        <v>45413</v>
      </c>
      <c r="E7849">
        <v>431.45</v>
      </c>
      <c r="F7849" s="24">
        <v>38.53</v>
      </c>
      <c r="G7849" s="24">
        <f t="shared" si="122"/>
        <v>469.98</v>
      </c>
    </row>
    <row r="7850" spans="1:7" x14ac:dyDescent="0.25">
      <c r="A7850" t="s">
        <v>311</v>
      </c>
      <c r="B7850" t="s">
        <v>314</v>
      </c>
      <c r="C7850" t="s">
        <v>482</v>
      </c>
      <c r="D7850" s="34">
        <v>45413</v>
      </c>
      <c r="E7850">
        <v>431.45</v>
      </c>
      <c r="F7850" s="24">
        <v>38.53</v>
      </c>
      <c r="G7850" s="24">
        <f t="shared" si="122"/>
        <v>469.98</v>
      </c>
    </row>
    <row r="7851" spans="1:7" x14ac:dyDescent="0.25">
      <c r="A7851" t="s">
        <v>311</v>
      </c>
      <c r="B7851" t="s">
        <v>314</v>
      </c>
      <c r="C7851" t="s">
        <v>483</v>
      </c>
      <c r="D7851" s="34">
        <v>45413</v>
      </c>
      <c r="E7851">
        <v>431.45</v>
      </c>
      <c r="F7851" s="24">
        <v>38.53</v>
      </c>
      <c r="G7851" s="24">
        <f t="shared" si="122"/>
        <v>469.98</v>
      </c>
    </row>
    <row r="7852" spans="1:7" x14ac:dyDescent="0.25">
      <c r="A7852" t="s">
        <v>311</v>
      </c>
      <c r="B7852" t="s">
        <v>314</v>
      </c>
      <c r="C7852" t="s">
        <v>484</v>
      </c>
      <c r="D7852" s="34">
        <v>45413</v>
      </c>
      <c r="E7852">
        <v>431.45</v>
      </c>
      <c r="F7852" s="24">
        <v>38.53</v>
      </c>
      <c r="G7852" s="24">
        <f t="shared" si="122"/>
        <v>469.98</v>
      </c>
    </row>
    <row r="7853" spans="1:7" x14ac:dyDescent="0.25">
      <c r="A7853" t="s">
        <v>311</v>
      </c>
      <c r="B7853" t="s">
        <v>314</v>
      </c>
      <c r="C7853" t="s">
        <v>485</v>
      </c>
      <c r="D7853" s="34">
        <v>45413</v>
      </c>
      <c r="E7853">
        <v>431.45</v>
      </c>
      <c r="F7853" s="24">
        <v>38.53</v>
      </c>
      <c r="G7853" s="24">
        <f t="shared" si="122"/>
        <v>469.98</v>
      </c>
    </row>
    <row r="7854" spans="1:7" x14ac:dyDescent="0.25">
      <c r="A7854" t="s">
        <v>311</v>
      </c>
      <c r="B7854" t="s">
        <v>314</v>
      </c>
      <c r="C7854" t="s">
        <v>486</v>
      </c>
      <c r="D7854" s="34">
        <v>45413</v>
      </c>
      <c r="E7854">
        <v>431.45</v>
      </c>
      <c r="F7854" s="24">
        <v>38.53</v>
      </c>
      <c r="G7854" s="24">
        <f t="shared" si="122"/>
        <v>469.98</v>
      </c>
    </row>
    <row r="7855" spans="1:7" x14ac:dyDescent="0.25">
      <c r="A7855" t="s">
        <v>311</v>
      </c>
      <c r="B7855" t="s">
        <v>314</v>
      </c>
      <c r="C7855" t="s">
        <v>487</v>
      </c>
      <c r="D7855" s="34">
        <v>45413</v>
      </c>
      <c r="E7855">
        <v>431.45</v>
      </c>
      <c r="F7855" s="24">
        <v>38.53</v>
      </c>
      <c r="G7855" s="24">
        <f t="shared" si="122"/>
        <v>469.98</v>
      </c>
    </row>
    <row r="7856" spans="1:7" x14ac:dyDescent="0.25">
      <c r="A7856" t="s">
        <v>311</v>
      </c>
      <c r="B7856" t="s">
        <v>314</v>
      </c>
      <c r="C7856" t="s">
        <v>488</v>
      </c>
      <c r="D7856" s="34">
        <v>45413</v>
      </c>
      <c r="E7856">
        <v>431.45</v>
      </c>
      <c r="F7856" s="24">
        <v>38.53</v>
      </c>
      <c r="G7856" s="24">
        <f t="shared" si="122"/>
        <v>469.98</v>
      </c>
    </row>
    <row r="7857" spans="1:7" x14ac:dyDescent="0.25">
      <c r="A7857" t="s">
        <v>311</v>
      </c>
      <c r="B7857" t="s">
        <v>314</v>
      </c>
      <c r="C7857" t="s">
        <v>489</v>
      </c>
      <c r="D7857" s="34">
        <v>45413</v>
      </c>
      <c r="E7857">
        <v>431.45</v>
      </c>
      <c r="F7857" s="24">
        <v>38.53</v>
      </c>
      <c r="G7857" s="24">
        <f t="shared" si="122"/>
        <v>469.98</v>
      </c>
    </row>
    <row r="7858" spans="1:7" x14ac:dyDescent="0.25">
      <c r="A7858" t="s">
        <v>311</v>
      </c>
      <c r="B7858" t="s">
        <v>314</v>
      </c>
      <c r="C7858" t="s">
        <v>490</v>
      </c>
      <c r="D7858" s="34">
        <v>45413</v>
      </c>
      <c r="E7858">
        <v>431.45</v>
      </c>
      <c r="F7858" s="24">
        <v>38.53</v>
      </c>
      <c r="G7858" s="24">
        <f t="shared" si="122"/>
        <v>469.98</v>
      </c>
    </row>
    <row r="7859" spans="1:7" x14ac:dyDescent="0.25">
      <c r="A7859" t="s">
        <v>311</v>
      </c>
      <c r="B7859" t="s">
        <v>314</v>
      </c>
      <c r="C7859" t="s">
        <v>491</v>
      </c>
      <c r="D7859" s="34">
        <v>45413</v>
      </c>
      <c r="E7859">
        <v>431.45</v>
      </c>
      <c r="F7859" s="24">
        <v>38.53</v>
      </c>
      <c r="G7859" s="24">
        <f t="shared" si="122"/>
        <v>469.98</v>
      </c>
    </row>
    <row r="7860" spans="1:7" x14ac:dyDescent="0.25">
      <c r="A7860" t="s">
        <v>311</v>
      </c>
      <c r="B7860" t="s">
        <v>314</v>
      </c>
      <c r="C7860" t="s">
        <v>492</v>
      </c>
      <c r="D7860" s="34">
        <v>45413</v>
      </c>
      <c r="E7860">
        <v>431.45</v>
      </c>
      <c r="F7860" s="24">
        <v>38.53</v>
      </c>
      <c r="G7860" s="24">
        <f t="shared" si="122"/>
        <v>469.98</v>
      </c>
    </row>
    <row r="7861" spans="1:7" x14ac:dyDescent="0.25">
      <c r="A7861" t="s">
        <v>311</v>
      </c>
      <c r="B7861" t="s">
        <v>314</v>
      </c>
      <c r="C7861" t="s">
        <v>493</v>
      </c>
      <c r="D7861" s="34">
        <v>45413</v>
      </c>
      <c r="E7861">
        <v>431.45</v>
      </c>
      <c r="F7861" s="24">
        <v>38.53</v>
      </c>
      <c r="G7861" s="24">
        <f t="shared" si="122"/>
        <v>469.98</v>
      </c>
    </row>
    <row r="7862" spans="1:7" x14ac:dyDescent="0.25">
      <c r="A7862" t="s">
        <v>311</v>
      </c>
      <c r="B7862" t="s">
        <v>314</v>
      </c>
      <c r="C7862" t="s">
        <v>494</v>
      </c>
      <c r="D7862" s="34">
        <v>45413</v>
      </c>
      <c r="E7862">
        <v>431.45</v>
      </c>
      <c r="F7862" s="24">
        <v>38.53</v>
      </c>
      <c r="G7862" s="24">
        <f t="shared" si="122"/>
        <v>469.98</v>
      </c>
    </row>
    <row r="7863" spans="1:7" x14ac:dyDescent="0.25">
      <c r="A7863" t="s">
        <v>311</v>
      </c>
      <c r="B7863" t="s">
        <v>314</v>
      </c>
      <c r="C7863" t="s">
        <v>495</v>
      </c>
      <c r="D7863" s="34">
        <v>45413</v>
      </c>
      <c r="E7863">
        <v>431.45</v>
      </c>
      <c r="F7863" s="24">
        <v>38.53</v>
      </c>
      <c r="G7863" s="24">
        <f t="shared" si="122"/>
        <v>469.98</v>
      </c>
    </row>
    <row r="7864" spans="1:7" x14ac:dyDescent="0.25">
      <c r="A7864" t="s">
        <v>311</v>
      </c>
      <c r="B7864" t="s">
        <v>314</v>
      </c>
      <c r="C7864" t="s">
        <v>496</v>
      </c>
      <c r="D7864" s="34">
        <v>45413</v>
      </c>
      <c r="E7864">
        <v>431.45</v>
      </c>
      <c r="F7864" s="24">
        <v>38.53</v>
      </c>
      <c r="G7864" s="24">
        <f t="shared" si="122"/>
        <v>469.98</v>
      </c>
    </row>
    <row r="7865" spans="1:7" x14ac:dyDescent="0.25">
      <c r="A7865" t="s">
        <v>311</v>
      </c>
      <c r="B7865" t="s">
        <v>314</v>
      </c>
      <c r="C7865" t="s">
        <v>497</v>
      </c>
      <c r="D7865" s="34">
        <v>45413</v>
      </c>
      <c r="E7865">
        <v>431.45</v>
      </c>
      <c r="F7865" s="24">
        <v>38.53</v>
      </c>
      <c r="G7865" s="24">
        <f t="shared" si="122"/>
        <v>469.98</v>
      </c>
    </row>
    <row r="7866" spans="1:7" x14ac:dyDescent="0.25">
      <c r="A7866" t="s">
        <v>311</v>
      </c>
      <c r="B7866" t="s">
        <v>314</v>
      </c>
      <c r="C7866" t="s">
        <v>498</v>
      </c>
      <c r="D7866" s="34">
        <v>45413</v>
      </c>
      <c r="E7866">
        <v>431.45</v>
      </c>
      <c r="F7866" s="24">
        <v>38.53</v>
      </c>
      <c r="G7866" s="24">
        <f t="shared" si="122"/>
        <v>469.98</v>
      </c>
    </row>
    <row r="7867" spans="1:7" x14ac:dyDescent="0.25">
      <c r="A7867" t="s">
        <v>311</v>
      </c>
      <c r="B7867" t="s">
        <v>314</v>
      </c>
      <c r="C7867" t="s">
        <v>499</v>
      </c>
      <c r="D7867" s="34">
        <v>45413</v>
      </c>
      <c r="E7867">
        <v>431.45</v>
      </c>
      <c r="F7867" s="24">
        <v>38.53</v>
      </c>
      <c r="G7867" s="24">
        <f t="shared" si="122"/>
        <v>469.98</v>
      </c>
    </row>
    <row r="7868" spans="1:7" x14ac:dyDescent="0.25">
      <c r="A7868" t="s">
        <v>311</v>
      </c>
      <c r="B7868" t="s">
        <v>314</v>
      </c>
      <c r="C7868" t="s">
        <v>500</v>
      </c>
      <c r="D7868" s="34">
        <v>45413</v>
      </c>
      <c r="E7868">
        <v>431.45</v>
      </c>
      <c r="F7868" s="24">
        <v>38.53</v>
      </c>
      <c r="G7868" s="24">
        <f t="shared" si="122"/>
        <v>469.98</v>
      </c>
    </row>
    <row r="7869" spans="1:7" x14ac:dyDescent="0.25">
      <c r="A7869" t="s">
        <v>311</v>
      </c>
      <c r="B7869" t="s">
        <v>314</v>
      </c>
      <c r="C7869" t="s">
        <v>501</v>
      </c>
      <c r="D7869" s="34">
        <v>45413</v>
      </c>
      <c r="E7869">
        <v>431.45</v>
      </c>
      <c r="F7869" s="24">
        <v>38.53</v>
      </c>
      <c r="G7869" s="24">
        <f t="shared" si="122"/>
        <v>469.98</v>
      </c>
    </row>
    <row r="7870" spans="1:7" x14ac:dyDescent="0.25">
      <c r="A7870" t="s">
        <v>311</v>
      </c>
      <c r="B7870" t="s">
        <v>314</v>
      </c>
      <c r="C7870" t="s">
        <v>502</v>
      </c>
      <c r="D7870" s="34">
        <v>45413</v>
      </c>
      <c r="E7870">
        <v>431.45</v>
      </c>
      <c r="F7870" s="24">
        <v>38.53</v>
      </c>
      <c r="G7870" s="24">
        <f t="shared" si="122"/>
        <v>469.98</v>
      </c>
    </row>
    <row r="7871" spans="1:7" x14ac:dyDescent="0.25">
      <c r="A7871" t="s">
        <v>311</v>
      </c>
      <c r="B7871" t="s">
        <v>314</v>
      </c>
      <c r="C7871" t="s">
        <v>503</v>
      </c>
      <c r="D7871" s="34">
        <v>45413</v>
      </c>
      <c r="E7871">
        <v>431.45</v>
      </c>
      <c r="F7871" s="24">
        <v>38.53</v>
      </c>
      <c r="G7871" s="24">
        <f t="shared" si="122"/>
        <v>469.98</v>
      </c>
    </row>
    <row r="7872" spans="1:7" x14ac:dyDescent="0.25">
      <c r="A7872" t="s">
        <v>311</v>
      </c>
      <c r="B7872" t="s">
        <v>314</v>
      </c>
      <c r="C7872" t="s">
        <v>504</v>
      </c>
      <c r="D7872" s="34">
        <v>45413</v>
      </c>
      <c r="E7872">
        <v>431.45</v>
      </c>
      <c r="F7872" s="24">
        <v>38.53</v>
      </c>
      <c r="G7872" s="24">
        <f t="shared" si="122"/>
        <v>469.98</v>
      </c>
    </row>
    <row r="7873" spans="1:7" x14ac:dyDescent="0.25">
      <c r="A7873" t="s">
        <v>311</v>
      </c>
      <c r="B7873" t="s">
        <v>314</v>
      </c>
      <c r="C7873" t="s">
        <v>505</v>
      </c>
      <c r="D7873" s="34">
        <v>45413</v>
      </c>
      <c r="E7873">
        <v>431.45</v>
      </c>
      <c r="F7873" s="24">
        <v>38.53</v>
      </c>
      <c r="G7873" s="24">
        <f t="shared" si="122"/>
        <v>469.98</v>
      </c>
    </row>
    <row r="7874" spans="1:7" x14ac:dyDescent="0.25">
      <c r="A7874" t="s">
        <v>311</v>
      </c>
      <c r="B7874" t="s">
        <v>312</v>
      </c>
      <c r="C7874" t="s">
        <v>313</v>
      </c>
      <c r="D7874" s="34">
        <v>45444</v>
      </c>
      <c r="E7874">
        <v>947234.9</v>
      </c>
      <c r="F7874" s="24">
        <v>251257.2</v>
      </c>
      <c r="G7874" s="24">
        <f t="shared" si="122"/>
        <v>1198492.1000000001</v>
      </c>
    </row>
    <row r="7875" spans="1:7" x14ac:dyDescent="0.25">
      <c r="A7875" t="s">
        <v>311</v>
      </c>
      <c r="B7875" t="s">
        <v>314</v>
      </c>
      <c r="C7875" t="s">
        <v>315</v>
      </c>
      <c r="D7875" s="34">
        <v>45444</v>
      </c>
      <c r="E7875">
        <v>432.76</v>
      </c>
      <c r="F7875" s="24">
        <v>37.22</v>
      </c>
      <c r="G7875" s="24">
        <f t="shared" ref="G7875:G7938" si="123">SUM(E7875:F7875)</f>
        <v>469.98</v>
      </c>
    </row>
    <row r="7876" spans="1:7" x14ac:dyDescent="0.25">
      <c r="A7876" t="s">
        <v>311</v>
      </c>
      <c r="B7876" t="s">
        <v>314</v>
      </c>
      <c r="C7876" t="s">
        <v>316</v>
      </c>
      <c r="D7876" s="34">
        <v>45444</v>
      </c>
      <c r="E7876">
        <v>434.17</v>
      </c>
      <c r="F7876" s="24">
        <v>37.340000000000003</v>
      </c>
      <c r="G7876" s="24">
        <f t="shared" si="123"/>
        <v>471.51</v>
      </c>
    </row>
    <row r="7877" spans="1:7" x14ac:dyDescent="0.25">
      <c r="A7877" t="s">
        <v>311</v>
      </c>
      <c r="B7877" t="s">
        <v>314</v>
      </c>
      <c r="C7877" t="s">
        <v>317</v>
      </c>
      <c r="D7877" s="34">
        <v>45444</v>
      </c>
      <c r="E7877">
        <v>432.76</v>
      </c>
      <c r="F7877" s="24">
        <v>37.22</v>
      </c>
      <c r="G7877" s="24">
        <f t="shared" si="123"/>
        <v>469.98</v>
      </c>
    </row>
    <row r="7878" spans="1:7" x14ac:dyDescent="0.25">
      <c r="A7878" t="s">
        <v>311</v>
      </c>
      <c r="B7878" t="s">
        <v>314</v>
      </c>
      <c r="C7878" t="s">
        <v>318</v>
      </c>
      <c r="D7878" s="34">
        <v>45444</v>
      </c>
      <c r="E7878">
        <v>434.17</v>
      </c>
      <c r="F7878" s="24">
        <v>37.340000000000003</v>
      </c>
      <c r="G7878" s="24">
        <f t="shared" si="123"/>
        <v>471.51</v>
      </c>
    </row>
    <row r="7879" spans="1:7" x14ac:dyDescent="0.25">
      <c r="A7879" t="s">
        <v>311</v>
      </c>
      <c r="B7879" t="s">
        <v>314</v>
      </c>
      <c r="C7879" t="s">
        <v>319</v>
      </c>
      <c r="D7879" s="34">
        <v>45444</v>
      </c>
      <c r="E7879">
        <v>434.17</v>
      </c>
      <c r="F7879" s="24">
        <v>37.340000000000003</v>
      </c>
      <c r="G7879" s="24">
        <f t="shared" si="123"/>
        <v>471.51</v>
      </c>
    </row>
    <row r="7880" spans="1:7" x14ac:dyDescent="0.25">
      <c r="A7880" t="s">
        <v>311</v>
      </c>
      <c r="B7880" t="s">
        <v>314</v>
      </c>
      <c r="C7880" t="s">
        <v>320</v>
      </c>
      <c r="D7880" s="34">
        <v>45444</v>
      </c>
      <c r="E7880">
        <v>434.17</v>
      </c>
      <c r="F7880" s="24">
        <v>37.340000000000003</v>
      </c>
      <c r="G7880" s="24">
        <f t="shared" si="123"/>
        <v>471.51</v>
      </c>
    </row>
    <row r="7881" spans="1:7" x14ac:dyDescent="0.25">
      <c r="A7881" t="s">
        <v>311</v>
      </c>
      <c r="B7881" t="s">
        <v>314</v>
      </c>
      <c r="C7881" t="s">
        <v>321</v>
      </c>
      <c r="D7881" s="34">
        <v>45444</v>
      </c>
      <c r="E7881">
        <v>432.76</v>
      </c>
      <c r="F7881" s="24">
        <v>37.22</v>
      </c>
      <c r="G7881" s="24">
        <f t="shared" si="123"/>
        <v>469.98</v>
      </c>
    </row>
    <row r="7882" spans="1:7" x14ac:dyDescent="0.25">
      <c r="A7882" t="s">
        <v>311</v>
      </c>
      <c r="B7882" t="s">
        <v>314</v>
      </c>
      <c r="C7882" t="s">
        <v>322</v>
      </c>
      <c r="D7882" s="34">
        <v>45444</v>
      </c>
      <c r="E7882">
        <v>434.17</v>
      </c>
      <c r="F7882" s="24">
        <v>37.340000000000003</v>
      </c>
      <c r="G7882" s="24">
        <f t="shared" si="123"/>
        <v>471.51</v>
      </c>
    </row>
    <row r="7883" spans="1:7" x14ac:dyDescent="0.25">
      <c r="A7883" t="s">
        <v>311</v>
      </c>
      <c r="B7883" t="s">
        <v>314</v>
      </c>
      <c r="C7883" t="s">
        <v>323</v>
      </c>
      <c r="D7883" s="34">
        <v>45444</v>
      </c>
      <c r="E7883">
        <v>432.76</v>
      </c>
      <c r="F7883" s="24">
        <v>37.22</v>
      </c>
      <c r="G7883" s="24">
        <f t="shared" si="123"/>
        <v>469.98</v>
      </c>
    </row>
    <row r="7884" spans="1:7" x14ac:dyDescent="0.25">
      <c r="A7884" t="s">
        <v>311</v>
      </c>
      <c r="B7884" t="s">
        <v>314</v>
      </c>
      <c r="C7884" t="s">
        <v>324</v>
      </c>
      <c r="D7884" s="34">
        <v>45444</v>
      </c>
      <c r="E7884">
        <v>434.17</v>
      </c>
      <c r="F7884" s="24">
        <v>37.340000000000003</v>
      </c>
      <c r="G7884" s="24">
        <f t="shared" si="123"/>
        <v>471.51</v>
      </c>
    </row>
    <row r="7885" spans="1:7" x14ac:dyDescent="0.25">
      <c r="A7885" t="s">
        <v>311</v>
      </c>
      <c r="B7885" t="s">
        <v>314</v>
      </c>
      <c r="C7885" t="s">
        <v>325</v>
      </c>
      <c r="D7885" s="34">
        <v>45444</v>
      </c>
      <c r="E7885">
        <v>432.76</v>
      </c>
      <c r="F7885" s="24">
        <v>37.22</v>
      </c>
      <c r="G7885" s="24">
        <f t="shared" si="123"/>
        <v>469.98</v>
      </c>
    </row>
    <row r="7886" spans="1:7" x14ac:dyDescent="0.25">
      <c r="A7886" t="s">
        <v>311</v>
      </c>
      <c r="B7886" t="s">
        <v>314</v>
      </c>
      <c r="C7886" t="s">
        <v>326</v>
      </c>
      <c r="D7886" s="34">
        <v>45444</v>
      </c>
      <c r="E7886">
        <v>434.17</v>
      </c>
      <c r="F7886" s="24">
        <v>37.340000000000003</v>
      </c>
      <c r="G7886" s="24">
        <f t="shared" si="123"/>
        <v>471.51</v>
      </c>
    </row>
    <row r="7887" spans="1:7" x14ac:dyDescent="0.25">
      <c r="A7887" t="s">
        <v>311</v>
      </c>
      <c r="B7887" t="s">
        <v>314</v>
      </c>
      <c r="C7887" t="s">
        <v>327</v>
      </c>
      <c r="D7887" s="34">
        <v>45444</v>
      </c>
      <c r="E7887">
        <v>434.17</v>
      </c>
      <c r="F7887" s="24">
        <v>37.340000000000003</v>
      </c>
      <c r="G7887" s="24">
        <f t="shared" si="123"/>
        <v>471.51</v>
      </c>
    </row>
    <row r="7888" spans="1:7" x14ac:dyDescent="0.25">
      <c r="A7888" t="s">
        <v>311</v>
      </c>
      <c r="B7888" t="s">
        <v>314</v>
      </c>
      <c r="C7888" t="s">
        <v>328</v>
      </c>
      <c r="D7888" s="34">
        <v>45444</v>
      </c>
      <c r="E7888">
        <v>434.17</v>
      </c>
      <c r="F7888" s="24">
        <v>37.340000000000003</v>
      </c>
      <c r="G7888" s="24">
        <f t="shared" si="123"/>
        <v>471.51</v>
      </c>
    </row>
    <row r="7889" spans="1:7" x14ac:dyDescent="0.25">
      <c r="A7889" t="s">
        <v>311</v>
      </c>
      <c r="B7889" t="s">
        <v>314</v>
      </c>
      <c r="C7889" t="s">
        <v>329</v>
      </c>
      <c r="D7889" s="34">
        <v>45444</v>
      </c>
      <c r="E7889">
        <v>434.17</v>
      </c>
      <c r="F7889" s="24">
        <v>37.340000000000003</v>
      </c>
      <c r="G7889" s="24">
        <f t="shared" si="123"/>
        <v>471.51</v>
      </c>
    </row>
    <row r="7890" spans="1:7" x14ac:dyDescent="0.25">
      <c r="A7890" t="s">
        <v>311</v>
      </c>
      <c r="B7890" t="s">
        <v>314</v>
      </c>
      <c r="C7890" t="s">
        <v>330</v>
      </c>
      <c r="D7890" s="34">
        <v>45444</v>
      </c>
      <c r="E7890">
        <v>432.76</v>
      </c>
      <c r="F7890" s="24">
        <v>37.22</v>
      </c>
      <c r="G7890" s="24">
        <f t="shared" si="123"/>
        <v>469.98</v>
      </c>
    </row>
    <row r="7891" spans="1:7" x14ac:dyDescent="0.25">
      <c r="A7891" t="s">
        <v>311</v>
      </c>
      <c r="B7891" t="s">
        <v>314</v>
      </c>
      <c r="C7891" t="s">
        <v>331</v>
      </c>
      <c r="D7891" s="34">
        <v>45444</v>
      </c>
      <c r="E7891">
        <v>434.17</v>
      </c>
      <c r="F7891" s="24">
        <v>37.340000000000003</v>
      </c>
      <c r="G7891" s="24">
        <f t="shared" si="123"/>
        <v>471.51</v>
      </c>
    </row>
    <row r="7892" spans="1:7" x14ac:dyDescent="0.25">
      <c r="A7892" t="s">
        <v>311</v>
      </c>
      <c r="B7892" t="s">
        <v>314</v>
      </c>
      <c r="C7892" t="s">
        <v>332</v>
      </c>
      <c r="D7892" s="34">
        <v>45444</v>
      </c>
      <c r="E7892">
        <v>434.17</v>
      </c>
      <c r="F7892" s="24">
        <v>37.340000000000003</v>
      </c>
      <c r="G7892" s="24">
        <f t="shared" si="123"/>
        <v>471.51</v>
      </c>
    </row>
    <row r="7893" spans="1:7" x14ac:dyDescent="0.25">
      <c r="A7893" t="s">
        <v>311</v>
      </c>
      <c r="B7893" t="s">
        <v>314</v>
      </c>
      <c r="C7893" t="s">
        <v>333</v>
      </c>
      <c r="D7893" s="34">
        <v>45444</v>
      </c>
      <c r="E7893">
        <v>434.17</v>
      </c>
      <c r="F7893" s="24">
        <v>37.340000000000003</v>
      </c>
      <c r="G7893" s="24">
        <f t="shared" si="123"/>
        <v>471.51</v>
      </c>
    </row>
    <row r="7894" spans="1:7" x14ac:dyDescent="0.25">
      <c r="A7894" t="s">
        <v>311</v>
      </c>
      <c r="B7894" t="s">
        <v>314</v>
      </c>
      <c r="C7894" t="s">
        <v>334</v>
      </c>
      <c r="D7894" s="34">
        <v>45444</v>
      </c>
      <c r="E7894">
        <v>432.76</v>
      </c>
      <c r="F7894" s="24">
        <v>37.22</v>
      </c>
      <c r="G7894" s="24">
        <f t="shared" si="123"/>
        <v>469.98</v>
      </c>
    </row>
    <row r="7895" spans="1:7" x14ac:dyDescent="0.25">
      <c r="A7895" t="s">
        <v>311</v>
      </c>
      <c r="B7895" t="s">
        <v>314</v>
      </c>
      <c r="C7895" t="s">
        <v>335</v>
      </c>
      <c r="D7895" s="34">
        <v>45444</v>
      </c>
      <c r="E7895">
        <v>434.17</v>
      </c>
      <c r="F7895" s="24">
        <v>37.340000000000003</v>
      </c>
      <c r="G7895" s="24">
        <f t="shared" si="123"/>
        <v>471.51</v>
      </c>
    </row>
    <row r="7896" spans="1:7" x14ac:dyDescent="0.25">
      <c r="A7896" t="s">
        <v>311</v>
      </c>
      <c r="B7896" t="s">
        <v>314</v>
      </c>
      <c r="C7896" t="s">
        <v>336</v>
      </c>
      <c r="D7896" s="34">
        <v>45444</v>
      </c>
      <c r="E7896">
        <v>434.17</v>
      </c>
      <c r="F7896" s="24">
        <v>37.340000000000003</v>
      </c>
      <c r="G7896" s="24">
        <f t="shared" si="123"/>
        <v>471.51</v>
      </c>
    </row>
    <row r="7897" spans="1:7" x14ac:dyDescent="0.25">
      <c r="A7897" t="s">
        <v>311</v>
      </c>
      <c r="B7897" t="s">
        <v>314</v>
      </c>
      <c r="C7897" t="s">
        <v>337</v>
      </c>
      <c r="D7897" s="34">
        <v>45444</v>
      </c>
      <c r="E7897">
        <v>432.76</v>
      </c>
      <c r="F7897" s="24">
        <v>37.22</v>
      </c>
      <c r="G7897" s="24">
        <f t="shared" si="123"/>
        <v>469.98</v>
      </c>
    </row>
    <row r="7898" spans="1:7" x14ac:dyDescent="0.25">
      <c r="A7898" t="s">
        <v>311</v>
      </c>
      <c r="B7898" t="s">
        <v>314</v>
      </c>
      <c r="C7898" t="s">
        <v>338</v>
      </c>
      <c r="D7898" s="34">
        <v>45444</v>
      </c>
      <c r="E7898">
        <v>432.76</v>
      </c>
      <c r="F7898" s="24">
        <v>37.22</v>
      </c>
      <c r="G7898" s="24">
        <f t="shared" si="123"/>
        <v>469.98</v>
      </c>
    </row>
    <row r="7899" spans="1:7" x14ac:dyDescent="0.25">
      <c r="A7899" t="s">
        <v>311</v>
      </c>
      <c r="B7899" t="s">
        <v>314</v>
      </c>
      <c r="C7899" t="s">
        <v>339</v>
      </c>
      <c r="D7899" s="34">
        <v>45444</v>
      </c>
      <c r="E7899">
        <v>432.76</v>
      </c>
      <c r="F7899" s="24">
        <v>37.22</v>
      </c>
      <c r="G7899" s="24">
        <f t="shared" si="123"/>
        <v>469.98</v>
      </c>
    </row>
    <row r="7900" spans="1:7" x14ac:dyDescent="0.25">
      <c r="A7900" t="s">
        <v>311</v>
      </c>
      <c r="B7900" t="s">
        <v>314</v>
      </c>
      <c r="C7900" t="s">
        <v>340</v>
      </c>
      <c r="D7900" s="34">
        <v>45444</v>
      </c>
      <c r="E7900">
        <v>432.76</v>
      </c>
      <c r="F7900" s="24">
        <v>37.22</v>
      </c>
      <c r="G7900" s="24">
        <f t="shared" si="123"/>
        <v>469.98</v>
      </c>
    </row>
    <row r="7901" spans="1:7" x14ac:dyDescent="0.25">
      <c r="A7901" t="s">
        <v>311</v>
      </c>
      <c r="B7901" t="s">
        <v>314</v>
      </c>
      <c r="C7901" t="s">
        <v>341</v>
      </c>
      <c r="D7901" s="34">
        <v>45444</v>
      </c>
      <c r="E7901">
        <v>432.76</v>
      </c>
      <c r="F7901" s="24">
        <v>37.22</v>
      </c>
      <c r="G7901" s="24">
        <f t="shared" si="123"/>
        <v>469.98</v>
      </c>
    </row>
    <row r="7902" spans="1:7" x14ac:dyDescent="0.25">
      <c r="A7902" t="s">
        <v>311</v>
      </c>
      <c r="B7902" t="s">
        <v>314</v>
      </c>
      <c r="C7902" t="s">
        <v>342</v>
      </c>
      <c r="D7902" s="34">
        <v>45444</v>
      </c>
      <c r="E7902">
        <v>432.76</v>
      </c>
      <c r="F7902" s="24">
        <v>37.22</v>
      </c>
      <c r="G7902" s="24">
        <f t="shared" si="123"/>
        <v>469.98</v>
      </c>
    </row>
    <row r="7903" spans="1:7" x14ac:dyDescent="0.25">
      <c r="A7903" t="s">
        <v>311</v>
      </c>
      <c r="B7903" t="s">
        <v>314</v>
      </c>
      <c r="C7903" t="s">
        <v>343</v>
      </c>
      <c r="D7903" s="34">
        <v>45444</v>
      </c>
      <c r="E7903">
        <v>432.76</v>
      </c>
      <c r="F7903" s="24">
        <v>37.22</v>
      </c>
      <c r="G7903" s="24">
        <f t="shared" si="123"/>
        <v>469.98</v>
      </c>
    </row>
    <row r="7904" spans="1:7" x14ac:dyDescent="0.25">
      <c r="A7904" t="s">
        <v>311</v>
      </c>
      <c r="B7904" t="s">
        <v>314</v>
      </c>
      <c r="C7904" t="s">
        <v>344</v>
      </c>
      <c r="D7904" s="34">
        <v>45444</v>
      </c>
      <c r="E7904">
        <v>432.76</v>
      </c>
      <c r="F7904" s="24">
        <v>37.22</v>
      </c>
      <c r="G7904" s="24">
        <f t="shared" si="123"/>
        <v>469.98</v>
      </c>
    </row>
    <row r="7905" spans="1:7" x14ac:dyDescent="0.25">
      <c r="A7905" t="s">
        <v>311</v>
      </c>
      <c r="B7905" t="s">
        <v>314</v>
      </c>
      <c r="C7905" t="s">
        <v>345</v>
      </c>
      <c r="D7905" s="34">
        <v>45444</v>
      </c>
      <c r="E7905">
        <v>432.76</v>
      </c>
      <c r="F7905" s="24">
        <v>37.22</v>
      </c>
      <c r="G7905" s="24">
        <f t="shared" si="123"/>
        <v>469.98</v>
      </c>
    </row>
    <row r="7906" spans="1:7" x14ac:dyDescent="0.25">
      <c r="A7906" t="s">
        <v>311</v>
      </c>
      <c r="B7906" t="s">
        <v>314</v>
      </c>
      <c r="C7906" t="s">
        <v>346</v>
      </c>
      <c r="D7906" s="34">
        <v>45444</v>
      </c>
      <c r="E7906">
        <v>432.76</v>
      </c>
      <c r="F7906" s="24">
        <v>37.22</v>
      </c>
      <c r="G7906" s="24">
        <f t="shared" si="123"/>
        <v>469.98</v>
      </c>
    </row>
    <row r="7907" spans="1:7" x14ac:dyDescent="0.25">
      <c r="A7907" t="s">
        <v>311</v>
      </c>
      <c r="B7907" t="s">
        <v>314</v>
      </c>
      <c r="C7907" t="s">
        <v>347</v>
      </c>
      <c r="D7907" s="34">
        <v>45444</v>
      </c>
      <c r="E7907">
        <v>432.76</v>
      </c>
      <c r="F7907" s="24">
        <v>37.22</v>
      </c>
      <c r="G7907" s="24">
        <f t="shared" si="123"/>
        <v>469.98</v>
      </c>
    </row>
    <row r="7908" spans="1:7" x14ac:dyDescent="0.25">
      <c r="A7908" t="s">
        <v>311</v>
      </c>
      <c r="B7908" t="s">
        <v>314</v>
      </c>
      <c r="C7908" t="s">
        <v>348</v>
      </c>
      <c r="D7908" s="34">
        <v>45444</v>
      </c>
      <c r="E7908">
        <v>432.76</v>
      </c>
      <c r="F7908" s="24">
        <v>37.22</v>
      </c>
      <c r="G7908" s="24">
        <f t="shared" si="123"/>
        <v>469.98</v>
      </c>
    </row>
    <row r="7909" spans="1:7" x14ac:dyDescent="0.25">
      <c r="A7909" t="s">
        <v>311</v>
      </c>
      <c r="B7909" t="s">
        <v>314</v>
      </c>
      <c r="C7909" t="s">
        <v>349</v>
      </c>
      <c r="D7909" s="34">
        <v>45444</v>
      </c>
      <c r="E7909">
        <v>434.17</v>
      </c>
      <c r="F7909" s="24">
        <v>37.340000000000003</v>
      </c>
      <c r="G7909" s="24">
        <f t="shared" si="123"/>
        <v>471.51</v>
      </c>
    </row>
    <row r="7910" spans="1:7" x14ac:dyDescent="0.25">
      <c r="A7910" t="s">
        <v>311</v>
      </c>
      <c r="B7910" t="s">
        <v>314</v>
      </c>
      <c r="C7910" t="s">
        <v>350</v>
      </c>
      <c r="D7910" s="34">
        <v>45444</v>
      </c>
      <c r="E7910">
        <v>432.76</v>
      </c>
      <c r="F7910" s="24">
        <v>37.22</v>
      </c>
      <c r="G7910" s="24">
        <f t="shared" si="123"/>
        <v>469.98</v>
      </c>
    </row>
    <row r="7911" spans="1:7" x14ac:dyDescent="0.25">
      <c r="A7911" t="s">
        <v>311</v>
      </c>
      <c r="B7911" t="s">
        <v>314</v>
      </c>
      <c r="C7911" t="s">
        <v>351</v>
      </c>
      <c r="D7911" s="34">
        <v>45444</v>
      </c>
      <c r="E7911">
        <v>434.17</v>
      </c>
      <c r="F7911" s="24">
        <v>37.340000000000003</v>
      </c>
      <c r="G7911" s="24">
        <f t="shared" si="123"/>
        <v>471.51</v>
      </c>
    </row>
    <row r="7912" spans="1:7" x14ac:dyDescent="0.25">
      <c r="A7912" t="s">
        <v>311</v>
      </c>
      <c r="B7912" t="s">
        <v>314</v>
      </c>
      <c r="C7912" t="s">
        <v>352</v>
      </c>
      <c r="D7912" s="34">
        <v>45444</v>
      </c>
      <c r="E7912">
        <v>434.17</v>
      </c>
      <c r="F7912" s="24">
        <v>37.340000000000003</v>
      </c>
      <c r="G7912" s="24">
        <f t="shared" si="123"/>
        <v>471.51</v>
      </c>
    </row>
    <row r="7913" spans="1:7" x14ac:dyDescent="0.25">
      <c r="A7913" t="s">
        <v>311</v>
      </c>
      <c r="B7913" t="s">
        <v>314</v>
      </c>
      <c r="C7913" t="s">
        <v>353</v>
      </c>
      <c r="D7913" s="34">
        <v>45444</v>
      </c>
      <c r="E7913">
        <v>432.76</v>
      </c>
      <c r="F7913" s="24">
        <v>37.22</v>
      </c>
      <c r="G7913" s="24">
        <f t="shared" si="123"/>
        <v>469.98</v>
      </c>
    </row>
    <row r="7914" spans="1:7" x14ac:dyDescent="0.25">
      <c r="A7914" t="s">
        <v>311</v>
      </c>
      <c r="B7914" t="s">
        <v>314</v>
      </c>
      <c r="C7914" t="s">
        <v>354</v>
      </c>
      <c r="D7914" s="34">
        <v>45444</v>
      </c>
      <c r="E7914">
        <v>434.17</v>
      </c>
      <c r="F7914" s="24">
        <v>37.340000000000003</v>
      </c>
      <c r="G7914" s="24">
        <f t="shared" si="123"/>
        <v>471.51</v>
      </c>
    </row>
    <row r="7915" spans="1:7" x14ac:dyDescent="0.25">
      <c r="A7915" t="s">
        <v>311</v>
      </c>
      <c r="B7915" t="s">
        <v>314</v>
      </c>
      <c r="C7915" t="s">
        <v>355</v>
      </c>
      <c r="D7915" s="34">
        <v>45444</v>
      </c>
      <c r="E7915">
        <v>434.17</v>
      </c>
      <c r="F7915" s="24">
        <v>37.340000000000003</v>
      </c>
      <c r="G7915" s="24">
        <f t="shared" si="123"/>
        <v>471.51</v>
      </c>
    </row>
    <row r="7916" spans="1:7" x14ac:dyDescent="0.25">
      <c r="A7916" t="s">
        <v>311</v>
      </c>
      <c r="B7916" t="s">
        <v>314</v>
      </c>
      <c r="C7916" t="s">
        <v>356</v>
      </c>
      <c r="D7916" s="34">
        <v>45444</v>
      </c>
      <c r="E7916">
        <v>434.17</v>
      </c>
      <c r="F7916" s="24">
        <v>37.340000000000003</v>
      </c>
      <c r="G7916" s="24">
        <f t="shared" si="123"/>
        <v>471.51</v>
      </c>
    </row>
    <row r="7917" spans="1:7" x14ac:dyDescent="0.25">
      <c r="A7917" t="s">
        <v>311</v>
      </c>
      <c r="B7917" t="s">
        <v>314</v>
      </c>
      <c r="C7917" t="s">
        <v>357</v>
      </c>
      <c r="D7917" s="34">
        <v>45444</v>
      </c>
      <c r="E7917">
        <v>434.17</v>
      </c>
      <c r="F7917" s="24">
        <v>37.340000000000003</v>
      </c>
      <c r="G7917" s="24">
        <f t="shared" si="123"/>
        <v>471.51</v>
      </c>
    </row>
    <row r="7918" spans="1:7" x14ac:dyDescent="0.25">
      <c r="A7918" t="s">
        <v>311</v>
      </c>
      <c r="B7918" t="s">
        <v>314</v>
      </c>
      <c r="C7918" t="s">
        <v>358</v>
      </c>
      <c r="D7918" s="34">
        <v>45444</v>
      </c>
      <c r="E7918">
        <v>434.17</v>
      </c>
      <c r="F7918" s="24">
        <v>37.340000000000003</v>
      </c>
      <c r="G7918" s="24">
        <f t="shared" si="123"/>
        <v>471.51</v>
      </c>
    </row>
    <row r="7919" spans="1:7" x14ac:dyDescent="0.25">
      <c r="A7919" t="s">
        <v>311</v>
      </c>
      <c r="B7919" t="s">
        <v>314</v>
      </c>
      <c r="C7919" t="s">
        <v>359</v>
      </c>
      <c r="D7919" s="34">
        <v>45444</v>
      </c>
      <c r="E7919">
        <v>434.17</v>
      </c>
      <c r="F7919" s="24">
        <v>37.340000000000003</v>
      </c>
      <c r="G7919" s="24">
        <f t="shared" si="123"/>
        <v>471.51</v>
      </c>
    </row>
    <row r="7920" spans="1:7" x14ac:dyDescent="0.25">
      <c r="A7920" t="s">
        <v>311</v>
      </c>
      <c r="B7920" t="s">
        <v>314</v>
      </c>
      <c r="C7920" t="s">
        <v>360</v>
      </c>
      <c r="D7920" s="34">
        <v>45444</v>
      </c>
      <c r="E7920">
        <v>434.17</v>
      </c>
      <c r="F7920" s="24">
        <v>37.340000000000003</v>
      </c>
      <c r="G7920" s="24">
        <f t="shared" si="123"/>
        <v>471.51</v>
      </c>
    </row>
    <row r="7921" spans="1:7" x14ac:dyDescent="0.25">
      <c r="A7921" t="s">
        <v>311</v>
      </c>
      <c r="B7921" t="s">
        <v>314</v>
      </c>
      <c r="C7921" t="s">
        <v>361</v>
      </c>
      <c r="D7921" s="34">
        <v>45444</v>
      </c>
      <c r="E7921">
        <v>434.17</v>
      </c>
      <c r="F7921" s="24">
        <v>37.340000000000003</v>
      </c>
      <c r="G7921" s="24">
        <f t="shared" si="123"/>
        <v>471.51</v>
      </c>
    </row>
    <row r="7922" spans="1:7" x14ac:dyDescent="0.25">
      <c r="A7922" t="s">
        <v>311</v>
      </c>
      <c r="B7922" t="s">
        <v>314</v>
      </c>
      <c r="C7922" t="s">
        <v>362</v>
      </c>
      <c r="D7922" s="34">
        <v>45444</v>
      </c>
      <c r="E7922">
        <v>434.17</v>
      </c>
      <c r="F7922" s="24">
        <v>37.340000000000003</v>
      </c>
      <c r="G7922" s="24">
        <f t="shared" si="123"/>
        <v>471.51</v>
      </c>
    </row>
    <row r="7923" spans="1:7" x14ac:dyDescent="0.25">
      <c r="A7923" t="s">
        <v>311</v>
      </c>
      <c r="B7923" t="s">
        <v>314</v>
      </c>
      <c r="C7923" t="s">
        <v>363</v>
      </c>
      <c r="D7923" s="34">
        <v>45444</v>
      </c>
      <c r="E7923">
        <v>434.17</v>
      </c>
      <c r="F7923" s="24">
        <v>37.340000000000003</v>
      </c>
      <c r="G7923" s="24">
        <f t="shared" si="123"/>
        <v>471.51</v>
      </c>
    </row>
    <row r="7924" spans="1:7" x14ac:dyDescent="0.25">
      <c r="A7924" t="s">
        <v>311</v>
      </c>
      <c r="B7924" t="s">
        <v>314</v>
      </c>
      <c r="C7924" t="s">
        <v>364</v>
      </c>
      <c r="D7924" s="34">
        <v>45444</v>
      </c>
      <c r="E7924">
        <v>434.17</v>
      </c>
      <c r="F7924" s="24">
        <v>37.340000000000003</v>
      </c>
      <c r="G7924" s="24">
        <f t="shared" si="123"/>
        <v>471.51</v>
      </c>
    </row>
    <row r="7925" spans="1:7" x14ac:dyDescent="0.25">
      <c r="A7925" t="s">
        <v>311</v>
      </c>
      <c r="B7925" t="s">
        <v>314</v>
      </c>
      <c r="C7925" t="s">
        <v>365</v>
      </c>
      <c r="D7925" s="34">
        <v>45444</v>
      </c>
      <c r="E7925">
        <v>434.17</v>
      </c>
      <c r="F7925" s="24">
        <v>37.340000000000003</v>
      </c>
      <c r="G7925" s="24">
        <f t="shared" si="123"/>
        <v>471.51</v>
      </c>
    </row>
    <row r="7926" spans="1:7" x14ac:dyDescent="0.25">
      <c r="A7926" t="s">
        <v>311</v>
      </c>
      <c r="B7926" t="s">
        <v>314</v>
      </c>
      <c r="C7926" t="s">
        <v>366</v>
      </c>
      <c r="D7926" s="34">
        <v>45444</v>
      </c>
      <c r="E7926">
        <v>434.17</v>
      </c>
      <c r="F7926" s="24">
        <v>37.340000000000003</v>
      </c>
      <c r="G7926" s="24">
        <f t="shared" si="123"/>
        <v>471.51</v>
      </c>
    </row>
    <row r="7927" spans="1:7" x14ac:dyDescent="0.25">
      <c r="A7927" t="s">
        <v>311</v>
      </c>
      <c r="B7927" t="s">
        <v>314</v>
      </c>
      <c r="C7927" t="s">
        <v>367</v>
      </c>
      <c r="D7927" s="34">
        <v>45444</v>
      </c>
      <c r="E7927">
        <v>432.76</v>
      </c>
      <c r="F7927" s="24">
        <v>37.22</v>
      </c>
      <c r="G7927" s="24">
        <f t="shared" si="123"/>
        <v>469.98</v>
      </c>
    </row>
    <row r="7928" spans="1:7" x14ac:dyDescent="0.25">
      <c r="A7928" t="s">
        <v>311</v>
      </c>
      <c r="B7928" t="s">
        <v>314</v>
      </c>
      <c r="C7928" t="s">
        <v>368</v>
      </c>
      <c r="D7928" s="34">
        <v>45444</v>
      </c>
      <c r="E7928">
        <v>434.17</v>
      </c>
      <c r="F7928" s="24">
        <v>37.340000000000003</v>
      </c>
      <c r="G7928" s="24">
        <f t="shared" si="123"/>
        <v>471.51</v>
      </c>
    </row>
    <row r="7929" spans="1:7" x14ac:dyDescent="0.25">
      <c r="A7929" t="s">
        <v>311</v>
      </c>
      <c r="B7929" t="s">
        <v>314</v>
      </c>
      <c r="C7929" t="s">
        <v>369</v>
      </c>
      <c r="D7929" s="34">
        <v>45444</v>
      </c>
      <c r="E7929">
        <v>434.17</v>
      </c>
      <c r="F7929" s="24">
        <v>37.340000000000003</v>
      </c>
      <c r="G7929" s="24">
        <f t="shared" si="123"/>
        <v>471.51</v>
      </c>
    </row>
    <row r="7930" spans="1:7" x14ac:dyDescent="0.25">
      <c r="A7930" t="s">
        <v>311</v>
      </c>
      <c r="B7930" t="s">
        <v>314</v>
      </c>
      <c r="C7930" t="s">
        <v>370</v>
      </c>
      <c r="D7930" s="34">
        <v>45444</v>
      </c>
      <c r="E7930">
        <v>434.17</v>
      </c>
      <c r="F7930" s="24">
        <v>37.340000000000003</v>
      </c>
      <c r="G7930" s="24">
        <f t="shared" si="123"/>
        <v>471.51</v>
      </c>
    </row>
    <row r="7931" spans="1:7" x14ac:dyDescent="0.25">
      <c r="A7931" t="s">
        <v>311</v>
      </c>
      <c r="B7931" t="s">
        <v>314</v>
      </c>
      <c r="C7931" t="s">
        <v>371</v>
      </c>
      <c r="D7931" s="34">
        <v>45444</v>
      </c>
      <c r="E7931">
        <v>434.17</v>
      </c>
      <c r="F7931" s="24">
        <v>37.340000000000003</v>
      </c>
      <c r="G7931" s="24">
        <f t="shared" si="123"/>
        <v>471.51</v>
      </c>
    </row>
    <row r="7932" spans="1:7" x14ac:dyDescent="0.25">
      <c r="A7932" t="s">
        <v>311</v>
      </c>
      <c r="B7932" t="s">
        <v>314</v>
      </c>
      <c r="C7932" t="s">
        <v>372</v>
      </c>
      <c r="D7932" s="34">
        <v>45444</v>
      </c>
      <c r="E7932">
        <v>434.17</v>
      </c>
      <c r="F7932" s="24">
        <v>37.340000000000003</v>
      </c>
      <c r="G7932" s="24">
        <f t="shared" si="123"/>
        <v>471.51</v>
      </c>
    </row>
    <row r="7933" spans="1:7" x14ac:dyDescent="0.25">
      <c r="A7933" t="s">
        <v>311</v>
      </c>
      <c r="B7933" t="s">
        <v>314</v>
      </c>
      <c r="C7933" t="s">
        <v>373</v>
      </c>
      <c r="D7933" s="34">
        <v>45444</v>
      </c>
      <c r="E7933">
        <v>434.17</v>
      </c>
      <c r="F7933" s="24">
        <v>37.340000000000003</v>
      </c>
      <c r="G7933" s="24">
        <f t="shared" si="123"/>
        <v>471.51</v>
      </c>
    </row>
    <row r="7934" spans="1:7" x14ac:dyDescent="0.25">
      <c r="A7934" t="s">
        <v>311</v>
      </c>
      <c r="B7934" t="s">
        <v>314</v>
      </c>
      <c r="C7934" t="s">
        <v>374</v>
      </c>
      <c r="D7934" s="34">
        <v>45444</v>
      </c>
      <c r="E7934">
        <v>432.76</v>
      </c>
      <c r="F7934" s="24">
        <v>37.22</v>
      </c>
      <c r="G7934" s="24">
        <f t="shared" si="123"/>
        <v>469.98</v>
      </c>
    </row>
    <row r="7935" spans="1:7" x14ac:dyDescent="0.25">
      <c r="A7935" t="s">
        <v>311</v>
      </c>
      <c r="B7935" t="s">
        <v>314</v>
      </c>
      <c r="C7935" t="s">
        <v>375</v>
      </c>
      <c r="D7935" s="34">
        <v>45444</v>
      </c>
      <c r="E7935">
        <v>434.17</v>
      </c>
      <c r="F7935" s="24">
        <v>37.340000000000003</v>
      </c>
      <c r="G7935" s="24">
        <f t="shared" si="123"/>
        <v>471.51</v>
      </c>
    </row>
    <row r="7936" spans="1:7" x14ac:dyDescent="0.25">
      <c r="A7936" t="s">
        <v>311</v>
      </c>
      <c r="B7936" t="s">
        <v>314</v>
      </c>
      <c r="C7936" t="s">
        <v>376</v>
      </c>
      <c r="D7936" s="34">
        <v>45444</v>
      </c>
      <c r="E7936">
        <v>434.17</v>
      </c>
      <c r="F7936" s="24">
        <v>37.340000000000003</v>
      </c>
      <c r="G7936" s="24">
        <f t="shared" si="123"/>
        <v>471.51</v>
      </c>
    </row>
    <row r="7937" spans="1:7" x14ac:dyDescent="0.25">
      <c r="A7937" t="s">
        <v>311</v>
      </c>
      <c r="B7937" t="s">
        <v>314</v>
      </c>
      <c r="C7937" t="s">
        <v>377</v>
      </c>
      <c r="D7937" s="34">
        <v>45444</v>
      </c>
      <c r="E7937">
        <v>434.17</v>
      </c>
      <c r="F7937" s="24">
        <v>37.340000000000003</v>
      </c>
      <c r="G7937" s="24">
        <f t="shared" si="123"/>
        <v>471.51</v>
      </c>
    </row>
    <row r="7938" spans="1:7" x14ac:dyDescent="0.25">
      <c r="A7938" t="s">
        <v>311</v>
      </c>
      <c r="B7938" t="s">
        <v>314</v>
      </c>
      <c r="C7938" t="s">
        <v>378</v>
      </c>
      <c r="D7938" s="34">
        <v>45444</v>
      </c>
      <c r="E7938">
        <v>434.17</v>
      </c>
      <c r="F7938" s="24">
        <v>37.340000000000003</v>
      </c>
      <c r="G7938" s="24">
        <f t="shared" si="123"/>
        <v>471.51</v>
      </c>
    </row>
    <row r="7939" spans="1:7" x14ac:dyDescent="0.25">
      <c r="A7939" t="s">
        <v>311</v>
      </c>
      <c r="B7939" t="s">
        <v>314</v>
      </c>
      <c r="C7939" t="s">
        <v>379</v>
      </c>
      <c r="D7939" s="34">
        <v>45444</v>
      </c>
      <c r="E7939">
        <v>432.76</v>
      </c>
      <c r="F7939" s="24">
        <v>37.22</v>
      </c>
      <c r="G7939" s="24">
        <f t="shared" ref="G7939:G8002" si="124">SUM(E7939:F7939)</f>
        <v>469.98</v>
      </c>
    </row>
    <row r="7940" spans="1:7" x14ac:dyDescent="0.25">
      <c r="A7940" t="s">
        <v>311</v>
      </c>
      <c r="B7940" t="s">
        <v>314</v>
      </c>
      <c r="C7940" t="s">
        <v>380</v>
      </c>
      <c r="D7940" s="34">
        <v>45444</v>
      </c>
      <c r="E7940">
        <v>432.76</v>
      </c>
      <c r="F7940" s="24">
        <v>37.22</v>
      </c>
      <c r="G7940" s="24">
        <f t="shared" si="124"/>
        <v>469.98</v>
      </c>
    </row>
    <row r="7941" spans="1:7" x14ac:dyDescent="0.25">
      <c r="A7941" t="s">
        <v>311</v>
      </c>
      <c r="B7941" t="s">
        <v>314</v>
      </c>
      <c r="C7941" t="s">
        <v>381</v>
      </c>
      <c r="D7941" s="34">
        <v>45444</v>
      </c>
      <c r="E7941">
        <v>432.76</v>
      </c>
      <c r="F7941" s="24">
        <v>37.22</v>
      </c>
      <c r="G7941" s="24">
        <f t="shared" si="124"/>
        <v>469.98</v>
      </c>
    </row>
    <row r="7942" spans="1:7" x14ac:dyDescent="0.25">
      <c r="A7942" t="s">
        <v>311</v>
      </c>
      <c r="B7942" t="s">
        <v>314</v>
      </c>
      <c r="C7942" t="s">
        <v>382</v>
      </c>
      <c r="D7942" s="34">
        <v>45444</v>
      </c>
      <c r="E7942">
        <v>432.76</v>
      </c>
      <c r="F7942" s="24">
        <v>37.22</v>
      </c>
      <c r="G7942" s="24">
        <f t="shared" si="124"/>
        <v>469.98</v>
      </c>
    </row>
    <row r="7943" spans="1:7" x14ac:dyDescent="0.25">
      <c r="A7943" t="s">
        <v>311</v>
      </c>
      <c r="B7943" t="s">
        <v>314</v>
      </c>
      <c r="C7943" t="s">
        <v>383</v>
      </c>
      <c r="D7943" s="34">
        <v>45444</v>
      </c>
      <c r="E7943">
        <v>432.76</v>
      </c>
      <c r="F7943" s="24">
        <v>37.22</v>
      </c>
      <c r="G7943" s="24">
        <f t="shared" si="124"/>
        <v>469.98</v>
      </c>
    </row>
    <row r="7944" spans="1:7" x14ac:dyDescent="0.25">
      <c r="A7944" t="s">
        <v>311</v>
      </c>
      <c r="B7944" t="s">
        <v>314</v>
      </c>
      <c r="C7944" t="s">
        <v>384</v>
      </c>
      <c r="D7944" s="34">
        <v>45444</v>
      </c>
      <c r="E7944">
        <v>432.76</v>
      </c>
      <c r="F7944" s="24">
        <v>37.22</v>
      </c>
      <c r="G7944" s="24">
        <f t="shared" si="124"/>
        <v>469.98</v>
      </c>
    </row>
    <row r="7945" spans="1:7" x14ac:dyDescent="0.25">
      <c r="A7945" t="s">
        <v>311</v>
      </c>
      <c r="B7945" t="s">
        <v>314</v>
      </c>
      <c r="C7945" t="s">
        <v>385</v>
      </c>
      <c r="D7945" s="34">
        <v>45444</v>
      </c>
      <c r="E7945">
        <v>432.76</v>
      </c>
      <c r="F7945" s="24">
        <v>37.22</v>
      </c>
      <c r="G7945" s="24">
        <f t="shared" si="124"/>
        <v>469.98</v>
      </c>
    </row>
    <row r="7946" spans="1:7" x14ac:dyDescent="0.25">
      <c r="A7946" t="s">
        <v>311</v>
      </c>
      <c r="B7946" t="s">
        <v>314</v>
      </c>
      <c r="C7946" t="s">
        <v>386</v>
      </c>
      <c r="D7946" s="34">
        <v>45444</v>
      </c>
      <c r="E7946">
        <v>432.76</v>
      </c>
      <c r="F7946" s="24">
        <v>37.22</v>
      </c>
      <c r="G7946" s="24">
        <f t="shared" si="124"/>
        <v>469.98</v>
      </c>
    </row>
    <row r="7947" spans="1:7" x14ac:dyDescent="0.25">
      <c r="A7947" t="s">
        <v>311</v>
      </c>
      <c r="B7947" t="s">
        <v>314</v>
      </c>
      <c r="C7947" t="s">
        <v>387</v>
      </c>
      <c r="D7947" s="34">
        <v>45444</v>
      </c>
      <c r="E7947">
        <v>432.76</v>
      </c>
      <c r="F7947" s="24">
        <v>37.22</v>
      </c>
      <c r="G7947" s="24">
        <f t="shared" si="124"/>
        <v>469.98</v>
      </c>
    </row>
    <row r="7948" spans="1:7" x14ac:dyDescent="0.25">
      <c r="A7948" t="s">
        <v>311</v>
      </c>
      <c r="B7948" t="s">
        <v>314</v>
      </c>
      <c r="C7948" t="s">
        <v>388</v>
      </c>
      <c r="D7948" s="34">
        <v>45444</v>
      </c>
      <c r="E7948">
        <v>432.76</v>
      </c>
      <c r="F7948" s="24">
        <v>37.22</v>
      </c>
      <c r="G7948" s="24">
        <f t="shared" si="124"/>
        <v>469.98</v>
      </c>
    </row>
    <row r="7949" spans="1:7" x14ac:dyDescent="0.25">
      <c r="A7949" t="s">
        <v>311</v>
      </c>
      <c r="B7949" t="s">
        <v>314</v>
      </c>
      <c r="C7949" t="s">
        <v>389</v>
      </c>
      <c r="D7949" s="34">
        <v>45444</v>
      </c>
      <c r="E7949">
        <v>432.76</v>
      </c>
      <c r="F7949" s="24">
        <v>37.22</v>
      </c>
      <c r="G7949" s="24">
        <f t="shared" si="124"/>
        <v>469.98</v>
      </c>
    </row>
    <row r="7950" spans="1:7" x14ac:dyDescent="0.25">
      <c r="A7950" t="s">
        <v>311</v>
      </c>
      <c r="B7950" t="s">
        <v>314</v>
      </c>
      <c r="C7950" t="s">
        <v>390</v>
      </c>
      <c r="D7950" s="34">
        <v>45444</v>
      </c>
      <c r="E7950">
        <v>432.76</v>
      </c>
      <c r="F7950" s="24">
        <v>37.22</v>
      </c>
      <c r="G7950" s="24">
        <f t="shared" si="124"/>
        <v>469.98</v>
      </c>
    </row>
    <row r="7951" spans="1:7" x14ac:dyDescent="0.25">
      <c r="A7951" t="s">
        <v>311</v>
      </c>
      <c r="B7951" t="s">
        <v>314</v>
      </c>
      <c r="C7951" t="s">
        <v>391</v>
      </c>
      <c r="D7951" s="34">
        <v>45444</v>
      </c>
      <c r="E7951">
        <v>432.76</v>
      </c>
      <c r="F7951" s="24">
        <v>37.22</v>
      </c>
      <c r="G7951" s="24">
        <f t="shared" si="124"/>
        <v>469.98</v>
      </c>
    </row>
    <row r="7952" spans="1:7" x14ac:dyDescent="0.25">
      <c r="A7952" t="s">
        <v>311</v>
      </c>
      <c r="B7952" t="s">
        <v>314</v>
      </c>
      <c r="C7952" t="s">
        <v>392</v>
      </c>
      <c r="D7952" s="34">
        <v>45444</v>
      </c>
      <c r="E7952">
        <v>432.76</v>
      </c>
      <c r="F7952" s="24">
        <v>37.22</v>
      </c>
      <c r="G7952" s="24">
        <f t="shared" si="124"/>
        <v>469.98</v>
      </c>
    </row>
    <row r="7953" spans="1:7" x14ac:dyDescent="0.25">
      <c r="A7953" t="s">
        <v>311</v>
      </c>
      <c r="B7953" t="s">
        <v>314</v>
      </c>
      <c r="C7953" t="s">
        <v>393</v>
      </c>
      <c r="D7953" s="34">
        <v>45444</v>
      </c>
      <c r="E7953">
        <v>432.76</v>
      </c>
      <c r="F7953" s="24">
        <v>37.22</v>
      </c>
      <c r="G7953" s="24">
        <f t="shared" si="124"/>
        <v>469.98</v>
      </c>
    </row>
    <row r="7954" spans="1:7" x14ac:dyDescent="0.25">
      <c r="A7954" t="s">
        <v>311</v>
      </c>
      <c r="B7954" t="s">
        <v>314</v>
      </c>
      <c r="C7954" t="s">
        <v>394</v>
      </c>
      <c r="D7954" s="34">
        <v>45444</v>
      </c>
      <c r="E7954">
        <v>432.76</v>
      </c>
      <c r="F7954" s="24">
        <v>37.22</v>
      </c>
      <c r="G7954" s="24">
        <f t="shared" si="124"/>
        <v>469.98</v>
      </c>
    </row>
    <row r="7955" spans="1:7" x14ac:dyDescent="0.25">
      <c r="A7955" t="s">
        <v>311</v>
      </c>
      <c r="B7955" t="s">
        <v>314</v>
      </c>
      <c r="C7955" t="s">
        <v>395</v>
      </c>
      <c r="D7955" s="34">
        <v>45444</v>
      </c>
      <c r="E7955">
        <v>432.76</v>
      </c>
      <c r="F7955" s="24">
        <v>37.22</v>
      </c>
      <c r="G7955" s="24">
        <f t="shared" si="124"/>
        <v>469.98</v>
      </c>
    </row>
    <row r="7956" spans="1:7" x14ac:dyDescent="0.25">
      <c r="A7956" t="s">
        <v>311</v>
      </c>
      <c r="B7956" t="s">
        <v>314</v>
      </c>
      <c r="C7956" t="s">
        <v>396</v>
      </c>
      <c r="D7956" s="34">
        <v>45444</v>
      </c>
      <c r="E7956">
        <v>432.76</v>
      </c>
      <c r="F7956" s="24">
        <v>37.22</v>
      </c>
      <c r="G7956" s="24">
        <f t="shared" si="124"/>
        <v>469.98</v>
      </c>
    </row>
    <row r="7957" spans="1:7" x14ac:dyDescent="0.25">
      <c r="A7957" t="s">
        <v>311</v>
      </c>
      <c r="B7957" t="s">
        <v>314</v>
      </c>
      <c r="C7957" t="s">
        <v>397</v>
      </c>
      <c r="D7957" s="34">
        <v>45444</v>
      </c>
      <c r="E7957">
        <v>432.76</v>
      </c>
      <c r="F7957" s="24">
        <v>37.22</v>
      </c>
      <c r="G7957" s="24">
        <f t="shared" si="124"/>
        <v>469.98</v>
      </c>
    </row>
    <row r="7958" spans="1:7" x14ac:dyDescent="0.25">
      <c r="A7958" t="s">
        <v>311</v>
      </c>
      <c r="B7958" t="s">
        <v>314</v>
      </c>
      <c r="C7958" t="s">
        <v>398</v>
      </c>
      <c r="D7958" s="34">
        <v>45444</v>
      </c>
      <c r="E7958">
        <v>432.76</v>
      </c>
      <c r="F7958" s="24">
        <v>37.22</v>
      </c>
      <c r="G7958" s="24">
        <f t="shared" si="124"/>
        <v>469.98</v>
      </c>
    </row>
    <row r="7959" spans="1:7" x14ac:dyDescent="0.25">
      <c r="A7959" t="s">
        <v>311</v>
      </c>
      <c r="B7959" t="s">
        <v>314</v>
      </c>
      <c r="C7959" t="s">
        <v>399</v>
      </c>
      <c r="D7959" s="34">
        <v>45444</v>
      </c>
      <c r="E7959">
        <v>432.76</v>
      </c>
      <c r="F7959" s="24">
        <v>37.22</v>
      </c>
      <c r="G7959" s="24">
        <f t="shared" si="124"/>
        <v>469.98</v>
      </c>
    </row>
    <row r="7960" spans="1:7" x14ac:dyDescent="0.25">
      <c r="A7960" t="s">
        <v>311</v>
      </c>
      <c r="B7960" t="s">
        <v>314</v>
      </c>
      <c r="C7960" t="s">
        <v>400</v>
      </c>
      <c r="D7960" s="34">
        <v>45444</v>
      </c>
      <c r="E7960">
        <v>432.76</v>
      </c>
      <c r="F7960" s="24">
        <v>37.22</v>
      </c>
      <c r="G7960" s="24">
        <f t="shared" si="124"/>
        <v>469.98</v>
      </c>
    </row>
    <row r="7961" spans="1:7" x14ac:dyDescent="0.25">
      <c r="A7961" t="s">
        <v>311</v>
      </c>
      <c r="B7961" t="s">
        <v>314</v>
      </c>
      <c r="C7961" t="s">
        <v>401</v>
      </c>
      <c r="D7961" s="34">
        <v>45444</v>
      </c>
      <c r="E7961">
        <v>432.76</v>
      </c>
      <c r="F7961" s="24">
        <v>37.22</v>
      </c>
      <c r="G7961" s="24">
        <f t="shared" si="124"/>
        <v>469.98</v>
      </c>
    </row>
    <row r="7962" spans="1:7" x14ac:dyDescent="0.25">
      <c r="A7962" t="s">
        <v>311</v>
      </c>
      <c r="B7962" t="s">
        <v>314</v>
      </c>
      <c r="C7962" t="s">
        <v>402</v>
      </c>
      <c r="D7962" s="34">
        <v>45444</v>
      </c>
      <c r="E7962">
        <v>432.76</v>
      </c>
      <c r="F7962" s="24">
        <v>37.22</v>
      </c>
      <c r="G7962" s="24">
        <f t="shared" si="124"/>
        <v>469.98</v>
      </c>
    </row>
    <row r="7963" spans="1:7" x14ac:dyDescent="0.25">
      <c r="A7963" t="s">
        <v>311</v>
      </c>
      <c r="B7963" t="s">
        <v>314</v>
      </c>
      <c r="C7963" t="s">
        <v>403</v>
      </c>
      <c r="D7963" s="34">
        <v>45444</v>
      </c>
      <c r="E7963">
        <v>432.76</v>
      </c>
      <c r="F7963" s="24">
        <v>37.22</v>
      </c>
      <c r="G7963" s="24">
        <f t="shared" si="124"/>
        <v>469.98</v>
      </c>
    </row>
    <row r="7964" spans="1:7" x14ac:dyDescent="0.25">
      <c r="A7964" t="s">
        <v>311</v>
      </c>
      <c r="B7964" t="s">
        <v>314</v>
      </c>
      <c r="C7964" t="s">
        <v>404</v>
      </c>
      <c r="D7964" s="34">
        <v>45444</v>
      </c>
      <c r="E7964">
        <v>432.76</v>
      </c>
      <c r="F7964" s="24">
        <v>37.22</v>
      </c>
      <c r="G7964" s="24">
        <f t="shared" si="124"/>
        <v>469.98</v>
      </c>
    </row>
    <row r="7965" spans="1:7" x14ac:dyDescent="0.25">
      <c r="A7965" t="s">
        <v>311</v>
      </c>
      <c r="B7965" t="s">
        <v>314</v>
      </c>
      <c r="C7965" t="s">
        <v>405</v>
      </c>
      <c r="D7965" s="34">
        <v>45444</v>
      </c>
      <c r="E7965">
        <v>432.76</v>
      </c>
      <c r="F7965" s="24">
        <v>37.22</v>
      </c>
      <c r="G7965" s="24">
        <f t="shared" si="124"/>
        <v>469.98</v>
      </c>
    </row>
    <row r="7966" spans="1:7" x14ac:dyDescent="0.25">
      <c r="A7966" t="s">
        <v>311</v>
      </c>
      <c r="B7966" t="s">
        <v>314</v>
      </c>
      <c r="C7966" t="s">
        <v>406</v>
      </c>
      <c r="D7966" s="34">
        <v>45444</v>
      </c>
      <c r="E7966">
        <v>432.76</v>
      </c>
      <c r="F7966" s="24">
        <v>37.22</v>
      </c>
      <c r="G7966" s="24">
        <f t="shared" si="124"/>
        <v>469.98</v>
      </c>
    </row>
    <row r="7967" spans="1:7" x14ac:dyDescent="0.25">
      <c r="A7967" t="s">
        <v>311</v>
      </c>
      <c r="B7967" t="s">
        <v>314</v>
      </c>
      <c r="C7967" t="s">
        <v>407</v>
      </c>
      <c r="D7967" s="34">
        <v>45444</v>
      </c>
      <c r="E7967">
        <v>432.76</v>
      </c>
      <c r="F7967" s="24">
        <v>37.22</v>
      </c>
      <c r="G7967" s="24">
        <f t="shared" si="124"/>
        <v>469.98</v>
      </c>
    </row>
    <row r="7968" spans="1:7" x14ac:dyDescent="0.25">
      <c r="A7968" t="s">
        <v>311</v>
      </c>
      <c r="B7968" t="s">
        <v>314</v>
      </c>
      <c r="C7968" t="s">
        <v>408</v>
      </c>
      <c r="D7968" s="34">
        <v>45444</v>
      </c>
      <c r="E7968">
        <v>432.76</v>
      </c>
      <c r="F7968" s="24">
        <v>37.22</v>
      </c>
      <c r="G7968" s="24">
        <f t="shared" si="124"/>
        <v>469.98</v>
      </c>
    </row>
    <row r="7969" spans="1:7" x14ac:dyDescent="0.25">
      <c r="A7969" t="s">
        <v>311</v>
      </c>
      <c r="B7969" t="s">
        <v>314</v>
      </c>
      <c r="C7969" t="s">
        <v>409</v>
      </c>
      <c r="D7969" s="34">
        <v>45444</v>
      </c>
      <c r="E7969">
        <v>432.76</v>
      </c>
      <c r="F7969" s="24">
        <v>37.22</v>
      </c>
      <c r="G7969" s="24">
        <f t="shared" si="124"/>
        <v>469.98</v>
      </c>
    </row>
    <row r="7970" spans="1:7" x14ac:dyDescent="0.25">
      <c r="A7970" t="s">
        <v>311</v>
      </c>
      <c r="B7970" t="s">
        <v>314</v>
      </c>
      <c r="C7970" t="s">
        <v>410</v>
      </c>
      <c r="D7970" s="34">
        <v>45444</v>
      </c>
      <c r="E7970">
        <v>432.76</v>
      </c>
      <c r="F7970" s="24">
        <v>37.22</v>
      </c>
      <c r="G7970" s="24">
        <f t="shared" si="124"/>
        <v>469.98</v>
      </c>
    </row>
    <row r="7971" spans="1:7" x14ac:dyDescent="0.25">
      <c r="A7971" t="s">
        <v>311</v>
      </c>
      <c r="B7971" t="s">
        <v>314</v>
      </c>
      <c r="C7971" t="s">
        <v>411</v>
      </c>
      <c r="D7971" s="34">
        <v>45444</v>
      </c>
      <c r="E7971">
        <v>432.76</v>
      </c>
      <c r="F7971" s="24">
        <v>37.22</v>
      </c>
      <c r="G7971" s="24">
        <f t="shared" si="124"/>
        <v>469.98</v>
      </c>
    </row>
    <row r="7972" spans="1:7" x14ac:dyDescent="0.25">
      <c r="A7972" t="s">
        <v>311</v>
      </c>
      <c r="B7972" t="s">
        <v>314</v>
      </c>
      <c r="C7972" t="s">
        <v>412</v>
      </c>
      <c r="D7972" s="34">
        <v>45444</v>
      </c>
      <c r="E7972">
        <v>432.76</v>
      </c>
      <c r="F7972" s="24">
        <v>37.22</v>
      </c>
      <c r="G7972" s="24">
        <f t="shared" si="124"/>
        <v>469.98</v>
      </c>
    </row>
    <row r="7973" spans="1:7" x14ac:dyDescent="0.25">
      <c r="A7973" t="s">
        <v>311</v>
      </c>
      <c r="B7973" t="s">
        <v>314</v>
      </c>
      <c r="C7973" t="s">
        <v>413</v>
      </c>
      <c r="D7973" s="34">
        <v>45444</v>
      </c>
      <c r="E7973">
        <v>432.76</v>
      </c>
      <c r="F7973" s="24">
        <v>37.22</v>
      </c>
      <c r="G7973" s="24">
        <f t="shared" si="124"/>
        <v>469.98</v>
      </c>
    </row>
    <row r="7974" spans="1:7" x14ac:dyDescent="0.25">
      <c r="A7974" t="s">
        <v>311</v>
      </c>
      <c r="B7974" t="s">
        <v>314</v>
      </c>
      <c r="C7974" t="s">
        <v>414</v>
      </c>
      <c r="D7974" s="34">
        <v>45444</v>
      </c>
      <c r="E7974">
        <v>432.76</v>
      </c>
      <c r="F7974" s="24">
        <v>37.22</v>
      </c>
      <c r="G7974" s="24">
        <f t="shared" si="124"/>
        <v>469.98</v>
      </c>
    </row>
    <row r="7975" spans="1:7" x14ac:dyDescent="0.25">
      <c r="A7975" t="s">
        <v>311</v>
      </c>
      <c r="B7975" t="s">
        <v>314</v>
      </c>
      <c r="C7975" t="s">
        <v>415</v>
      </c>
      <c r="D7975" s="34">
        <v>45444</v>
      </c>
      <c r="E7975">
        <v>432.76</v>
      </c>
      <c r="F7975" s="24">
        <v>37.22</v>
      </c>
      <c r="G7975" s="24">
        <f t="shared" si="124"/>
        <v>469.98</v>
      </c>
    </row>
    <row r="7976" spans="1:7" x14ac:dyDescent="0.25">
      <c r="A7976" t="s">
        <v>311</v>
      </c>
      <c r="B7976" t="s">
        <v>314</v>
      </c>
      <c r="C7976" t="s">
        <v>416</v>
      </c>
      <c r="D7976" s="34">
        <v>45444</v>
      </c>
      <c r="E7976">
        <v>432.76</v>
      </c>
      <c r="F7976" s="24">
        <v>37.22</v>
      </c>
      <c r="G7976" s="24">
        <f t="shared" si="124"/>
        <v>469.98</v>
      </c>
    </row>
    <row r="7977" spans="1:7" x14ac:dyDescent="0.25">
      <c r="A7977" t="s">
        <v>311</v>
      </c>
      <c r="B7977" t="s">
        <v>314</v>
      </c>
      <c r="C7977" t="s">
        <v>417</v>
      </c>
      <c r="D7977" s="34">
        <v>45444</v>
      </c>
      <c r="E7977">
        <v>432.76</v>
      </c>
      <c r="F7977" s="24">
        <v>37.22</v>
      </c>
      <c r="G7977" s="24">
        <f t="shared" si="124"/>
        <v>469.98</v>
      </c>
    </row>
    <row r="7978" spans="1:7" x14ac:dyDescent="0.25">
      <c r="A7978" t="s">
        <v>311</v>
      </c>
      <c r="B7978" t="s">
        <v>314</v>
      </c>
      <c r="C7978" t="s">
        <v>418</v>
      </c>
      <c r="D7978" s="34">
        <v>45444</v>
      </c>
      <c r="E7978">
        <v>432.76</v>
      </c>
      <c r="F7978" s="24">
        <v>37.22</v>
      </c>
      <c r="G7978" s="24">
        <f t="shared" si="124"/>
        <v>469.98</v>
      </c>
    </row>
    <row r="7979" spans="1:7" x14ac:dyDescent="0.25">
      <c r="A7979" t="s">
        <v>311</v>
      </c>
      <c r="B7979" t="s">
        <v>314</v>
      </c>
      <c r="C7979" t="s">
        <v>419</v>
      </c>
      <c r="D7979" s="34">
        <v>45444</v>
      </c>
      <c r="E7979">
        <v>432.76</v>
      </c>
      <c r="F7979" s="24">
        <v>37.22</v>
      </c>
      <c r="G7979" s="24">
        <f t="shared" si="124"/>
        <v>469.98</v>
      </c>
    </row>
    <row r="7980" spans="1:7" x14ac:dyDescent="0.25">
      <c r="A7980" t="s">
        <v>311</v>
      </c>
      <c r="B7980" t="s">
        <v>314</v>
      </c>
      <c r="C7980" t="s">
        <v>420</v>
      </c>
      <c r="D7980" s="34">
        <v>45444</v>
      </c>
      <c r="E7980">
        <v>432.76</v>
      </c>
      <c r="F7980" s="24">
        <v>37.22</v>
      </c>
      <c r="G7980" s="24">
        <f t="shared" si="124"/>
        <v>469.98</v>
      </c>
    </row>
    <row r="7981" spans="1:7" x14ac:dyDescent="0.25">
      <c r="A7981" t="s">
        <v>311</v>
      </c>
      <c r="B7981" t="s">
        <v>314</v>
      </c>
      <c r="C7981" t="s">
        <v>421</v>
      </c>
      <c r="D7981" s="34">
        <v>45444</v>
      </c>
      <c r="E7981">
        <v>432.76</v>
      </c>
      <c r="F7981" s="24">
        <v>37.22</v>
      </c>
      <c r="G7981" s="24">
        <f t="shared" si="124"/>
        <v>469.98</v>
      </c>
    </row>
    <row r="7982" spans="1:7" x14ac:dyDescent="0.25">
      <c r="A7982" t="s">
        <v>311</v>
      </c>
      <c r="B7982" t="s">
        <v>314</v>
      </c>
      <c r="C7982" t="s">
        <v>422</v>
      </c>
      <c r="D7982" s="34">
        <v>45444</v>
      </c>
      <c r="E7982">
        <v>432.76</v>
      </c>
      <c r="F7982" s="24">
        <v>37.22</v>
      </c>
      <c r="G7982" s="24">
        <f t="shared" si="124"/>
        <v>469.98</v>
      </c>
    </row>
    <row r="7983" spans="1:7" x14ac:dyDescent="0.25">
      <c r="A7983" t="s">
        <v>311</v>
      </c>
      <c r="B7983" t="s">
        <v>314</v>
      </c>
      <c r="C7983" t="s">
        <v>423</v>
      </c>
      <c r="D7983" s="34">
        <v>45444</v>
      </c>
      <c r="E7983">
        <v>432.76</v>
      </c>
      <c r="F7983" s="24">
        <v>37.22</v>
      </c>
      <c r="G7983" s="24">
        <f t="shared" si="124"/>
        <v>469.98</v>
      </c>
    </row>
    <row r="7984" spans="1:7" x14ac:dyDescent="0.25">
      <c r="A7984" t="s">
        <v>311</v>
      </c>
      <c r="B7984" t="s">
        <v>314</v>
      </c>
      <c r="C7984" t="s">
        <v>424</v>
      </c>
      <c r="D7984" s="34">
        <v>45444</v>
      </c>
      <c r="E7984">
        <v>432.76</v>
      </c>
      <c r="F7984" s="24">
        <v>37.22</v>
      </c>
      <c r="G7984" s="24">
        <f t="shared" si="124"/>
        <v>469.98</v>
      </c>
    </row>
    <row r="7985" spans="1:7" x14ac:dyDescent="0.25">
      <c r="A7985" t="s">
        <v>311</v>
      </c>
      <c r="B7985" t="s">
        <v>314</v>
      </c>
      <c r="C7985" t="s">
        <v>425</v>
      </c>
      <c r="D7985" s="34">
        <v>45444</v>
      </c>
      <c r="E7985">
        <v>432.76</v>
      </c>
      <c r="F7985" s="24">
        <v>37.22</v>
      </c>
      <c r="G7985" s="24">
        <f t="shared" si="124"/>
        <v>469.98</v>
      </c>
    </row>
    <row r="7986" spans="1:7" x14ac:dyDescent="0.25">
      <c r="A7986" t="s">
        <v>311</v>
      </c>
      <c r="B7986" t="s">
        <v>314</v>
      </c>
      <c r="C7986" t="s">
        <v>426</v>
      </c>
      <c r="D7986" s="34">
        <v>45444</v>
      </c>
      <c r="E7986">
        <v>434.17</v>
      </c>
      <c r="F7986" s="24">
        <v>37.340000000000003</v>
      </c>
      <c r="G7986" s="24">
        <f t="shared" si="124"/>
        <v>471.51</v>
      </c>
    </row>
    <row r="7987" spans="1:7" x14ac:dyDescent="0.25">
      <c r="A7987" t="s">
        <v>311</v>
      </c>
      <c r="B7987" t="s">
        <v>314</v>
      </c>
      <c r="C7987" t="s">
        <v>427</v>
      </c>
      <c r="D7987" s="34">
        <v>45444</v>
      </c>
      <c r="E7987">
        <v>432.76</v>
      </c>
      <c r="F7987" s="24">
        <v>37.22</v>
      </c>
      <c r="G7987" s="24">
        <f t="shared" si="124"/>
        <v>469.98</v>
      </c>
    </row>
    <row r="7988" spans="1:7" x14ac:dyDescent="0.25">
      <c r="A7988" t="s">
        <v>311</v>
      </c>
      <c r="B7988" t="s">
        <v>314</v>
      </c>
      <c r="C7988" t="s">
        <v>428</v>
      </c>
      <c r="D7988" s="34">
        <v>45444</v>
      </c>
      <c r="E7988">
        <v>432.76</v>
      </c>
      <c r="F7988" s="24">
        <v>37.22</v>
      </c>
      <c r="G7988" s="24">
        <f t="shared" si="124"/>
        <v>469.98</v>
      </c>
    </row>
    <row r="7989" spans="1:7" x14ac:dyDescent="0.25">
      <c r="A7989" t="s">
        <v>311</v>
      </c>
      <c r="B7989" t="s">
        <v>314</v>
      </c>
      <c r="C7989" t="s">
        <v>429</v>
      </c>
      <c r="D7989" s="34">
        <v>45444</v>
      </c>
      <c r="E7989">
        <v>432.76</v>
      </c>
      <c r="F7989" s="24">
        <v>37.22</v>
      </c>
      <c r="G7989" s="24">
        <f t="shared" si="124"/>
        <v>469.98</v>
      </c>
    </row>
    <row r="7990" spans="1:7" x14ac:dyDescent="0.25">
      <c r="A7990" t="s">
        <v>311</v>
      </c>
      <c r="B7990" t="s">
        <v>314</v>
      </c>
      <c r="C7990" t="s">
        <v>430</v>
      </c>
      <c r="D7990" s="34">
        <v>45444</v>
      </c>
      <c r="E7990">
        <v>434.17</v>
      </c>
      <c r="F7990" s="24">
        <v>37.340000000000003</v>
      </c>
      <c r="G7990" s="24">
        <f t="shared" si="124"/>
        <v>471.51</v>
      </c>
    </row>
    <row r="7991" spans="1:7" x14ac:dyDescent="0.25">
      <c r="A7991" t="s">
        <v>311</v>
      </c>
      <c r="B7991" t="s">
        <v>314</v>
      </c>
      <c r="C7991" t="s">
        <v>431</v>
      </c>
      <c r="D7991" s="34">
        <v>45444</v>
      </c>
      <c r="E7991">
        <v>434.17</v>
      </c>
      <c r="F7991" s="24">
        <v>37.340000000000003</v>
      </c>
      <c r="G7991" s="24">
        <f t="shared" si="124"/>
        <v>471.51</v>
      </c>
    </row>
    <row r="7992" spans="1:7" x14ac:dyDescent="0.25">
      <c r="A7992" t="s">
        <v>311</v>
      </c>
      <c r="B7992" t="s">
        <v>314</v>
      </c>
      <c r="C7992" t="s">
        <v>432</v>
      </c>
      <c r="D7992" s="34">
        <v>45444</v>
      </c>
      <c r="E7992">
        <v>434.17</v>
      </c>
      <c r="F7992" s="24">
        <v>37.340000000000003</v>
      </c>
      <c r="G7992" s="24">
        <f t="shared" si="124"/>
        <v>471.51</v>
      </c>
    </row>
    <row r="7993" spans="1:7" x14ac:dyDescent="0.25">
      <c r="A7993" t="s">
        <v>311</v>
      </c>
      <c r="B7993" t="s">
        <v>314</v>
      </c>
      <c r="C7993" t="s">
        <v>433</v>
      </c>
      <c r="D7993" s="34">
        <v>45444</v>
      </c>
      <c r="E7993">
        <v>434.17</v>
      </c>
      <c r="F7993" s="24">
        <v>37.340000000000003</v>
      </c>
      <c r="G7993" s="24">
        <f t="shared" si="124"/>
        <v>471.51</v>
      </c>
    </row>
    <row r="7994" spans="1:7" x14ac:dyDescent="0.25">
      <c r="A7994" t="s">
        <v>311</v>
      </c>
      <c r="B7994" t="s">
        <v>314</v>
      </c>
      <c r="C7994" t="s">
        <v>434</v>
      </c>
      <c r="D7994" s="34">
        <v>45444</v>
      </c>
      <c r="E7994">
        <v>434.17</v>
      </c>
      <c r="F7994" s="24">
        <v>37.340000000000003</v>
      </c>
      <c r="G7994" s="24">
        <f t="shared" si="124"/>
        <v>471.51</v>
      </c>
    </row>
    <row r="7995" spans="1:7" x14ac:dyDescent="0.25">
      <c r="A7995" t="s">
        <v>311</v>
      </c>
      <c r="B7995" t="s">
        <v>314</v>
      </c>
      <c r="C7995" t="s">
        <v>435</v>
      </c>
      <c r="D7995" s="34">
        <v>45444</v>
      </c>
      <c r="E7995">
        <v>434.17</v>
      </c>
      <c r="F7995" s="24">
        <v>37.340000000000003</v>
      </c>
      <c r="G7995" s="24">
        <f t="shared" si="124"/>
        <v>471.51</v>
      </c>
    </row>
    <row r="7996" spans="1:7" x14ac:dyDescent="0.25">
      <c r="A7996" t="s">
        <v>311</v>
      </c>
      <c r="B7996" t="s">
        <v>314</v>
      </c>
      <c r="C7996" t="s">
        <v>436</v>
      </c>
      <c r="D7996" s="34">
        <v>45444</v>
      </c>
      <c r="E7996">
        <v>434.17</v>
      </c>
      <c r="F7996" s="24">
        <v>37.340000000000003</v>
      </c>
      <c r="G7996" s="24">
        <f t="shared" si="124"/>
        <v>471.51</v>
      </c>
    </row>
    <row r="7997" spans="1:7" x14ac:dyDescent="0.25">
      <c r="A7997" t="s">
        <v>311</v>
      </c>
      <c r="B7997" t="s">
        <v>314</v>
      </c>
      <c r="C7997" t="s">
        <v>437</v>
      </c>
      <c r="D7997" s="34">
        <v>45444</v>
      </c>
      <c r="E7997">
        <v>434.17</v>
      </c>
      <c r="F7997" s="24">
        <v>37.340000000000003</v>
      </c>
      <c r="G7997" s="24">
        <f t="shared" si="124"/>
        <v>471.51</v>
      </c>
    </row>
    <row r="7998" spans="1:7" x14ac:dyDescent="0.25">
      <c r="A7998" t="s">
        <v>311</v>
      </c>
      <c r="B7998" t="s">
        <v>314</v>
      </c>
      <c r="C7998" t="s">
        <v>438</v>
      </c>
      <c r="D7998" s="34">
        <v>45444</v>
      </c>
      <c r="E7998">
        <v>434.17</v>
      </c>
      <c r="F7998" s="24">
        <v>37.340000000000003</v>
      </c>
      <c r="G7998" s="24">
        <f t="shared" si="124"/>
        <v>471.51</v>
      </c>
    </row>
    <row r="7999" spans="1:7" x14ac:dyDescent="0.25">
      <c r="A7999" t="s">
        <v>311</v>
      </c>
      <c r="B7999" t="s">
        <v>314</v>
      </c>
      <c r="C7999" t="s">
        <v>439</v>
      </c>
      <c r="D7999" s="34">
        <v>45444</v>
      </c>
      <c r="E7999">
        <v>434.17</v>
      </c>
      <c r="F7999" s="24">
        <v>37.340000000000003</v>
      </c>
      <c r="G7999" s="24">
        <f t="shared" si="124"/>
        <v>471.51</v>
      </c>
    </row>
    <row r="8000" spans="1:7" x14ac:dyDescent="0.25">
      <c r="A8000" t="s">
        <v>311</v>
      </c>
      <c r="B8000" t="s">
        <v>314</v>
      </c>
      <c r="C8000" t="s">
        <v>440</v>
      </c>
      <c r="D8000" s="34">
        <v>45444</v>
      </c>
      <c r="E8000">
        <v>434.17</v>
      </c>
      <c r="F8000" s="24">
        <v>37.340000000000003</v>
      </c>
      <c r="G8000" s="24">
        <f t="shared" si="124"/>
        <v>471.51</v>
      </c>
    </row>
    <row r="8001" spans="1:7" x14ac:dyDescent="0.25">
      <c r="A8001" t="s">
        <v>311</v>
      </c>
      <c r="B8001" t="s">
        <v>314</v>
      </c>
      <c r="C8001" t="s">
        <v>441</v>
      </c>
      <c r="D8001" s="34">
        <v>45444</v>
      </c>
      <c r="E8001">
        <v>434.17</v>
      </c>
      <c r="F8001" s="24">
        <v>37.340000000000003</v>
      </c>
      <c r="G8001" s="24">
        <f t="shared" si="124"/>
        <v>471.51</v>
      </c>
    </row>
    <row r="8002" spans="1:7" x14ac:dyDescent="0.25">
      <c r="A8002" t="s">
        <v>311</v>
      </c>
      <c r="B8002" t="s">
        <v>314</v>
      </c>
      <c r="C8002" t="s">
        <v>442</v>
      </c>
      <c r="D8002" s="34">
        <v>45444</v>
      </c>
      <c r="E8002">
        <v>434.17</v>
      </c>
      <c r="F8002" s="24">
        <v>37.340000000000003</v>
      </c>
      <c r="G8002" s="24">
        <f t="shared" si="124"/>
        <v>471.51</v>
      </c>
    </row>
    <row r="8003" spans="1:7" x14ac:dyDescent="0.25">
      <c r="A8003" t="s">
        <v>311</v>
      </c>
      <c r="B8003" t="s">
        <v>314</v>
      </c>
      <c r="C8003" t="s">
        <v>443</v>
      </c>
      <c r="D8003" s="34">
        <v>45444</v>
      </c>
      <c r="E8003">
        <v>434.17</v>
      </c>
      <c r="F8003" s="24">
        <v>37.340000000000003</v>
      </c>
      <c r="G8003" s="24">
        <f t="shared" ref="G8003:G8066" si="125">SUM(E8003:F8003)</f>
        <v>471.51</v>
      </c>
    </row>
    <row r="8004" spans="1:7" x14ac:dyDescent="0.25">
      <c r="A8004" t="s">
        <v>311</v>
      </c>
      <c r="B8004" t="s">
        <v>314</v>
      </c>
      <c r="C8004" t="s">
        <v>444</v>
      </c>
      <c r="D8004" s="34">
        <v>45444</v>
      </c>
      <c r="E8004">
        <v>434.17</v>
      </c>
      <c r="F8004" s="24">
        <v>37.340000000000003</v>
      </c>
      <c r="G8004" s="24">
        <f t="shared" si="125"/>
        <v>471.51</v>
      </c>
    </row>
    <row r="8005" spans="1:7" x14ac:dyDescent="0.25">
      <c r="A8005" t="s">
        <v>311</v>
      </c>
      <c r="B8005" t="s">
        <v>314</v>
      </c>
      <c r="C8005" t="s">
        <v>445</v>
      </c>
      <c r="D8005" s="34">
        <v>45444</v>
      </c>
      <c r="E8005">
        <v>434.17</v>
      </c>
      <c r="F8005" s="24">
        <v>37.340000000000003</v>
      </c>
      <c r="G8005" s="24">
        <f t="shared" si="125"/>
        <v>471.51</v>
      </c>
    </row>
    <row r="8006" spans="1:7" x14ac:dyDescent="0.25">
      <c r="A8006" t="s">
        <v>311</v>
      </c>
      <c r="B8006" t="s">
        <v>314</v>
      </c>
      <c r="C8006" t="s">
        <v>446</v>
      </c>
      <c r="D8006" s="34">
        <v>45444</v>
      </c>
      <c r="E8006">
        <v>434.17</v>
      </c>
      <c r="F8006" s="24">
        <v>37.340000000000003</v>
      </c>
      <c r="G8006" s="24">
        <f t="shared" si="125"/>
        <v>471.51</v>
      </c>
    </row>
    <row r="8007" spans="1:7" x14ac:dyDescent="0.25">
      <c r="A8007" t="s">
        <v>311</v>
      </c>
      <c r="B8007" t="s">
        <v>314</v>
      </c>
      <c r="C8007" t="s">
        <v>447</v>
      </c>
      <c r="D8007" s="34">
        <v>45444</v>
      </c>
      <c r="E8007">
        <v>434.17</v>
      </c>
      <c r="F8007" s="24">
        <v>37.340000000000003</v>
      </c>
      <c r="G8007" s="24">
        <f t="shared" si="125"/>
        <v>471.51</v>
      </c>
    </row>
    <row r="8008" spans="1:7" x14ac:dyDescent="0.25">
      <c r="A8008" t="s">
        <v>311</v>
      </c>
      <c r="B8008" t="s">
        <v>314</v>
      </c>
      <c r="C8008" t="s">
        <v>448</v>
      </c>
      <c r="D8008" s="34">
        <v>45444</v>
      </c>
      <c r="E8008">
        <v>434.17</v>
      </c>
      <c r="F8008" s="24">
        <v>37.340000000000003</v>
      </c>
      <c r="G8008" s="24">
        <f t="shared" si="125"/>
        <v>471.51</v>
      </c>
    </row>
    <row r="8009" spans="1:7" x14ac:dyDescent="0.25">
      <c r="A8009" t="s">
        <v>311</v>
      </c>
      <c r="B8009" t="s">
        <v>314</v>
      </c>
      <c r="C8009" t="s">
        <v>449</v>
      </c>
      <c r="D8009" s="34">
        <v>45444</v>
      </c>
      <c r="E8009">
        <v>434.17</v>
      </c>
      <c r="F8009" s="24">
        <v>37.340000000000003</v>
      </c>
      <c r="G8009" s="24">
        <f t="shared" si="125"/>
        <v>471.51</v>
      </c>
    </row>
    <row r="8010" spans="1:7" x14ac:dyDescent="0.25">
      <c r="A8010" t="s">
        <v>311</v>
      </c>
      <c r="B8010" t="s">
        <v>314</v>
      </c>
      <c r="C8010" t="s">
        <v>450</v>
      </c>
      <c r="D8010" s="34">
        <v>45444</v>
      </c>
      <c r="E8010">
        <v>434.17</v>
      </c>
      <c r="F8010" s="24">
        <v>37.340000000000003</v>
      </c>
      <c r="G8010" s="24">
        <f t="shared" si="125"/>
        <v>471.51</v>
      </c>
    </row>
    <row r="8011" spans="1:7" x14ac:dyDescent="0.25">
      <c r="A8011" t="s">
        <v>311</v>
      </c>
      <c r="B8011" t="s">
        <v>314</v>
      </c>
      <c r="C8011" t="s">
        <v>451</v>
      </c>
      <c r="D8011" s="34">
        <v>45444</v>
      </c>
      <c r="E8011">
        <v>434.17</v>
      </c>
      <c r="F8011" s="24">
        <v>37.340000000000003</v>
      </c>
      <c r="G8011" s="24">
        <f t="shared" si="125"/>
        <v>471.51</v>
      </c>
    </row>
    <row r="8012" spans="1:7" x14ac:dyDescent="0.25">
      <c r="A8012" t="s">
        <v>311</v>
      </c>
      <c r="B8012" t="s">
        <v>314</v>
      </c>
      <c r="C8012" t="s">
        <v>452</v>
      </c>
      <c r="D8012" s="34">
        <v>45444</v>
      </c>
      <c r="E8012">
        <v>434.17</v>
      </c>
      <c r="F8012" s="24">
        <v>37.340000000000003</v>
      </c>
      <c r="G8012" s="24">
        <f t="shared" si="125"/>
        <v>471.51</v>
      </c>
    </row>
    <row r="8013" spans="1:7" x14ac:dyDescent="0.25">
      <c r="A8013" t="s">
        <v>311</v>
      </c>
      <c r="B8013" t="s">
        <v>314</v>
      </c>
      <c r="C8013" t="s">
        <v>453</v>
      </c>
      <c r="D8013" s="34">
        <v>45444</v>
      </c>
      <c r="E8013">
        <v>434.17</v>
      </c>
      <c r="F8013" s="24">
        <v>37.340000000000003</v>
      </c>
      <c r="G8013" s="24">
        <f t="shared" si="125"/>
        <v>471.51</v>
      </c>
    </row>
    <row r="8014" spans="1:7" x14ac:dyDescent="0.25">
      <c r="A8014" t="s">
        <v>311</v>
      </c>
      <c r="B8014" t="s">
        <v>314</v>
      </c>
      <c r="C8014" t="s">
        <v>454</v>
      </c>
      <c r="D8014" s="34">
        <v>45444</v>
      </c>
      <c r="E8014">
        <v>434.17</v>
      </c>
      <c r="F8014" s="24">
        <v>37.340000000000003</v>
      </c>
      <c r="G8014" s="24">
        <f t="shared" si="125"/>
        <v>471.51</v>
      </c>
    </row>
    <row r="8015" spans="1:7" x14ac:dyDescent="0.25">
      <c r="A8015" t="s">
        <v>311</v>
      </c>
      <c r="B8015" t="s">
        <v>314</v>
      </c>
      <c r="C8015" t="s">
        <v>455</v>
      </c>
      <c r="D8015" s="34">
        <v>45444</v>
      </c>
      <c r="E8015">
        <v>434.17</v>
      </c>
      <c r="F8015" s="24">
        <v>37.340000000000003</v>
      </c>
      <c r="G8015" s="24">
        <f t="shared" si="125"/>
        <v>471.51</v>
      </c>
    </row>
    <row r="8016" spans="1:7" x14ac:dyDescent="0.25">
      <c r="A8016" t="s">
        <v>311</v>
      </c>
      <c r="B8016" t="s">
        <v>314</v>
      </c>
      <c r="C8016" t="s">
        <v>456</v>
      </c>
      <c r="D8016" s="34">
        <v>45444</v>
      </c>
      <c r="E8016">
        <v>434.17</v>
      </c>
      <c r="F8016" s="24">
        <v>37.340000000000003</v>
      </c>
      <c r="G8016" s="24">
        <f t="shared" si="125"/>
        <v>471.51</v>
      </c>
    </row>
    <row r="8017" spans="1:7" x14ac:dyDescent="0.25">
      <c r="A8017" t="s">
        <v>311</v>
      </c>
      <c r="B8017" t="s">
        <v>314</v>
      </c>
      <c r="C8017" t="s">
        <v>457</v>
      </c>
      <c r="D8017" s="34">
        <v>45444</v>
      </c>
      <c r="E8017">
        <v>434.17</v>
      </c>
      <c r="F8017" s="24">
        <v>37.340000000000003</v>
      </c>
      <c r="G8017" s="24">
        <f t="shared" si="125"/>
        <v>471.51</v>
      </c>
    </row>
    <row r="8018" spans="1:7" x14ac:dyDescent="0.25">
      <c r="A8018" t="s">
        <v>311</v>
      </c>
      <c r="B8018" t="s">
        <v>314</v>
      </c>
      <c r="C8018" t="s">
        <v>458</v>
      </c>
      <c r="D8018" s="34">
        <v>45444</v>
      </c>
      <c r="E8018">
        <v>434.17</v>
      </c>
      <c r="F8018" s="24">
        <v>37.340000000000003</v>
      </c>
      <c r="G8018" s="24">
        <f t="shared" si="125"/>
        <v>471.51</v>
      </c>
    </row>
    <row r="8019" spans="1:7" x14ac:dyDescent="0.25">
      <c r="A8019" t="s">
        <v>311</v>
      </c>
      <c r="B8019" t="s">
        <v>314</v>
      </c>
      <c r="C8019" t="s">
        <v>459</v>
      </c>
      <c r="D8019" s="34">
        <v>45444</v>
      </c>
      <c r="E8019">
        <v>434.17</v>
      </c>
      <c r="F8019" s="24">
        <v>37.340000000000003</v>
      </c>
      <c r="G8019" s="24">
        <f t="shared" si="125"/>
        <v>471.51</v>
      </c>
    </row>
    <row r="8020" spans="1:7" x14ac:dyDescent="0.25">
      <c r="A8020" t="s">
        <v>311</v>
      </c>
      <c r="B8020" t="s">
        <v>314</v>
      </c>
      <c r="C8020" t="s">
        <v>460</v>
      </c>
      <c r="D8020" s="34">
        <v>45444</v>
      </c>
      <c r="E8020">
        <v>434.17</v>
      </c>
      <c r="F8020" s="24">
        <v>37.340000000000003</v>
      </c>
      <c r="G8020" s="24">
        <f t="shared" si="125"/>
        <v>471.51</v>
      </c>
    </row>
    <row r="8021" spans="1:7" x14ac:dyDescent="0.25">
      <c r="A8021" t="s">
        <v>311</v>
      </c>
      <c r="B8021" t="s">
        <v>314</v>
      </c>
      <c r="C8021" t="s">
        <v>461</v>
      </c>
      <c r="D8021" s="34">
        <v>45444</v>
      </c>
      <c r="E8021">
        <v>434.17</v>
      </c>
      <c r="F8021" s="24">
        <v>37.340000000000003</v>
      </c>
      <c r="G8021" s="24">
        <f t="shared" si="125"/>
        <v>471.51</v>
      </c>
    </row>
    <row r="8022" spans="1:7" x14ac:dyDescent="0.25">
      <c r="A8022" t="s">
        <v>311</v>
      </c>
      <c r="B8022" t="s">
        <v>314</v>
      </c>
      <c r="C8022" t="s">
        <v>462</v>
      </c>
      <c r="D8022" s="34">
        <v>45444</v>
      </c>
      <c r="E8022">
        <v>434.17</v>
      </c>
      <c r="F8022" s="24">
        <v>37.340000000000003</v>
      </c>
      <c r="G8022" s="24">
        <f t="shared" si="125"/>
        <v>471.51</v>
      </c>
    </row>
    <row r="8023" spans="1:7" x14ac:dyDescent="0.25">
      <c r="A8023" t="s">
        <v>311</v>
      </c>
      <c r="B8023" t="s">
        <v>314</v>
      </c>
      <c r="C8023" t="s">
        <v>463</v>
      </c>
      <c r="D8023" s="34">
        <v>45444</v>
      </c>
      <c r="E8023">
        <v>434.17</v>
      </c>
      <c r="F8023" s="24">
        <v>37.340000000000003</v>
      </c>
      <c r="G8023" s="24">
        <f t="shared" si="125"/>
        <v>471.51</v>
      </c>
    </row>
    <row r="8024" spans="1:7" x14ac:dyDescent="0.25">
      <c r="A8024" t="s">
        <v>311</v>
      </c>
      <c r="B8024" t="s">
        <v>314</v>
      </c>
      <c r="C8024" t="s">
        <v>464</v>
      </c>
      <c r="D8024" s="34">
        <v>45444</v>
      </c>
      <c r="E8024">
        <v>434.17</v>
      </c>
      <c r="F8024" s="24">
        <v>37.340000000000003</v>
      </c>
      <c r="G8024" s="24">
        <f t="shared" si="125"/>
        <v>471.51</v>
      </c>
    </row>
    <row r="8025" spans="1:7" x14ac:dyDescent="0.25">
      <c r="A8025" t="s">
        <v>311</v>
      </c>
      <c r="B8025" t="s">
        <v>314</v>
      </c>
      <c r="C8025" t="s">
        <v>465</v>
      </c>
      <c r="D8025" s="34">
        <v>45444</v>
      </c>
      <c r="E8025">
        <v>434.17</v>
      </c>
      <c r="F8025" s="24">
        <v>37.340000000000003</v>
      </c>
      <c r="G8025" s="24">
        <f t="shared" si="125"/>
        <v>471.51</v>
      </c>
    </row>
    <row r="8026" spans="1:7" x14ac:dyDescent="0.25">
      <c r="A8026" t="s">
        <v>311</v>
      </c>
      <c r="B8026" t="s">
        <v>314</v>
      </c>
      <c r="C8026" t="s">
        <v>466</v>
      </c>
      <c r="D8026" s="34">
        <v>45444</v>
      </c>
      <c r="E8026">
        <v>434.17</v>
      </c>
      <c r="F8026" s="24">
        <v>37.340000000000003</v>
      </c>
      <c r="G8026" s="24">
        <f t="shared" si="125"/>
        <v>471.51</v>
      </c>
    </row>
    <row r="8027" spans="1:7" x14ac:dyDescent="0.25">
      <c r="A8027" t="s">
        <v>311</v>
      </c>
      <c r="B8027" t="s">
        <v>314</v>
      </c>
      <c r="C8027" t="s">
        <v>467</v>
      </c>
      <c r="D8027" s="34">
        <v>45444</v>
      </c>
      <c r="E8027">
        <v>434.17</v>
      </c>
      <c r="F8027" s="24">
        <v>37.340000000000003</v>
      </c>
      <c r="G8027" s="24">
        <f t="shared" si="125"/>
        <v>471.51</v>
      </c>
    </row>
    <row r="8028" spans="1:7" x14ac:dyDescent="0.25">
      <c r="A8028" t="s">
        <v>311</v>
      </c>
      <c r="B8028" t="s">
        <v>314</v>
      </c>
      <c r="C8028" t="s">
        <v>468</v>
      </c>
      <c r="D8028" s="34">
        <v>45444</v>
      </c>
      <c r="E8028">
        <v>434.17</v>
      </c>
      <c r="F8028" s="24">
        <v>37.340000000000003</v>
      </c>
      <c r="G8028" s="24">
        <f t="shared" si="125"/>
        <v>471.51</v>
      </c>
    </row>
    <row r="8029" spans="1:7" x14ac:dyDescent="0.25">
      <c r="A8029" t="s">
        <v>311</v>
      </c>
      <c r="B8029" t="s">
        <v>314</v>
      </c>
      <c r="C8029" t="s">
        <v>469</v>
      </c>
      <c r="D8029" s="34">
        <v>45444</v>
      </c>
      <c r="E8029">
        <v>434.17</v>
      </c>
      <c r="F8029" s="24">
        <v>37.340000000000003</v>
      </c>
      <c r="G8029" s="24">
        <f t="shared" si="125"/>
        <v>471.51</v>
      </c>
    </row>
    <row r="8030" spans="1:7" x14ac:dyDescent="0.25">
      <c r="A8030" t="s">
        <v>311</v>
      </c>
      <c r="B8030" t="s">
        <v>314</v>
      </c>
      <c r="C8030" t="s">
        <v>470</v>
      </c>
      <c r="D8030" s="34">
        <v>45444</v>
      </c>
      <c r="E8030">
        <v>434.17</v>
      </c>
      <c r="F8030" s="24">
        <v>37.340000000000003</v>
      </c>
      <c r="G8030" s="24">
        <f t="shared" si="125"/>
        <v>471.51</v>
      </c>
    </row>
    <row r="8031" spans="1:7" x14ac:dyDescent="0.25">
      <c r="A8031" t="s">
        <v>311</v>
      </c>
      <c r="B8031" t="s">
        <v>314</v>
      </c>
      <c r="C8031" t="s">
        <v>471</v>
      </c>
      <c r="D8031" s="34">
        <v>45444</v>
      </c>
      <c r="E8031">
        <v>434.17</v>
      </c>
      <c r="F8031" s="24">
        <v>37.340000000000003</v>
      </c>
      <c r="G8031" s="24">
        <f t="shared" si="125"/>
        <v>471.51</v>
      </c>
    </row>
    <row r="8032" spans="1:7" x14ac:dyDescent="0.25">
      <c r="A8032" t="s">
        <v>311</v>
      </c>
      <c r="B8032" t="s">
        <v>314</v>
      </c>
      <c r="C8032" t="s">
        <v>472</v>
      </c>
      <c r="D8032" s="34">
        <v>45444</v>
      </c>
      <c r="E8032">
        <v>434.17</v>
      </c>
      <c r="F8032" s="24">
        <v>37.340000000000003</v>
      </c>
      <c r="G8032" s="24">
        <f t="shared" si="125"/>
        <v>471.51</v>
      </c>
    </row>
    <row r="8033" spans="1:7" x14ac:dyDescent="0.25">
      <c r="A8033" t="s">
        <v>311</v>
      </c>
      <c r="B8033" t="s">
        <v>314</v>
      </c>
      <c r="C8033" t="s">
        <v>473</v>
      </c>
      <c r="D8033" s="34">
        <v>45444</v>
      </c>
      <c r="E8033">
        <v>434.17</v>
      </c>
      <c r="F8033" s="24">
        <v>37.340000000000003</v>
      </c>
      <c r="G8033" s="24">
        <f t="shared" si="125"/>
        <v>471.51</v>
      </c>
    </row>
    <row r="8034" spans="1:7" x14ac:dyDescent="0.25">
      <c r="A8034" t="s">
        <v>311</v>
      </c>
      <c r="B8034" t="s">
        <v>314</v>
      </c>
      <c r="C8034" t="s">
        <v>474</v>
      </c>
      <c r="D8034" s="34">
        <v>45444</v>
      </c>
      <c r="E8034">
        <v>434.17</v>
      </c>
      <c r="F8034" s="24">
        <v>37.340000000000003</v>
      </c>
      <c r="G8034" s="24">
        <f t="shared" si="125"/>
        <v>471.51</v>
      </c>
    </row>
    <row r="8035" spans="1:7" x14ac:dyDescent="0.25">
      <c r="A8035" t="s">
        <v>311</v>
      </c>
      <c r="B8035" t="s">
        <v>314</v>
      </c>
      <c r="C8035" t="s">
        <v>475</v>
      </c>
      <c r="D8035" s="34">
        <v>45444</v>
      </c>
      <c r="E8035">
        <v>434.17</v>
      </c>
      <c r="F8035" s="24">
        <v>37.340000000000003</v>
      </c>
      <c r="G8035" s="24">
        <f t="shared" si="125"/>
        <v>471.51</v>
      </c>
    </row>
    <row r="8036" spans="1:7" x14ac:dyDescent="0.25">
      <c r="A8036" t="s">
        <v>311</v>
      </c>
      <c r="B8036" t="s">
        <v>314</v>
      </c>
      <c r="C8036" t="s">
        <v>476</v>
      </c>
      <c r="D8036" s="34">
        <v>45444</v>
      </c>
      <c r="E8036">
        <v>432.76</v>
      </c>
      <c r="F8036" s="24">
        <v>37.22</v>
      </c>
      <c r="G8036" s="24">
        <f t="shared" si="125"/>
        <v>469.98</v>
      </c>
    </row>
    <row r="8037" spans="1:7" x14ac:dyDescent="0.25">
      <c r="A8037" t="s">
        <v>311</v>
      </c>
      <c r="B8037" t="s">
        <v>314</v>
      </c>
      <c r="C8037" t="s">
        <v>477</v>
      </c>
      <c r="D8037" s="34">
        <v>45444</v>
      </c>
      <c r="E8037">
        <v>434.17</v>
      </c>
      <c r="F8037" s="24">
        <v>37.340000000000003</v>
      </c>
      <c r="G8037" s="24">
        <f t="shared" si="125"/>
        <v>471.51</v>
      </c>
    </row>
    <row r="8038" spans="1:7" x14ac:dyDescent="0.25">
      <c r="A8038" t="s">
        <v>311</v>
      </c>
      <c r="B8038" t="s">
        <v>314</v>
      </c>
      <c r="C8038" t="s">
        <v>478</v>
      </c>
      <c r="D8038" s="34">
        <v>45444</v>
      </c>
      <c r="E8038">
        <v>434.17</v>
      </c>
      <c r="F8038" s="24">
        <v>37.340000000000003</v>
      </c>
      <c r="G8038" s="24">
        <f t="shared" si="125"/>
        <v>471.51</v>
      </c>
    </row>
    <row r="8039" spans="1:7" x14ac:dyDescent="0.25">
      <c r="A8039" t="s">
        <v>311</v>
      </c>
      <c r="B8039" t="s">
        <v>314</v>
      </c>
      <c r="C8039" t="s">
        <v>479</v>
      </c>
      <c r="D8039" s="34">
        <v>45444</v>
      </c>
      <c r="E8039">
        <v>434.17</v>
      </c>
      <c r="F8039" s="24">
        <v>37.340000000000003</v>
      </c>
      <c r="G8039" s="24">
        <f t="shared" si="125"/>
        <v>471.51</v>
      </c>
    </row>
    <row r="8040" spans="1:7" x14ac:dyDescent="0.25">
      <c r="A8040" t="s">
        <v>311</v>
      </c>
      <c r="B8040" t="s">
        <v>314</v>
      </c>
      <c r="C8040" t="s">
        <v>480</v>
      </c>
      <c r="D8040" s="34">
        <v>45444</v>
      </c>
      <c r="E8040">
        <v>434.17</v>
      </c>
      <c r="F8040" s="24">
        <v>37.340000000000003</v>
      </c>
      <c r="G8040" s="24">
        <f t="shared" si="125"/>
        <v>471.51</v>
      </c>
    </row>
    <row r="8041" spans="1:7" x14ac:dyDescent="0.25">
      <c r="A8041" t="s">
        <v>311</v>
      </c>
      <c r="B8041" t="s">
        <v>314</v>
      </c>
      <c r="C8041" t="s">
        <v>481</v>
      </c>
      <c r="D8041" s="34">
        <v>45444</v>
      </c>
      <c r="E8041">
        <v>432.76</v>
      </c>
      <c r="F8041" s="24">
        <v>37.22</v>
      </c>
      <c r="G8041" s="24">
        <f t="shared" si="125"/>
        <v>469.98</v>
      </c>
    </row>
    <row r="8042" spans="1:7" x14ac:dyDescent="0.25">
      <c r="A8042" t="s">
        <v>311</v>
      </c>
      <c r="B8042" t="s">
        <v>314</v>
      </c>
      <c r="C8042" t="s">
        <v>482</v>
      </c>
      <c r="D8042" s="34">
        <v>45444</v>
      </c>
      <c r="E8042">
        <v>432.76</v>
      </c>
      <c r="F8042" s="24">
        <v>37.22</v>
      </c>
      <c r="G8042" s="24">
        <f t="shared" si="125"/>
        <v>469.98</v>
      </c>
    </row>
    <row r="8043" spans="1:7" x14ac:dyDescent="0.25">
      <c r="A8043" t="s">
        <v>311</v>
      </c>
      <c r="B8043" t="s">
        <v>314</v>
      </c>
      <c r="C8043" t="s">
        <v>483</v>
      </c>
      <c r="D8043" s="34">
        <v>45444</v>
      </c>
      <c r="E8043">
        <v>432.76</v>
      </c>
      <c r="F8043" s="24">
        <v>37.22</v>
      </c>
      <c r="G8043" s="24">
        <f t="shared" si="125"/>
        <v>469.98</v>
      </c>
    </row>
    <row r="8044" spans="1:7" x14ac:dyDescent="0.25">
      <c r="A8044" t="s">
        <v>311</v>
      </c>
      <c r="B8044" t="s">
        <v>314</v>
      </c>
      <c r="C8044" t="s">
        <v>484</v>
      </c>
      <c r="D8044" s="34">
        <v>45444</v>
      </c>
      <c r="E8044">
        <v>432.76</v>
      </c>
      <c r="F8044" s="24">
        <v>37.22</v>
      </c>
      <c r="G8044" s="24">
        <f t="shared" si="125"/>
        <v>469.98</v>
      </c>
    </row>
    <row r="8045" spans="1:7" x14ac:dyDescent="0.25">
      <c r="A8045" t="s">
        <v>311</v>
      </c>
      <c r="B8045" t="s">
        <v>314</v>
      </c>
      <c r="C8045" t="s">
        <v>485</v>
      </c>
      <c r="D8045" s="34">
        <v>45444</v>
      </c>
      <c r="E8045">
        <v>432.76</v>
      </c>
      <c r="F8045" s="24">
        <v>37.22</v>
      </c>
      <c r="G8045" s="24">
        <f t="shared" si="125"/>
        <v>469.98</v>
      </c>
    </row>
    <row r="8046" spans="1:7" x14ac:dyDescent="0.25">
      <c r="A8046" t="s">
        <v>311</v>
      </c>
      <c r="B8046" t="s">
        <v>314</v>
      </c>
      <c r="C8046" t="s">
        <v>486</v>
      </c>
      <c r="D8046" s="34">
        <v>45444</v>
      </c>
      <c r="E8046">
        <v>432.76</v>
      </c>
      <c r="F8046" s="24">
        <v>37.22</v>
      </c>
      <c r="G8046" s="24">
        <f t="shared" si="125"/>
        <v>469.98</v>
      </c>
    </row>
    <row r="8047" spans="1:7" x14ac:dyDescent="0.25">
      <c r="A8047" t="s">
        <v>311</v>
      </c>
      <c r="B8047" t="s">
        <v>314</v>
      </c>
      <c r="C8047" t="s">
        <v>487</v>
      </c>
      <c r="D8047" s="34">
        <v>45444</v>
      </c>
      <c r="E8047">
        <v>432.76</v>
      </c>
      <c r="F8047" s="24">
        <v>37.22</v>
      </c>
      <c r="G8047" s="24">
        <f t="shared" si="125"/>
        <v>469.98</v>
      </c>
    </row>
    <row r="8048" spans="1:7" x14ac:dyDescent="0.25">
      <c r="A8048" t="s">
        <v>311</v>
      </c>
      <c r="B8048" t="s">
        <v>314</v>
      </c>
      <c r="C8048" t="s">
        <v>488</v>
      </c>
      <c r="D8048" s="34">
        <v>45444</v>
      </c>
      <c r="E8048">
        <v>432.76</v>
      </c>
      <c r="F8048" s="24">
        <v>37.22</v>
      </c>
      <c r="G8048" s="24">
        <f t="shared" si="125"/>
        <v>469.98</v>
      </c>
    </row>
    <row r="8049" spans="1:7" x14ac:dyDescent="0.25">
      <c r="A8049" t="s">
        <v>311</v>
      </c>
      <c r="B8049" t="s">
        <v>314</v>
      </c>
      <c r="C8049" t="s">
        <v>489</v>
      </c>
      <c r="D8049" s="34">
        <v>45444</v>
      </c>
      <c r="E8049">
        <v>432.76</v>
      </c>
      <c r="F8049" s="24">
        <v>37.22</v>
      </c>
      <c r="G8049" s="24">
        <f t="shared" si="125"/>
        <v>469.98</v>
      </c>
    </row>
    <row r="8050" spans="1:7" x14ac:dyDescent="0.25">
      <c r="A8050" t="s">
        <v>311</v>
      </c>
      <c r="B8050" t="s">
        <v>314</v>
      </c>
      <c r="C8050" t="s">
        <v>490</v>
      </c>
      <c r="D8050" s="34">
        <v>45444</v>
      </c>
      <c r="E8050">
        <v>432.76</v>
      </c>
      <c r="F8050" s="24">
        <v>37.22</v>
      </c>
      <c r="G8050" s="24">
        <f t="shared" si="125"/>
        <v>469.98</v>
      </c>
    </row>
    <row r="8051" spans="1:7" x14ac:dyDescent="0.25">
      <c r="A8051" t="s">
        <v>311</v>
      </c>
      <c r="B8051" t="s">
        <v>314</v>
      </c>
      <c r="C8051" t="s">
        <v>491</v>
      </c>
      <c r="D8051" s="34">
        <v>45444</v>
      </c>
      <c r="E8051">
        <v>432.76</v>
      </c>
      <c r="F8051" s="24">
        <v>37.22</v>
      </c>
      <c r="G8051" s="24">
        <f t="shared" si="125"/>
        <v>469.98</v>
      </c>
    </row>
    <row r="8052" spans="1:7" x14ac:dyDescent="0.25">
      <c r="A8052" t="s">
        <v>311</v>
      </c>
      <c r="B8052" t="s">
        <v>314</v>
      </c>
      <c r="C8052" t="s">
        <v>492</v>
      </c>
      <c r="D8052" s="34">
        <v>45444</v>
      </c>
      <c r="E8052">
        <v>432.76</v>
      </c>
      <c r="F8052" s="24">
        <v>37.22</v>
      </c>
      <c r="G8052" s="24">
        <f t="shared" si="125"/>
        <v>469.98</v>
      </c>
    </row>
    <row r="8053" spans="1:7" x14ac:dyDescent="0.25">
      <c r="A8053" t="s">
        <v>311</v>
      </c>
      <c r="B8053" t="s">
        <v>314</v>
      </c>
      <c r="C8053" t="s">
        <v>493</v>
      </c>
      <c r="D8053" s="34">
        <v>45444</v>
      </c>
      <c r="E8053">
        <v>432.76</v>
      </c>
      <c r="F8053" s="24">
        <v>37.22</v>
      </c>
      <c r="G8053" s="24">
        <f t="shared" si="125"/>
        <v>469.98</v>
      </c>
    </row>
    <row r="8054" spans="1:7" x14ac:dyDescent="0.25">
      <c r="A8054" t="s">
        <v>311</v>
      </c>
      <c r="B8054" t="s">
        <v>314</v>
      </c>
      <c r="C8054" t="s">
        <v>494</v>
      </c>
      <c r="D8054" s="34">
        <v>45444</v>
      </c>
      <c r="E8054">
        <v>432.76</v>
      </c>
      <c r="F8054" s="24">
        <v>37.22</v>
      </c>
      <c r="G8054" s="24">
        <f t="shared" si="125"/>
        <v>469.98</v>
      </c>
    </row>
    <row r="8055" spans="1:7" x14ac:dyDescent="0.25">
      <c r="A8055" t="s">
        <v>311</v>
      </c>
      <c r="B8055" t="s">
        <v>314</v>
      </c>
      <c r="C8055" t="s">
        <v>495</v>
      </c>
      <c r="D8055" s="34">
        <v>45444</v>
      </c>
      <c r="E8055">
        <v>432.76</v>
      </c>
      <c r="F8055" s="24">
        <v>37.22</v>
      </c>
      <c r="G8055" s="24">
        <f t="shared" si="125"/>
        <v>469.98</v>
      </c>
    </row>
    <row r="8056" spans="1:7" x14ac:dyDescent="0.25">
      <c r="A8056" t="s">
        <v>311</v>
      </c>
      <c r="B8056" t="s">
        <v>314</v>
      </c>
      <c r="C8056" t="s">
        <v>496</v>
      </c>
      <c r="D8056" s="34">
        <v>45444</v>
      </c>
      <c r="E8056">
        <v>432.76</v>
      </c>
      <c r="F8056" s="24">
        <v>37.22</v>
      </c>
      <c r="G8056" s="24">
        <f t="shared" si="125"/>
        <v>469.98</v>
      </c>
    </row>
    <row r="8057" spans="1:7" x14ac:dyDescent="0.25">
      <c r="A8057" t="s">
        <v>311</v>
      </c>
      <c r="B8057" t="s">
        <v>314</v>
      </c>
      <c r="C8057" t="s">
        <v>497</v>
      </c>
      <c r="D8057" s="34">
        <v>45444</v>
      </c>
      <c r="E8057">
        <v>432.76</v>
      </c>
      <c r="F8057" s="24">
        <v>37.22</v>
      </c>
      <c r="G8057" s="24">
        <f t="shared" si="125"/>
        <v>469.98</v>
      </c>
    </row>
    <row r="8058" spans="1:7" x14ac:dyDescent="0.25">
      <c r="A8058" t="s">
        <v>311</v>
      </c>
      <c r="B8058" t="s">
        <v>314</v>
      </c>
      <c r="C8058" t="s">
        <v>498</v>
      </c>
      <c r="D8058" s="34">
        <v>45444</v>
      </c>
      <c r="E8058">
        <v>432.76</v>
      </c>
      <c r="F8058" s="24">
        <v>37.22</v>
      </c>
      <c r="G8058" s="24">
        <f t="shared" si="125"/>
        <v>469.98</v>
      </c>
    </row>
    <row r="8059" spans="1:7" x14ac:dyDescent="0.25">
      <c r="A8059" t="s">
        <v>311</v>
      </c>
      <c r="B8059" t="s">
        <v>314</v>
      </c>
      <c r="C8059" t="s">
        <v>499</v>
      </c>
      <c r="D8059" s="34">
        <v>45444</v>
      </c>
      <c r="E8059">
        <v>432.76</v>
      </c>
      <c r="F8059" s="24">
        <v>37.22</v>
      </c>
      <c r="G8059" s="24">
        <f t="shared" si="125"/>
        <v>469.98</v>
      </c>
    </row>
    <row r="8060" spans="1:7" x14ac:dyDescent="0.25">
      <c r="A8060" t="s">
        <v>311</v>
      </c>
      <c r="B8060" t="s">
        <v>314</v>
      </c>
      <c r="C8060" t="s">
        <v>500</v>
      </c>
      <c r="D8060" s="34">
        <v>45444</v>
      </c>
      <c r="E8060">
        <v>432.76</v>
      </c>
      <c r="F8060" s="24">
        <v>37.22</v>
      </c>
      <c r="G8060" s="24">
        <f t="shared" si="125"/>
        <v>469.98</v>
      </c>
    </row>
    <row r="8061" spans="1:7" x14ac:dyDescent="0.25">
      <c r="A8061" t="s">
        <v>311</v>
      </c>
      <c r="B8061" t="s">
        <v>314</v>
      </c>
      <c r="C8061" t="s">
        <v>501</v>
      </c>
      <c r="D8061" s="34">
        <v>45444</v>
      </c>
      <c r="E8061">
        <v>432.76</v>
      </c>
      <c r="F8061" s="24">
        <v>37.22</v>
      </c>
      <c r="G8061" s="24">
        <f t="shared" si="125"/>
        <v>469.98</v>
      </c>
    </row>
    <row r="8062" spans="1:7" x14ac:dyDescent="0.25">
      <c r="A8062" t="s">
        <v>311</v>
      </c>
      <c r="B8062" t="s">
        <v>314</v>
      </c>
      <c r="C8062" t="s">
        <v>502</v>
      </c>
      <c r="D8062" s="34">
        <v>45444</v>
      </c>
      <c r="E8062">
        <v>432.76</v>
      </c>
      <c r="F8062" s="24">
        <v>37.22</v>
      </c>
      <c r="G8062" s="24">
        <f t="shared" si="125"/>
        <v>469.98</v>
      </c>
    </row>
    <row r="8063" spans="1:7" x14ac:dyDescent="0.25">
      <c r="A8063" t="s">
        <v>311</v>
      </c>
      <c r="B8063" t="s">
        <v>314</v>
      </c>
      <c r="C8063" t="s">
        <v>503</v>
      </c>
      <c r="D8063" s="34">
        <v>45444</v>
      </c>
      <c r="E8063">
        <v>432.76</v>
      </c>
      <c r="F8063" s="24">
        <v>37.22</v>
      </c>
      <c r="G8063" s="24">
        <f t="shared" si="125"/>
        <v>469.98</v>
      </c>
    </row>
    <row r="8064" spans="1:7" x14ac:dyDescent="0.25">
      <c r="A8064" t="s">
        <v>311</v>
      </c>
      <c r="B8064" t="s">
        <v>314</v>
      </c>
      <c r="C8064" t="s">
        <v>504</v>
      </c>
      <c r="D8064" s="34">
        <v>45444</v>
      </c>
      <c r="E8064">
        <v>432.76</v>
      </c>
      <c r="F8064" s="24">
        <v>37.22</v>
      </c>
      <c r="G8064" s="24">
        <f t="shared" si="125"/>
        <v>469.98</v>
      </c>
    </row>
    <row r="8065" spans="1:7" x14ac:dyDescent="0.25">
      <c r="A8065" t="s">
        <v>311</v>
      </c>
      <c r="B8065" t="s">
        <v>314</v>
      </c>
      <c r="C8065" t="s">
        <v>505</v>
      </c>
      <c r="D8065" s="34">
        <v>45444</v>
      </c>
      <c r="E8065">
        <v>432.76</v>
      </c>
      <c r="F8065" s="24">
        <v>37.22</v>
      </c>
      <c r="G8065" s="24">
        <f t="shared" si="125"/>
        <v>469.98</v>
      </c>
    </row>
    <row r="8066" spans="1:7" x14ac:dyDescent="0.25">
      <c r="A8066" t="s">
        <v>311</v>
      </c>
      <c r="B8066" t="s">
        <v>312</v>
      </c>
      <c r="C8066" t="s">
        <v>313</v>
      </c>
      <c r="D8066" s="34">
        <v>45474</v>
      </c>
      <c r="E8066">
        <v>950292.68</v>
      </c>
      <c r="F8066" s="24">
        <v>248199.42</v>
      </c>
      <c r="G8066" s="24">
        <f t="shared" si="125"/>
        <v>1198492.1000000001</v>
      </c>
    </row>
    <row r="8067" spans="1:7" x14ac:dyDescent="0.25">
      <c r="A8067" t="s">
        <v>311</v>
      </c>
      <c r="B8067" t="s">
        <v>314</v>
      </c>
      <c r="C8067" t="s">
        <v>315</v>
      </c>
      <c r="D8067" s="34">
        <v>45474</v>
      </c>
      <c r="E8067">
        <v>434.09</v>
      </c>
      <c r="F8067" s="24">
        <v>35.89</v>
      </c>
      <c r="G8067" s="24">
        <f t="shared" ref="G8067:G8130" si="126">SUM(E8067:F8067)</f>
        <v>469.97999999999996</v>
      </c>
    </row>
    <row r="8068" spans="1:7" x14ac:dyDescent="0.25">
      <c r="A8068" t="s">
        <v>311</v>
      </c>
      <c r="B8068" t="s">
        <v>314</v>
      </c>
      <c r="C8068" t="s">
        <v>316</v>
      </c>
      <c r="D8068" s="34">
        <v>45474</v>
      </c>
      <c r="E8068">
        <v>435.5</v>
      </c>
      <c r="F8068" s="24">
        <v>36.01</v>
      </c>
      <c r="G8068" s="24">
        <f t="shared" si="126"/>
        <v>471.51</v>
      </c>
    </row>
    <row r="8069" spans="1:7" x14ac:dyDescent="0.25">
      <c r="A8069" t="s">
        <v>311</v>
      </c>
      <c r="B8069" t="s">
        <v>314</v>
      </c>
      <c r="C8069" t="s">
        <v>317</v>
      </c>
      <c r="D8069" s="34">
        <v>45474</v>
      </c>
      <c r="E8069">
        <v>434.09</v>
      </c>
      <c r="F8069" s="24">
        <v>35.89</v>
      </c>
      <c r="G8069" s="24">
        <f t="shared" si="126"/>
        <v>469.97999999999996</v>
      </c>
    </row>
    <row r="8070" spans="1:7" x14ac:dyDescent="0.25">
      <c r="A8070" t="s">
        <v>311</v>
      </c>
      <c r="B8070" t="s">
        <v>314</v>
      </c>
      <c r="C8070" t="s">
        <v>318</v>
      </c>
      <c r="D8070" s="34">
        <v>45474</v>
      </c>
      <c r="E8070">
        <v>435.5</v>
      </c>
      <c r="F8070" s="24">
        <v>36.01</v>
      </c>
      <c r="G8070" s="24">
        <f t="shared" si="126"/>
        <v>471.51</v>
      </c>
    </row>
    <row r="8071" spans="1:7" x14ac:dyDescent="0.25">
      <c r="A8071" t="s">
        <v>311</v>
      </c>
      <c r="B8071" t="s">
        <v>314</v>
      </c>
      <c r="C8071" t="s">
        <v>319</v>
      </c>
      <c r="D8071" s="34">
        <v>45474</v>
      </c>
      <c r="E8071">
        <v>435.5</v>
      </c>
      <c r="F8071" s="24">
        <v>36.01</v>
      </c>
      <c r="G8071" s="24">
        <f t="shared" si="126"/>
        <v>471.51</v>
      </c>
    </row>
    <row r="8072" spans="1:7" x14ac:dyDescent="0.25">
      <c r="A8072" t="s">
        <v>311</v>
      </c>
      <c r="B8072" t="s">
        <v>314</v>
      </c>
      <c r="C8072" t="s">
        <v>320</v>
      </c>
      <c r="D8072" s="34">
        <v>45474</v>
      </c>
      <c r="E8072">
        <v>435.5</v>
      </c>
      <c r="F8072" s="24">
        <v>36.01</v>
      </c>
      <c r="G8072" s="24">
        <f t="shared" si="126"/>
        <v>471.51</v>
      </c>
    </row>
    <row r="8073" spans="1:7" x14ac:dyDescent="0.25">
      <c r="A8073" t="s">
        <v>311</v>
      </c>
      <c r="B8073" t="s">
        <v>314</v>
      </c>
      <c r="C8073" t="s">
        <v>321</v>
      </c>
      <c r="D8073" s="34">
        <v>45474</v>
      </c>
      <c r="E8073">
        <v>434.09</v>
      </c>
      <c r="F8073" s="24">
        <v>35.89</v>
      </c>
      <c r="G8073" s="24">
        <f t="shared" si="126"/>
        <v>469.97999999999996</v>
      </c>
    </row>
    <row r="8074" spans="1:7" x14ac:dyDescent="0.25">
      <c r="A8074" t="s">
        <v>311</v>
      </c>
      <c r="B8074" t="s">
        <v>314</v>
      </c>
      <c r="C8074" t="s">
        <v>322</v>
      </c>
      <c r="D8074" s="34">
        <v>45474</v>
      </c>
      <c r="E8074">
        <v>435.5</v>
      </c>
      <c r="F8074" s="24">
        <v>36.01</v>
      </c>
      <c r="G8074" s="24">
        <f t="shared" si="126"/>
        <v>471.51</v>
      </c>
    </row>
    <row r="8075" spans="1:7" x14ac:dyDescent="0.25">
      <c r="A8075" t="s">
        <v>311</v>
      </c>
      <c r="B8075" t="s">
        <v>314</v>
      </c>
      <c r="C8075" t="s">
        <v>323</v>
      </c>
      <c r="D8075" s="34">
        <v>45474</v>
      </c>
      <c r="E8075">
        <v>434.09</v>
      </c>
      <c r="F8075" s="24">
        <v>35.89</v>
      </c>
      <c r="G8075" s="24">
        <f t="shared" si="126"/>
        <v>469.97999999999996</v>
      </c>
    </row>
    <row r="8076" spans="1:7" x14ac:dyDescent="0.25">
      <c r="A8076" t="s">
        <v>311</v>
      </c>
      <c r="B8076" t="s">
        <v>314</v>
      </c>
      <c r="C8076" t="s">
        <v>324</v>
      </c>
      <c r="D8076" s="34">
        <v>45474</v>
      </c>
      <c r="E8076">
        <v>435.5</v>
      </c>
      <c r="F8076" s="24">
        <v>36.01</v>
      </c>
      <c r="G8076" s="24">
        <f t="shared" si="126"/>
        <v>471.51</v>
      </c>
    </row>
    <row r="8077" spans="1:7" x14ac:dyDescent="0.25">
      <c r="A8077" t="s">
        <v>311</v>
      </c>
      <c r="B8077" t="s">
        <v>314</v>
      </c>
      <c r="C8077" t="s">
        <v>325</v>
      </c>
      <c r="D8077" s="34">
        <v>45474</v>
      </c>
      <c r="E8077">
        <v>434.09</v>
      </c>
      <c r="F8077" s="24">
        <v>35.89</v>
      </c>
      <c r="G8077" s="24">
        <f t="shared" si="126"/>
        <v>469.97999999999996</v>
      </c>
    </row>
    <row r="8078" spans="1:7" x14ac:dyDescent="0.25">
      <c r="A8078" t="s">
        <v>311</v>
      </c>
      <c r="B8078" t="s">
        <v>314</v>
      </c>
      <c r="C8078" t="s">
        <v>326</v>
      </c>
      <c r="D8078" s="34">
        <v>45474</v>
      </c>
      <c r="E8078">
        <v>435.5</v>
      </c>
      <c r="F8078" s="24">
        <v>36.01</v>
      </c>
      <c r="G8078" s="24">
        <f t="shared" si="126"/>
        <v>471.51</v>
      </c>
    </row>
    <row r="8079" spans="1:7" x14ac:dyDescent="0.25">
      <c r="A8079" t="s">
        <v>311</v>
      </c>
      <c r="B8079" t="s">
        <v>314</v>
      </c>
      <c r="C8079" t="s">
        <v>327</v>
      </c>
      <c r="D8079" s="34">
        <v>45474</v>
      </c>
      <c r="E8079">
        <v>435.5</v>
      </c>
      <c r="F8079" s="24">
        <v>36.01</v>
      </c>
      <c r="G8079" s="24">
        <f t="shared" si="126"/>
        <v>471.51</v>
      </c>
    </row>
    <row r="8080" spans="1:7" x14ac:dyDescent="0.25">
      <c r="A8080" t="s">
        <v>311</v>
      </c>
      <c r="B8080" t="s">
        <v>314</v>
      </c>
      <c r="C8080" t="s">
        <v>328</v>
      </c>
      <c r="D8080" s="34">
        <v>45474</v>
      </c>
      <c r="E8080">
        <v>435.5</v>
      </c>
      <c r="F8080" s="24">
        <v>36.01</v>
      </c>
      <c r="G8080" s="24">
        <f t="shared" si="126"/>
        <v>471.51</v>
      </c>
    </row>
    <row r="8081" spans="1:7" x14ac:dyDescent="0.25">
      <c r="A8081" t="s">
        <v>311</v>
      </c>
      <c r="B8081" t="s">
        <v>314</v>
      </c>
      <c r="C8081" t="s">
        <v>329</v>
      </c>
      <c r="D8081" s="34">
        <v>45474</v>
      </c>
      <c r="E8081">
        <v>435.5</v>
      </c>
      <c r="F8081" s="24">
        <v>36.01</v>
      </c>
      <c r="G8081" s="24">
        <f t="shared" si="126"/>
        <v>471.51</v>
      </c>
    </row>
    <row r="8082" spans="1:7" x14ac:dyDescent="0.25">
      <c r="A8082" t="s">
        <v>311</v>
      </c>
      <c r="B8082" t="s">
        <v>314</v>
      </c>
      <c r="C8082" t="s">
        <v>330</v>
      </c>
      <c r="D8082" s="34">
        <v>45474</v>
      </c>
      <c r="E8082">
        <v>434.09</v>
      </c>
      <c r="F8082" s="24">
        <v>35.89</v>
      </c>
      <c r="G8082" s="24">
        <f t="shared" si="126"/>
        <v>469.97999999999996</v>
      </c>
    </row>
    <row r="8083" spans="1:7" x14ac:dyDescent="0.25">
      <c r="A8083" t="s">
        <v>311</v>
      </c>
      <c r="B8083" t="s">
        <v>314</v>
      </c>
      <c r="C8083" t="s">
        <v>331</v>
      </c>
      <c r="D8083" s="34">
        <v>45474</v>
      </c>
      <c r="E8083">
        <v>435.5</v>
      </c>
      <c r="F8083" s="24">
        <v>36.01</v>
      </c>
      <c r="G8083" s="24">
        <f t="shared" si="126"/>
        <v>471.51</v>
      </c>
    </row>
    <row r="8084" spans="1:7" x14ac:dyDescent="0.25">
      <c r="A8084" t="s">
        <v>311</v>
      </c>
      <c r="B8084" t="s">
        <v>314</v>
      </c>
      <c r="C8084" t="s">
        <v>332</v>
      </c>
      <c r="D8084" s="34">
        <v>45474</v>
      </c>
      <c r="E8084">
        <v>435.5</v>
      </c>
      <c r="F8084" s="24">
        <v>36.01</v>
      </c>
      <c r="G8084" s="24">
        <f t="shared" si="126"/>
        <v>471.51</v>
      </c>
    </row>
    <row r="8085" spans="1:7" x14ac:dyDescent="0.25">
      <c r="A8085" t="s">
        <v>311</v>
      </c>
      <c r="B8085" t="s">
        <v>314</v>
      </c>
      <c r="C8085" t="s">
        <v>333</v>
      </c>
      <c r="D8085" s="34">
        <v>45474</v>
      </c>
      <c r="E8085">
        <v>435.5</v>
      </c>
      <c r="F8085" s="24">
        <v>36.01</v>
      </c>
      <c r="G8085" s="24">
        <f t="shared" si="126"/>
        <v>471.51</v>
      </c>
    </row>
    <row r="8086" spans="1:7" x14ac:dyDescent="0.25">
      <c r="A8086" t="s">
        <v>311</v>
      </c>
      <c r="B8086" t="s">
        <v>314</v>
      </c>
      <c r="C8086" t="s">
        <v>334</v>
      </c>
      <c r="D8086" s="34">
        <v>45474</v>
      </c>
      <c r="E8086">
        <v>434.09</v>
      </c>
      <c r="F8086" s="24">
        <v>35.89</v>
      </c>
      <c r="G8086" s="24">
        <f t="shared" si="126"/>
        <v>469.97999999999996</v>
      </c>
    </row>
    <row r="8087" spans="1:7" x14ac:dyDescent="0.25">
      <c r="A8087" t="s">
        <v>311</v>
      </c>
      <c r="B8087" t="s">
        <v>314</v>
      </c>
      <c r="C8087" t="s">
        <v>335</v>
      </c>
      <c r="D8087" s="34">
        <v>45474</v>
      </c>
      <c r="E8087">
        <v>435.5</v>
      </c>
      <c r="F8087" s="24">
        <v>36.01</v>
      </c>
      <c r="G8087" s="24">
        <f t="shared" si="126"/>
        <v>471.51</v>
      </c>
    </row>
    <row r="8088" spans="1:7" x14ac:dyDescent="0.25">
      <c r="A8088" t="s">
        <v>311</v>
      </c>
      <c r="B8088" t="s">
        <v>314</v>
      </c>
      <c r="C8088" t="s">
        <v>336</v>
      </c>
      <c r="D8088" s="34">
        <v>45474</v>
      </c>
      <c r="E8088">
        <v>435.5</v>
      </c>
      <c r="F8088" s="24">
        <v>36.01</v>
      </c>
      <c r="G8088" s="24">
        <f t="shared" si="126"/>
        <v>471.51</v>
      </c>
    </row>
    <row r="8089" spans="1:7" x14ac:dyDescent="0.25">
      <c r="A8089" t="s">
        <v>311</v>
      </c>
      <c r="B8089" t="s">
        <v>314</v>
      </c>
      <c r="C8089" t="s">
        <v>337</v>
      </c>
      <c r="D8089" s="34">
        <v>45474</v>
      </c>
      <c r="E8089">
        <v>434.09</v>
      </c>
      <c r="F8089" s="24">
        <v>35.89</v>
      </c>
      <c r="G8089" s="24">
        <f t="shared" si="126"/>
        <v>469.97999999999996</v>
      </c>
    </row>
    <row r="8090" spans="1:7" x14ac:dyDescent="0.25">
      <c r="A8090" t="s">
        <v>311</v>
      </c>
      <c r="B8090" t="s">
        <v>314</v>
      </c>
      <c r="C8090" t="s">
        <v>338</v>
      </c>
      <c r="D8090" s="34">
        <v>45474</v>
      </c>
      <c r="E8090">
        <v>434.09</v>
      </c>
      <c r="F8090" s="24">
        <v>35.89</v>
      </c>
      <c r="G8090" s="24">
        <f t="shared" si="126"/>
        <v>469.97999999999996</v>
      </c>
    </row>
    <row r="8091" spans="1:7" x14ac:dyDescent="0.25">
      <c r="A8091" t="s">
        <v>311</v>
      </c>
      <c r="B8091" t="s">
        <v>314</v>
      </c>
      <c r="C8091" t="s">
        <v>339</v>
      </c>
      <c r="D8091" s="34">
        <v>45474</v>
      </c>
      <c r="E8091">
        <v>434.09</v>
      </c>
      <c r="F8091" s="24">
        <v>35.89</v>
      </c>
      <c r="G8091" s="24">
        <f t="shared" si="126"/>
        <v>469.97999999999996</v>
      </c>
    </row>
    <row r="8092" spans="1:7" x14ac:dyDescent="0.25">
      <c r="A8092" t="s">
        <v>311</v>
      </c>
      <c r="B8092" t="s">
        <v>314</v>
      </c>
      <c r="C8092" t="s">
        <v>340</v>
      </c>
      <c r="D8092" s="34">
        <v>45474</v>
      </c>
      <c r="E8092">
        <v>434.09</v>
      </c>
      <c r="F8092" s="24">
        <v>35.89</v>
      </c>
      <c r="G8092" s="24">
        <f t="shared" si="126"/>
        <v>469.97999999999996</v>
      </c>
    </row>
    <row r="8093" spans="1:7" x14ac:dyDescent="0.25">
      <c r="A8093" t="s">
        <v>311</v>
      </c>
      <c r="B8093" t="s">
        <v>314</v>
      </c>
      <c r="C8093" t="s">
        <v>341</v>
      </c>
      <c r="D8093" s="34">
        <v>45474</v>
      </c>
      <c r="E8093">
        <v>434.09</v>
      </c>
      <c r="F8093" s="24">
        <v>35.89</v>
      </c>
      <c r="G8093" s="24">
        <f t="shared" si="126"/>
        <v>469.97999999999996</v>
      </c>
    </row>
    <row r="8094" spans="1:7" x14ac:dyDescent="0.25">
      <c r="A8094" t="s">
        <v>311</v>
      </c>
      <c r="B8094" t="s">
        <v>314</v>
      </c>
      <c r="C8094" t="s">
        <v>342</v>
      </c>
      <c r="D8094" s="34">
        <v>45474</v>
      </c>
      <c r="E8094">
        <v>434.09</v>
      </c>
      <c r="F8094" s="24">
        <v>35.89</v>
      </c>
      <c r="G8094" s="24">
        <f t="shared" si="126"/>
        <v>469.97999999999996</v>
      </c>
    </row>
    <row r="8095" spans="1:7" x14ac:dyDescent="0.25">
      <c r="A8095" t="s">
        <v>311</v>
      </c>
      <c r="B8095" t="s">
        <v>314</v>
      </c>
      <c r="C8095" t="s">
        <v>343</v>
      </c>
      <c r="D8095" s="34">
        <v>45474</v>
      </c>
      <c r="E8095">
        <v>434.09</v>
      </c>
      <c r="F8095" s="24">
        <v>35.89</v>
      </c>
      <c r="G8095" s="24">
        <f t="shared" si="126"/>
        <v>469.97999999999996</v>
      </c>
    </row>
    <row r="8096" spans="1:7" x14ac:dyDescent="0.25">
      <c r="A8096" t="s">
        <v>311</v>
      </c>
      <c r="B8096" t="s">
        <v>314</v>
      </c>
      <c r="C8096" t="s">
        <v>344</v>
      </c>
      <c r="D8096" s="34">
        <v>45474</v>
      </c>
      <c r="E8096">
        <v>434.09</v>
      </c>
      <c r="F8096" s="24">
        <v>35.89</v>
      </c>
      <c r="G8096" s="24">
        <f t="shared" si="126"/>
        <v>469.97999999999996</v>
      </c>
    </row>
    <row r="8097" spans="1:7" x14ac:dyDescent="0.25">
      <c r="A8097" t="s">
        <v>311</v>
      </c>
      <c r="B8097" t="s">
        <v>314</v>
      </c>
      <c r="C8097" t="s">
        <v>345</v>
      </c>
      <c r="D8097" s="34">
        <v>45474</v>
      </c>
      <c r="E8097">
        <v>434.09</v>
      </c>
      <c r="F8097" s="24">
        <v>35.89</v>
      </c>
      <c r="G8097" s="24">
        <f t="shared" si="126"/>
        <v>469.97999999999996</v>
      </c>
    </row>
    <row r="8098" spans="1:7" x14ac:dyDescent="0.25">
      <c r="A8098" t="s">
        <v>311</v>
      </c>
      <c r="B8098" t="s">
        <v>314</v>
      </c>
      <c r="C8098" t="s">
        <v>346</v>
      </c>
      <c r="D8098" s="34">
        <v>45474</v>
      </c>
      <c r="E8098">
        <v>434.09</v>
      </c>
      <c r="F8098" s="24">
        <v>35.89</v>
      </c>
      <c r="G8098" s="24">
        <f t="shared" si="126"/>
        <v>469.97999999999996</v>
      </c>
    </row>
    <row r="8099" spans="1:7" x14ac:dyDescent="0.25">
      <c r="A8099" t="s">
        <v>311</v>
      </c>
      <c r="B8099" t="s">
        <v>314</v>
      </c>
      <c r="C8099" t="s">
        <v>347</v>
      </c>
      <c r="D8099" s="34">
        <v>45474</v>
      </c>
      <c r="E8099">
        <v>434.09</v>
      </c>
      <c r="F8099" s="24">
        <v>35.89</v>
      </c>
      <c r="G8099" s="24">
        <f t="shared" si="126"/>
        <v>469.97999999999996</v>
      </c>
    </row>
    <row r="8100" spans="1:7" x14ac:dyDescent="0.25">
      <c r="A8100" t="s">
        <v>311</v>
      </c>
      <c r="B8100" t="s">
        <v>314</v>
      </c>
      <c r="C8100" t="s">
        <v>348</v>
      </c>
      <c r="D8100" s="34">
        <v>45474</v>
      </c>
      <c r="E8100">
        <v>434.09</v>
      </c>
      <c r="F8100" s="24">
        <v>35.89</v>
      </c>
      <c r="G8100" s="24">
        <f t="shared" si="126"/>
        <v>469.97999999999996</v>
      </c>
    </row>
    <row r="8101" spans="1:7" x14ac:dyDescent="0.25">
      <c r="A8101" t="s">
        <v>311</v>
      </c>
      <c r="B8101" t="s">
        <v>314</v>
      </c>
      <c r="C8101" t="s">
        <v>349</v>
      </c>
      <c r="D8101" s="34">
        <v>45474</v>
      </c>
      <c r="E8101">
        <v>435.5</v>
      </c>
      <c r="F8101" s="24">
        <v>36.01</v>
      </c>
      <c r="G8101" s="24">
        <f t="shared" si="126"/>
        <v>471.51</v>
      </c>
    </row>
    <row r="8102" spans="1:7" x14ac:dyDescent="0.25">
      <c r="A8102" t="s">
        <v>311</v>
      </c>
      <c r="B8102" t="s">
        <v>314</v>
      </c>
      <c r="C8102" t="s">
        <v>350</v>
      </c>
      <c r="D8102" s="34">
        <v>45474</v>
      </c>
      <c r="E8102">
        <v>434.09</v>
      </c>
      <c r="F8102" s="24">
        <v>35.89</v>
      </c>
      <c r="G8102" s="24">
        <f t="shared" si="126"/>
        <v>469.97999999999996</v>
      </c>
    </row>
    <row r="8103" spans="1:7" x14ac:dyDescent="0.25">
      <c r="A8103" t="s">
        <v>311</v>
      </c>
      <c r="B8103" t="s">
        <v>314</v>
      </c>
      <c r="C8103" t="s">
        <v>351</v>
      </c>
      <c r="D8103" s="34">
        <v>45474</v>
      </c>
      <c r="E8103">
        <v>435.5</v>
      </c>
      <c r="F8103" s="24">
        <v>36.01</v>
      </c>
      <c r="G8103" s="24">
        <f t="shared" si="126"/>
        <v>471.51</v>
      </c>
    </row>
    <row r="8104" spans="1:7" x14ac:dyDescent="0.25">
      <c r="A8104" t="s">
        <v>311</v>
      </c>
      <c r="B8104" t="s">
        <v>314</v>
      </c>
      <c r="C8104" t="s">
        <v>352</v>
      </c>
      <c r="D8104" s="34">
        <v>45474</v>
      </c>
      <c r="E8104">
        <v>435.5</v>
      </c>
      <c r="F8104" s="24">
        <v>36.01</v>
      </c>
      <c r="G8104" s="24">
        <f t="shared" si="126"/>
        <v>471.51</v>
      </c>
    </row>
    <row r="8105" spans="1:7" x14ac:dyDescent="0.25">
      <c r="A8105" t="s">
        <v>311</v>
      </c>
      <c r="B8105" t="s">
        <v>314</v>
      </c>
      <c r="C8105" t="s">
        <v>353</v>
      </c>
      <c r="D8105" s="34">
        <v>45474</v>
      </c>
      <c r="E8105">
        <v>434.09</v>
      </c>
      <c r="F8105" s="24">
        <v>35.89</v>
      </c>
      <c r="G8105" s="24">
        <f t="shared" si="126"/>
        <v>469.97999999999996</v>
      </c>
    </row>
    <row r="8106" spans="1:7" x14ac:dyDescent="0.25">
      <c r="A8106" t="s">
        <v>311</v>
      </c>
      <c r="B8106" t="s">
        <v>314</v>
      </c>
      <c r="C8106" t="s">
        <v>354</v>
      </c>
      <c r="D8106" s="34">
        <v>45474</v>
      </c>
      <c r="E8106">
        <v>435.5</v>
      </c>
      <c r="F8106" s="24">
        <v>36.01</v>
      </c>
      <c r="G8106" s="24">
        <f t="shared" si="126"/>
        <v>471.51</v>
      </c>
    </row>
    <row r="8107" spans="1:7" x14ac:dyDescent="0.25">
      <c r="A8107" t="s">
        <v>311</v>
      </c>
      <c r="B8107" t="s">
        <v>314</v>
      </c>
      <c r="C8107" t="s">
        <v>355</v>
      </c>
      <c r="D8107" s="34">
        <v>45474</v>
      </c>
      <c r="E8107">
        <v>435.5</v>
      </c>
      <c r="F8107" s="24">
        <v>36.01</v>
      </c>
      <c r="G8107" s="24">
        <f t="shared" si="126"/>
        <v>471.51</v>
      </c>
    </row>
    <row r="8108" spans="1:7" x14ac:dyDescent="0.25">
      <c r="A8108" t="s">
        <v>311</v>
      </c>
      <c r="B8108" t="s">
        <v>314</v>
      </c>
      <c r="C8108" t="s">
        <v>356</v>
      </c>
      <c r="D8108" s="34">
        <v>45474</v>
      </c>
      <c r="E8108">
        <v>435.5</v>
      </c>
      <c r="F8108" s="24">
        <v>36.01</v>
      </c>
      <c r="G8108" s="24">
        <f t="shared" si="126"/>
        <v>471.51</v>
      </c>
    </row>
    <row r="8109" spans="1:7" x14ac:dyDescent="0.25">
      <c r="A8109" t="s">
        <v>311</v>
      </c>
      <c r="B8109" t="s">
        <v>314</v>
      </c>
      <c r="C8109" t="s">
        <v>357</v>
      </c>
      <c r="D8109" s="34">
        <v>45474</v>
      </c>
      <c r="E8109">
        <v>435.5</v>
      </c>
      <c r="F8109" s="24">
        <v>36.01</v>
      </c>
      <c r="G8109" s="24">
        <f t="shared" si="126"/>
        <v>471.51</v>
      </c>
    </row>
    <row r="8110" spans="1:7" x14ac:dyDescent="0.25">
      <c r="A8110" t="s">
        <v>311</v>
      </c>
      <c r="B8110" t="s">
        <v>314</v>
      </c>
      <c r="C8110" t="s">
        <v>358</v>
      </c>
      <c r="D8110" s="34">
        <v>45474</v>
      </c>
      <c r="E8110">
        <v>435.5</v>
      </c>
      <c r="F8110" s="24">
        <v>36.01</v>
      </c>
      <c r="G8110" s="24">
        <f t="shared" si="126"/>
        <v>471.51</v>
      </c>
    </row>
    <row r="8111" spans="1:7" x14ac:dyDescent="0.25">
      <c r="A8111" t="s">
        <v>311</v>
      </c>
      <c r="B8111" t="s">
        <v>314</v>
      </c>
      <c r="C8111" t="s">
        <v>359</v>
      </c>
      <c r="D8111" s="34">
        <v>45474</v>
      </c>
      <c r="E8111">
        <v>435.5</v>
      </c>
      <c r="F8111" s="24">
        <v>36.01</v>
      </c>
      <c r="G8111" s="24">
        <f t="shared" si="126"/>
        <v>471.51</v>
      </c>
    </row>
    <row r="8112" spans="1:7" x14ac:dyDescent="0.25">
      <c r="A8112" t="s">
        <v>311</v>
      </c>
      <c r="B8112" t="s">
        <v>314</v>
      </c>
      <c r="C8112" t="s">
        <v>360</v>
      </c>
      <c r="D8112" s="34">
        <v>45474</v>
      </c>
      <c r="E8112">
        <v>435.5</v>
      </c>
      <c r="F8112" s="24">
        <v>36.01</v>
      </c>
      <c r="G8112" s="24">
        <f t="shared" si="126"/>
        <v>471.51</v>
      </c>
    </row>
    <row r="8113" spans="1:7" x14ac:dyDescent="0.25">
      <c r="A8113" t="s">
        <v>311</v>
      </c>
      <c r="B8113" t="s">
        <v>314</v>
      </c>
      <c r="C8113" t="s">
        <v>361</v>
      </c>
      <c r="D8113" s="34">
        <v>45474</v>
      </c>
      <c r="E8113">
        <v>435.5</v>
      </c>
      <c r="F8113" s="24">
        <v>36.01</v>
      </c>
      <c r="G8113" s="24">
        <f t="shared" si="126"/>
        <v>471.51</v>
      </c>
    </row>
    <row r="8114" spans="1:7" x14ac:dyDescent="0.25">
      <c r="A8114" t="s">
        <v>311</v>
      </c>
      <c r="B8114" t="s">
        <v>314</v>
      </c>
      <c r="C8114" t="s">
        <v>362</v>
      </c>
      <c r="D8114" s="34">
        <v>45474</v>
      </c>
      <c r="E8114">
        <v>435.5</v>
      </c>
      <c r="F8114" s="24">
        <v>36.01</v>
      </c>
      <c r="G8114" s="24">
        <f t="shared" si="126"/>
        <v>471.51</v>
      </c>
    </row>
    <row r="8115" spans="1:7" x14ac:dyDescent="0.25">
      <c r="A8115" t="s">
        <v>311</v>
      </c>
      <c r="B8115" t="s">
        <v>314</v>
      </c>
      <c r="C8115" t="s">
        <v>363</v>
      </c>
      <c r="D8115" s="34">
        <v>45474</v>
      </c>
      <c r="E8115">
        <v>435.5</v>
      </c>
      <c r="F8115" s="24">
        <v>36.01</v>
      </c>
      <c r="G8115" s="24">
        <f t="shared" si="126"/>
        <v>471.51</v>
      </c>
    </row>
    <row r="8116" spans="1:7" x14ac:dyDescent="0.25">
      <c r="A8116" t="s">
        <v>311</v>
      </c>
      <c r="B8116" t="s">
        <v>314</v>
      </c>
      <c r="C8116" t="s">
        <v>364</v>
      </c>
      <c r="D8116" s="34">
        <v>45474</v>
      </c>
      <c r="E8116">
        <v>435.5</v>
      </c>
      <c r="F8116" s="24">
        <v>36.01</v>
      </c>
      <c r="G8116" s="24">
        <f t="shared" si="126"/>
        <v>471.51</v>
      </c>
    </row>
    <row r="8117" spans="1:7" x14ac:dyDescent="0.25">
      <c r="A8117" t="s">
        <v>311</v>
      </c>
      <c r="B8117" t="s">
        <v>314</v>
      </c>
      <c r="C8117" t="s">
        <v>365</v>
      </c>
      <c r="D8117" s="34">
        <v>45474</v>
      </c>
      <c r="E8117">
        <v>435.5</v>
      </c>
      <c r="F8117" s="24">
        <v>36.01</v>
      </c>
      <c r="G8117" s="24">
        <f t="shared" si="126"/>
        <v>471.51</v>
      </c>
    </row>
    <row r="8118" spans="1:7" x14ac:dyDescent="0.25">
      <c r="A8118" t="s">
        <v>311</v>
      </c>
      <c r="B8118" t="s">
        <v>314</v>
      </c>
      <c r="C8118" t="s">
        <v>366</v>
      </c>
      <c r="D8118" s="34">
        <v>45474</v>
      </c>
      <c r="E8118">
        <v>435.5</v>
      </c>
      <c r="F8118" s="24">
        <v>36.01</v>
      </c>
      <c r="G8118" s="24">
        <f t="shared" si="126"/>
        <v>471.51</v>
      </c>
    </row>
    <row r="8119" spans="1:7" x14ac:dyDescent="0.25">
      <c r="A8119" t="s">
        <v>311</v>
      </c>
      <c r="B8119" t="s">
        <v>314</v>
      </c>
      <c r="C8119" t="s">
        <v>367</v>
      </c>
      <c r="D8119" s="34">
        <v>45474</v>
      </c>
      <c r="E8119">
        <v>434.09</v>
      </c>
      <c r="F8119" s="24">
        <v>35.89</v>
      </c>
      <c r="G8119" s="24">
        <f t="shared" si="126"/>
        <v>469.97999999999996</v>
      </c>
    </row>
    <row r="8120" spans="1:7" x14ac:dyDescent="0.25">
      <c r="A8120" t="s">
        <v>311</v>
      </c>
      <c r="B8120" t="s">
        <v>314</v>
      </c>
      <c r="C8120" t="s">
        <v>368</v>
      </c>
      <c r="D8120" s="34">
        <v>45474</v>
      </c>
      <c r="E8120">
        <v>435.5</v>
      </c>
      <c r="F8120" s="24">
        <v>36.01</v>
      </c>
      <c r="G8120" s="24">
        <f t="shared" si="126"/>
        <v>471.51</v>
      </c>
    </row>
    <row r="8121" spans="1:7" x14ac:dyDescent="0.25">
      <c r="A8121" t="s">
        <v>311</v>
      </c>
      <c r="B8121" t="s">
        <v>314</v>
      </c>
      <c r="C8121" t="s">
        <v>369</v>
      </c>
      <c r="D8121" s="34">
        <v>45474</v>
      </c>
      <c r="E8121">
        <v>435.5</v>
      </c>
      <c r="F8121" s="24">
        <v>36.01</v>
      </c>
      <c r="G8121" s="24">
        <f t="shared" si="126"/>
        <v>471.51</v>
      </c>
    </row>
    <row r="8122" spans="1:7" x14ac:dyDescent="0.25">
      <c r="A8122" t="s">
        <v>311</v>
      </c>
      <c r="B8122" t="s">
        <v>314</v>
      </c>
      <c r="C8122" t="s">
        <v>370</v>
      </c>
      <c r="D8122" s="34">
        <v>45474</v>
      </c>
      <c r="E8122">
        <v>435.5</v>
      </c>
      <c r="F8122" s="24">
        <v>36.01</v>
      </c>
      <c r="G8122" s="24">
        <f t="shared" si="126"/>
        <v>471.51</v>
      </c>
    </row>
    <row r="8123" spans="1:7" x14ac:dyDescent="0.25">
      <c r="A8123" t="s">
        <v>311</v>
      </c>
      <c r="B8123" t="s">
        <v>314</v>
      </c>
      <c r="C8123" t="s">
        <v>371</v>
      </c>
      <c r="D8123" s="34">
        <v>45474</v>
      </c>
      <c r="E8123">
        <v>435.5</v>
      </c>
      <c r="F8123" s="24">
        <v>36.01</v>
      </c>
      <c r="G8123" s="24">
        <f t="shared" si="126"/>
        <v>471.51</v>
      </c>
    </row>
    <row r="8124" spans="1:7" x14ac:dyDescent="0.25">
      <c r="A8124" t="s">
        <v>311</v>
      </c>
      <c r="B8124" t="s">
        <v>314</v>
      </c>
      <c r="C8124" t="s">
        <v>372</v>
      </c>
      <c r="D8124" s="34">
        <v>45474</v>
      </c>
      <c r="E8124">
        <v>435.5</v>
      </c>
      <c r="F8124" s="24">
        <v>36.01</v>
      </c>
      <c r="G8124" s="24">
        <f t="shared" si="126"/>
        <v>471.51</v>
      </c>
    </row>
    <row r="8125" spans="1:7" x14ac:dyDescent="0.25">
      <c r="A8125" t="s">
        <v>311</v>
      </c>
      <c r="B8125" t="s">
        <v>314</v>
      </c>
      <c r="C8125" t="s">
        <v>373</v>
      </c>
      <c r="D8125" s="34">
        <v>45474</v>
      </c>
      <c r="E8125">
        <v>435.5</v>
      </c>
      <c r="F8125" s="24">
        <v>36.01</v>
      </c>
      <c r="G8125" s="24">
        <f t="shared" si="126"/>
        <v>471.51</v>
      </c>
    </row>
    <row r="8126" spans="1:7" x14ac:dyDescent="0.25">
      <c r="A8126" t="s">
        <v>311</v>
      </c>
      <c r="B8126" t="s">
        <v>314</v>
      </c>
      <c r="C8126" t="s">
        <v>374</v>
      </c>
      <c r="D8126" s="34">
        <v>45474</v>
      </c>
      <c r="E8126">
        <v>434.09</v>
      </c>
      <c r="F8126" s="24">
        <v>35.89</v>
      </c>
      <c r="G8126" s="24">
        <f t="shared" si="126"/>
        <v>469.97999999999996</v>
      </c>
    </row>
    <row r="8127" spans="1:7" x14ac:dyDescent="0.25">
      <c r="A8127" t="s">
        <v>311</v>
      </c>
      <c r="B8127" t="s">
        <v>314</v>
      </c>
      <c r="C8127" t="s">
        <v>375</v>
      </c>
      <c r="D8127" s="34">
        <v>45474</v>
      </c>
      <c r="E8127">
        <v>435.5</v>
      </c>
      <c r="F8127" s="24">
        <v>36.01</v>
      </c>
      <c r="G8127" s="24">
        <f t="shared" si="126"/>
        <v>471.51</v>
      </c>
    </row>
    <row r="8128" spans="1:7" x14ac:dyDescent="0.25">
      <c r="A8128" t="s">
        <v>311</v>
      </c>
      <c r="B8128" t="s">
        <v>314</v>
      </c>
      <c r="C8128" t="s">
        <v>376</v>
      </c>
      <c r="D8128" s="34">
        <v>45474</v>
      </c>
      <c r="E8128">
        <v>435.5</v>
      </c>
      <c r="F8128" s="24">
        <v>36.01</v>
      </c>
      <c r="G8128" s="24">
        <f t="shared" si="126"/>
        <v>471.51</v>
      </c>
    </row>
    <row r="8129" spans="1:7" x14ac:dyDescent="0.25">
      <c r="A8129" t="s">
        <v>311</v>
      </c>
      <c r="B8129" t="s">
        <v>314</v>
      </c>
      <c r="C8129" t="s">
        <v>377</v>
      </c>
      <c r="D8129" s="34">
        <v>45474</v>
      </c>
      <c r="E8129">
        <v>435.5</v>
      </c>
      <c r="F8129" s="24">
        <v>36.01</v>
      </c>
      <c r="G8129" s="24">
        <f t="shared" si="126"/>
        <v>471.51</v>
      </c>
    </row>
    <row r="8130" spans="1:7" x14ac:dyDescent="0.25">
      <c r="A8130" t="s">
        <v>311</v>
      </c>
      <c r="B8130" t="s">
        <v>314</v>
      </c>
      <c r="C8130" t="s">
        <v>378</v>
      </c>
      <c r="D8130" s="34">
        <v>45474</v>
      </c>
      <c r="E8130">
        <v>435.5</v>
      </c>
      <c r="F8130" s="24">
        <v>36.01</v>
      </c>
      <c r="G8130" s="24">
        <f t="shared" si="126"/>
        <v>471.51</v>
      </c>
    </row>
    <row r="8131" spans="1:7" x14ac:dyDescent="0.25">
      <c r="A8131" t="s">
        <v>311</v>
      </c>
      <c r="B8131" t="s">
        <v>314</v>
      </c>
      <c r="C8131" t="s">
        <v>379</v>
      </c>
      <c r="D8131" s="34">
        <v>45474</v>
      </c>
      <c r="E8131">
        <v>434.09</v>
      </c>
      <c r="F8131" s="24">
        <v>35.89</v>
      </c>
      <c r="G8131" s="24">
        <f t="shared" ref="G8131:G8194" si="127">SUM(E8131:F8131)</f>
        <v>469.97999999999996</v>
      </c>
    </row>
    <row r="8132" spans="1:7" x14ac:dyDescent="0.25">
      <c r="A8132" t="s">
        <v>311</v>
      </c>
      <c r="B8132" t="s">
        <v>314</v>
      </c>
      <c r="C8132" t="s">
        <v>380</v>
      </c>
      <c r="D8132" s="34">
        <v>45474</v>
      </c>
      <c r="E8132">
        <v>434.09</v>
      </c>
      <c r="F8132" s="24">
        <v>35.89</v>
      </c>
      <c r="G8132" s="24">
        <f t="shared" si="127"/>
        <v>469.97999999999996</v>
      </c>
    </row>
    <row r="8133" spans="1:7" x14ac:dyDescent="0.25">
      <c r="A8133" t="s">
        <v>311</v>
      </c>
      <c r="B8133" t="s">
        <v>314</v>
      </c>
      <c r="C8133" t="s">
        <v>381</v>
      </c>
      <c r="D8133" s="34">
        <v>45474</v>
      </c>
      <c r="E8133">
        <v>434.09</v>
      </c>
      <c r="F8133" s="24">
        <v>35.89</v>
      </c>
      <c r="G8133" s="24">
        <f t="shared" si="127"/>
        <v>469.97999999999996</v>
      </c>
    </row>
    <row r="8134" spans="1:7" x14ac:dyDescent="0.25">
      <c r="A8134" t="s">
        <v>311</v>
      </c>
      <c r="B8134" t="s">
        <v>314</v>
      </c>
      <c r="C8134" t="s">
        <v>382</v>
      </c>
      <c r="D8134" s="34">
        <v>45474</v>
      </c>
      <c r="E8134">
        <v>434.09</v>
      </c>
      <c r="F8134" s="24">
        <v>35.89</v>
      </c>
      <c r="G8134" s="24">
        <f t="shared" si="127"/>
        <v>469.97999999999996</v>
      </c>
    </row>
    <row r="8135" spans="1:7" x14ac:dyDescent="0.25">
      <c r="A8135" t="s">
        <v>311</v>
      </c>
      <c r="B8135" t="s">
        <v>314</v>
      </c>
      <c r="C8135" t="s">
        <v>383</v>
      </c>
      <c r="D8135" s="34">
        <v>45474</v>
      </c>
      <c r="E8135">
        <v>434.09</v>
      </c>
      <c r="F8135" s="24">
        <v>35.89</v>
      </c>
      <c r="G8135" s="24">
        <f t="shared" si="127"/>
        <v>469.97999999999996</v>
      </c>
    </row>
    <row r="8136" spans="1:7" x14ac:dyDescent="0.25">
      <c r="A8136" t="s">
        <v>311</v>
      </c>
      <c r="B8136" t="s">
        <v>314</v>
      </c>
      <c r="C8136" t="s">
        <v>384</v>
      </c>
      <c r="D8136" s="34">
        <v>45474</v>
      </c>
      <c r="E8136">
        <v>434.09</v>
      </c>
      <c r="F8136" s="24">
        <v>35.89</v>
      </c>
      <c r="G8136" s="24">
        <f t="shared" si="127"/>
        <v>469.97999999999996</v>
      </c>
    </row>
    <row r="8137" spans="1:7" x14ac:dyDescent="0.25">
      <c r="A8137" t="s">
        <v>311</v>
      </c>
      <c r="B8137" t="s">
        <v>314</v>
      </c>
      <c r="C8137" t="s">
        <v>385</v>
      </c>
      <c r="D8137" s="34">
        <v>45474</v>
      </c>
      <c r="E8137">
        <v>434.09</v>
      </c>
      <c r="F8137" s="24">
        <v>35.89</v>
      </c>
      <c r="G8137" s="24">
        <f t="shared" si="127"/>
        <v>469.97999999999996</v>
      </c>
    </row>
    <row r="8138" spans="1:7" x14ac:dyDescent="0.25">
      <c r="A8138" t="s">
        <v>311</v>
      </c>
      <c r="B8138" t="s">
        <v>314</v>
      </c>
      <c r="C8138" t="s">
        <v>386</v>
      </c>
      <c r="D8138" s="34">
        <v>45474</v>
      </c>
      <c r="E8138">
        <v>434.09</v>
      </c>
      <c r="F8138" s="24">
        <v>35.89</v>
      </c>
      <c r="G8138" s="24">
        <f t="shared" si="127"/>
        <v>469.97999999999996</v>
      </c>
    </row>
    <row r="8139" spans="1:7" x14ac:dyDescent="0.25">
      <c r="A8139" t="s">
        <v>311</v>
      </c>
      <c r="B8139" t="s">
        <v>314</v>
      </c>
      <c r="C8139" t="s">
        <v>387</v>
      </c>
      <c r="D8139" s="34">
        <v>45474</v>
      </c>
      <c r="E8139">
        <v>434.09</v>
      </c>
      <c r="F8139" s="24">
        <v>35.89</v>
      </c>
      <c r="G8139" s="24">
        <f t="shared" si="127"/>
        <v>469.97999999999996</v>
      </c>
    </row>
    <row r="8140" spans="1:7" x14ac:dyDescent="0.25">
      <c r="A8140" t="s">
        <v>311</v>
      </c>
      <c r="B8140" t="s">
        <v>314</v>
      </c>
      <c r="C8140" t="s">
        <v>388</v>
      </c>
      <c r="D8140" s="34">
        <v>45474</v>
      </c>
      <c r="E8140">
        <v>434.09</v>
      </c>
      <c r="F8140" s="24">
        <v>35.89</v>
      </c>
      <c r="G8140" s="24">
        <f t="shared" si="127"/>
        <v>469.97999999999996</v>
      </c>
    </row>
    <row r="8141" spans="1:7" x14ac:dyDescent="0.25">
      <c r="A8141" t="s">
        <v>311</v>
      </c>
      <c r="B8141" t="s">
        <v>314</v>
      </c>
      <c r="C8141" t="s">
        <v>389</v>
      </c>
      <c r="D8141" s="34">
        <v>45474</v>
      </c>
      <c r="E8141">
        <v>434.09</v>
      </c>
      <c r="F8141" s="24">
        <v>35.89</v>
      </c>
      <c r="G8141" s="24">
        <f t="shared" si="127"/>
        <v>469.97999999999996</v>
      </c>
    </row>
    <row r="8142" spans="1:7" x14ac:dyDescent="0.25">
      <c r="A8142" t="s">
        <v>311</v>
      </c>
      <c r="B8142" t="s">
        <v>314</v>
      </c>
      <c r="C8142" t="s">
        <v>390</v>
      </c>
      <c r="D8142" s="34">
        <v>45474</v>
      </c>
      <c r="E8142">
        <v>434.09</v>
      </c>
      <c r="F8142" s="24">
        <v>35.89</v>
      </c>
      <c r="G8142" s="24">
        <f t="shared" si="127"/>
        <v>469.97999999999996</v>
      </c>
    </row>
    <row r="8143" spans="1:7" x14ac:dyDescent="0.25">
      <c r="A8143" t="s">
        <v>311</v>
      </c>
      <c r="B8143" t="s">
        <v>314</v>
      </c>
      <c r="C8143" t="s">
        <v>391</v>
      </c>
      <c r="D8143" s="34">
        <v>45474</v>
      </c>
      <c r="E8143">
        <v>434.09</v>
      </c>
      <c r="F8143" s="24">
        <v>35.89</v>
      </c>
      <c r="G8143" s="24">
        <f t="shared" si="127"/>
        <v>469.97999999999996</v>
      </c>
    </row>
    <row r="8144" spans="1:7" x14ac:dyDescent="0.25">
      <c r="A8144" t="s">
        <v>311</v>
      </c>
      <c r="B8144" t="s">
        <v>314</v>
      </c>
      <c r="C8144" t="s">
        <v>392</v>
      </c>
      <c r="D8144" s="34">
        <v>45474</v>
      </c>
      <c r="E8144">
        <v>434.09</v>
      </c>
      <c r="F8144" s="24">
        <v>35.89</v>
      </c>
      <c r="G8144" s="24">
        <f t="shared" si="127"/>
        <v>469.97999999999996</v>
      </c>
    </row>
    <row r="8145" spans="1:7" x14ac:dyDescent="0.25">
      <c r="A8145" t="s">
        <v>311</v>
      </c>
      <c r="B8145" t="s">
        <v>314</v>
      </c>
      <c r="C8145" t="s">
        <v>393</v>
      </c>
      <c r="D8145" s="34">
        <v>45474</v>
      </c>
      <c r="E8145">
        <v>434.09</v>
      </c>
      <c r="F8145" s="24">
        <v>35.89</v>
      </c>
      <c r="G8145" s="24">
        <f t="shared" si="127"/>
        <v>469.97999999999996</v>
      </c>
    </row>
    <row r="8146" spans="1:7" x14ac:dyDescent="0.25">
      <c r="A8146" t="s">
        <v>311</v>
      </c>
      <c r="B8146" t="s">
        <v>314</v>
      </c>
      <c r="C8146" t="s">
        <v>394</v>
      </c>
      <c r="D8146" s="34">
        <v>45474</v>
      </c>
      <c r="E8146">
        <v>434.09</v>
      </c>
      <c r="F8146" s="24">
        <v>35.89</v>
      </c>
      <c r="G8146" s="24">
        <f t="shared" si="127"/>
        <v>469.97999999999996</v>
      </c>
    </row>
    <row r="8147" spans="1:7" x14ac:dyDescent="0.25">
      <c r="A8147" t="s">
        <v>311</v>
      </c>
      <c r="B8147" t="s">
        <v>314</v>
      </c>
      <c r="C8147" t="s">
        <v>395</v>
      </c>
      <c r="D8147" s="34">
        <v>45474</v>
      </c>
      <c r="E8147">
        <v>434.09</v>
      </c>
      <c r="F8147" s="24">
        <v>35.89</v>
      </c>
      <c r="G8147" s="24">
        <f t="shared" si="127"/>
        <v>469.97999999999996</v>
      </c>
    </row>
    <row r="8148" spans="1:7" x14ac:dyDescent="0.25">
      <c r="A8148" t="s">
        <v>311</v>
      </c>
      <c r="B8148" t="s">
        <v>314</v>
      </c>
      <c r="C8148" t="s">
        <v>396</v>
      </c>
      <c r="D8148" s="34">
        <v>45474</v>
      </c>
      <c r="E8148">
        <v>434.09</v>
      </c>
      <c r="F8148" s="24">
        <v>35.89</v>
      </c>
      <c r="G8148" s="24">
        <f t="shared" si="127"/>
        <v>469.97999999999996</v>
      </c>
    </row>
    <row r="8149" spans="1:7" x14ac:dyDescent="0.25">
      <c r="A8149" t="s">
        <v>311</v>
      </c>
      <c r="B8149" t="s">
        <v>314</v>
      </c>
      <c r="C8149" t="s">
        <v>397</v>
      </c>
      <c r="D8149" s="34">
        <v>45474</v>
      </c>
      <c r="E8149">
        <v>434.09</v>
      </c>
      <c r="F8149" s="24">
        <v>35.89</v>
      </c>
      <c r="G8149" s="24">
        <f t="shared" si="127"/>
        <v>469.97999999999996</v>
      </c>
    </row>
    <row r="8150" spans="1:7" x14ac:dyDescent="0.25">
      <c r="A8150" t="s">
        <v>311</v>
      </c>
      <c r="B8150" t="s">
        <v>314</v>
      </c>
      <c r="C8150" t="s">
        <v>398</v>
      </c>
      <c r="D8150" s="34">
        <v>45474</v>
      </c>
      <c r="E8150">
        <v>434.09</v>
      </c>
      <c r="F8150" s="24">
        <v>35.89</v>
      </c>
      <c r="G8150" s="24">
        <f t="shared" si="127"/>
        <v>469.97999999999996</v>
      </c>
    </row>
    <row r="8151" spans="1:7" x14ac:dyDescent="0.25">
      <c r="A8151" t="s">
        <v>311</v>
      </c>
      <c r="B8151" t="s">
        <v>314</v>
      </c>
      <c r="C8151" t="s">
        <v>399</v>
      </c>
      <c r="D8151" s="34">
        <v>45474</v>
      </c>
      <c r="E8151">
        <v>434.09</v>
      </c>
      <c r="F8151" s="24">
        <v>35.89</v>
      </c>
      <c r="G8151" s="24">
        <f t="shared" si="127"/>
        <v>469.97999999999996</v>
      </c>
    </row>
    <row r="8152" spans="1:7" x14ac:dyDescent="0.25">
      <c r="A8152" t="s">
        <v>311</v>
      </c>
      <c r="B8152" t="s">
        <v>314</v>
      </c>
      <c r="C8152" t="s">
        <v>400</v>
      </c>
      <c r="D8152" s="34">
        <v>45474</v>
      </c>
      <c r="E8152">
        <v>434.09</v>
      </c>
      <c r="F8152" s="24">
        <v>35.89</v>
      </c>
      <c r="G8152" s="24">
        <f t="shared" si="127"/>
        <v>469.97999999999996</v>
      </c>
    </row>
    <row r="8153" spans="1:7" x14ac:dyDescent="0.25">
      <c r="A8153" t="s">
        <v>311</v>
      </c>
      <c r="B8153" t="s">
        <v>314</v>
      </c>
      <c r="C8153" t="s">
        <v>401</v>
      </c>
      <c r="D8153" s="34">
        <v>45474</v>
      </c>
      <c r="E8153">
        <v>434.09</v>
      </c>
      <c r="F8153" s="24">
        <v>35.89</v>
      </c>
      <c r="G8153" s="24">
        <f t="shared" si="127"/>
        <v>469.97999999999996</v>
      </c>
    </row>
    <row r="8154" spans="1:7" x14ac:dyDescent="0.25">
      <c r="A8154" t="s">
        <v>311</v>
      </c>
      <c r="B8154" t="s">
        <v>314</v>
      </c>
      <c r="C8154" t="s">
        <v>402</v>
      </c>
      <c r="D8154" s="34">
        <v>45474</v>
      </c>
      <c r="E8154">
        <v>434.09</v>
      </c>
      <c r="F8154" s="24">
        <v>35.89</v>
      </c>
      <c r="G8154" s="24">
        <f t="shared" si="127"/>
        <v>469.97999999999996</v>
      </c>
    </row>
    <row r="8155" spans="1:7" x14ac:dyDescent="0.25">
      <c r="A8155" t="s">
        <v>311</v>
      </c>
      <c r="B8155" t="s">
        <v>314</v>
      </c>
      <c r="C8155" t="s">
        <v>403</v>
      </c>
      <c r="D8155" s="34">
        <v>45474</v>
      </c>
      <c r="E8155">
        <v>434.09</v>
      </c>
      <c r="F8155" s="24">
        <v>35.89</v>
      </c>
      <c r="G8155" s="24">
        <f t="shared" si="127"/>
        <v>469.97999999999996</v>
      </c>
    </row>
    <row r="8156" spans="1:7" x14ac:dyDescent="0.25">
      <c r="A8156" t="s">
        <v>311</v>
      </c>
      <c r="B8156" t="s">
        <v>314</v>
      </c>
      <c r="C8156" t="s">
        <v>404</v>
      </c>
      <c r="D8156" s="34">
        <v>45474</v>
      </c>
      <c r="E8156">
        <v>434.09</v>
      </c>
      <c r="F8156" s="24">
        <v>35.89</v>
      </c>
      <c r="G8156" s="24">
        <f t="shared" si="127"/>
        <v>469.97999999999996</v>
      </c>
    </row>
    <row r="8157" spans="1:7" x14ac:dyDescent="0.25">
      <c r="A8157" t="s">
        <v>311</v>
      </c>
      <c r="B8157" t="s">
        <v>314</v>
      </c>
      <c r="C8157" t="s">
        <v>405</v>
      </c>
      <c r="D8157" s="34">
        <v>45474</v>
      </c>
      <c r="E8157">
        <v>434.09</v>
      </c>
      <c r="F8157" s="24">
        <v>35.89</v>
      </c>
      <c r="G8157" s="24">
        <f t="shared" si="127"/>
        <v>469.97999999999996</v>
      </c>
    </row>
    <row r="8158" spans="1:7" x14ac:dyDescent="0.25">
      <c r="A8158" t="s">
        <v>311</v>
      </c>
      <c r="B8158" t="s">
        <v>314</v>
      </c>
      <c r="C8158" t="s">
        <v>406</v>
      </c>
      <c r="D8158" s="34">
        <v>45474</v>
      </c>
      <c r="E8158">
        <v>434.09</v>
      </c>
      <c r="F8158" s="24">
        <v>35.89</v>
      </c>
      <c r="G8158" s="24">
        <f t="shared" si="127"/>
        <v>469.97999999999996</v>
      </c>
    </row>
    <row r="8159" spans="1:7" x14ac:dyDescent="0.25">
      <c r="A8159" t="s">
        <v>311</v>
      </c>
      <c r="B8159" t="s">
        <v>314</v>
      </c>
      <c r="C8159" t="s">
        <v>407</v>
      </c>
      <c r="D8159" s="34">
        <v>45474</v>
      </c>
      <c r="E8159">
        <v>434.09</v>
      </c>
      <c r="F8159" s="24">
        <v>35.89</v>
      </c>
      <c r="G8159" s="24">
        <f t="shared" si="127"/>
        <v>469.97999999999996</v>
      </c>
    </row>
    <row r="8160" spans="1:7" x14ac:dyDescent="0.25">
      <c r="A8160" t="s">
        <v>311</v>
      </c>
      <c r="B8160" t="s">
        <v>314</v>
      </c>
      <c r="C8160" t="s">
        <v>408</v>
      </c>
      <c r="D8160" s="34">
        <v>45474</v>
      </c>
      <c r="E8160">
        <v>434.09</v>
      </c>
      <c r="F8160" s="24">
        <v>35.89</v>
      </c>
      <c r="G8160" s="24">
        <f t="shared" si="127"/>
        <v>469.97999999999996</v>
      </c>
    </row>
    <row r="8161" spans="1:7" x14ac:dyDescent="0.25">
      <c r="A8161" t="s">
        <v>311</v>
      </c>
      <c r="B8161" t="s">
        <v>314</v>
      </c>
      <c r="C8161" t="s">
        <v>409</v>
      </c>
      <c r="D8161" s="34">
        <v>45474</v>
      </c>
      <c r="E8161">
        <v>434.09</v>
      </c>
      <c r="F8161" s="24">
        <v>35.89</v>
      </c>
      <c r="G8161" s="24">
        <f t="shared" si="127"/>
        <v>469.97999999999996</v>
      </c>
    </row>
    <row r="8162" spans="1:7" x14ac:dyDescent="0.25">
      <c r="A8162" t="s">
        <v>311</v>
      </c>
      <c r="B8162" t="s">
        <v>314</v>
      </c>
      <c r="C8162" t="s">
        <v>410</v>
      </c>
      <c r="D8162" s="34">
        <v>45474</v>
      </c>
      <c r="E8162">
        <v>434.09</v>
      </c>
      <c r="F8162" s="24">
        <v>35.89</v>
      </c>
      <c r="G8162" s="24">
        <f t="shared" si="127"/>
        <v>469.97999999999996</v>
      </c>
    </row>
    <row r="8163" spans="1:7" x14ac:dyDescent="0.25">
      <c r="A8163" t="s">
        <v>311</v>
      </c>
      <c r="B8163" t="s">
        <v>314</v>
      </c>
      <c r="C8163" t="s">
        <v>411</v>
      </c>
      <c r="D8163" s="34">
        <v>45474</v>
      </c>
      <c r="E8163">
        <v>434.09</v>
      </c>
      <c r="F8163" s="24">
        <v>35.89</v>
      </c>
      <c r="G8163" s="24">
        <f t="shared" si="127"/>
        <v>469.97999999999996</v>
      </c>
    </row>
    <row r="8164" spans="1:7" x14ac:dyDescent="0.25">
      <c r="A8164" t="s">
        <v>311</v>
      </c>
      <c r="B8164" t="s">
        <v>314</v>
      </c>
      <c r="C8164" t="s">
        <v>412</v>
      </c>
      <c r="D8164" s="34">
        <v>45474</v>
      </c>
      <c r="E8164">
        <v>434.09</v>
      </c>
      <c r="F8164" s="24">
        <v>35.89</v>
      </c>
      <c r="G8164" s="24">
        <f t="shared" si="127"/>
        <v>469.97999999999996</v>
      </c>
    </row>
    <row r="8165" spans="1:7" x14ac:dyDescent="0.25">
      <c r="A8165" t="s">
        <v>311</v>
      </c>
      <c r="B8165" t="s">
        <v>314</v>
      </c>
      <c r="C8165" t="s">
        <v>413</v>
      </c>
      <c r="D8165" s="34">
        <v>45474</v>
      </c>
      <c r="E8165">
        <v>434.09</v>
      </c>
      <c r="F8165" s="24">
        <v>35.89</v>
      </c>
      <c r="G8165" s="24">
        <f t="shared" si="127"/>
        <v>469.97999999999996</v>
      </c>
    </row>
    <row r="8166" spans="1:7" x14ac:dyDescent="0.25">
      <c r="A8166" t="s">
        <v>311</v>
      </c>
      <c r="B8166" t="s">
        <v>314</v>
      </c>
      <c r="C8166" t="s">
        <v>414</v>
      </c>
      <c r="D8166" s="34">
        <v>45474</v>
      </c>
      <c r="E8166">
        <v>434.09</v>
      </c>
      <c r="F8166" s="24">
        <v>35.89</v>
      </c>
      <c r="G8166" s="24">
        <f t="shared" si="127"/>
        <v>469.97999999999996</v>
      </c>
    </row>
    <row r="8167" spans="1:7" x14ac:dyDescent="0.25">
      <c r="A8167" t="s">
        <v>311</v>
      </c>
      <c r="B8167" t="s">
        <v>314</v>
      </c>
      <c r="C8167" t="s">
        <v>415</v>
      </c>
      <c r="D8167" s="34">
        <v>45474</v>
      </c>
      <c r="E8167">
        <v>434.09</v>
      </c>
      <c r="F8167" s="24">
        <v>35.89</v>
      </c>
      <c r="G8167" s="24">
        <f t="shared" si="127"/>
        <v>469.97999999999996</v>
      </c>
    </row>
    <row r="8168" spans="1:7" x14ac:dyDescent="0.25">
      <c r="A8168" t="s">
        <v>311</v>
      </c>
      <c r="B8168" t="s">
        <v>314</v>
      </c>
      <c r="C8168" t="s">
        <v>416</v>
      </c>
      <c r="D8168" s="34">
        <v>45474</v>
      </c>
      <c r="E8168">
        <v>434.09</v>
      </c>
      <c r="F8168" s="24">
        <v>35.89</v>
      </c>
      <c r="G8168" s="24">
        <f t="shared" si="127"/>
        <v>469.97999999999996</v>
      </c>
    </row>
    <row r="8169" spans="1:7" x14ac:dyDescent="0.25">
      <c r="A8169" t="s">
        <v>311</v>
      </c>
      <c r="B8169" t="s">
        <v>314</v>
      </c>
      <c r="C8169" t="s">
        <v>417</v>
      </c>
      <c r="D8169" s="34">
        <v>45474</v>
      </c>
      <c r="E8169">
        <v>434.09</v>
      </c>
      <c r="F8169" s="24">
        <v>35.89</v>
      </c>
      <c r="G8169" s="24">
        <f t="shared" si="127"/>
        <v>469.97999999999996</v>
      </c>
    </row>
    <row r="8170" spans="1:7" x14ac:dyDescent="0.25">
      <c r="A8170" t="s">
        <v>311</v>
      </c>
      <c r="B8170" t="s">
        <v>314</v>
      </c>
      <c r="C8170" t="s">
        <v>418</v>
      </c>
      <c r="D8170" s="34">
        <v>45474</v>
      </c>
      <c r="E8170">
        <v>434.09</v>
      </c>
      <c r="F8170" s="24">
        <v>35.89</v>
      </c>
      <c r="G8170" s="24">
        <f t="shared" si="127"/>
        <v>469.97999999999996</v>
      </c>
    </row>
    <row r="8171" spans="1:7" x14ac:dyDescent="0.25">
      <c r="A8171" t="s">
        <v>311</v>
      </c>
      <c r="B8171" t="s">
        <v>314</v>
      </c>
      <c r="C8171" t="s">
        <v>419</v>
      </c>
      <c r="D8171" s="34">
        <v>45474</v>
      </c>
      <c r="E8171">
        <v>434.09</v>
      </c>
      <c r="F8171" s="24">
        <v>35.89</v>
      </c>
      <c r="G8171" s="24">
        <f t="shared" si="127"/>
        <v>469.97999999999996</v>
      </c>
    </row>
    <row r="8172" spans="1:7" x14ac:dyDescent="0.25">
      <c r="A8172" t="s">
        <v>311</v>
      </c>
      <c r="B8172" t="s">
        <v>314</v>
      </c>
      <c r="C8172" t="s">
        <v>420</v>
      </c>
      <c r="D8172" s="34">
        <v>45474</v>
      </c>
      <c r="E8172">
        <v>434.09</v>
      </c>
      <c r="F8172" s="24">
        <v>35.89</v>
      </c>
      <c r="G8172" s="24">
        <f t="shared" si="127"/>
        <v>469.97999999999996</v>
      </c>
    </row>
    <row r="8173" spans="1:7" x14ac:dyDescent="0.25">
      <c r="A8173" t="s">
        <v>311</v>
      </c>
      <c r="B8173" t="s">
        <v>314</v>
      </c>
      <c r="C8173" t="s">
        <v>421</v>
      </c>
      <c r="D8173" s="34">
        <v>45474</v>
      </c>
      <c r="E8173">
        <v>434.09</v>
      </c>
      <c r="F8173" s="24">
        <v>35.89</v>
      </c>
      <c r="G8173" s="24">
        <f t="shared" si="127"/>
        <v>469.97999999999996</v>
      </c>
    </row>
    <row r="8174" spans="1:7" x14ac:dyDescent="0.25">
      <c r="A8174" t="s">
        <v>311</v>
      </c>
      <c r="B8174" t="s">
        <v>314</v>
      </c>
      <c r="C8174" t="s">
        <v>422</v>
      </c>
      <c r="D8174" s="34">
        <v>45474</v>
      </c>
      <c r="E8174">
        <v>434.09</v>
      </c>
      <c r="F8174" s="24">
        <v>35.89</v>
      </c>
      <c r="G8174" s="24">
        <f t="shared" si="127"/>
        <v>469.97999999999996</v>
      </c>
    </row>
    <row r="8175" spans="1:7" x14ac:dyDescent="0.25">
      <c r="A8175" t="s">
        <v>311</v>
      </c>
      <c r="B8175" t="s">
        <v>314</v>
      </c>
      <c r="C8175" t="s">
        <v>423</v>
      </c>
      <c r="D8175" s="34">
        <v>45474</v>
      </c>
      <c r="E8175">
        <v>434.09</v>
      </c>
      <c r="F8175" s="24">
        <v>35.89</v>
      </c>
      <c r="G8175" s="24">
        <f t="shared" si="127"/>
        <v>469.97999999999996</v>
      </c>
    </row>
    <row r="8176" spans="1:7" x14ac:dyDescent="0.25">
      <c r="A8176" t="s">
        <v>311</v>
      </c>
      <c r="B8176" t="s">
        <v>314</v>
      </c>
      <c r="C8176" t="s">
        <v>424</v>
      </c>
      <c r="D8176" s="34">
        <v>45474</v>
      </c>
      <c r="E8176">
        <v>434.09</v>
      </c>
      <c r="F8176" s="24">
        <v>35.89</v>
      </c>
      <c r="G8176" s="24">
        <f t="shared" si="127"/>
        <v>469.97999999999996</v>
      </c>
    </row>
    <row r="8177" spans="1:7" x14ac:dyDescent="0.25">
      <c r="A8177" t="s">
        <v>311</v>
      </c>
      <c r="B8177" t="s">
        <v>314</v>
      </c>
      <c r="C8177" t="s">
        <v>425</v>
      </c>
      <c r="D8177" s="34">
        <v>45474</v>
      </c>
      <c r="E8177">
        <v>434.09</v>
      </c>
      <c r="F8177" s="24">
        <v>35.89</v>
      </c>
      <c r="G8177" s="24">
        <f t="shared" si="127"/>
        <v>469.97999999999996</v>
      </c>
    </row>
    <row r="8178" spans="1:7" x14ac:dyDescent="0.25">
      <c r="A8178" t="s">
        <v>311</v>
      </c>
      <c r="B8178" t="s">
        <v>314</v>
      </c>
      <c r="C8178" t="s">
        <v>426</v>
      </c>
      <c r="D8178" s="34">
        <v>45474</v>
      </c>
      <c r="E8178">
        <v>435.5</v>
      </c>
      <c r="F8178" s="24">
        <v>36.01</v>
      </c>
      <c r="G8178" s="24">
        <f t="shared" si="127"/>
        <v>471.51</v>
      </c>
    </row>
    <row r="8179" spans="1:7" x14ac:dyDescent="0.25">
      <c r="A8179" t="s">
        <v>311</v>
      </c>
      <c r="B8179" t="s">
        <v>314</v>
      </c>
      <c r="C8179" t="s">
        <v>427</v>
      </c>
      <c r="D8179" s="34">
        <v>45474</v>
      </c>
      <c r="E8179">
        <v>434.09</v>
      </c>
      <c r="F8179" s="24">
        <v>35.89</v>
      </c>
      <c r="G8179" s="24">
        <f t="shared" si="127"/>
        <v>469.97999999999996</v>
      </c>
    </row>
    <row r="8180" spans="1:7" x14ac:dyDescent="0.25">
      <c r="A8180" t="s">
        <v>311</v>
      </c>
      <c r="B8180" t="s">
        <v>314</v>
      </c>
      <c r="C8180" t="s">
        <v>428</v>
      </c>
      <c r="D8180" s="34">
        <v>45474</v>
      </c>
      <c r="E8180">
        <v>434.09</v>
      </c>
      <c r="F8180" s="24">
        <v>35.89</v>
      </c>
      <c r="G8180" s="24">
        <f t="shared" si="127"/>
        <v>469.97999999999996</v>
      </c>
    </row>
    <row r="8181" spans="1:7" x14ac:dyDescent="0.25">
      <c r="A8181" t="s">
        <v>311</v>
      </c>
      <c r="B8181" t="s">
        <v>314</v>
      </c>
      <c r="C8181" t="s">
        <v>429</v>
      </c>
      <c r="D8181" s="34">
        <v>45474</v>
      </c>
      <c r="E8181">
        <v>434.09</v>
      </c>
      <c r="F8181" s="24">
        <v>35.89</v>
      </c>
      <c r="G8181" s="24">
        <f t="shared" si="127"/>
        <v>469.97999999999996</v>
      </c>
    </row>
    <row r="8182" spans="1:7" x14ac:dyDescent="0.25">
      <c r="A8182" t="s">
        <v>311</v>
      </c>
      <c r="B8182" t="s">
        <v>314</v>
      </c>
      <c r="C8182" t="s">
        <v>430</v>
      </c>
      <c r="D8182" s="34">
        <v>45474</v>
      </c>
      <c r="E8182">
        <v>435.5</v>
      </c>
      <c r="F8182" s="24">
        <v>36.01</v>
      </c>
      <c r="G8182" s="24">
        <f t="shared" si="127"/>
        <v>471.51</v>
      </c>
    </row>
    <row r="8183" spans="1:7" x14ac:dyDescent="0.25">
      <c r="A8183" t="s">
        <v>311</v>
      </c>
      <c r="B8183" t="s">
        <v>314</v>
      </c>
      <c r="C8183" t="s">
        <v>431</v>
      </c>
      <c r="D8183" s="34">
        <v>45474</v>
      </c>
      <c r="E8183">
        <v>435.5</v>
      </c>
      <c r="F8183" s="24">
        <v>36.01</v>
      </c>
      <c r="G8183" s="24">
        <f t="shared" si="127"/>
        <v>471.51</v>
      </c>
    </row>
    <row r="8184" spans="1:7" x14ac:dyDescent="0.25">
      <c r="A8184" t="s">
        <v>311</v>
      </c>
      <c r="B8184" t="s">
        <v>314</v>
      </c>
      <c r="C8184" t="s">
        <v>432</v>
      </c>
      <c r="D8184" s="34">
        <v>45474</v>
      </c>
      <c r="E8184">
        <v>435.5</v>
      </c>
      <c r="F8184" s="24">
        <v>36.01</v>
      </c>
      <c r="G8184" s="24">
        <f t="shared" si="127"/>
        <v>471.51</v>
      </c>
    </row>
    <row r="8185" spans="1:7" x14ac:dyDescent="0.25">
      <c r="A8185" t="s">
        <v>311</v>
      </c>
      <c r="B8185" t="s">
        <v>314</v>
      </c>
      <c r="C8185" t="s">
        <v>433</v>
      </c>
      <c r="D8185" s="34">
        <v>45474</v>
      </c>
      <c r="E8185">
        <v>435.5</v>
      </c>
      <c r="F8185" s="24">
        <v>36.01</v>
      </c>
      <c r="G8185" s="24">
        <f t="shared" si="127"/>
        <v>471.51</v>
      </c>
    </row>
    <row r="8186" spans="1:7" x14ac:dyDescent="0.25">
      <c r="A8186" t="s">
        <v>311</v>
      </c>
      <c r="B8186" t="s">
        <v>314</v>
      </c>
      <c r="C8186" t="s">
        <v>434</v>
      </c>
      <c r="D8186" s="34">
        <v>45474</v>
      </c>
      <c r="E8186">
        <v>435.5</v>
      </c>
      <c r="F8186" s="24">
        <v>36.01</v>
      </c>
      <c r="G8186" s="24">
        <f t="shared" si="127"/>
        <v>471.51</v>
      </c>
    </row>
    <row r="8187" spans="1:7" x14ac:dyDescent="0.25">
      <c r="A8187" t="s">
        <v>311</v>
      </c>
      <c r="B8187" t="s">
        <v>314</v>
      </c>
      <c r="C8187" t="s">
        <v>435</v>
      </c>
      <c r="D8187" s="34">
        <v>45474</v>
      </c>
      <c r="E8187">
        <v>435.5</v>
      </c>
      <c r="F8187" s="24">
        <v>36.01</v>
      </c>
      <c r="G8187" s="24">
        <f t="shared" si="127"/>
        <v>471.51</v>
      </c>
    </row>
    <row r="8188" spans="1:7" x14ac:dyDescent="0.25">
      <c r="A8188" t="s">
        <v>311</v>
      </c>
      <c r="B8188" t="s">
        <v>314</v>
      </c>
      <c r="C8188" t="s">
        <v>436</v>
      </c>
      <c r="D8188" s="34">
        <v>45474</v>
      </c>
      <c r="E8188">
        <v>435.5</v>
      </c>
      <c r="F8188" s="24">
        <v>36.01</v>
      </c>
      <c r="G8188" s="24">
        <f t="shared" si="127"/>
        <v>471.51</v>
      </c>
    </row>
    <row r="8189" spans="1:7" x14ac:dyDescent="0.25">
      <c r="A8189" t="s">
        <v>311</v>
      </c>
      <c r="B8189" t="s">
        <v>314</v>
      </c>
      <c r="C8189" t="s">
        <v>437</v>
      </c>
      <c r="D8189" s="34">
        <v>45474</v>
      </c>
      <c r="E8189">
        <v>435.5</v>
      </c>
      <c r="F8189" s="24">
        <v>36.01</v>
      </c>
      <c r="G8189" s="24">
        <f t="shared" si="127"/>
        <v>471.51</v>
      </c>
    </row>
    <row r="8190" spans="1:7" x14ac:dyDescent="0.25">
      <c r="A8190" t="s">
        <v>311</v>
      </c>
      <c r="B8190" t="s">
        <v>314</v>
      </c>
      <c r="C8190" t="s">
        <v>438</v>
      </c>
      <c r="D8190" s="34">
        <v>45474</v>
      </c>
      <c r="E8190">
        <v>435.5</v>
      </c>
      <c r="F8190" s="24">
        <v>36.01</v>
      </c>
      <c r="G8190" s="24">
        <f t="shared" si="127"/>
        <v>471.51</v>
      </c>
    </row>
    <row r="8191" spans="1:7" x14ac:dyDescent="0.25">
      <c r="A8191" t="s">
        <v>311</v>
      </c>
      <c r="B8191" t="s">
        <v>314</v>
      </c>
      <c r="C8191" t="s">
        <v>439</v>
      </c>
      <c r="D8191" s="34">
        <v>45474</v>
      </c>
      <c r="E8191">
        <v>435.5</v>
      </c>
      <c r="F8191" s="24">
        <v>36.01</v>
      </c>
      <c r="G8191" s="24">
        <f t="shared" si="127"/>
        <v>471.51</v>
      </c>
    </row>
    <row r="8192" spans="1:7" x14ac:dyDescent="0.25">
      <c r="A8192" t="s">
        <v>311</v>
      </c>
      <c r="B8192" t="s">
        <v>314</v>
      </c>
      <c r="C8192" t="s">
        <v>440</v>
      </c>
      <c r="D8192" s="34">
        <v>45474</v>
      </c>
      <c r="E8192">
        <v>435.5</v>
      </c>
      <c r="F8192" s="24">
        <v>36.01</v>
      </c>
      <c r="G8192" s="24">
        <f t="shared" si="127"/>
        <v>471.51</v>
      </c>
    </row>
    <row r="8193" spans="1:7" x14ac:dyDescent="0.25">
      <c r="A8193" t="s">
        <v>311</v>
      </c>
      <c r="B8193" t="s">
        <v>314</v>
      </c>
      <c r="C8193" t="s">
        <v>441</v>
      </c>
      <c r="D8193" s="34">
        <v>45474</v>
      </c>
      <c r="E8193">
        <v>435.5</v>
      </c>
      <c r="F8193" s="24">
        <v>36.01</v>
      </c>
      <c r="G8193" s="24">
        <f t="shared" si="127"/>
        <v>471.51</v>
      </c>
    </row>
    <row r="8194" spans="1:7" x14ac:dyDescent="0.25">
      <c r="A8194" t="s">
        <v>311</v>
      </c>
      <c r="B8194" t="s">
        <v>314</v>
      </c>
      <c r="C8194" t="s">
        <v>442</v>
      </c>
      <c r="D8194" s="34">
        <v>45474</v>
      </c>
      <c r="E8194">
        <v>435.5</v>
      </c>
      <c r="F8194" s="24">
        <v>36.01</v>
      </c>
      <c r="G8194" s="24">
        <f t="shared" si="127"/>
        <v>471.51</v>
      </c>
    </row>
    <row r="8195" spans="1:7" x14ac:dyDescent="0.25">
      <c r="A8195" t="s">
        <v>311</v>
      </c>
      <c r="B8195" t="s">
        <v>314</v>
      </c>
      <c r="C8195" t="s">
        <v>443</v>
      </c>
      <c r="D8195" s="34">
        <v>45474</v>
      </c>
      <c r="E8195">
        <v>435.5</v>
      </c>
      <c r="F8195" s="24">
        <v>36.01</v>
      </c>
      <c r="G8195" s="24">
        <f t="shared" ref="G8195:G8258" si="128">SUM(E8195:F8195)</f>
        <v>471.51</v>
      </c>
    </row>
    <row r="8196" spans="1:7" x14ac:dyDescent="0.25">
      <c r="A8196" t="s">
        <v>311</v>
      </c>
      <c r="B8196" t="s">
        <v>314</v>
      </c>
      <c r="C8196" t="s">
        <v>444</v>
      </c>
      <c r="D8196" s="34">
        <v>45474</v>
      </c>
      <c r="E8196">
        <v>435.5</v>
      </c>
      <c r="F8196" s="24">
        <v>36.01</v>
      </c>
      <c r="G8196" s="24">
        <f t="shared" si="128"/>
        <v>471.51</v>
      </c>
    </row>
    <row r="8197" spans="1:7" x14ac:dyDescent="0.25">
      <c r="A8197" t="s">
        <v>311</v>
      </c>
      <c r="B8197" t="s">
        <v>314</v>
      </c>
      <c r="C8197" t="s">
        <v>445</v>
      </c>
      <c r="D8197" s="34">
        <v>45474</v>
      </c>
      <c r="E8197">
        <v>435.5</v>
      </c>
      <c r="F8197" s="24">
        <v>36.01</v>
      </c>
      <c r="G8197" s="24">
        <f t="shared" si="128"/>
        <v>471.51</v>
      </c>
    </row>
    <row r="8198" spans="1:7" x14ac:dyDescent="0.25">
      <c r="A8198" t="s">
        <v>311</v>
      </c>
      <c r="B8198" t="s">
        <v>314</v>
      </c>
      <c r="C8198" t="s">
        <v>446</v>
      </c>
      <c r="D8198" s="34">
        <v>45474</v>
      </c>
      <c r="E8198">
        <v>435.5</v>
      </c>
      <c r="F8198" s="24">
        <v>36.01</v>
      </c>
      <c r="G8198" s="24">
        <f t="shared" si="128"/>
        <v>471.51</v>
      </c>
    </row>
    <row r="8199" spans="1:7" x14ac:dyDescent="0.25">
      <c r="A8199" t="s">
        <v>311</v>
      </c>
      <c r="B8199" t="s">
        <v>314</v>
      </c>
      <c r="C8199" t="s">
        <v>447</v>
      </c>
      <c r="D8199" s="34">
        <v>45474</v>
      </c>
      <c r="E8199">
        <v>435.5</v>
      </c>
      <c r="F8199" s="24">
        <v>36.01</v>
      </c>
      <c r="G8199" s="24">
        <f t="shared" si="128"/>
        <v>471.51</v>
      </c>
    </row>
    <row r="8200" spans="1:7" x14ac:dyDescent="0.25">
      <c r="A8200" t="s">
        <v>311</v>
      </c>
      <c r="B8200" t="s">
        <v>314</v>
      </c>
      <c r="C8200" t="s">
        <v>448</v>
      </c>
      <c r="D8200" s="34">
        <v>45474</v>
      </c>
      <c r="E8200">
        <v>435.5</v>
      </c>
      <c r="F8200" s="24">
        <v>36.01</v>
      </c>
      <c r="G8200" s="24">
        <f t="shared" si="128"/>
        <v>471.51</v>
      </c>
    </row>
    <row r="8201" spans="1:7" x14ac:dyDescent="0.25">
      <c r="A8201" t="s">
        <v>311</v>
      </c>
      <c r="B8201" t="s">
        <v>314</v>
      </c>
      <c r="C8201" t="s">
        <v>449</v>
      </c>
      <c r="D8201" s="34">
        <v>45474</v>
      </c>
      <c r="E8201">
        <v>435.5</v>
      </c>
      <c r="F8201" s="24">
        <v>36.01</v>
      </c>
      <c r="G8201" s="24">
        <f t="shared" si="128"/>
        <v>471.51</v>
      </c>
    </row>
    <row r="8202" spans="1:7" x14ac:dyDescent="0.25">
      <c r="A8202" t="s">
        <v>311</v>
      </c>
      <c r="B8202" t="s">
        <v>314</v>
      </c>
      <c r="C8202" t="s">
        <v>450</v>
      </c>
      <c r="D8202" s="34">
        <v>45474</v>
      </c>
      <c r="E8202">
        <v>435.5</v>
      </c>
      <c r="F8202" s="24">
        <v>36.01</v>
      </c>
      <c r="G8202" s="24">
        <f t="shared" si="128"/>
        <v>471.51</v>
      </c>
    </row>
    <row r="8203" spans="1:7" x14ac:dyDescent="0.25">
      <c r="A8203" t="s">
        <v>311</v>
      </c>
      <c r="B8203" t="s">
        <v>314</v>
      </c>
      <c r="C8203" t="s">
        <v>451</v>
      </c>
      <c r="D8203" s="34">
        <v>45474</v>
      </c>
      <c r="E8203">
        <v>435.5</v>
      </c>
      <c r="F8203" s="24">
        <v>36.01</v>
      </c>
      <c r="G8203" s="24">
        <f t="shared" si="128"/>
        <v>471.51</v>
      </c>
    </row>
    <row r="8204" spans="1:7" x14ac:dyDescent="0.25">
      <c r="A8204" t="s">
        <v>311</v>
      </c>
      <c r="B8204" t="s">
        <v>314</v>
      </c>
      <c r="C8204" t="s">
        <v>452</v>
      </c>
      <c r="D8204" s="34">
        <v>45474</v>
      </c>
      <c r="E8204">
        <v>435.5</v>
      </c>
      <c r="F8204" s="24">
        <v>36.01</v>
      </c>
      <c r="G8204" s="24">
        <f t="shared" si="128"/>
        <v>471.51</v>
      </c>
    </row>
    <row r="8205" spans="1:7" x14ac:dyDescent="0.25">
      <c r="A8205" t="s">
        <v>311</v>
      </c>
      <c r="B8205" t="s">
        <v>314</v>
      </c>
      <c r="C8205" t="s">
        <v>453</v>
      </c>
      <c r="D8205" s="34">
        <v>45474</v>
      </c>
      <c r="E8205">
        <v>435.5</v>
      </c>
      <c r="F8205" s="24">
        <v>36.01</v>
      </c>
      <c r="G8205" s="24">
        <f t="shared" si="128"/>
        <v>471.51</v>
      </c>
    </row>
    <row r="8206" spans="1:7" x14ac:dyDescent="0.25">
      <c r="A8206" t="s">
        <v>311</v>
      </c>
      <c r="B8206" t="s">
        <v>314</v>
      </c>
      <c r="C8206" t="s">
        <v>454</v>
      </c>
      <c r="D8206" s="34">
        <v>45474</v>
      </c>
      <c r="E8206">
        <v>435.5</v>
      </c>
      <c r="F8206" s="24">
        <v>36.01</v>
      </c>
      <c r="G8206" s="24">
        <f t="shared" si="128"/>
        <v>471.51</v>
      </c>
    </row>
    <row r="8207" spans="1:7" x14ac:dyDescent="0.25">
      <c r="A8207" t="s">
        <v>311</v>
      </c>
      <c r="B8207" t="s">
        <v>314</v>
      </c>
      <c r="C8207" t="s">
        <v>455</v>
      </c>
      <c r="D8207" s="34">
        <v>45474</v>
      </c>
      <c r="E8207">
        <v>435.5</v>
      </c>
      <c r="F8207" s="24">
        <v>36.01</v>
      </c>
      <c r="G8207" s="24">
        <f t="shared" si="128"/>
        <v>471.51</v>
      </c>
    </row>
    <row r="8208" spans="1:7" x14ac:dyDescent="0.25">
      <c r="A8208" t="s">
        <v>311</v>
      </c>
      <c r="B8208" t="s">
        <v>314</v>
      </c>
      <c r="C8208" t="s">
        <v>456</v>
      </c>
      <c r="D8208" s="34">
        <v>45474</v>
      </c>
      <c r="E8208">
        <v>435.5</v>
      </c>
      <c r="F8208" s="24">
        <v>36.01</v>
      </c>
      <c r="G8208" s="24">
        <f t="shared" si="128"/>
        <v>471.51</v>
      </c>
    </row>
    <row r="8209" spans="1:7" x14ac:dyDescent="0.25">
      <c r="A8209" t="s">
        <v>311</v>
      </c>
      <c r="B8209" t="s">
        <v>314</v>
      </c>
      <c r="C8209" t="s">
        <v>457</v>
      </c>
      <c r="D8209" s="34">
        <v>45474</v>
      </c>
      <c r="E8209">
        <v>435.5</v>
      </c>
      <c r="F8209" s="24">
        <v>36.01</v>
      </c>
      <c r="G8209" s="24">
        <f t="shared" si="128"/>
        <v>471.51</v>
      </c>
    </row>
    <row r="8210" spans="1:7" x14ac:dyDescent="0.25">
      <c r="A8210" t="s">
        <v>311</v>
      </c>
      <c r="B8210" t="s">
        <v>314</v>
      </c>
      <c r="C8210" t="s">
        <v>458</v>
      </c>
      <c r="D8210" s="34">
        <v>45474</v>
      </c>
      <c r="E8210">
        <v>435.5</v>
      </c>
      <c r="F8210" s="24">
        <v>36.01</v>
      </c>
      <c r="G8210" s="24">
        <f t="shared" si="128"/>
        <v>471.51</v>
      </c>
    </row>
    <row r="8211" spans="1:7" x14ac:dyDescent="0.25">
      <c r="A8211" t="s">
        <v>311</v>
      </c>
      <c r="B8211" t="s">
        <v>314</v>
      </c>
      <c r="C8211" t="s">
        <v>459</v>
      </c>
      <c r="D8211" s="34">
        <v>45474</v>
      </c>
      <c r="E8211">
        <v>435.5</v>
      </c>
      <c r="F8211" s="24">
        <v>36.01</v>
      </c>
      <c r="G8211" s="24">
        <f t="shared" si="128"/>
        <v>471.51</v>
      </c>
    </row>
    <row r="8212" spans="1:7" x14ac:dyDescent="0.25">
      <c r="A8212" t="s">
        <v>311</v>
      </c>
      <c r="B8212" t="s">
        <v>314</v>
      </c>
      <c r="C8212" t="s">
        <v>460</v>
      </c>
      <c r="D8212" s="34">
        <v>45474</v>
      </c>
      <c r="E8212">
        <v>435.5</v>
      </c>
      <c r="F8212" s="24">
        <v>36.01</v>
      </c>
      <c r="G8212" s="24">
        <f t="shared" si="128"/>
        <v>471.51</v>
      </c>
    </row>
    <row r="8213" spans="1:7" x14ac:dyDescent="0.25">
      <c r="A8213" t="s">
        <v>311</v>
      </c>
      <c r="B8213" t="s">
        <v>314</v>
      </c>
      <c r="C8213" t="s">
        <v>461</v>
      </c>
      <c r="D8213" s="34">
        <v>45474</v>
      </c>
      <c r="E8213">
        <v>435.5</v>
      </c>
      <c r="F8213" s="24">
        <v>36.01</v>
      </c>
      <c r="G8213" s="24">
        <f t="shared" si="128"/>
        <v>471.51</v>
      </c>
    </row>
    <row r="8214" spans="1:7" x14ac:dyDescent="0.25">
      <c r="A8214" t="s">
        <v>311</v>
      </c>
      <c r="B8214" t="s">
        <v>314</v>
      </c>
      <c r="C8214" t="s">
        <v>462</v>
      </c>
      <c r="D8214" s="34">
        <v>45474</v>
      </c>
      <c r="E8214">
        <v>435.5</v>
      </c>
      <c r="F8214" s="24">
        <v>36.01</v>
      </c>
      <c r="G8214" s="24">
        <f t="shared" si="128"/>
        <v>471.51</v>
      </c>
    </row>
    <row r="8215" spans="1:7" x14ac:dyDescent="0.25">
      <c r="A8215" t="s">
        <v>311</v>
      </c>
      <c r="B8215" t="s">
        <v>314</v>
      </c>
      <c r="C8215" t="s">
        <v>463</v>
      </c>
      <c r="D8215" s="34">
        <v>45474</v>
      </c>
      <c r="E8215">
        <v>435.5</v>
      </c>
      <c r="F8215" s="24">
        <v>36.01</v>
      </c>
      <c r="G8215" s="24">
        <f t="shared" si="128"/>
        <v>471.51</v>
      </c>
    </row>
    <row r="8216" spans="1:7" x14ac:dyDescent="0.25">
      <c r="A8216" t="s">
        <v>311</v>
      </c>
      <c r="B8216" t="s">
        <v>314</v>
      </c>
      <c r="C8216" t="s">
        <v>464</v>
      </c>
      <c r="D8216" s="34">
        <v>45474</v>
      </c>
      <c r="E8216">
        <v>435.5</v>
      </c>
      <c r="F8216" s="24">
        <v>36.01</v>
      </c>
      <c r="G8216" s="24">
        <f t="shared" si="128"/>
        <v>471.51</v>
      </c>
    </row>
    <row r="8217" spans="1:7" x14ac:dyDescent="0.25">
      <c r="A8217" t="s">
        <v>311</v>
      </c>
      <c r="B8217" t="s">
        <v>314</v>
      </c>
      <c r="C8217" t="s">
        <v>465</v>
      </c>
      <c r="D8217" s="34">
        <v>45474</v>
      </c>
      <c r="E8217">
        <v>435.5</v>
      </c>
      <c r="F8217" s="24">
        <v>36.01</v>
      </c>
      <c r="G8217" s="24">
        <f t="shared" si="128"/>
        <v>471.51</v>
      </c>
    </row>
    <row r="8218" spans="1:7" x14ac:dyDescent="0.25">
      <c r="A8218" t="s">
        <v>311</v>
      </c>
      <c r="B8218" t="s">
        <v>314</v>
      </c>
      <c r="C8218" t="s">
        <v>466</v>
      </c>
      <c r="D8218" s="34">
        <v>45474</v>
      </c>
      <c r="E8218">
        <v>435.5</v>
      </c>
      <c r="F8218" s="24">
        <v>36.01</v>
      </c>
      <c r="G8218" s="24">
        <f t="shared" si="128"/>
        <v>471.51</v>
      </c>
    </row>
    <row r="8219" spans="1:7" x14ac:dyDescent="0.25">
      <c r="A8219" t="s">
        <v>311</v>
      </c>
      <c r="B8219" t="s">
        <v>314</v>
      </c>
      <c r="C8219" t="s">
        <v>467</v>
      </c>
      <c r="D8219" s="34">
        <v>45474</v>
      </c>
      <c r="E8219">
        <v>435.5</v>
      </c>
      <c r="F8219" s="24">
        <v>36.01</v>
      </c>
      <c r="G8219" s="24">
        <f t="shared" si="128"/>
        <v>471.51</v>
      </c>
    </row>
    <row r="8220" spans="1:7" x14ac:dyDescent="0.25">
      <c r="A8220" t="s">
        <v>311</v>
      </c>
      <c r="B8220" t="s">
        <v>314</v>
      </c>
      <c r="C8220" t="s">
        <v>468</v>
      </c>
      <c r="D8220" s="34">
        <v>45474</v>
      </c>
      <c r="E8220">
        <v>435.5</v>
      </c>
      <c r="F8220" s="24">
        <v>36.01</v>
      </c>
      <c r="G8220" s="24">
        <f t="shared" si="128"/>
        <v>471.51</v>
      </c>
    </row>
    <row r="8221" spans="1:7" x14ac:dyDescent="0.25">
      <c r="A8221" t="s">
        <v>311</v>
      </c>
      <c r="B8221" t="s">
        <v>314</v>
      </c>
      <c r="C8221" t="s">
        <v>469</v>
      </c>
      <c r="D8221" s="34">
        <v>45474</v>
      </c>
      <c r="E8221">
        <v>435.5</v>
      </c>
      <c r="F8221" s="24">
        <v>36.01</v>
      </c>
      <c r="G8221" s="24">
        <f t="shared" si="128"/>
        <v>471.51</v>
      </c>
    </row>
    <row r="8222" spans="1:7" x14ac:dyDescent="0.25">
      <c r="A8222" t="s">
        <v>311</v>
      </c>
      <c r="B8222" t="s">
        <v>314</v>
      </c>
      <c r="C8222" t="s">
        <v>470</v>
      </c>
      <c r="D8222" s="34">
        <v>45474</v>
      </c>
      <c r="E8222">
        <v>435.5</v>
      </c>
      <c r="F8222" s="24">
        <v>36.01</v>
      </c>
      <c r="G8222" s="24">
        <f t="shared" si="128"/>
        <v>471.51</v>
      </c>
    </row>
    <row r="8223" spans="1:7" x14ac:dyDescent="0.25">
      <c r="A8223" t="s">
        <v>311</v>
      </c>
      <c r="B8223" t="s">
        <v>314</v>
      </c>
      <c r="C8223" t="s">
        <v>471</v>
      </c>
      <c r="D8223" s="34">
        <v>45474</v>
      </c>
      <c r="E8223">
        <v>435.5</v>
      </c>
      <c r="F8223" s="24">
        <v>36.01</v>
      </c>
      <c r="G8223" s="24">
        <f t="shared" si="128"/>
        <v>471.51</v>
      </c>
    </row>
    <row r="8224" spans="1:7" x14ac:dyDescent="0.25">
      <c r="A8224" t="s">
        <v>311</v>
      </c>
      <c r="B8224" t="s">
        <v>314</v>
      </c>
      <c r="C8224" t="s">
        <v>472</v>
      </c>
      <c r="D8224" s="34">
        <v>45474</v>
      </c>
      <c r="E8224">
        <v>435.5</v>
      </c>
      <c r="F8224" s="24">
        <v>36.01</v>
      </c>
      <c r="G8224" s="24">
        <f t="shared" si="128"/>
        <v>471.51</v>
      </c>
    </row>
    <row r="8225" spans="1:7" x14ac:dyDescent="0.25">
      <c r="A8225" t="s">
        <v>311</v>
      </c>
      <c r="B8225" t="s">
        <v>314</v>
      </c>
      <c r="C8225" t="s">
        <v>473</v>
      </c>
      <c r="D8225" s="34">
        <v>45474</v>
      </c>
      <c r="E8225">
        <v>435.5</v>
      </c>
      <c r="F8225" s="24">
        <v>36.01</v>
      </c>
      <c r="G8225" s="24">
        <f t="shared" si="128"/>
        <v>471.51</v>
      </c>
    </row>
    <row r="8226" spans="1:7" x14ac:dyDescent="0.25">
      <c r="A8226" t="s">
        <v>311</v>
      </c>
      <c r="B8226" t="s">
        <v>314</v>
      </c>
      <c r="C8226" t="s">
        <v>474</v>
      </c>
      <c r="D8226" s="34">
        <v>45474</v>
      </c>
      <c r="E8226">
        <v>435.5</v>
      </c>
      <c r="F8226" s="24">
        <v>36.01</v>
      </c>
      <c r="G8226" s="24">
        <f t="shared" si="128"/>
        <v>471.51</v>
      </c>
    </row>
    <row r="8227" spans="1:7" x14ac:dyDescent="0.25">
      <c r="A8227" t="s">
        <v>311</v>
      </c>
      <c r="B8227" t="s">
        <v>314</v>
      </c>
      <c r="C8227" t="s">
        <v>475</v>
      </c>
      <c r="D8227" s="34">
        <v>45474</v>
      </c>
      <c r="E8227">
        <v>435.5</v>
      </c>
      <c r="F8227" s="24">
        <v>36.01</v>
      </c>
      <c r="G8227" s="24">
        <f t="shared" si="128"/>
        <v>471.51</v>
      </c>
    </row>
    <row r="8228" spans="1:7" x14ac:dyDescent="0.25">
      <c r="A8228" t="s">
        <v>311</v>
      </c>
      <c r="B8228" t="s">
        <v>314</v>
      </c>
      <c r="C8228" t="s">
        <v>476</v>
      </c>
      <c r="D8228" s="34">
        <v>45474</v>
      </c>
      <c r="E8228">
        <v>434.09</v>
      </c>
      <c r="F8228" s="24">
        <v>35.89</v>
      </c>
      <c r="G8228" s="24">
        <f t="shared" si="128"/>
        <v>469.97999999999996</v>
      </c>
    </row>
    <row r="8229" spans="1:7" x14ac:dyDescent="0.25">
      <c r="A8229" t="s">
        <v>311</v>
      </c>
      <c r="B8229" t="s">
        <v>314</v>
      </c>
      <c r="C8229" t="s">
        <v>477</v>
      </c>
      <c r="D8229" s="34">
        <v>45474</v>
      </c>
      <c r="E8229">
        <v>435.5</v>
      </c>
      <c r="F8229" s="24">
        <v>36.01</v>
      </c>
      <c r="G8229" s="24">
        <f t="shared" si="128"/>
        <v>471.51</v>
      </c>
    </row>
    <row r="8230" spans="1:7" x14ac:dyDescent="0.25">
      <c r="A8230" t="s">
        <v>311</v>
      </c>
      <c r="B8230" t="s">
        <v>314</v>
      </c>
      <c r="C8230" t="s">
        <v>478</v>
      </c>
      <c r="D8230" s="34">
        <v>45474</v>
      </c>
      <c r="E8230">
        <v>435.5</v>
      </c>
      <c r="F8230" s="24">
        <v>36.01</v>
      </c>
      <c r="G8230" s="24">
        <f t="shared" si="128"/>
        <v>471.51</v>
      </c>
    </row>
    <row r="8231" spans="1:7" x14ac:dyDescent="0.25">
      <c r="A8231" t="s">
        <v>311</v>
      </c>
      <c r="B8231" t="s">
        <v>314</v>
      </c>
      <c r="C8231" t="s">
        <v>479</v>
      </c>
      <c r="D8231" s="34">
        <v>45474</v>
      </c>
      <c r="E8231">
        <v>435.5</v>
      </c>
      <c r="F8231" s="24">
        <v>36.01</v>
      </c>
      <c r="G8231" s="24">
        <f t="shared" si="128"/>
        <v>471.51</v>
      </c>
    </row>
    <row r="8232" spans="1:7" x14ac:dyDescent="0.25">
      <c r="A8232" t="s">
        <v>311</v>
      </c>
      <c r="B8232" t="s">
        <v>314</v>
      </c>
      <c r="C8232" t="s">
        <v>480</v>
      </c>
      <c r="D8232" s="34">
        <v>45474</v>
      </c>
      <c r="E8232">
        <v>435.5</v>
      </c>
      <c r="F8232" s="24">
        <v>36.01</v>
      </c>
      <c r="G8232" s="24">
        <f t="shared" si="128"/>
        <v>471.51</v>
      </c>
    </row>
    <row r="8233" spans="1:7" x14ac:dyDescent="0.25">
      <c r="A8233" t="s">
        <v>311</v>
      </c>
      <c r="B8233" t="s">
        <v>314</v>
      </c>
      <c r="C8233" t="s">
        <v>481</v>
      </c>
      <c r="D8233" s="34">
        <v>45474</v>
      </c>
      <c r="E8233">
        <v>434.09</v>
      </c>
      <c r="F8233" s="24">
        <v>35.89</v>
      </c>
      <c r="G8233" s="24">
        <f t="shared" si="128"/>
        <v>469.97999999999996</v>
      </c>
    </row>
    <row r="8234" spans="1:7" x14ac:dyDescent="0.25">
      <c r="A8234" t="s">
        <v>311</v>
      </c>
      <c r="B8234" t="s">
        <v>314</v>
      </c>
      <c r="C8234" t="s">
        <v>482</v>
      </c>
      <c r="D8234" s="34">
        <v>45474</v>
      </c>
      <c r="E8234">
        <v>434.09</v>
      </c>
      <c r="F8234" s="24">
        <v>35.89</v>
      </c>
      <c r="G8234" s="24">
        <f t="shared" si="128"/>
        <v>469.97999999999996</v>
      </c>
    </row>
    <row r="8235" spans="1:7" x14ac:dyDescent="0.25">
      <c r="A8235" t="s">
        <v>311</v>
      </c>
      <c r="B8235" t="s">
        <v>314</v>
      </c>
      <c r="C8235" t="s">
        <v>483</v>
      </c>
      <c r="D8235" s="34">
        <v>45474</v>
      </c>
      <c r="E8235">
        <v>434.09</v>
      </c>
      <c r="F8235" s="24">
        <v>35.89</v>
      </c>
      <c r="G8235" s="24">
        <f t="shared" si="128"/>
        <v>469.97999999999996</v>
      </c>
    </row>
    <row r="8236" spans="1:7" x14ac:dyDescent="0.25">
      <c r="A8236" t="s">
        <v>311</v>
      </c>
      <c r="B8236" t="s">
        <v>314</v>
      </c>
      <c r="C8236" t="s">
        <v>484</v>
      </c>
      <c r="D8236" s="34">
        <v>45474</v>
      </c>
      <c r="E8236">
        <v>434.09</v>
      </c>
      <c r="F8236" s="24">
        <v>35.89</v>
      </c>
      <c r="G8236" s="24">
        <f t="shared" si="128"/>
        <v>469.97999999999996</v>
      </c>
    </row>
    <row r="8237" spans="1:7" x14ac:dyDescent="0.25">
      <c r="A8237" t="s">
        <v>311</v>
      </c>
      <c r="B8237" t="s">
        <v>314</v>
      </c>
      <c r="C8237" t="s">
        <v>485</v>
      </c>
      <c r="D8237" s="34">
        <v>45474</v>
      </c>
      <c r="E8237">
        <v>434.09</v>
      </c>
      <c r="F8237" s="24">
        <v>35.89</v>
      </c>
      <c r="G8237" s="24">
        <f t="shared" si="128"/>
        <v>469.97999999999996</v>
      </c>
    </row>
    <row r="8238" spans="1:7" x14ac:dyDescent="0.25">
      <c r="A8238" t="s">
        <v>311</v>
      </c>
      <c r="B8238" t="s">
        <v>314</v>
      </c>
      <c r="C8238" t="s">
        <v>486</v>
      </c>
      <c r="D8238" s="34">
        <v>45474</v>
      </c>
      <c r="E8238">
        <v>434.09</v>
      </c>
      <c r="F8238" s="24">
        <v>35.89</v>
      </c>
      <c r="G8238" s="24">
        <f t="shared" si="128"/>
        <v>469.97999999999996</v>
      </c>
    </row>
    <row r="8239" spans="1:7" x14ac:dyDescent="0.25">
      <c r="A8239" t="s">
        <v>311</v>
      </c>
      <c r="B8239" t="s">
        <v>314</v>
      </c>
      <c r="C8239" t="s">
        <v>487</v>
      </c>
      <c r="D8239" s="34">
        <v>45474</v>
      </c>
      <c r="E8239">
        <v>434.09</v>
      </c>
      <c r="F8239" s="24">
        <v>35.89</v>
      </c>
      <c r="G8239" s="24">
        <f t="shared" si="128"/>
        <v>469.97999999999996</v>
      </c>
    </row>
    <row r="8240" spans="1:7" x14ac:dyDescent="0.25">
      <c r="A8240" t="s">
        <v>311</v>
      </c>
      <c r="B8240" t="s">
        <v>314</v>
      </c>
      <c r="C8240" t="s">
        <v>488</v>
      </c>
      <c r="D8240" s="34">
        <v>45474</v>
      </c>
      <c r="E8240">
        <v>434.09</v>
      </c>
      <c r="F8240" s="24">
        <v>35.89</v>
      </c>
      <c r="G8240" s="24">
        <f t="shared" si="128"/>
        <v>469.97999999999996</v>
      </c>
    </row>
    <row r="8241" spans="1:7" x14ac:dyDescent="0.25">
      <c r="A8241" t="s">
        <v>311</v>
      </c>
      <c r="B8241" t="s">
        <v>314</v>
      </c>
      <c r="C8241" t="s">
        <v>489</v>
      </c>
      <c r="D8241" s="34">
        <v>45474</v>
      </c>
      <c r="E8241">
        <v>434.09</v>
      </c>
      <c r="F8241" s="24">
        <v>35.89</v>
      </c>
      <c r="G8241" s="24">
        <f t="shared" si="128"/>
        <v>469.97999999999996</v>
      </c>
    </row>
    <row r="8242" spans="1:7" x14ac:dyDescent="0.25">
      <c r="A8242" t="s">
        <v>311</v>
      </c>
      <c r="B8242" t="s">
        <v>314</v>
      </c>
      <c r="C8242" t="s">
        <v>490</v>
      </c>
      <c r="D8242" s="34">
        <v>45474</v>
      </c>
      <c r="E8242">
        <v>434.09</v>
      </c>
      <c r="F8242" s="24">
        <v>35.89</v>
      </c>
      <c r="G8242" s="24">
        <f t="shared" si="128"/>
        <v>469.97999999999996</v>
      </c>
    </row>
    <row r="8243" spans="1:7" x14ac:dyDescent="0.25">
      <c r="A8243" t="s">
        <v>311</v>
      </c>
      <c r="B8243" t="s">
        <v>314</v>
      </c>
      <c r="C8243" t="s">
        <v>491</v>
      </c>
      <c r="D8243" s="34">
        <v>45474</v>
      </c>
      <c r="E8243">
        <v>434.09</v>
      </c>
      <c r="F8243" s="24">
        <v>35.89</v>
      </c>
      <c r="G8243" s="24">
        <f t="shared" si="128"/>
        <v>469.97999999999996</v>
      </c>
    </row>
    <row r="8244" spans="1:7" x14ac:dyDescent="0.25">
      <c r="A8244" t="s">
        <v>311</v>
      </c>
      <c r="B8244" t="s">
        <v>314</v>
      </c>
      <c r="C8244" t="s">
        <v>492</v>
      </c>
      <c r="D8244" s="34">
        <v>45474</v>
      </c>
      <c r="E8244">
        <v>434.09</v>
      </c>
      <c r="F8244" s="24">
        <v>35.89</v>
      </c>
      <c r="G8244" s="24">
        <f t="shared" si="128"/>
        <v>469.97999999999996</v>
      </c>
    </row>
    <row r="8245" spans="1:7" x14ac:dyDescent="0.25">
      <c r="A8245" t="s">
        <v>311</v>
      </c>
      <c r="B8245" t="s">
        <v>314</v>
      </c>
      <c r="C8245" t="s">
        <v>493</v>
      </c>
      <c r="D8245" s="34">
        <v>45474</v>
      </c>
      <c r="E8245">
        <v>434.09</v>
      </c>
      <c r="F8245" s="24">
        <v>35.89</v>
      </c>
      <c r="G8245" s="24">
        <f t="shared" si="128"/>
        <v>469.97999999999996</v>
      </c>
    </row>
    <row r="8246" spans="1:7" x14ac:dyDescent="0.25">
      <c r="A8246" t="s">
        <v>311</v>
      </c>
      <c r="B8246" t="s">
        <v>314</v>
      </c>
      <c r="C8246" t="s">
        <v>494</v>
      </c>
      <c r="D8246" s="34">
        <v>45474</v>
      </c>
      <c r="E8246">
        <v>434.09</v>
      </c>
      <c r="F8246" s="24">
        <v>35.89</v>
      </c>
      <c r="G8246" s="24">
        <f t="shared" si="128"/>
        <v>469.97999999999996</v>
      </c>
    </row>
    <row r="8247" spans="1:7" x14ac:dyDescent="0.25">
      <c r="A8247" t="s">
        <v>311</v>
      </c>
      <c r="B8247" t="s">
        <v>314</v>
      </c>
      <c r="C8247" t="s">
        <v>495</v>
      </c>
      <c r="D8247" s="34">
        <v>45474</v>
      </c>
      <c r="E8247">
        <v>434.09</v>
      </c>
      <c r="F8247" s="24">
        <v>35.89</v>
      </c>
      <c r="G8247" s="24">
        <f t="shared" si="128"/>
        <v>469.97999999999996</v>
      </c>
    </row>
    <row r="8248" spans="1:7" x14ac:dyDescent="0.25">
      <c r="A8248" t="s">
        <v>311</v>
      </c>
      <c r="B8248" t="s">
        <v>314</v>
      </c>
      <c r="C8248" t="s">
        <v>496</v>
      </c>
      <c r="D8248" s="34">
        <v>45474</v>
      </c>
      <c r="E8248">
        <v>434.09</v>
      </c>
      <c r="F8248" s="24">
        <v>35.89</v>
      </c>
      <c r="G8248" s="24">
        <f t="shared" si="128"/>
        <v>469.97999999999996</v>
      </c>
    </row>
    <row r="8249" spans="1:7" x14ac:dyDescent="0.25">
      <c r="A8249" t="s">
        <v>311</v>
      </c>
      <c r="B8249" t="s">
        <v>314</v>
      </c>
      <c r="C8249" t="s">
        <v>497</v>
      </c>
      <c r="D8249" s="34">
        <v>45474</v>
      </c>
      <c r="E8249">
        <v>434.09</v>
      </c>
      <c r="F8249" s="24">
        <v>35.89</v>
      </c>
      <c r="G8249" s="24">
        <f t="shared" si="128"/>
        <v>469.97999999999996</v>
      </c>
    </row>
    <row r="8250" spans="1:7" x14ac:dyDescent="0.25">
      <c r="A8250" t="s">
        <v>311</v>
      </c>
      <c r="B8250" t="s">
        <v>314</v>
      </c>
      <c r="C8250" t="s">
        <v>498</v>
      </c>
      <c r="D8250" s="34">
        <v>45474</v>
      </c>
      <c r="E8250">
        <v>434.09</v>
      </c>
      <c r="F8250" s="24">
        <v>35.89</v>
      </c>
      <c r="G8250" s="24">
        <f t="shared" si="128"/>
        <v>469.97999999999996</v>
      </c>
    </row>
    <row r="8251" spans="1:7" x14ac:dyDescent="0.25">
      <c r="A8251" t="s">
        <v>311</v>
      </c>
      <c r="B8251" t="s">
        <v>314</v>
      </c>
      <c r="C8251" t="s">
        <v>499</v>
      </c>
      <c r="D8251" s="34">
        <v>45474</v>
      </c>
      <c r="E8251">
        <v>434.09</v>
      </c>
      <c r="F8251" s="24">
        <v>35.89</v>
      </c>
      <c r="G8251" s="24">
        <f t="shared" si="128"/>
        <v>469.97999999999996</v>
      </c>
    </row>
    <row r="8252" spans="1:7" x14ac:dyDescent="0.25">
      <c r="A8252" t="s">
        <v>311</v>
      </c>
      <c r="B8252" t="s">
        <v>314</v>
      </c>
      <c r="C8252" t="s">
        <v>500</v>
      </c>
      <c r="D8252" s="34">
        <v>45474</v>
      </c>
      <c r="E8252">
        <v>434.09</v>
      </c>
      <c r="F8252" s="24">
        <v>35.89</v>
      </c>
      <c r="G8252" s="24">
        <f t="shared" si="128"/>
        <v>469.97999999999996</v>
      </c>
    </row>
    <row r="8253" spans="1:7" x14ac:dyDescent="0.25">
      <c r="A8253" t="s">
        <v>311</v>
      </c>
      <c r="B8253" t="s">
        <v>314</v>
      </c>
      <c r="C8253" t="s">
        <v>501</v>
      </c>
      <c r="D8253" s="34">
        <v>45474</v>
      </c>
      <c r="E8253">
        <v>434.09</v>
      </c>
      <c r="F8253" s="24">
        <v>35.89</v>
      </c>
      <c r="G8253" s="24">
        <f t="shared" si="128"/>
        <v>469.97999999999996</v>
      </c>
    </row>
    <row r="8254" spans="1:7" x14ac:dyDescent="0.25">
      <c r="A8254" t="s">
        <v>311</v>
      </c>
      <c r="B8254" t="s">
        <v>314</v>
      </c>
      <c r="C8254" t="s">
        <v>502</v>
      </c>
      <c r="D8254" s="34">
        <v>45474</v>
      </c>
      <c r="E8254">
        <v>434.09</v>
      </c>
      <c r="F8254" s="24">
        <v>35.89</v>
      </c>
      <c r="G8254" s="24">
        <f t="shared" si="128"/>
        <v>469.97999999999996</v>
      </c>
    </row>
    <row r="8255" spans="1:7" x14ac:dyDescent="0.25">
      <c r="A8255" t="s">
        <v>311</v>
      </c>
      <c r="B8255" t="s">
        <v>314</v>
      </c>
      <c r="C8255" t="s">
        <v>503</v>
      </c>
      <c r="D8255" s="34">
        <v>45474</v>
      </c>
      <c r="E8255">
        <v>434.09</v>
      </c>
      <c r="F8255" s="24">
        <v>35.89</v>
      </c>
      <c r="G8255" s="24">
        <f t="shared" si="128"/>
        <v>469.97999999999996</v>
      </c>
    </row>
    <row r="8256" spans="1:7" x14ac:dyDescent="0.25">
      <c r="A8256" t="s">
        <v>311</v>
      </c>
      <c r="B8256" t="s">
        <v>314</v>
      </c>
      <c r="C8256" t="s">
        <v>504</v>
      </c>
      <c r="D8256" s="34">
        <v>45474</v>
      </c>
      <c r="E8256">
        <v>434.09</v>
      </c>
      <c r="F8256" s="24">
        <v>35.89</v>
      </c>
      <c r="G8256" s="24">
        <f t="shared" si="128"/>
        <v>469.97999999999996</v>
      </c>
    </row>
    <row r="8257" spans="1:7" x14ac:dyDescent="0.25">
      <c r="A8257" t="s">
        <v>311</v>
      </c>
      <c r="B8257" t="s">
        <v>314</v>
      </c>
      <c r="C8257" t="s">
        <v>505</v>
      </c>
      <c r="D8257" s="34">
        <v>45474</v>
      </c>
      <c r="E8257">
        <v>434.09</v>
      </c>
      <c r="F8257" s="24">
        <v>35.89</v>
      </c>
      <c r="G8257" s="24">
        <f t="shared" si="128"/>
        <v>469.97999999999996</v>
      </c>
    </row>
    <row r="8258" spans="1:7" x14ac:dyDescent="0.25">
      <c r="A8258" t="s">
        <v>311</v>
      </c>
      <c r="B8258" t="s">
        <v>312</v>
      </c>
      <c r="C8258" t="s">
        <v>313</v>
      </c>
      <c r="D8258" s="34">
        <v>45505</v>
      </c>
      <c r="E8258">
        <v>953360.33</v>
      </c>
      <c r="F8258" s="24">
        <v>245131.77</v>
      </c>
      <c r="G8258" s="24">
        <f t="shared" si="128"/>
        <v>1198492.0999999999</v>
      </c>
    </row>
    <row r="8259" spans="1:7" x14ac:dyDescent="0.25">
      <c r="A8259" t="s">
        <v>311</v>
      </c>
      <c r="B8259" t="s">
        <v>314</v>
      </c>
      <c r="C8259" t="s">
        <v>315</v>
      </c>
      <c r="D8259" s="34">
        <v>45505</v>
      </c>
      <c r="E8259">
        <v>435.42</v>
      </c>
      <c r="F8259" s="24">
        <v>34.56</v>
      </c>
      <c r="G8259" s="24">
        <f t="shared" ref="G8259:G8322" si="129">SUM(E8259:F8259)</f>
        <v>469.98</v>
      </c>
    </row>
    <row r="8260" spans="1:7" x14ac:dyDescent="0.25">
      <c r="A8260" t="s">
        <v>311</v>
      </c>
      <c r="B8260" t="s">
        <v>314</v>
      </c>
      <c r="C8260" t="s">
        <v>316</v>
      </c>
      <c r="D8260" s="34">
        <v>45505</v>
      </c>
      <c r="E8260">
        <v>436.84</v>
      </c>
      <c r="F8260" s="24">
        <v>34.67</v>
      </c>
      <c r="G8260" s="24">
        <f t="shared" si="129"/>
        <v>471.51</v>
      </c>
    </row>
    <row r="8261" spans="1:7" x14ac:dyDescent="0.25">
      <c r="A8261" t="s">
        <v>311</v>
      </c>
      <c r="B8261" t="s">
        <v>314</v>
      </c>
      <c r="C8261" t="s">
        <v>317</v>
      </c>
      <c r="D8261" s="34">
        <v>45505</v>
      </c>
      <c r="E8261">
        <v>435.42</v>
      </c>
      <c r="F8261" s="24">
        <v>34.56</v>
      </c>
      <c r="G8261" s="24">
        <f t="shared" si="129"/>
        <v>469.98</v>
      </c>
    </row>
    <row r="8262" spans="1:7" x14ac:dyDescent="0.25">
      <c r="A8262" t="s">
        <v>311</v>
      </c>
      <c r="B8262" t="s">
        <v>314</v>
      </c>
      <c r="C8262" t="s">
        <v>318</v>
      </c>
      <c r="D8262" s="34">
        <v>45505</v>
      </c>
      <c r="E8262">
        <v>436.84</v>
      </c>
      <c r="F8262" s="24">
        <v>34.67</v>
      </c>
      <c r="G8262" s="24">
        <f t="shared" si="129"/>
        <v>471.51</v>
      </c>
    </row>
    <row r="8263" spans="1:7" x14ac:dyDescent="0.25">
      <c r="A8263" t="s">
        <v>311</v>
      </c>
      <c r="B8263" t="s">
        <v>314</v>
      </c>
      <c r="C8263" t="s">
        <v>319</v>
      </c>
      <c r="D8263" s="34">
        <v>45505</v>
      </c>
      <c r="E8263">
        <v>436.84</v>
      </c>
      <c r="F8263" s="24">
        <v>34.67</v>
      </c>
      <c r="G8263" s="24">
        <f t="shared" si="129"/>
        <v>471.51</v>
      </c>
    </row>
    <row r="8264" spans="1:7" x14ac:dyDescent="0.25">
      <c r="A8264" t="s">
        <v>311</v>
      </c>
      <c r="B8264" t="s">
        <v>314</v>
      </c>
      <c r="C8264" t="s">
        <v>320</v>
      </c>
      <c r="D8264" s="34">
        <v>45505</v>
      </c>
      <c r="E8264">
        <v>436.84</v>
      </c>
      <c r="F8264" s="24">
        <v>34.67</v>
      </c>
      <c r="G8264" s="24">
        <f t="shared" si="129"/>
        <v>471.51</v>
      </c>
    </row>
    <row r="8265" spans="1:7" x14ac:dyDescent="0.25">
      <c r="A8265" t="s">
        <v>311</v>
      </c>
      <c r="B8265" t="s">
        <v>314</v>
      </c>
      <c r="C8265" t="s">
        <v>321</v>
      </c>
      <c r="D8265" s="34">
        <v>45505</v>
      </c>
      <c r="E8265">
        <v>435.42</v>
      </c>
      <c r="F8265" s="24">
        <v>34.56</v>
      </c>
      <c r="G8265" s="24">
        <f t="shared" si="129"/>
        <v>469.98</v>
      </c>
    </row>
    <row r="8266" spans="1:7" x14ac:dyDescent="0.25">
      <c r="A8266" t="s">
        <v>311</v>
      </c>
      <c r="B8266" t="s">
        <v>314</v>
      </c>
      <c r="C8266" t="s">
        <v>322</v>
      </c>
      <c r="D8266" s="34">
        <v>45505</v>
      </c>
      <c r="E8266">
        <v>436.84</v>
      </c>
      <c r="F8266" s="24">
        <v>34.67</v>
      </c>
      <c r="G8266" s="24">
        <f t="shared" si="129"/>
        <v>471.51</v>
      </c>
    </row>
    <row r="8267" spans="1:7" x14ac:dyDescent="0.25">
      <c r="A8267" t="s">
        <v>311</v>
      </c>
      <c r="B8267" t="s">
        <v>314</v>
      </c>
      <c r="C8267" t="s">
        <v>323</v>
      </c>
      <c r="D8267" s="34">
        <v>45505</v>
      </c>
      <c r="E8267">
        <v>435.42</v>
      </c>
      <c r="F8267" s="24">
        <v>34.56</v>
      </c>
      <c r="G8267" s="24">
        <f t="shared" si="129"/>
        <v>469.98</v>
      </c>
    </row>
    <row r="8268" spans="1:7" x14ac:dyDescent="0.25">
      <c r="A8268" t="s">
        <v>311</v>
      </c>
      <c r="B8268" t="s">
        <v>314</v>
      </c>
      <c r="C8268" t="s">
        <v>324</v>
      </c>
      <c r="D8268" s="34">
        <v>45505</v>
      </c>
      <c r="E8268">
        <v>436.84</v>
      </c>
      <c r="F8268" s="24">
        <v>34.67</v>
      </c>
      <c r="G8268" s="24">
        <f t="shared" si="129"/>
        <v>471.51</v>
      </c>
    </row>
    <row r="8269" spans="1:7" x14ac:dyDescent="0.25">
      <c r="A8269" t="s">
        <v>311</v>
      </c>
      <c r="B8269" t="s">
        <v>314</v>
      </c>
      <c r="C8269" t="s">
        <v>325</v>
      </c>
      <c r="D8269" s="34">
        <v>45505</v>
      </c>
      <c r="E8269">
        <v>435.42</v>
      </c>
      <c r="F8269" s="24">
        <v>34.56</v>
      </c>
      <c r="G8269" s="24">
        <f t="shared" si="129"/>
        <v>469.98</v>
      </c>
    </row>
    <row r="8270" spans="1:7" x14ac:dyDescent="0.25">
      <c r="A8270" t="s">
        <v>311</v>
      </c>
      <c r="B8270" t="s">
        <v>314</v>
      </c>
      <c r="C8270" t="s">
        <v>326</v>
      </c>
      <c r="D8270" s="34">
        <v>45505</v>
      </c>
      <c r="E8270">
        <v>436.84</v>
      </c>
      <c r="F8270" s="24">
        <v>34.67</v>
      </c>
      <c r="G8270" s="24">
        <f t="shared" si="129"/>
        <v>471.51</v>
      </c>
    </row>
    <row r="8271" spans="1:7" x14ac:dyDescent="0.25">
      <c r="A8271" t="s">
        <v>311</v>
      </c>
      <c r="B8271" t="s">
        <v>314</v>
      </c>
      <c r="C8271" t="s">
        <v>327</v>
      </c>
      <c r="D8271" s="34">
        <v>45505</v>
      </c>
      <c r="E8271">
        <v>436.84</v>
      </c>
      <c r="F8271" s="24">
        <v>34.67</v>
      </c>
      <c r="G8271" s="24">
        <f t="shared" si="129"/>
        <v>471.51</v>
      </c>
    </row>
    <row r="8272" spans="1:7" x14ac:dyDescent="0.25">
      <c r="A8272" t="s">
        <v>311</v>
      </c>
      <c r="B8272" t="s">
        <v>314</v>
      </c>
      <c r="C8272" t="s">
        <v>328</v>
      </c>
      <c r="D8272" s="34">
        <v>45505</v>
      </c>
      <c r="E8272">
        <v>436.84</v>
      </c>
      <c r="F8272" s="24">
        <v>34.67</v>
      </c>
      <c r="G8272" s="24">
        <f t="shared" si="129"/>
        <v>471.51</v>
      </c>
    </row>
    <row r="8273" spans="1:7" x14ac:dyDescent="0.25">
      <c r="A8273" t="s">
        <v>311</v>
      </c>
      <c r="B8273" t="s">
        <v>314</v>
      </c>
      <c r="C8273" t="s">
        <v>329</v>
      </c>
      <c r="D8273" s="34">
        <v>45505</v>
      </c>
      <c r="E8273">
        <v>436.84</v>
      </c>
      <c r="F8273" s="24">
        <v>34.67</v>
      </c>
      <c r="G8273" s="24">
        <f t="shared" si="129"/>
        <v>471.51</v>
      </c>
    </row>
    <row r="8274" spans="1:7" x14ac:dyDescent="0.25">
      <c r="A8274" t="s">
        <v>311</v>
      </c>
      <c r="B8274" t="s">
        <v>314</v>
      </c>
      <c r="C8274" t="s">
        <v>330</v>
      </c>
      <c r="D8274" s="34">
        <v>45505</v>
      </c>
      <c r="E8274">
        <v>435.42</v>
      </c>
      <c r="F8274" s="24">
        <v>34.56</v>
      </c>
      <c r="G8274" s="24">
        <f t="shared" si="129"/>
        <v>469.98</v>
      </c>
    </row>
    <row r="8275" spans="1:7" x14ac:dyDescent="0.25">
      <c r="A8275" t="s">
        <v>311</v>
      </c>
      <c r="B8275" t="s">
        <v>314</v>
      </c>
      <c r="C8275" t="s">
        <v>331</v>
      </c>
      <c r="D8275" s="34">
        <v>45505</v>
      </c>
      <c r="E8275">
        <v>436.84</v>
      </c>
      <c r="F8275" s="24">
        <v>34.67</v>
      </c>
      <c r="G8275" s="24">
        <f t="shared" si="129"/>
        <v>471.51</v>
      </c>
    </row>
    <row r="8276" spans="1:7" x14ac:dyDescent="0.25">
      <c r="A8276" t="s">
        <v>311</v>
      </c>
      <c r="B8276" t="s">
        <v>314</v>
      </c>
      <c r="C8276" t="s">
        <v>332</v>
      </c>
      <c r="D8276" s="34">
        <v>45505</v>
      </c>
      <c r="E8276">
        <v>436.84</v>
      </c>
      <c r="F8276" s="24">
        <v>34.67</v>
      </c>
      <c r="G8276" s="24">
        <f t="shared" si="129"/>
        <v>471.51</v>
      </c>
    </row>
    <row r="8277" spans="1:7" x14ac:dyDescent="0.25">
      <c r="A8277" t="s">
        <v>311</v>
      </c>
      <c r="B8277" t="s">
        <v>314</v>
      </c>
      <c r="C8277" t="s">
        <v>333</v>
      </c>
      <c r="D8277" s="34">
        <v>45505</v>
      </c>
      <c r="E8277">
        <v>436.84</v>
      </c>
      <c r="F8277" s="24">
        <v>34.67</v>
      </c>
      <c r="G8277" s="24">
        <f t="shared" si="129"/>
        <v>471.51</v>
      </c>
    </row>
    <row r="8278" spans="1:7" x14ac:dyDescent="0.25">
      <c r="A8278" t="s">
        <v>311</v>
      </c>
      <c r="B8278" t="s">
        <v>314</v>
      </c>
      <c r="C8278" t="s">
        <v>334</v>
      </c>
      <c r="D8278" s="34">
        <v>45505</v>
      </c>
      <c r="E8278">
        <v>435.42</v>
      </c>
      <c r="F8278" s="24">
        <v>34.56</v>
      </c>
      <c r="G8278" s="24">
        <f t="shared" si="129"/>
        <v>469.98</v>
      </c>
    </row>
    <row r="8279" spans="1:7" x14ac:dyDescent="0.25">
      <c r="A8279" t="s">
        <v>311</v>
      </c>
      <c r="B8279" t="s">
        <v>314</v>
      </c>
      <c r="C8279" t="s">
        <v>335</v>
      </c>
      <c r="D8279" s="34">
        <v>45505</v>
      </c>
      <c r="E8279">
        <v>436.84</v>
      </c>
      <c r="F8279" s="24">
        <v>34.67</v>
      </c>
      <c r="G8279" s="24">
        <f t="shared" si="129"/>
        <v>471.51</v>
      </c>
    </row>
    <row r="8280" spans="1:7" x14ac:dyDescent="0.25">
      <c r="A8280" t="s">
        <v>311</v>
      </c>
      <c r="B8280" t="s">
        <v>314</v>
      </c>
      <c r="C8280" t="s">
        <v>336</v>
      </c>
      <c r="D8280" s="34">
        <v>45505</v>
      </c>
      <c r="E8280">
        <v>436.84</v>
      </c>
      <c r="F8280" s="24">
        <v>34.67</v>
      </c>
      <c r="G8280" s="24">
        <f t="shared" si="129"/>
        <v>471.51</v>
      </c>
    </row>
    <row r="8281" spans="1:7" x14ac:dyDescent="0.25">
      <c r="A8281" t="s">
        <v>311</v>
      </c>
      <c r="B8281" t="s">
        <v>314</v>
      </c>
      <c r="C8281" t="s">
        <v>337</v>
      </c>
      <c r="D8281" s="34">
        <v>45505</v>
      </c>
      <c r="E8281">
        <v>435.42</v>
      </c>
      <c r="F8281" s="24">
        <v>34.56</v>
      </c>
      <c r="G8281" s="24">
        <f t="shared" si="129"/>
        <v>469.98</v>
      </c>
    </row>
    <row r="8282" spans="1:7" x14ac:dyDescent="0.25">
      <c r="A8282" t="s">
        <v>311</v>
      </c>
      <c r="B8282" t="s">
        <v>314</v>
      </c>
      <c r="C8282" t="s">
        <v>338</v>
      </c>
      <c r="D8282" s="34">
        <v>45505</v>
      </c>
      <c r="E8282">
        <v>435.42</v>
      </c>
      <c r="F8282" s="24">
        <v>34.56</v>
      </c>
      <c r="G8282" s="24">
        <f t="shared" si="129"/>
        <v>469.98</v>
      </c>
    </row>
    <row r="8283" spans="1:7" x14ac:dyDescent="0.25">
      <c r="A8283" t="s">
        <v>311</v>
      </c>
      <c r="B8283" t="s">
        <v>314</v>
      </c>
      <c r="C8283" t="s">
        <v>339</v>
      </c>
      <c r="D8283" s="34">
        <v>45505</v>
      </c>
      <c r="E8283">
        <v>435.42</v>
      </c>
      <c r="F8283" s="24">
        <v>34.56</v>
      </c>
      <c r="G8283" s="24">
        <f t="shared" si="129"/>
        <v>469.98</v>
      </c>
    </row>
    <row r="8284" spans="1:7" x14ac:dyDescent="0.25">
      <c r="A8284" t="s">
        <v>311</v>
      </c>
      <c r="B8284" t="s">
        <v>314</v>
      </c>
      <c r="C8284" t="s">
        <v>340</v>
      </c>
      <c r="D8284" s="34">
        <v>45505</v>
      </c>
      <c r="E8284">
        <v>435.42</v>
      </c>
      <c r="F8284" s="24">
        <v>34.56</v>
      </c>
      <c r="G8284" s="24">
        <f t="shared" si="129"/>
        <v>469.98</v>
      </c>
    </row>
    <row r="8285" spans="1:7" x14ac:dyDescent="0.25">
      <c r="A8285" t="s">
        <v>311</v>
      </c>
      <c r="B8285" t="s">
        <v>314</v>
      </c>
      <c r="C8285" t="s">
        <v>341</v>
      </c>
      <c r="D8285" s="34">
        <v>45505</v>
      </c>
      <c r="E8285">
        <v>435.42</v>
      </c>
      <c r="F8285" s="24">
        <v>34.56</v>
      </c>
      <c r="G8285" s="24">
        <f t="shared" si="129"/>
        <v>469.98</v>
      </c>
    </row>
    <row r="8286" spans="1:7" x14ac:dyDescent="0.25">
      <c r="A8286" t="s">
        <v>311</v>
      </c>
      <c r="B8286" t="s">
        <v>314</v>
      </c>
      <c r="C8286" t="s">
        <v>342</v>
      </c>
      <c r="D8286" s="34">
        <v>45505</v>
      </c>
      <c r="E8286">
        <v>435.42</v>
      </c>
      <c r="F8286" s="24">
        <v>34.56</v>
      </c>
      <c r="G8286" s="24">
        <f t="shared" si="129"/>
        <v>469.98</v>
      </c>
    </row>
    <row r="8287" spans="1:7" x14ac:dyDescent="0.25">
      <c r="A8287" t="s">
        <v>311</v>
      </c>
      <c r="B8287" t="s">
        <v>314</v>
      </c>
      <c r="C8287" t="s">
        <v>343</v>
      </c>
      <c r="D8287" s="34">
        <v>45505</v>
      </c>
      <c r="E8287">
        <v>435.42</v>
      </c>
      <c r="F8287" s="24">
        <v>34.56</v>
      </c>
      <c r="G8287" s="24">
        <f t="shared" si="129"/>
        <v>469.98</v>
      </c>
    </row>
    <row r="8288" spans="1:7" x14ac:dyDescent="0.25">
      <c r="A8288" t="s">
        <v>311</v>
      </c>
      <c r="B8288" t="s">
        <v>314</v>
      </c>
      <c r="C8288" t="s">
        <v>344</v>
      </c>
      <c r="D8288" s="34">
        <v>45505</v>
      </c>
      <c r="E8288">
        <v>435.42</v>
      </c>
      <c r="F8288" s="24">
        <v>34.56</v>
      </c>
      <c r="G8288" s="24">
        <f t="shared" si="129"/>
        <v>469.98</v>
      </c>
    </row>
    <row r="8289" spans="1:7" x14ac:dyDescent="0.25">
      <c r="A8289" t="s">
        <v>311</v>
      </c>
      <c r="B8289" t="s">
        <v>314</v>
      </c>
      <c r="C8289" t="s">
        <v>345</v>
      </c>
      <c r="D8289" s="34">
        <v>45505</v>
      </c>
      <c r="E8289">
        <v>435.42</v>
      </c>
      <c r="F8289" s="24">
        <v>34.56</v>
      </c>
      <c r="G8289" s="24">
        <f t="shared" si="129"/>
        <v>469.98</v>
      </c>
    </row>
    <row r="8290" spans="1:7" x14ac:dyDescent="0.25">
      <c r="A8290" t="s">
        <v>311</v>
      </c>
      <c r="B8290" t="s">
        <v>314</v>
      </c>
      <c r="C8290" t="s">
        <v>346</v>
      </c>
      <c r="D8290" s="34">
        <v>45505</v>
      </c>
      <c r="E8290">
        <v>435.42</v>
      </c>
      <c r="F8290" s="24">
        <v>34.56</v>
      </c>
      <c r="G8290" s="24">
        <f t="shared" si="129"/>
        <v>469.98</v>
      </c>
    </row>
    <row r="8291" spans="1:7" x14ac:dyDescent="0.25">
      <c r="A8291" t="s">
        <v>311</v>
      </c>
      <c r="B8291" t="s">
        <v>314</v>
      </c>
      <c r="C8291" t="s">
        <v>347</v>
      </c>
      <c r="D8291" s="34">
        <v>45505</v>
      </c>
      <c r="E8291">
        <v>435.42</v>
      </c>
      <c r="F8291" s="24">
        <v>34.56</v>
      </c>
      <c r="G8291" s="24">
        <f t="shared" si="129"/>
        <v>469.98</v>
      </c>
    </row>
    <row r="8292" spans="1:7" x14ac:dyDescent="0.25">
      <c r="A8292" t="s">
        <v>311</v>
      </c>
      <c r="B8292" t="s">
        <v>314</v>
      </c>
      <c r="C8292" t="s">
        <v>348</v>
      </c>
      <c r="D8292" s="34">
        <v>45505</v>
      </c>
      <c r="E8292">
        <v>435.42</v>
      </c>
      <c r="F8292" s="24">
        <v>34.56</v>
      </c>
      <c r="G8292" s="24">
        <f t="shared" si="129"/>
        <v>469.98</v>
      </c>
    </row>
    <row r="8293" spans="1:7" x14ac:dyDescent="0.25">
      <c r="A8293" t="s">
        <v>311</v>
      </c>
      <c r="B8293" t="s">
        <v>314</v>
      </c>
      <c r="C8293" t="s">
        <v>349</v>
      </c>
      <c r="D8293" s="34">
        <v>45505</v>
      </c>
      <c r="E8293">
        <v>436.84</v>
      </c>
      <c r="F8293" s="24">
        <v>34.67</v>
      </c>
      <c r="G8293" s="24">
        <f t="shared" si="129"/>
        <v>471.51</v>
      </c>
    </row>
    <row r="8294" spans="1:7" x14ac:dyDescent="0.25">
      <c r="A8294" t="s">
        <v>311</v>
      </c>
      <c r="B8294" t="s">
        <v>314</v>
      </c>
      <c r="C8294" t="s">
        <v>350</v>
      </c>
      <c r="D8294" s="34">
        <v>45505</v>
      </c>
      <c r="E8294">
        <v>435.42</v>
      </c>
      <c r="F8294" s="24">
        <v>34.56</v>
      </c>
      <c r="G8294" s="24">
        <f t="shared" si="129"/>
        <v>469.98</v>
      </c>
    </row>
    <row r="8295" spans="1:7" x14ac:dyDescent="0.25">
      <c r="A8295" t="s">
        <v>311</v>
      </c>
      <c r="B8295" t="s">
        <v>314</v>
      </c>
      <c r="C8295" t="s">
        <v>351</v>
      </c>
      <c r="D8295" s="34">
        <v>45505</v>
      </c>
      <c r="E8295">
        <v>436.84</v>
      </c>
      <c r="F8295" s="24">
        <v>34.67</v>
      </c>
      <c r="G8295" s="24">
        <f t="shared" si="129"/>
        <v>471.51</v>
      </c>
    </row>
    <row r="8296" spans="1:7" x14ac:dyDescent="0.25">
      <c r="A8296" t="s">
        <v>311</v>
      </c>
      <c r="B8296" t="s">
        <v>314</v>
      </c>
      <c r="C8296" t="s">
        <v>352</v>
      </c>
      <c r="D8296" s="34">
        <v>45505</v>
      </c>
      <c r="E8296">
        <v>436.84</v>
      </c>
      <c r="F8296" s="24">
        <v>34.67</v>
      </c>
      <c r="G8296" s="24">
        <f t="shared" si="129"/>
        <v>471.51</v>
      </c>
    </row>
    <row r="8297" spans="1:7" x14ac:dyDescent="0.25">
      <c r="A8297" t="s">
        <v>311</v>
      </c>
      <c r="B8297" t="s">
        <v>314</v>
      </c>
      <c r="C8297" t="s">
        <v>353</v>
      </c>
      <c r="D8297" s="34">
        <v>45505</v>
      </c>
      <c r="E8297">
        <v>435.42</v>
      </c>
      <c r="F8297" s="24">
        <v>34.56</v>
      </c>
      <c r="G8297" s="24">
        <f t="shared" si="129"/>
        <v>469.98</v>
      </c>
    </row>
    <row r="8298" spans="1:7" x14ac:dyDescent="0.25">
      <c r="A8298" t="s">
        <v>311</v>
      </c>
      <c r="B8298" t="s">
        <v>314</v>
      </c>
      <c r="C8298" t="s">
        <v>354</v>
      </c>
      <c r="D8298" s="34">
        <v>45505</v>
      </c>
      <c r="E8298">
        <v>436.84</v>
      </c>
      <c r="F8298" s="24">
        <v>34.67</v>
      </c>
      <c r="G8298" s="24">
        <f t="shared" si="129"/>
        <v>471.51</v>
      </c>
    </row>
    <row r="8299" spans="1:7" x14ac:dyDescent="0.25">
      <c r="A8299" t="s">
        <v>311</v>
      </c>
      <c r="B8299" t="s">
        <v>314</v>
      </c>
      <c r="C8299" t="s">
        <v>355</v>
      </c>
      <c r="D8299" s="34">
        <v>45505</v>
      </c>
      <c r="E8299">
        <v>436.84</v>
      </c>
      <c r="F8299" s="24">
        <v>34.67</v>
      </c>
      <c r="G8299" s="24">
        <f t="shared" si="129"/>
        <v>471.51</v>
      </c>
    </row>
    <row r="8300" spans="1:7" x14ac:dyDescent="0.25">
      <c r="A8300" t="s">
        <v>311</v>
      </c>
      <c r="B8300" t="s">
        <v>314</v>
      </c>
      <c r="C8300" t="s">
        <v>356</v>
      </c>
      <c r="D8300" s="34">
        <v>45505</v>
      </c>
      <c r="E8300">
        <v>436.84</v>
      </c>
      <c r="F8300" s="24">
        <v>34.67</v>
      </c>
      <c r="G8300" s="24">
        <f t="shared" si="129"/>
        <v>471.51</v>
      </c>
    </row>
    <row r="8301" spans="1:7" x14ac:dyDescent="0.25">
      <c r="A8301" t="s">
        <v>311</v>
      </c>
      <c r="B8301" t="s">
        <v>314</v>
      </c>
      <c r="C8301" t="s">
        <v>357</v>
      </c>
      <c r="D8301" s="34">
        <v>45505</v>
      </c>
      <c r="E8301">
        <v>436.84</v>
      </c>
      <c r="F8301" s="24">
        <v>34.67</v>
      </c>
      <c r="G8301" s="24">
        <f t="shared" si="129"/>
        <v>471.51</v>
      </c>
    </row>
    <row r="8302" spans="1:7" x14ac:dyDescent="0.25">
      <c r="A8302" t="s">
        <v>311</v>
      </c>
      <c r="B8302" t="s">
        <v>314</v>
      </c>
      <c r="C8302" t="s">
        <v>358</v>
      </c>
      <c r="D8302" s="34">
        <v>45505</v>
      </c>
      <c r="E8302">
        <v>436.84</v>
      </c>
      <c r="F8302" s="24">
        <v>34.67</v>
      </c>
      <c r="G8302" s="24">
        <f t="shared" si="129"/>
        <v>471.51</v>
      </c>
    </row>
    <row r="8303" spans="1:7" x14ac:dyDescent="0.25">
      <c r="A8303" t="s">
        <v>311</v>
      </c>
      <c r="B8303" t="s">
        <v>314</v>
      </c>
      <c r="C8303" t="s">
        <v>359</v>
      </c>
      <c r="D8303" s="34">
        <v>45505</v>
      </c>
      <c r="E8303">
        <v>436.84</v>
      </c>
      <c r="F8303" s="24">
        <v>34.67</v>
      </c>
      <c r="G8303" s="24">
        <f t="shared" si="129"/>
        <v>471.51</v>
      </c>
    </row>
    <row r="8304" spans="1:7" x14ac:dyDescent="0.25">
      <c r="A8304" t="s">
        <v>311</v>
      </c>
      <c r="B8304" t="s">
        <v>314</v>
      </c>
      <c r="C8304" t="s">
        <v>360</v>
      </c>
      <c r="D8304" s="34">
        <v>45505</v>
      </c>
      <c r="E8304">
        <v>436.84</v>
      </c>
      <c r="F8304" s="24">
        <v>34.67</v>
      </c>
      <c r="G8304" s="24">
        <f t="shared" si="129"/>
        <v>471.51</v>
      </c>
    </row>
    <row r="8305" spans="1:7" x14ac:dyDescent="0.25">
      <c r="A8305" t="s">
        <v>311</v>
      </c>
      <c r="B8305" t="s">
        <v>314</v>
      </c>
      <c r="C8305" t="s">
        <v>361</v>
      </c>
      <c r="D8305" s="34">
        <v>45505</v>
      </c>
      <c r="E8305">
        <v>436.84</v>
      </c>
      <c r="F8305" s="24">
        <v>34.67</v>
      </c>
      <c r="G8305" s="24">
        <f t="shared" si="129"/>
        <v>471.51</v>
      </c>
    </row>
    <row r="8306" spans="1:7" x14ac:dyDescent="0.25">
      <c r="A8306" t="s">
        <v>311</v>
      </c>
      <c r="B8306" t="s">
        <v>314</v>
      </c>
      <c r="C8306" t="s">
        <v>362</v>
      </c>
      <c r="D8306" s="34">
        <v>45505</v>
      </c>
      <c r="E8306">
        <v>436.84</v>
      </c>
      <c r="F8306" s="24">
        <v>34.67</v>
      </c>
      <c r="G8306" s="24">
        <f t="shared" si="129"/>
        <v>471.51</v>
      </c>
    </row>
    <row r="8307" spans="1:7" x14ac:dyDescent="0.25">
      <c r="A8307" t="s">
        <v>311</v>
      </c>
      <c r="B8307" t="s">
        <v>314</v>
      </c>
      <c r="C8307" t="s">
        <v>363</v>
      </c>
      <c r="D8307" s="34">
        <v>45505</v>
      </c>
      <c r="E8307">
        <v>436.84</v>
      </c>
      <c r="F8307" s="24">
        <v>34.67</v>
      </c>
      <c r="G8307" s="24">
        <f t="shared" si="129"/>
        <v>471.51</v>
      </c>
    </row>
    <row r="8308" spans="1:7" x14ac:dyDescent="0.25">
      <c r="A8308" t="s">
        <v>311</v>
      </c>
      <c r="B8308" t="s">
        <v>314</v>
      </c>
      <c r="C8308" t="s">
        <v>364</v>
      </c>
      <c r="D8308" s="34">
        <v>45505</v>
      </c>
      <c r="E8308">
        <v>436.84</v>
      </c>
      <c r="F8308" s="24">
        <v>34.67</v>
      </c>
      <c r="G8308" s="24">
        <f t="shared" si="129"/>
        <v>471.51</v>
      </c>
    </row>
    <row r="8309" spans="1:7" x14ac:dyDescent="0.25">
      <c r="A8309" t="s">
        <v>311</v>
      </c>
      <c r="B8309" t="s">
        <v>314</v>
      </c>
      <c r="C8309" t="s">
        <v>365</v>
      </c>
      <c r="D8309" s="34">
        <v>45505</v>
      </c>
      <c r="E8309">
        <v>436.84</v>
      </c>
      <c r="F8309" s="24">
        <v>34.67</v>
      </c>
      <c r="G8309" s="24">
        <f t="shared" si="129"/>
        <v>471.51</v>
      </c>
    </row>
    <row r="8310" spans="1:7" x14ac:dyDescent="0.25">
      <c r="A8310" t="s">
        <v>311</v>
      </c>
      <c r="B8310" t="s">
        <v>314</v>
      </c>
      <c r="C8310" t="s">
        <v>366</v>
      </c>
      <c r="D8310" s="34">
        <v>45505</v>
      </c>
      <c r="E8310">
        <v>436.84</v>
      </c>
      <c r="F8310" s="24">
        <v>34.67</v>
      </c>
      <c r="G8310" s="24">
        <f t="shared" si="129"/>
        <v>471.51</v>
      </c>
    </row>
    <row r="8311" spans="1:7" x14ac:dyDescent="0.25">
      <c r="A8311" t="s">
        <v>311</v>
      </c>
      <c r="B8311" t="s">
        <v>314</v>
      </c>
      <c r="C8311" t="s">
        <v>367</v>
      </c>
      <c r="D8311" s="34">
        <v>45505</v>
      </c>
      <c r="E8311">
        <v>435.42</v>
      </c>
      <c r="F8311" s="24">
        <v>34.56</v>
      </c>
      <c r="G8311" s="24">
        <f t="shared" si="129"/>
        <v>469.98</v>
      </c>
    </row>
    <row r="8312" spans="1:7" x14ac:dyDescent="0.25">
      <c r="A8312" t="s">
        <v>311</v>
      </c>
      <c r="B8312" t="s">
        <v>314</v>
      </c>
      <c r="C8312" t="s">
        <v>368</v>
      </c>
      <c r="D8312" s="34">
        <v>45505</v>
      </c>
      <c r="E8312">
        <v>436.84</v>
      </c>
      <c r="F8312" s="24">
        <v>34.67</v>
      </c>
      <c r="G8312" s="24">
        <f t="shared" si="129"/>
        <v>471.51</v>
      </c>
    </row>
    <row r="8313" spans="1:7" x14ac:dyDescent="0.25">
      <c r="A8313" t="s">
        <v>311</v>
      </c>
      <c r="B8313" t="s">
        <v>314</v>
      </c>
      <c r="C8313" t="s">
        <v>369</v>
      </c>
      <c r="D8313" s="34">
        <v>45505</v>
      </c>
      <c r="E8313">
        <v>436.84</v>
      </c>
      <c r="F8313" s="24">
        <v>34.67</v>
      </c>
      <c r="G8313" s="24">
        <f t="shared" si="129"/>
        <v>471.51</v>
      </c>
    </row>
    <row r="8314" spans="1:7" x14ac:dyDescent="0.25">
      <c r="A8314" t="s">
        <v>311</v>
      </c>
      <c r="B8314" t="s">
        <v>314</v>
      </c>
      <c r="C8314" t="s">
        <v>370</v>
      </c>
      <c r="D8314" s="34">
        <v>45505</v>
      </c>
      <c r="E8314">
        <v>436.84</v>
      </c>
      <c r="F8314" s="24">
        <v>34.67</v>
      </c>
      <c r="G8314" s="24">
        <f t="shared" si="129"/>
        <v>471.51</v>
      </c>
    </row>
    <row r="8315" spans="1:7" x14ac:dyDescent="0.25">
      <c r="A8315" t="s">
        <v>311</v>
      </c>
      <c r="B8315" t="s">
        <v>314</v>
      </c>
      <c r="C8315" t="s">
        <v>371</v>
      </c>
      <c r="D8315" s="34">
        <v>45505</v>
      </c>
      <c r="E8315">
        <v>436.84</v>
      </c>
      <c r="F8315" s="24">
        <v>34.67</v>
      </c>
      <c r="G8315" s="24">
        <f t="shared" si="129"/>
        <v>471.51</v>
      </c>
    </row>
    <row r="8316" spans="1:7" x14ac:dyDescent="0.25">
      <c r="A8316" t="s">
        <v>311</v>
      </c>
      <c r="B8316" t="s">
        <v>314</v>
      </c>
      <c r="C8316" t="s">
        <v>372</v>
      </c>
      <c r="D8316" s="34">
        <v>45505</v>
      </c>
      <c r="E8316">
        <v>436.84</v>
      </c>
      <c r="F8316" s="24">
        <v>34.67</v>
      </c>
      <c r="G8316" s="24">
        <f t="shared" si="129"/>
        <v>471.51</v>
      </c>
    </row>
    <row r="8317" spans="1:7" x14ac:dyDescent="0.25">
      <c r="A8317" t="s">
        <v>311</v>
      </c>
      <c r="B8317" t="s">
        <v>314</v>
      </c>
      <c r="C8317" t="s">
        <v>373</v>
      </c>
      <c r="D8317" s="34">
        <v>45505</v>
      </c>
      <c r="E8317">
        <v>436.84</v>
      </c>
      <c r="F8317" s="24">
        <v>34.67</v>
      </c>
      <c r="G8317" s="24">
        <f t="shared" si="129"/>
        <v>471.51</v>
      </c>
    </row>
    <row r="8318" spans="1:7" x14ac:dyDescent="0.25">
      <c r="A8318" t="s">
        <v>311</v>
      </c>
      <c r="B8318" t="s">
        <v>314</v>
      </c>
      <c r="C8318" t="s">
        <v>374</v>
      </c>
      <c r="D8318" s="34">
        <v>45505</v>
      </c>
      <c r="E8318">
        <v>435.42</v>
      </c>
      <c r="F8318" s="24">
        <v>34.56</v>
      </c>
      <c r="G8318" s="24">
        <f t="shared" si="129"/>
        <v>469.98</v>
      </c>
    </row>
    <row r="8319" spans="1:7" x14ac:dyDescent="0.25">
      <c r="A8319" t="s">
        <v>311</v>
      </c>
      <c r="B8319" t="s">
        <v>314</v>
      </c>
      <c r="C8319" t="s">
        <v>375</v>
      </c>
      <c r="D8319" s="34">
        <v>45505</v>
      </c>
      <c r="E8319">
        <v>436.84</v>
      </c>
      <c r="F8319" s="24">
        <v>34.67</v>
      </c>
      <c r="G8319" s="24">
        <f t="shared" si="129"/>
        <v>471.51</v>
      </c>
    </row>
    <row r="8320" spans="1:7" x14ac:dyDescent="0.25">
      <c r="A8320" t="s">
        <v>311</v>
      </c>
      <c r="B8320" t="s">
        <v>314</v>
      </c>
      <c r="C8320" t="s">
        <v>376</v>
      </c>
      <c r="D8320" s="34">
        <v>45505</v>
      </c>
      <c r="E8320">
        <v>436.84</v>
      </c>
      <c r="F8320" s="24">
        <v>34.67</v>
      </c>
      <c r="G8320" s="24">
        <f t="shared" si="129"/>
        <v>471.51</v>
      </c>
    </row>
    <row r="8321" spans="1:7" x14ac:dyDescent="0.25">
      <c r="A8321" t="s">
        <v>311</v>
      </c>
      <c r="B8321" t="s">
        <v>314</v>
      </c>
      <c r="C8321" t="s">
        <v>377</v>
      </c>
      <c r="D8321" s="34">
        <v>45505</v>
      </c>
      <c r="E8321">
        <v>436.84</v>
      </c>
      <c r="F8321" s="24">
        <v>34.67</v>
      </c>
      <c r="G8321" s="24">
        <f t="shared" si="129"/>
        <v>471.51</v>
      </c>
    </row>
    <row r="8322" spans="1:7" x14ac:dyDescent="0.25">
      <c r="A8322" t="s">
        <v>311</v>
      </c>
      <c r="B8322" t="s">
        <v>314</v>
      </c>
      <c r="C8322" t="s">
        <v>378</v>
      </c>
      <c r="D8322" s="34">
        <v>45505</v>
      </c>
      <c r="E8322">
        <v>436.84</v>
      </c>
      <c r="F8322" s="24">
        <v>34.67</v>
      </c>
      <c r="G8322" s="24">
        <f t="shared" si="129"/>
        <v>471.51</v>
      </c>
    </row>
    <row r="8323" spans="1:7" x14ac:dyDescent="0.25">
      <c r="A8323" t="s">
        <v>311</v>
      </c>
      <c r="B8323" t="s">
        <v>314</v>
      </c>
      <c r="C8323" t="s">
        <v>379</v>
      </c>
      <c r="D8323" s="34">
        <v>45505</v>
      </c>
      <c r="E8323">
        <v>435.42</v>
      </c>
      <c r="F8323" s="24">
        <v>34.56</v>
      </c>
      <c r="G8323" s="24">
        <f t="shared" ref="G8323:G8386" si="130">SUM(E8323:F8323)</f>
        <v>469.98</v>
      </c>
    </row>
    <row r="8324" spans="1:7" x14ac:dyDescent="0.25">
      <c r="A8324" t="s">
        <v>311</v>
      </c>
      <c r="B8324" t="s">
        <v>314</v>
      </c>
      <c r="C8324" t="s">
        <v>380</v>
      </c>
      <c r="D8324" s="34">
        <v>45505</v>
      </c>
      <c r="E8324">
        <v>435.42</v>
      </c>
      <c r="F8324" s="24">
        <v>34.56</v>
      </c>
      <c r="G8324" s="24">
        <f t="shared" si="130"/>
        <v>469.98</v>
      </c>
    </row>
    <row r="8325" spans="1:7" x14ac:dyDescent="0.25">
      <c r="A8325" t="s">
        <v>311</v>
      </c>
      <c r="B8325" t="s">
        <v>314</v>
      </c>
      <c r="C8325" t="s">
        <v>381</v>
      </c>
      <c r="D8325" s="34">
        <v>45505</v>
      </c>
      <c r="E8325">
        <v>435.42</v>
      </c>
      <c r="F8325" s="24">
        <v>34.56</v>
      </c>
      <c r="G8325" s="24">
        <f t="shared" si="130"/>
        <v>469.98</v>
      </c>
    </row>
    <row r="8326" spans="1:7" x14ac:dyDescent="0.25">
      <c r="A8326" t="s">
        <v>311</v>
      </c>
      <c r="B8326" t="s">
        <v>314</v>
      </c>
      <c r="C8326" t="s">
        <v>382</v>
      </c>
      <c r="D8326" s="34">
        <v>45505</v>
      </c>
      <c r="E8326">
        <v>435.42</v>
      </c>
      <c r="F8326" s="24">
        <v>34.56</v>
      </c>
      <c r="G8326" s="24">
        <f t="shared" si="130"/>
        <v>469.98</v>
      </c>
    </row>
    <row r="8327" spans="1:7" x14ac:dyDescent="0.25">
      <c r="A8327" t="s">
        <v>311</v>
      </c>
      <c r="B8327" t="s">
        <v>314</v>
      </c>
      <c r="C8327" t="s">
        <v>383</v>
      </c>
      <c r="D8327" s="34">
        <v>45505</v>
      </c>
      <c r="E8327">
        <v>435.42</v>
      </c>
      <c r="F8327" s="24">
        <v>34.56</v>
      </c>
      <c r="G8327" s="24">
        <f t="shared" si="130"/>
        <v>469.98</v>
      </c>
    </row>
    <row r="8328" spans="1:7" x14ac:dyDescent="0.25">
      <c r="A8328" t="s">
        <v>311</v>
      </c>
      <c r="B8328" t="s">
        <v>314</v>
      </c>
      <c r="C8328" t="s">
        <v>384</v>
      </c>
      <c r="D8328" s="34">
        <v>45505</v>
      </c>
      <c r="E8328">
        <v>435.42</v>
      </c>
      <c r="F8328" s="24">
        <v>34.56</v>
      </c>
      <c r="G8328" s="24">
        <f t="shared" si="130"/>
        <v>469.98</v>
      </c>
    </row>
    <row r="8329" spans="1:7" x14ac:dyDescent="0.25">
      <c r="A8329" t="s">
        <v>311</v>
      </c>
      <c r="B8329" t="s">
        <v>314</v>
      </c>
      <c r="C8329" t="s">
        <v>385</v>
      </c>
      <c r="D8329" s="34">
        <v>45505</v>
      </c>
      <c r="E8329">
        <v>435.42</v>
      </c>
      <c r="F8329" s="24">
        <v>34.56</v>
      </c>
      <c r="G8329" s="24">
        <f t="shared" si="130"/>
        <v>469.98</v>
      </c>
    </row>
    <row r="8330" spans="1:7" x14ac:dyDescent="0.25">
      <c r="A8330" t="s">
        <v>311</v>
      </c>
      <c r="B8330" t="s">
        <v>314</v>
      </c>
      <c r="C8330" t="s">
        <v>386</v>
      </c>
      <c r="D8330" s="34">
        <v>45505</v>
      </c>
      <c r="E8330">
        <v>435.42</v>
      </c>
      <c r="F8330" s="24">
        <v>34.56</v>
      </c>
      <c r="G8330" s="24">
        <f t="shared" si="130"/>
        <v>469.98</v>
      </c>
    </row>
    <row r="8331" spans="1:7" x14ac:dyDescent="0.25">
      <c r="A8331" t="s">
        <v>311</v>
      </c>
      <c r="B8331" t="s">
        <v>314</v>
      </c>
      <c r="C8331" t="s">
        <v>387</v>
      </c>
      <c r="D8331" s="34">
        <v>45505</v>
      </c>
      <c r="E8331">
        <v>435.42</v>
      </c>
      <c r="F8331" s="24">
        <v>34.56</v>
      </c>
      <c r="G8331" s="24">
        <f t="shared" si="130"/>
        <v>469.98</v>
      </c>
    </row>
    <row r="8332" spans="1:7" x14ac:dyDescent="0.25">
      <c r="A8332" t="s">
        <v>311</v>
      </c>
      <c r="B8332" t="s">
        <v>314</v>
      </c>
      <c r="C8332" t="s">
        <v>388</v>
      </c>
      <c r="D8332" s="34">
        <v>45505</v>
      </c>
      <c r="E8332">
        <v>435.42</v>
      </c>
      <c r="F8332" s="24">
        <v>34.56</v>
      </c>
      <c r="G8332" s="24">
        <f t="shared" si="130"/>
        <v>469.98</v>
      </c>
    </row>
    <row r="8333" spans="1:7" x14ac:dyDescent="0.25">
      <c r="A8333" t="s">
        <v>311</v>
      </c>
      <c r="B8333" t="s">
        <v>314</v>
      </c>
      <c r="C8333" t="s">
        <v>389</v>
      </c>
      <c r="D8333" s="34">
        <v>45505</v>
      </c>
      <c r="E8333">
        <v>435.42</v>
      </c>
      <c r="F8333" s="24">
        <v>34.56</v>
      </c>
      <c r="G8333" s="24">
        <f t="shared" si="130"/>
        <v>469.98</v>
      </c>
    </row>
    <row r="8334" spans="1:7" x14ac:dyDescent="0.25">
      <c r="A8334" t="s">
        <v>311</v>
      </c>
      <c r="B8334" t="s">
        <v>314</v>
      </c>
      <c r="C8334" t="s">
        <v>390</v>
      </c>
      <c r="D8334" s="34">
        <v>45505</v>
      </c>
      <c r="E8334">
        <v>435.42</v>
      </c>
      <c r="F8334" s="24">
        <v>34.56</v>
      </c>
      <c r="G8334" s="24">
        <f t="shared" si="130"/>
        <v>469.98</v>
      </c>
    </row>
    <row r="8335" spans="1:7" x14ac:dyDescent="0.25">
      <c r="A8335" t="s">
        <v>311</v>
      </c>
      <c r="B8335" t="s">
        <v>314</v>
      </c>
      <c r="C8335" t="s">
        <v>391</v>
      </c>
      <c r="D8335" s="34">
        <v>45505</v>
      </c>
      <c r="E8335">
        <v>435.42</v>
      </c>
      <c r="F8335" s="24">
        <v>34.56</v>
      </c>
      <c r="G8335" s="24">
        <f t="shared" si="130"/>
        <v>469.98</v>
      </c>
    </row>
    <row r="8336" spans="1:7" x14ac:dyDescent="0.25">
      <c r="A8336" t="s">
        <v>311</v>
      </c>
      <c r="B8336" t="s">
        <v>314</v>
      </c>
      <c r="C8336" t="s">
        <v>392</v>
      </c>
      <c r="D8336" s="34">
        <v>45505</v>
      </c>
      <c r="E8336">
        <v>435.42</v>
      </c>
      <c r="F8336" s="24">
        <v>34.56</v>
      </c>
      <c r="G8336" s="24">
        <f t="shared" si="130"/>
        <v>469.98</v>
      </c>
    </row>
    <row r="8337" spans="1:7" x14ac:dyDescent="0.25">
      <c r="A8337" t="s">
        <v>311</v>
      </c>
      <c r="B8337" t="s">
        <v>314</v>
      </c>
      <c r="C8337" t="s">
        <v>393</v>
      </c>
      <c r="D8337" s="34">
        <v>45505</v>
      </c>
      <c r="E8337">
        <v>435.42</v>
      </c>
      <c r="F8337" s="24">
        <v>34.56</v>
      </c>
      <c r="G8337" s="24">
        <f t="shared" si="130"/>
        <v>469.98</v>
      </c>
    </row>
    <row r="8338" spans="1:7" x14ac:dyDescent="0.25">
      <c r="A8338" t="s">
        <v>311</v>
      </c>
      <c r="B8338" t="s">
        <v>314</v>
      </c>
      <c r="C8338" t="s">
        <v>394</v>
      </c>
      <c r="D8338" s="34">
        <v>45505</v>
      </c>
      <c r="E8338">
        <v>435.42</v>
      </c>
      <c r="F8338" s="24">
        <v>34.56</v>
      </c>
      <c r="G8338" s="24">
        <f t="shared" si="130"/>
        <v>469.98</v>
      </c>
    </row>
    <row r="8339" spans="1:7" x14ac:dyDescent="0.25">
      <c r="A8339" t="s">
        <v>311</v>
      </c>
      <c r="B8339" t="s">
        <v>314</v>
      </c>
      <c r="C8339" t="s">
        <v>395</v>
      </c>
      <c r="D8339" s="34">
        <v>45505</v>
      </c>
      <c r="E8339">
        <v>435.42</v>
      </c>
      <c r="F8339" s="24">
        <v>34.56</v>
      </c>
      <c r="G8339" s="24">
        <f t="shared" si="130"/>
        <v>469.98</v>
      </c>
    </row>
    <row r="8340" spans="1:7" x14ac:dyDescent="0.25">
      <c r="A8340" t="s">
        <v>311</v>
      </c>
      <c r="B8340" t="s">
        <v>314</v>
      </c>
      <c r="C8340" t="s">
        <v>396</v>
      </c>
      <c r="D8340" s="34">
        <v>45505</v>
      </c>
      <c r="E8340">
        <v>435.42</v>
      </c>
      <c r="F8340" s="24">
        <v>34.56</v>
      </c>
      <c r="G8340" s="24">
        <f t="shared" si="130"/>
        <v>469.98</v>
      </c>
    </row>
    <row r="8341" spans="1:7" x14ac:dyDescent="0.25">
      <c r="A8341" t="s">
        <v>311</v>
      </c>
      <c r="B8341" t="s">
        <v>314</v>
      </c>
      <c r="C8341" t="s">
        <v>397</v>
      </c>
      <c r="D8341" s="34">
        <v>45505</v>
      </c>
      <c r="E8341">
        <v>435.42</v>
      </c>
      <c r="F8341" s="24">
        <v>34.56</v>
      </c>
      <c r="G8341" s="24">
        <f t="shared" si="130"/>
        <v>469.98</v>
      </c>
    </row>
    <row r="8342" spans="1:7" x14ac:dyDescent="0.25">
      <c r="A8342" t="s">
        <v>311</v>
      </c>
      <c r="B8342" t="s">
        <v>314</v>
      </c>
      <c r="C8342" t="s">
        <v>398</v>
      </c>
      <c r="D8342" s="34">
        <v>45505</v>
      </c>
      <c r="E8342">
        <v>435.42</v>
      </c>
      <c r="F8342" s="24">
        <v>34.56</v>
      </c>
      <c r="G8342" s="24">
        <f t="shared" si="130"/>
        <v>469.98</v>
      </c>
    </row>
    <row r="8343" spans="1:7" x14ac:dyDescent="0.25">
      <c r="A8343" t="s">
        <v>311</v>
      </c>
      <c r="B8343" t="s">
        <v>314</v>
      </c>
      <c r="C8343" t="s">
        <v>399</v>
      </c>
      <c r="D8343" s="34">
        <v>45505</v>
      </c>
      <c r="E8343">
        <v>435.42</v>
      </c>
      <c r="F8343" s="24">
        <v>34.56</v>
      </c>
      <c r="G8343" s="24">
        <f t="shared" si="130"/>
        <v>469.98</v>
      </c>
    </row>
    <row r="8344" spans="1:7" x14ac:dyDescent="0.25">
      <c r="A8344" t="s">
        <v>311</v>
      </c>
      <c r="B8344" t="s">
        <v>314</v>
      </c>
      <c r="C8344" t="s">
        <v>400</v>
      </c>
      <c r="D8344" s="34">
        <v>45505</v>
      </c>
      <c r="E8344">
        <v>435.42</v>
      </c>
      <c r="F8344" s="24">
        <v>34.56</v>
      </c>
      <c r="G8344" s="24">
        <f t="shared" si="130"/>
        <v>469.98</v>
      </c>
    </row>
    <row r="8345" spans="1:7" x14ac:dyDescent="0.25">
      <c r="A8345" t="s">
        <v>311</v>
      </c>
      <c r="B8345" t="s">
        <v>314</v>
      </c>
      <c r="C8345" t="s">
        <v>401</v>
      </c>
      <c r="D8345" s="34">
        <v>45505</v>
      </c>
      <c r="E8345">
        <v>435.42</v>
      </c>
      <c r="F8345" s="24">
        <v>34.56</v>
      </c>
      <c r="G8345" s="24">
        <f t="shared" si="130"/>
        <v>469.98</v>
      </c>
    </row>
    <row r="8346" spans="1:7" x14ac:dyDescent="0.25">
      <c r="A8346" t="s">
        <v>311</v>
      </c>
      <c r="B8346" t="s">
        <v>314</v>
      </c>
      <c r="C8346" t="s">
        <v>402</v>
      </c>
      <c r="D8346" s="34">
        <v>45505</v>
      </c>
      <c r="E8346">
        <v>435.42</v>
      </c>
      <c r="F8346" s="24">
        <v>34.56</v>
      </c>
      <c r="G8346" s="24">
        <f t="shared" si="130"/>
        <v>469.98</v>
      </c>
    </row>
    <row r="8347" spans="1:7" x14ac:dyDescent="0.25">
      <c r="A8347" t="s">
        <v>311</v>
      </c>
      <c r="B8347" t="s">
        <v>314</v>
      </c>
      <c r="C8347" t="s">
        <v>403</v>
      </c>
      <c r="D8347" s="34">
        <v>45505</v>
      </c>
      <c r="E8347">
        <v>435.42</v>
      </c>
      <c r="F8347" s="24">
        <v>34.56</v>
      </c>
      <c r="G8347" s="24">
        <f t="shared" si="130"/>
        <v>469.98</v>
      </c>
    </row>
    <row r="8348" spans="1:7" x14ac:dyDescent="0.25">
      <c r="A8348" t="s">
        <v>311</v>
      </c>
      <c r="B8348" t="s">
        <v>314</v>
      </c>
      <c r="C8348" t="s">
        <v>404</v>
      </c>
      <c r="D8348" s="34">
        <v>45505</v>
      </c>
      <c r="E8348">
        <v>435.42</v>
      </c>
      <c r="F8348" s="24">
        <v>34.56</v>
      </c>
      <c r="G8348" s="24">
        <f t="shared" si="130"/>
        <v>469.98</v>
      </c>
    </row>
    <row r="8349" spans="1:7" x14ac:dyDescent="0.25">
      <c r="A8349" t="s">
        <v>311</v>
      </c>
      <c r="B8349" t="s">
        <v>314</v>
      </c>
      <c r="C8349" t="s">
        <v>405</v>
      </c>
      <c r="D8349" s="34">
        <v>45505</v>
      </c>
      <c r="E8349">
        <v>435.42</v>
      </c>
      <c r="F8349" s="24">
        <v>34.56</v>
      </c>
      <c r="G8349" s="24">
        <f t="shared" si="130"/>
        <v>469.98</v>
      </c>
    </row>
    <row r="8350" spans="1:7" x14ac:dyDescent="0.25">
      <c r="A8350" t="s">
        <v>311</v>
      </c>
      <c r="B8350" t="s">
        <v>314</v>
      </c>
      <c r="C8350" t="s">
        <v>406</v>
      </c>
      <c r="D8350" s="34">
        <v>45505</v>
      </c>
      <c r="E8350">
        <v>435.42</v>
      </c>
      <c r="F8350" s="24">
        <v>34.56</v>
      </c>
      <c r="G8350" s="24">
        <f t="shared" si="130"/>
        <v>469.98</v>
      </c>
    </row>
    <row r="8351" spans="1:7" x14ac:dyDescent="0.25">
      <c r="A8351" t="s">
        <v>311</v>
      </c>
      <c r="B8351" t="s">
        <v>314</v>
      </c>
      <c r="C8351" t="s">
        <v>407</v>
      </c>
      <c r="D8351" s="34">
        <v>45505</v>
      </c>
      <c r="E8351">
        <v>435.42</v>
      </c>
      <c r="F8351" s="24">
        <v>34.56</v>
      </c>
      <c r="G8351" s="24">
        <f t="shared" si="130"/>
        <v>469.98</v>
      </c>
    </row>
    <row r="8352" spans="1:7" x14ac:dyDescent="0.25">
      <c r="A8352" t="s">
        <v>311</v>
      </c>
      <c r="B8352" t="s">
        <v>314</v>
      </c>
      <c r="C8352" t="s">
        <v>408</v>
      </c>
      <c r="D8352" s="34">
        <v>45505</v>
      </c>
      <c r="E8352">
        <v>435.42</v>
      </c>
      <c r="F8352" s="24">
        <v>34.56</v>
      </c>
      <c r="G8352" s="24">
        <f t="shared" si="130"/>
        <v>469.98</v>
      </c>
    </row>
    <row r="8353" spans="1:7" x14ac:dyDescent="0.25">
      <c r="A8353" t="s">
        <v>311</v>
      </c>
      <c r="B8353" t="s">
        <v>314</v>
      </c>
      <c r="C8353" t="s">
        <v>409</v>
      </c>
      <c r="D8353" s="34">
        <v>45505</v>
      </c>
      <c r="E8353">
        <v>435.42</v>
      </c>
      <c r="F8353" s="24">
        <v>34.56</v>
      </c>
      <c r="G8353" s="24">
        <f t="shared" si="130"/>
        <v>469.98</v>
      </c>
    </row>
    <row r="8354" spans="1:7" x14ac:dyDescent="0.25">
      <c r="A8354" t="s">
        <v>311</v>
      </c>
      <c r="B8354" t="s">
        <v>314</v>
      </c>
      <c r="C8354" t="s">
        <v>410</v>
      </c>
      <c r="D8354" s="34">
        <v>45505</v>
      </c>
      <c r="E8354">
        <v>435.42</v>
      </c>
      <c r="F8354" s="24">
        <v>34.56</v>
      </c>
      <c r="G8354" s="24">
        <f t="shared" si="130"/>
        <v>469.98</v>
      </c>
    </row>
    <row r="8355" spans="1:7" x14ac:dyDescent="0.25">
      <c r="A8355" t="s">
        <v>311</v>
      </c>
      <c r="B8355" t="s">
        <v>314</v>
      </c>
      <c r="C8355" t="s">
        <v>411</v>
      </c>
      <c r="D8355" s="34">
        <v>45505</v>
      </c>
      <c r="E8355">
        <v>435.42</v>
      </c>
      <c r="F8355" s="24">
        <v>34.56</v>
      </c>
      <c r="G8355" s="24">
        <f t="shared" si="130"/>
        <v>469.98</v>
      </c>
    </row>
    <row r="8356" spans="1:7" x14ac:dyDescent="0.25">
      <c r="A8356" t="s">
        <v>311</v>
      </c>
      <c r="B8356" t="s">
        <v>314</v>
      </c>
      <c r="C8356" t="s">
        <v>412</v>
      </c>
      <c r="D8356" s="34">
        <v>45505</v>
      </c>
      <c r="E8356">
        <v>435.42</v>
      </c>
      <c r="F8356" s="24">
        <v>34.56</v>
      </c>
      <c r="G8356" s="24">
        <f t="shared" si="130"/>
        <v>469.98</v>
      </c>
    </row>
    <row r="8357" spans="1:7" x14ac:dyDescent="0.25">
      <c r="A8357" t="s">
        <v>311</v>
      </c>
      <c r="B8357" t="s">
        <v>314</v>
      </c>
      <c r="C8357" t="s">
        <v>413</v>
      </c>
      <c r="D8357" s="34">
        <v>45505</v>
      </c>
      <c r="E8357">
        <v>435.42</v>
      </c>
      <c r="F8357" s="24">
        <v>34.56</v>
      </c>
      <c r="G8357" s="24">
        <f t="shared" si="130"/>
        <v>469.98</v>
      </c>
    </row>
    <row r="8358" spans="1:7" x14ac:dyDescent="0.25">
      <c r="A8358" t="s">
        <v>311</v>
      </c>
      <c r="B8358" t="s">
        <v>314</v>
      </c>
      <c r="C8358" t="s">
        <v>414</v>
      </c>
      <c r="D8358" s="34">
        <v>45505</v>
      </c>
      <c r="E8358">
        <v>435.42</v>
      </c>
      <c r="F8358" s="24">
        <v>34.56</v>
      </c>
      <c r="G8358" s="24">
        <f t="shared" si="130"/>
        <v>469.98</v>
      </c>
    </row>
    <row r="8359" spans="1:7" x14ac:dyDescent="0.25">
      <c r="A8359" t="s">
        <v>311</v>
      </c>
      <c r="B8359" t="s">
        <v>314</v>
      </c>
      <c r="C8359" t="s">
        <v>415</v>
      </c>
      <c r="D8359" s="34">
        <v>45505</v>
      </c>
      <c r="E8359">
        <v>435.42</v>
      </c>
      <c r="F8359" s="24">
        <v>34.56</v>
      </c>
      <c r="G8359" s="24">
        <f t="shared" si="130"/>
        <v>469.98</v>
      </c>
    </row>
    <row r="8360" spans="1:7" x14ac:dyDescent="0.25">
      <c r="A8360" t="s">
        <v>311</v>
      </c>
      <c r="B8360" t="s">
        <v>314</v>
      </c>
      <c r="C8360" t="s">
        <v>416</v>
      </c>
      <c r="D8360" s="34">
        <v>45505</v>
      </c>
      <c r="E8360">
        <v>435.42</v>
      </c>
      <c r="F8360" s="24">
        <v>34.56</v>
      </c>
      <c r="G8360" s="24">
        <f t="shared" si="130"/>
        <v>469.98</v>
      </c>
    </row>
    <row r="8361" spans="1:7" x14ac:dyDescent="0.25">
      <c r="A8361" t="s">
        <v>311</v>
      </c>
      <c r="B8361" t="s">
        <v>314</v>
      </c>
      <c r="C8361" t="s">
        <v>417</v>
      </c>
      <c r="D8361" s="34">
        <v>45505</v>
      </c>
      <c r="E8361">
        <v>435.42</v>
      </c>
      <c r="F8361" s="24">
        <v>34.56</v>
      </c>
      <c r="G8361" s="24">
        <f t="shared" si="130"/>
        <v>469.98</v>
      </c>
    </row>
    <row r="8362" spans="1:7" x14ac:dyDescent="0.25">
      <c r="A8362" t="s">
        <v>311</v>
      </c>
      <c r="B8362" t="s">
        <v>314</v>
      </c>
      <c r="C8362" t="s">
        <v>418</v>
      </c>
      <c r="D8362" s="34">
        <v>45505</v>
      </c>
      <c r="E8362">
        <v>435.42</v>
      </c>
      <c r="F8362" s="24">
        <v>34.56</v>
      </c>
      <c r="G8362" s="24">
        <f t="shared" si="130"/>
        <v>469.98</v>
      </c>
    </row>
    <row r="8363" spans="1:7" x14ac:dyDescent="0.25">
      <c r="A8363" t="s">
        <v>311</v>
      </c>
      <c r="B8363" t="s">
        <v>314</v>
      </c>
      <c r="C8363" t="s">
        <v>419</v>
      </c>
      <c r="D8363" s="34">
        <v>45505</v>
      </c>
      <c r="E8363">
        <v>435.42</v>
      </c>
      <c r="F8363" s="24">
        <v>34.56</v>
      </c>
      <c r="G8363" s="24">
        <f t="shared" si="130"/>
        <v>469.98</v>
      </c>
    </row>
    <row r="8364" spans="1:7" x14ac:dyDescent="0.25">
      <c r="A8364" t="s">
        <v>311</v>
      </c>
      <c r="B8364" t="s">
        <v>314</v>
      </c>
      <c r="C8364" t="s">
        <v>420</v>
      </c>
      <c r="D8364" s="34">
        <v>45505</v>
      </c>
      <c r="E8364">
        <v>435.42</v>
      </c>
      <c r="F8364" s="24">
        <v>34.56</v>
      </c>
      <c r="G8364" s="24">
        <f t="shared" si="130"/>
        <v>469.98</v>
      </c>
    </row>
    <row r="8365" spans="1:7" x14ac:dyDescent="0.25">
      <c r="A8365" t="s">
        <v>311</v>
      </c>
      <c r="B8365" t="s">
        <v>314</v>
      </c>
      <c r="C8365" t="s">
        <v>421</v>
      </c>
      <c r="D8365" s="34">
        <v>45505</v>
      </c>
      <c r="E8365">
        <v>435.42</v>
      </c>
      <c r="F8365" s="24">
        <v>34.56</v>
      </c>
      <c r="G8365" s="24">
        <f t="shared" si="130"/>
        <v>469.98</v>
      </c>
    </row>
    <row r="8366" spans="1:7" x14ac:dyDescent="0.25">
      <c r="A8366" t="s">
        <v>311</v>
      </c>
      <c r="B8366" t="s">
        <v>314</v>
      </c>
      <c r="C8366" t="s">
        <v>422</v>
      </c>
      <c r="D8366" s="34">
        <v>45505</v>
      </c>
      <c r="E8366">
        <v>435.42</v>
      </c>
      <c r="F8366" s="24">
        <v>34.56</v>
      </c>
      <c r="G8366" s="24">
        <f t="shared" si="130"/>
        <v>469.98</v>
      </c>
    </row>
    <row r="8367" spans="1:7" x14ac:dyDescent="0.25">
      <c r="A8367" t="s">
        <v>311</v>
      </c>
      <c r="B8367" t="s">
        <v>314</v>
      </c>
      <c r="C8367" t="s">
        <v>423</v>
      </c>
      <c r="D8367" s="34">
        <v>45505</v>
      </c>
      <c r="E8367">
        <v>435.42</v>
      </c>
      <c r="F8367" s="24">
        <v>34.56</v>
      </c>
      <c r="G8367" s="24">
        <f t="shared" si="130"/>
        <v>469.98</v>
      </c>
    </row>
    <row r="8368" spans="1:7" x14ac:dyDescent="0.25">
      <c r="A8368" t="s">
        <v>311</v>
      </c>
      <c r="B8368" t="s">
        <v>314</v>
      </c>
      <c r="C8368" t="s">
        <v>424</v>
      </c>
      <c r="D8368" s="34">
        <v>45505</v>
      </c>
      <c r="E8368">
        <v>435.42</v>
      </c>
      <c r="F8368" s="24">
        <v>34.56</v>
      </c>
      <c r="G8368" s="24">
        <f t="shared" si="130"/>
        <v>469.98</v>
      </c>
    </row>
    <row r="8369" spans="1:7" x14ac:dyDescent="0.25">
      <c r="A8369" t="s">
        <v>311</v>
      </c>
      <c r="B8369" t="s">
        <v>314</v>
      </c>
      <c r="C8369" t="s">
        <v>425</v>
      </c>
      <c r="D8369" s="34">
        <v>45505</v>
      </c>
      <c r="E8369">
        <v>435.42</v>
      </c>
      <c r="F8369" s="24">
        <v>34.56</v>
      </c>
      <c r="G8369" s="24">
        <f t="shared" si="130"/>
        <v>469.98</v>
      </c>
    </row>
    <row r="8370" spans="1:7" x14ac:dyDescent="0.25">
      <c r="A8370" t="s">
        <v>311</v>
      </c>
      <c r="B8370" t="s">
        <v>314</v>
      </c>
      <c r="C8370" t="s">
        <v>426</v>
      </c>
      <c r="D8370" s="34">
        <v>45505</v>
      </c>
      <c r="E8370">
        <v>436.84</v>
      </c>
      <c r="F8370" s="24">
        <v>34.67</v>
      </c>
      <c r="G8370" s="24">
        <f t="shared" si="130"/>
        <v>471.51</v>
      </c>
    </row>
    <row r="8371" spans="1:7" x14ac:dyDescent="0.25">
      <c r="A8371" t="s">
        <v>311</v>
      </c>
      <c r="B8371" t="s">
        <v>314</v>
      </c>
      <c r="C8371" t="s">
        <v>427</v>
      </c>
      <c r="D8371" s="34">
        <v>45505</v>
      </c>
      <c r="E8371">
        <v>435.42</v>
      </c>
      <c r="F8371" s="24">
        <v>34.56</v>
      </c>
      <c r="G8371" s="24">
        <f t="shared" si="130"/>
        <v>469.98</v>
      </c>
    </row>
    <row r="8372" spans="1:7" x14ac:dyDescent="0.25">
      <c r="A8372" t="s">
        <v>311</v>
      </c>
      <c r="B8372" t="s">
        <v>314</v>
      </c>
      <c r="C8372" t="s">
        <v>428</v>
      </c>
      <c r="D8372" s="34">
        <v>45505</v>
      </c>
      <c r="E8372">
        <v>435.42</v>
      </c>
      <c r="F8372" s="24">
        <v>34.56</v>
      </c>
      <c r="G8372" s="24">
        <f t="shared" si="130"/>
        <v>469.98</v>
      </c>
    </row>
    <row r="8373" spans="1:7" x14ac:dyDescent="0.25">
      <c r="A8373" t="s">
        <v>311</v>
      </c>
      <c r="B8373" t="s">
        <v>314</v>
      </c>
      <c r="C8373" t="s">
        <v>429</v>
      </c>
      <c r="D8373" s="34">
        <v>45505</v>
      </c>
      <c r="E8373">
        <v>435.42</v>
      </c>
      <c r="F8373" s="24">
        <v>34.56</v>
      </c>
      <c r="G8373" s="24">
        <f t="shared" si="130"/>
        <v>469.98</v>
      </c>
    </row>
    <row r="8374" spans="1:7" x14ac:dyDescent="0.25">
      <c r="A8374" t="s">
        <v>311</v>
      </c>
      <c r="B8374" t="s">
        <v>314</v>
      </c>
      <c r="C8374" t="s">
        <v>430</v>
      </c>
      <c r="D8374" s="34">
        <v>45505</v>
      </c>
      <c r="E8374">
        <v>436.84</v>
      </c>
      <c r="F8374" s="24">
        <v>34.67</v>
      </c>
      <c r="G8374" s="24">
        <f t="shared" si="130"/>
        <v>471.51</v>
      </c>
    </row>
    <row r="8375" spans="1:7" x14ac:dyDescent="0.25">
      <c r="A8375" t="s">
        <v>311</v>
      </c>
      <c r="B8375" t="s">
        <v>314</v>
      </c>
      <c r="C8375" t="s">
        <v>431</v>
      </c>
      <c r="D8375" s="34">
        <v>45505</v>
      </c>
      <c r="E8375">
        <v>436.84</v>
      </c>
      <c r="F8375" s="24">
        <v>34.67</v>
      </c>
      <c r="G8375" s="24">
        <f t="shared" si="130"/>
        <v>471.51</v>
      </c>
    </row>
    <row r="8376" spans="1:7" x14ac:dyDescent="0.25">
      <c r="A8376" t="s">
        <v>311</v>
      </c>
      <c r="B8376" t="s">
        <v>314</v>
      </c>
      <c r="C8376" t="s">
        <v>432</v>
      </c>
      <c r="D8376" s="34">
        <v>45505</v>
      </c>
      <c r="E8376">
        <v>436.84</v>
      </c>
      <c r="F8376" s="24">
        <v>34.67</v>
      </c>
      <c r="G8376" s="24">
        <f t="shared" si="130"/>
        <v>471.51</v>
      </c>
    </row>
    <row r="8377" spans="1:7" x14ac:dyDescent="0.25">
      <c r="A8377" t="s">
        <v>311</v>
      </c>
      <c r="B8377" t="s">
        <v>314</v>
      </c>
      <c r="C8377" t="s">
        <v>433</v>
      </c>
      <c r="D8377" s="34">
        <v>45505</v>
      </c>
      <c r="E8377">
        <v>436.84</v>
      </c>
      <c r="F8377" s="24">
        <v>34.67</v>
      </c>
      <c r="G8377" s="24">
        <f t="shared" si="130"/>
        <v>471.51</v>
      </c>
    </row>
    <row r="8378" spans="1:7" x14ac:dyDescent="0.25">
      <c r="A8378" t="s">
        <v>311</v>
      </c>
      <c r="B8378" t="s">
        <v>314</v>
      </c>
      <c r="C8378" t="s">
        <v>434</v>
      </c>
      <c r="D8378" s="34">
        <v>45505</v>
      </c>
      <c r="E8378">
        <v>436.84</v>
      </c>
      <c r="F8378" s="24">
        <v>34.67</v>
      </c>
      <c r="G8378" s="24">
        <f t="shared" si="130"/>
        <v>471.51</v>
      </c>
    </row>
    <row r="8379" spans="1:7" x14ac:dyDescent="0.25">
      <c r="A8379" t="s">
        <v>311</v>
      </c>
      <c r="B8379" t="s">
        <v>314</v>
      </c>
      <c r="C8379" t="s">
        <v>435</v>
      </c>
      <c r="D8379" s="34">
        <v>45505</v>
      </c>
      <c r="E8379">
        <v>436.84</v>
      </c>
      <c r="F8379" s="24">
        <v>34.67</v>
      </c>
      <c r="G8379" s="24">
        <f t="shared" si="130"/>
        <v>471.51</v>
      </c>
    </row>
    <row r="8380" spans="1:7" x14ac:dyDescent="0.25">
      <c r="A8380" t="s">
        <v>311</v>
      </c>
      <c r="B8380" t="s">
        <v>314</v>
      </c>
      <c r="C8380" t="s">
        <v>436</v>
      </c>
      <c r="D8380" s="34">
        <v>45505</v>
      </c>
      <c r="E8380">
        <v>436.84</v>
      </c>
      <c r="F8380" s="24">
        <v>34.67</v>
      </c>
      <c r="G8380" s="24">
        <f t="shared" si="130"/>
        <v>471.51</v>
      </c>
    </row>
    <row r="8381" spans="1:7" x14ac:dyDescent="0.25">
      <c r="A8381" t="s">
        <v>311</v>
      </c>
      <c r="B8381" t="s">
        <v>314</v>
      </c>
      <c r="C8381" t="s">
        <v>437</v>
      </c>
      <c r="D8381" s="34">
        <v>45505</v>
      </c>
      <c r="E8381">
        <v>436.84</v>
      </c>
      <c r="F8381" s="24">
        <v>34.67</v>
      </c>
      <c r="G8381" s="24">
        <f t="shared" si="130"/>
        <v>471.51</v>
      </c>
    </row>
    <row r="8382" spans="1:7" x14ac:dyDescent="0.25">
      <c r="A8382" t="s">
        <v>311</v>
      </c>
      <c r="B8382" t="s">
        <v>314</v>
      </c>
      <c r="C8382" t="s">
        <v>438</v>
      </c>
      <c r="D8382" s="34">
        <v>45505</v>
      </c>
      <c r="E8382">
        <v>436.84</v>
      </c>
      <c r="F8382" s="24">
        <v>34.67</v>
      </c>
      <c r="G8382" s="24">
        <f t="shared" si="130"/>
        <v>471.51</v>
      </c>
    </row>
    <row r="8383" spans="1:7" x14ac:dyDescent="0.25">
      <c r="A8383" t="s">
        <v>311</v>
      </c>
      <c r="B8383" t="s">
        <v>314</v>
      </c>
      <c r="C8383" t="s">
        <v>439</v>
      </c>
      <c r="D8383" s="34">
        <v>45505</v>
      </c>
      <c r="E8383">
        <v>436.84</v>
      </c>
      <c r="F8383" s="24">
        <v>34.67</v>
      </c>
      <c r="G8383" s="24">
        <f t="shared" si="130"/>
        <v>471.51</v>
      </c>
    </row>
    <row r="8384" spans="1:7" x14ac:dyDescent="0.25">
      <c r="A8384" t="s">
        <v>311</v>
      </c>
      <c r="B8384" t="s">
        <v>314</v>
      </c>
      <c r="C8384" t="s">
        <v>440</v>
      </c>
      <c r="D8384" s="34">
        <v>45505</v>
      </c>
      <c r="E8384">
        <v>436.84</v>
      </c>
      <c r="F8384" s="24">
        <v>34.67</v>
      </c>
      <c r="G8384" s="24">
        <f t="shared" si="130"/>
        <v>471.51</v>
      </c>
    </row>
    <row r="8385" spans="1:7" x14ac:dyDescent="0.25">
      <c r="A8385" t="s">
        <v>311</v>
      </c>
      <c r="B8385" t="s">
        <v>314</v>
      </c>
      <c r="C8385" t="s">
        <v>441</v>
      </c>
      <c r="D8385" s="34">
        <v>45505</v>
      </c>
      <c r="E8385">
        <v>436.84</v>
      </c>
      <c r="F8385" s="24">
        <v>34.67</v>
      </c>
      <c r="G8385" s="24">
        <f t="shared" si="130"/>
        <v>471.51</v>
      </c>
    </row>
    <row r="8386" spans="1:7" x14ac:dyDescent="0.25">
      <c r="A8386" t="s">
        <v>311</v>
      </c>
      <c r="B8386" t="s">
        <v>314</v>
      </c>
      <c r="C8386" t="s">
        <v>442</v>
      </c>
      <c r="D8386" s="34">
        <v>45505</v>
      </c>
      <c r="E8386">
        <v>436.84</v>
      </c>
      <c r="F8386" s="24">
        <v>34.67</v>
      </c>
      <c r="G8386" s="24">
        <f t="shared" si="130"/>
        <v>471.51</v>
      </c>
    </row>
    <row r="8387" spans="1:7" x14ac:dyDescent="0.25">
      <c r="A8387" t="s">
        <v>311</v>
      </c>
      <c r="B8387" t="s">
        <v>314</v>
      </c>
      <c r="C8387" t="s">
        <v>443</v>
      </c>
      <c r="D8387" s="34">
        <v>45505</v>
      </c>
      <c r="E8387">
        <v>436.84</v>
      </c>
      <c r="F8387" s="24">
        <v>34.67</v>
      </c>
      <c r="G8387" s="24">
        <f t="shared" ref="G8387:G8450" si="131">SUM(E8387:F8387)</f>
        <v>471.51</v>
      </c>
    </row>
    <row r="8388" spans="1:7" x14ac:dyDescent="0.25">
      <c r="A8388" t="s">
        <v>311</v>
      </c>
      <c r="B8388" t="s">
        <v>314</v>
      </c>
      <c r="C8388" t="s">
        <v>444</v>
      </c>
      <c r="D8388" s="34">
        <v>45505</v>
      </c>
      <c r="E8388">
        <v>436.84</v>
      </c>
      <c r="F8388" s="24">
        <v>34.67</v>
      </c>
      <c r="G8388" s="24">
        <f t="shared" si="131"/>
        <v>471.51</v>
      </c>
    </row>
    <row r="8389" spans="1:7" x14ac:dyDescent="0.25">
      <c r="A8389" t="s">
        <v>311</v>
      </c>
      <c r="B8389" t="s">
        <v>314</v>
      </c>
      <c r="C8389" t="s">
        <v>445</v>
      </c>
      <c r="D8389" s="34">
        <v>45505</v>
      </c>
      <c r="E8389">
        <v>436.84</v>
      </c>
      <c r="F8389" s="24">
        <v>34.67</v>
      </c>
      <c r="G8389" s="24">
        <f t="shared" si="131"/>
        <v>471.51</v>
      </c>
    </row>
    <row r="8390" spans="1:7" x14ac:dyDescent="0.25">
      <c r="A8390" t="s">
        <v>311</v>
      </c>
      <c r="B8390" t="s">
        <v>314</v>
      </c>
      <c r="C8390" t="s">
        <v>446</v>
      </c>
      <c r="D8390" s="34">
        <v>45505</v>
      </c>
      <c r="E8390">
        <v>436.84</v>
      </c>
      <c r="F8390" s="24">
        <v>34.67</v>
      </c>
      <c r="G8390" s="24">
        <f t="shared" si="131"/>
        <v>471.51</v>
      </c>
    </row>
    <row r="8391" spans="1:7" x14ac:dyDescent="0.25">
      <c r="A8391" t="s">
        <v>311</v>
      </c>
      <c r="B8391" t="s">
        <v>314</v>
      </c>
      <c r="C8391" t="s">
        <v>447</v>
      </c>
      <c r="D8391" s="34">
        <v>45505</v>
      </c>
      <c r="E8391">
        <v>436.84</v>
      </c>
      <c r="F8391" s="24">
        <v>34.67</v>
      </c>
      <c r="G8391" s="24">
        <f t="shared" si="131"/>
        <v>471.51</v>
      </c>
    </row>
    <row r="8392" spans="1:7" x14ac:dyDescent="0.25">
      <c r="A8392" t="s">
        <v>311</v>
      </c>
      <c r="B8392" t="s">
        <v>314</v>
      </c>
      <c r="C8392" t="s">
        <v>448</v>
      </c>
      <c r="D8392" s="34">
        <v>45505</v>
      </c>
      <c r="E8392">
        <v>436.84</v>
      </c>
      <c r="F8392" s="24">
        <v>34.67</v>
      </c>
      <c r="G8392" s="24">
        <f t="shared" si="131"/>
        <v>471.51</v>
      </c>
    </row>
    <row r="8393" spans="1:7" x14ac:dyDescent="0.25">
      <c r="A8393" t="s">
        <v>311</v>
      </c>
      <c r="B8393" t="s">
        <v>314</v>
      </c>
      <c r="C8393" t="s">
        <v>449</v>
      </c>
      <c r="D8393" s="34">
        <v>45505</v>
      </c>
      <c r="E8393">
        <v>436.84</v>
      </c>
      <c r="F8393" s="24">
        <v>34.67</v>
      </c>
      <c r="G8393" s="24">
        <f t="shared" si="131"/>
        <v>471.51</v>
      </c>
    </row>
    <row r="8394" spans="1:7" x14ac:dyDescent="0.25">
      <c r="A8394" t="s">
        <v>311</v>
      </c>
      <c r="B8394" t="s">
        <v>314</v>
      </c>
      <c r="C8394" t="s">
        <v>450</v>
      </c>
      <c r="D8394" s="34">
        <v>45505</v>
      </c>
      <c r="E8394">
        <v>436.84</v>
      </c>
      <c r="F8394" s="24">
        <v>34.67</v>
      </c>
      <c r="G8394" s="24">
        <f t="shared" si="131"/>
        <v>471.51</v>
      </c>
    </row>
    <row r="8395" spans="1:7" x14ac:dyDescent="0.25">
      <c r="A8395" t="s">
        <v>311</v>
      </c>
      <c r="B8395" t="s">
        <v>314</v>
      </c>
      <c r="C8395" t="s">
        <v>451</v>
      </c>
      <c r="D8395" s="34">
        <v>45505</v>
      </c>
      <c r="E8395">
        <v>436.84</v>
      </c>
      <c r="F8395" s="24">
        <v>34.67</v>
      </c>
      <c r="G8395" s="24">
        <f t="shared" si="131"/>
        <v>471.51</v>
      </c>
    </row>
    <row r="8396" spans="1:7" x14ac:dyDescent="0.25">
      <c r="A8396" t="s">
        <v>311</v>
      </c>
      <c r="B8396" t="s">
        <v>314</v>
      </c>
      <c r="C8396" t="s">
        <v>452</v>
      </c>
      <c r="D8396" s="34">
        <v>45505</v>
      </c>
      <c r="E8396">
        <v>436.84</v>
      </c>
      <c r="F8396" s="24">
        <v>34.67</v>
      </c>
      <c r="G8396" s="24">
        <f t="shared" si="131"/>
        <v>471.51</v>
      </c>
    </row>
    <row r="8397" spans="1:7" x14ac:dyDescent="0.25">
      <c r="A8397" t="s">
        <v>311</v>
      </c>
      <c r="B8397" t="s">
        <v>314</v>
      </c>
      <c r="C8397" t="s">
        <v>453</v>
      </c>
      <c r="D8397" s="34">
        <v>45505</v>
      </c>
      <c r="E8397">
        <v>436.84</v>
      </c>
      <c r="F8397" s="24">
        <v>34.67</v>
      </c>
      <c r="G8397" s="24">
        <f t="shared" si="131"/>
        <v>471.51</v>
      </c>
    </row>
    <row r="8398" spans="1:7" x14ac:dyDescent="0.25">
      <c r="A8398" t="s">
        <v>311</v>
      </c>
      <c r="B8398" t="s">
        <v>314</v>
      </c>
      <c r="C8398" t="s">
        <v>454</v>
      </c>
      <c r="D8398" s="34">
        <v>45505</v>
      </c>
      <c r="E8398">
        <v>436.84</v>
      </c>
      <c r="F8398" s="24">
        <v>34.67</v>
      </c>
      <c r="G8398" s="24">
        <f t="shared" si="131"/>
        <v>471.51</v>
      </c>
    </row>
    <row r="8399" spans="1:7" x14ac:dyDescent="0.25">
      <c r="A8399" t="s">
        <v>311</v>
      </c>
      <c r="B8399" t="s">
        <v>314</v>
      </c>
      <c r="C8399" t="s">
        <v>455</v>
      </c>
      <c r="D8399" s="34">
        <v>45505</v>
      </c>
      <c r="E8399">
        <v>436.84</v>
      </c>
      <c r="F8399" s="24">
        <v>34.67</v>
      </c>
      <c r="G8399" s="24">
        <f t="shared" si="131"/>
        <v>471.51</v>
      </c>
    </row>
    <row r="8400" spans="1:7" x14ac:dyDescent="0.25">
      <c r="A8400" t="s">
        <v>311</v>
      </c>
      <c r="B8400" t="s">
        <v>314</v>
      </c>
      <c r="C8400" t="s">
        <v>456</v>
      </c>
      <c r="D8400" s="34">
        <v>45505</v>
      </c>
      <c r="E8400">
        <v>436.84</v>
      </c>
      <c r="F8400" s="24">
        <v>34.67</v>
      </c>
      <c r="G8400" s="24">
        <f t="shared" si="131"/>
        <v>471.51</v>
      </c>
    </row>
    <row r="8401" spans="1:7" x14ac:dyDescent="0.25">
      <c r="A8401" t="s">
        <v>311</v>
      </c>
      <c r="B8401" t="s">
        <v>314</v>
      </c>
      <c r="C8401" t="s">
        <v>457</v>
      </c>
      <c r="D8401" s="34">
        <v>45505</v>
      </c>
      <c r="E8401">
        <v>436.84</v>
      </c>
      <c r="F8401" s="24">
        <v>34.67</v>
      </c>
      <c r="G8401" s="24">
        <f t="shared" si="131"/>
        <v>471.51</v>
      </c>
    </row>
    <row r="8402" spans="1:7" x14ac:dyDescent="0.25">
      <c r="A8402" t="s">
        <v>311</v>
      </c>
      <c r="B8402" t="s">
        <v>314</v>
      </c>
      <c r="C8402" t="s">
        <v>458</v>
      </c>
      <c r="D8402" s="34">
        <v>45505</v>
      </c>
      <c r="E8402">
        <v>436.84</v>
      </c>
      <c r="F8402" s="24">
        <v>34.67</v>
      </c>
      <c r="G8402" s="24">
        <f t="shared" si="131"/>
        <v>471.51</v>
      </c>
    </row>
    <row r="8403" spans="1:7" x14ac:dyDescent="0.25">
      <c r="A8403" t="s">
        <v>311</v>
      </c>
      <c r="B8403" t="s">
        <v>314</v>
      </c>
      <c r="C8403" t="s">
        <v>459</v>
      </c>
      <c r="D8403" s="34">
        <v>45505</v>
      </c>
      <c r="E8403">
        <v>436.84</v>
      </c>
      <c r="F8403" s="24">
        <v>34.67</v>
      </c>
      <c r="G8403" s="24">
        <f t="shared" si="131"/>
        <v>471.51</v>
      </c>
    </row>
    <row r="8404" spans="1:7" x14ac:dyDescent="0.25">
      <c r="A8404" t="s">
        <v>311</v>
      </c>
      <c r="B8404" t="s">
        <v>314</v>
      </c>
      <c r="C8404" t="s">
        <v>460</v>
      </c>
      <c r="D8404" s="34">
        <v>45505</v>
      </c>
      <c r="E8404">
        <v>436.84</v>
      </c>
      <c r="F8404" s="24">
        <v>34.67</v>
      </c>
      <c r="G8404" s="24">
        <f t="shared" si="131"/>
        <v>471.51</v>
      </c>
    </row>
    <row r="8405" spans="1:7" x14ac:dyDescent="0.25">
      <c r="A8405" t="s">
        <v>311</v>
      </c>
      <c r="B8405" t="s">
        <v>314</v>
      </c>
      <c r="C8405" t="s">
        <v>461</v>
      </c>
      <c r="D8405" s="34">
        <v>45505</v>
      </c>
      <c r="E8405">
        <v>436.84</v>
      </c>
      <c r="F8405" s="24">
        <v>34.67</v>
      </c>
      <c r="G8405" s="24">
        <f t="shared" si="131"/>
        <v>471.51</v>
      </c>
    </row>
    <row r="8406" spans="1:7" x14ac:dyDescent="0.25">
      <c r="A8406" t="s">
        <v>311</v>
      </c>
      <c r="B8406" t="s">
        <v>314</v>
      </c>
      <c r="C8406" t="s">
        <v>462</v>
      </c>
      <c r="D8406" s="34">
        <v>45505</v>
      </c>
      <c r="E8406">
        <v>436.84</v>
      </c>
      <c r="F8406" s="24">
        <v>34.67</v>
      </c>
      <c r="G8406" s="24">
        <f t="shared" si="131"/>
        <v>471.51</v>
      </c>
    </row>
    <row r="8407" spans="1:7" x14ac:dyDescent="0.25">
      <c r="A8407" t="s">
        <v>311</v>
      </c>
      <c r="B8407" t="s">
        <v>314</v>
      </c>
      <c r="C8407" t="s">
        <v>463</v>
      </c>
      <c r="D8407" s="34">
        <v>45505</v>
      </c>
      <c r="E8407">
        <v>436.84</v>
      </c>
      <c r="F8407" s="24">
        <v>34.67</v>
      </c>
      <c r="G8407" s="24">
        <f t="shared" si="131"/>
        <v>471.51</v>
      </c>
    </row>
    <row r="8408" spans="1:7" x14ac:dyDescent="0.25">
      <c r="A8408" t="s">
        <v>311</v>
      </c>
      <c r="B8408" t="s">
        <v>314</v>
      </c>
      <c r="C8408" t="s">
        <v>464</v>
      </c>
      <c r="D8408" s="34">
        <v>45505</v>
      </c>
      <c r="E8408">
        <v>436.84</v>
      </c>
      <c r="F8408" s="24">
        <v>34.67</v>
      </c>
      <c r="G8408" s="24">
        <f t="shared" si="131"/>
        <v>471.51</v>
      </c>
    </row>
    <row r="8409" spans="1:7" x14ac:dyDescent="0.25">
      <c r="A8409" t="s">
        <v>311</v>
      </c>
      <c r="B8409" t="s">
        <v>314</v>
      </c>
      <c r="C8409" t="s">
        <v>465</v>
      </c>
      <c r="D8409" s="34">
        <v>45505</v>
      </c>
      <c r="E8409">
        <v>436.84</v>
      </c>
      <c r="F8409" s="24">
        <v>34.67</v>
      </c>
      <c r="G8409" s="24">
        <f t="shared" si="131"/>
        <v>471.51</v>
      </c>
    </row>
    <row r="8410" spans="1:7" x14ac:dyDescent="0.25">
      <c r="A8410" t="s">
        <v>311</v>
      </c>
      <c r="B8410" t="s">
        <v>314</v>
      </c>
      <c r="C8410" t="s">
        <v>466</v>
      </c>
      <c r="D8410" s="34">
        <v>45505</v>
      </c>
      <c r="E8410">
        <v>436.84</v>
      </c>
      <c r="F8410" s="24">
        <v>34.67</v>
      </c>
      <c r="G8410" s="24">
        <f t="shared" si="131"/>
        <v>471.51</v>
      </c>
    </row>
    <row r="8411" spans="1:7" x14ac:dyDescent="0.25">
      <c r="A8411" t="s">
        <v>311</v>
      </c>
      <c r="B8411" t="s">
        <v>314</v>
      </c>
      <c r="C8411" t="s">
        <v>467</v>
      </c>
      <c r="D8411" s="34">
        <v>45505</v>
      </c>
      <c r="E8411">
        <v>436.84</v>
      </c>
      <c r="F8411" s="24">
        <v>34.67</v>
      </c>
      <c r="G8411" s="24">
        <f t="shared" si="131"/>
        <v>471.51</v>
      </c>
    </row>
    <row r="8412" spans="1:7" x14ac:dyDescent="0.25">
      <c r="A8412" t="s">
        <v>311</v>
      </c>
      <c r="B8412" t="s">
        <v>314</v>
      </c>
      <c r="C8412" t="s">
        <v>468</v>
      </c>
      <c r="D8412" s="34">
        <v>45505</v>
      </c>
      <c r="E8412">
        <v>436.84</v>
      </c>
      <c r="F8412" s="24">
        <v>34.67</v>
      </c>
      <c r="G8412" s="24">
        <f t="shared" si="131"/>
        <v>471.51</v>
      </c>
    </row>
    <row r="8413" spans="1:7" x14ac:dyDescent="0.25">
      <c r="A8413" t="s">
        <v>311</v>
      </c>
      <c r="B8413" t="s">
        <v>314</v>
      </c>
      <c r="C8413" t="s">
        <v>469</v>
      </c>
      <c r="D8413" s="34">
        <v>45505</v>
      </c>
      <c r="E8413">
        <v>436.84</v>
      </c>
      <c r="F8413" s="24">
        <v>34.67</v>
      </c>
      <c r="G8413" s="24">
        <f t="shared" si="131"/>
        <v>471.51</v>
      </c>
    </row>
    <row r="8414" spans="1:7" x14ac:dyDescent="0.25">
      <c r="A8414" t="s">
        <v>311</v>
      </c>
      <c r="B8414" t="s">
        <v>314</v>
      </c>
      <c r="C8414" t="s">
        <v>470</v>
      </c>
      <c r="D8414" s="34">
        <v>45505</v>
      </c>
      <c r="E8414">
        <v>436.84</v>
      </c>
      <c r="F8414" s="24">
        <v>34.67</v>
      </c>
      <c r="G8414" s="24">
        <f t="shared" si="131"/>
        <v>471.51</v>
      </c>
    </row>
    <row r="8415" spans="1:7" x14ac:dyDescent="0.25">
      <c r="A8415" t="s">
        <v>311</v>
      </c>
      <c r="B8415" t="s">
        <v>314</v>
      </c>
      <c r="C8415" t="s">
        <v>471</v>
      </c>
      <c r="D8415" s="34">
        <v>45505</v>
      </c>
      <c r="E8415">
        <v>436.84</v>
      </c>
      <c r="F8415" s="24">
        <v>34.67</v>
      </c>
      <c r="G8415" s="24">
        <f t="shared" si="131"/>
        <v>471.51</v>
      </c>
    </row>
    <row r="8416" spans="1:7" x14ac:dyDescent="0.25">
      <c r="A8416" t="s">
        <v>311</v>
      </c>
      <c r="B8416" t="s">
        <v>314</v>
      </c>
      <c r="C8416" t="s">
        <v>472</v>
      </c>
      <c r="D8416" s="34">
        <v>45505</v>
      </c>
      <c r="E8416">
        <v>436.84</v>
      </c>
      <c r="F8416" s="24">
        <v>34.67</v>
      </c>
      <c r="G8416" s="24">
        <f t="shared" si="131"/>
        <v>471.51</v>
      </c>
    </row>
    <row r="8417" spans="1:7" x14ac:dyDescent="0.25">
      <c r="A8417" t="s">
        <v>311</v>
      </c>
      <c r="B8417" t="s">
        <v>314</v>
      </c>
      <c r="C8417" t="s">
        <v>473</v>
      </c>
      <c r="D8417" s="34">
        <v>45505</v>
      </c>
      <c r="E8417">
        <v>436.84</v>
      </c>
      <c r="F8417" s="24">
        <v>34.67</v>
      </c>
      <c r="G8417" s="24">
        <f t="shared" si="131"/>
        <v>471.51</v>
      </c>
    </row>
    <row r="8418" spans="1:7" x14ac:dyDescent="0.25">
      <c r="A8418" t="s">
        <v>311</v>
      </c>
      <c r="B8418" t="s">
        <v>314</v>
      </c>
      <c r="C8418" t="s">
        <v>474</v>
      </c>
      <c r="D8418" s="34">
        <v>45505</v>
      </c>
      <c r="E8418">
        <v>436.84</v>
      </c>
      <c r="F8418" s="24">
        <v>34.67</v>
      </c>
      <c r="G8418" s="24">
        <f t="shared" si="131"/>
        <v>471.51</v>
      </c>
    </row>
    <row r="8419" spans="1:7" x14ac:dyDescent="0.25">
      <c r="A8419" t="s">
        <v>311</v>
      </c>
      <c r="B8419" t="s">
        <v>314</v>
      </c>
      <c r="C8419" t="s">
        <v>475</v>
      </c>
      <c r="D8419" s="34">
        <v>45505</v>
      </c>
      <c r="E8419">
        <v>436.84</v>
      </c>
      <c r="F8419" s="24">
        <v>34.67</v>
      </c>
      <c r="G8419" s="24">
        <f t="shared" si="131"/>
        <v>471.51</v>
      </c>
    </row>
    <row r="8420" spans="1:7" x14ac:dyDescent="0.25">
      <c r="A8420" t="s">
        <v>311</v>
      </c>
      <c r="B8420" t="s">
        <v>314</v>
      </c>
      <c r="C8420" t="s">
        <v>476</v>
      </c>
      <c r="D8420" s="34">
        <v>45505</v>
      </c>
      <c r="E8420">
        <v>435.42</v>
      </c>
      <c r="F8420" s="24">
        <v>34.56</v>
      </c>
      <c r="G8420" s="24">
        <f t="shared" si="131"/>
        <v>469.98</v>
      </c>
    </row>
    <row r="8421" spans="1:7" x14ac:dyDescent="0.25">
      <c r="A8421" t="s">
        <v>311</v>
      </c>
      <c r="B8421" t="s">
        <v>314</v>
      </c>
      <c r="C8421" t="s">
        <v>477</v>
      </c>
      <c r="D8421" s="34">
        <v>45505</v>
      </c>
      <c r="E8421">
        <v>436.84</v>
      </c>
      <c r="F8421" s="24">
        <v>34.67</v>
      </c>
      <c r="G8421" s="24">
        <f t="shared" si="131"/>
        <v>471.51</v>
      </c>
    </row>
    <row r="8422" spans="1:7" x14ac:dyDescent="0.25">
      <c r="A8422" t="s">
        <v>311</v>
      </c>
      <c r="B8422" t="s">
        <v>314</v>
      </c>
      <c r="C8422" t="s">
        <v>478</v>
      </c>
      <c r="D8422" s="34">
        <v>45505</v>
      </c>
      <c r="E8422">
        <v>436.84</v>
      </c>
      <c r="F8422" s="24">
        <v>34.67</v>
      </c>
      <c r="G8422" s="24">
        <f t="shared" si="131"/>
        <v>471.51</v>
      </c>
    </row>
    <row r="8423" spans="1:7" x14ac:dyDescent="0.25">
      <c r="A8423" t="s">
        <v>311</v>
      </c>
      <c r="B8423" t="s">
        <v>314</v>
      </c>
      <c r="C8423" t="s">
        <v>479</v>
      </c>
      <c r="D8423" s="34">
        <v>45505</v>
      </c>
      <c r="E8423">
        <v>436.84</v>
      </c>
      <c r="F8423" s="24">
        <v>34.67</v>
      </c>
      <c r="G8423" s="24">
        <f t="shared" si="131"/>
        <v>471.51</v>
      </c>
    </row>
    <row r="8424" spans="1:7" x14ac:dyDescent="0.25">
      <c r="A8424" t="s">
        <v>311</v>
      </c>
      <c r="B8424" t="s">
        <v>314</v>
      </c>
      <c r="C8424" t="s">
        <v>480</v>
      </c>
      <c r="D8424" s="34">
        <v>45505</v>
      </c>
      <c r="E8424">
        <v>436.84</v>
      </c>
      <c r="F8424" s="24">
        <v>34.67</v>
      </c>
      <c r="G8424" s="24">
        <f t="shared" si="131"/>
        <v>471.51</v>
      </c>
    </row>
    <row r="8425" spans="1:7" x14ac:dyDescent="0.25">
      <c r="A8425" t="s">
        <v>311</v>
      </c>
      <c r="B8425" t="s">
        <v>314</v>
      </c>
      <c r="C8425" t="s">
        <v>481</v>
      </c>
      <c r="D8425" s="34">
        <v>45505</v>
      </c>
      <c r="E8425">
        <v>435.42</v>
      </c>
      <c r="F8425" s="24">
        <v>34.56</v>
      </c>
      <c r="G8425" s="24">
        <f t="shared" si="131"/>
        <v>469.98</v>
      </c>
    </row>
    <row r="8426" spans="1:7" x14ac:dyDescent="0.25">
      <c r="A8426" t="s">
        <v>311</v>
      </c>
      <c r="B8426" t="s">
        <v>314</v>
      </c>
      <c r="C8426" t="s">
        <v>482</v>
      </c>
      <c r="D8426" s="34">
        <v>45505</v>
      </c>
      <c r="E8426">
        <v>435.42</v>
      </c>
      <c r="F8426" s="24">
        <v>34.56</v>
      </c>
      <c r="G8426" s="24">
        <f t="shared" si="131"/>
        <v>469.98</v>
      </c>
    </row>
    <row r="8427" spans="1:7" x14ac:dyDescent="0.25">
      <c r="A8427" t="s">
        <v>311</v>
      </c>
      <c r="B8427" t="s">
        <v>314</v>
      </c>
      <c r="C8427" t="s">
        <v>483</v>
      </c>
      <c r="D8427" s="34">
        <v>45505</v>
      </c>
      <c r="E8427">
        <v>435.42</v>
      </c>
      <c r="F8427" s="24">
        <v>34.56</v>
      </c>
      <c r="G8427" s="24">
        <f t="shared" si="131"/>
        <v>469.98</v>
      </c>
    </row>
    <row r="8428" spans="1:7" x14ac:dyDescent="0.25">
      <c r="A8428" t="s">
        <v>311</v>
      </c>
      <c r="B8428" t="s">
        <v>314</v>
      </c>
      <c r="C8428" t="s">
        <v>484</v>
      </c>
      <c r="D8428" s="34">
        <v>45505</v>
      </c>
      <c r="E8428">
        <v>435.42</v>
      </c>
      <c r="F8428" s="24">
        <v>34.56</v>
      </c>
      <c r="G8428" s="24">
        <f t="shared" si="131"/>
        <v>469.98</v>
      </c>
    </row>
    <row r="8429" spans="1:7" x14ac:dyDescent="0.25">
      <c r="A8429" t="s">
        <v>311</v>
      </c>
      <c r="B8429" t="s">
        <v>314</v>
      </c>
      <c r="C8429" t="s">
        <v>485</v>
      </c>
      <c r="D8429" s="34">
        <v>45505</v>
      </c>
      <c r="E8429">
        <v>435.42</v>
      </c>
      <c r="F8429" s="24">
        <v>34.56</v>
      </c>
      <c r="G8429" s="24">
        <f t="shared" si="131"/>
        <v>469.98</v>
      </c>
    </row>
    <row r="8430" spans="1:7" x14ac:dyDescent="0.25">
      <c r="A8430" t="s">
        <v>311</v>
      </c>
      <c r="B8430" t="s">
        <v>314</v>
      </c>
      <c r="C8430" t="s">
        <v>486</v>
      </c>
      <c r="D8430" s="34">
        <v>45505</v>
      </c>
      <c r="E8430">
        <v>435.42</v>
      </c>
      <c r="F8430" s="24">
        <v>34.56</v>
      </c>
      <c r="G8430" s="24">
        <f t="shared" si="131"/>
        <v>469.98</v>
      </c>
    </row>
    <row r="8431" spans="1:7" x14ac:dyDescent="0.25">
      <c r="A8431" t="s">
        <v>311</v>
      </c>
      <c r="B8431" t="s">
        <v>314</v>
      </c>
      <c r="C8431" t="s">
        <v>487</v>
      </c>
      <c r="D8431" s="34">
        <v>45505</v>
      </c>
      <c r="E8431">
        <v>435.42</v>
      </c>
      <c r="F8431" s="24">
        <v>34.56</v>
      </c>
      <c r="G8431" s="24">
        <f t="shared" si="131"/>
        <v>469.98</v>
      </c>
    </row>
    <row r="8432" spans="1:7" x14ac:dyDescent="0.25">
      <c r="A8432" t="s">
        <v>311</v>
      </c>
      <c r="B8432" t="s">
        <v>314</v>
      </c>
      <c r="C8432" t="s">
        <v>488</v>
      </c>
      <c r="D8432" s="34">
        <v>45505</v>
      </c>
      <c r="E8432">
        <v>435.42</v>
      </c>
      <c r="F8432" s="24">
        <v>34.56</v>
      </c>
      <c r="G8432" s="24">
        <f t="shared" si="131"/>
        <v>469.98</v>
      </c>
    </row>
    <row r="8433" spans="1:7" x14ac:dyDescent="0.25">
      <c r="A8433" t="s">
        <v>311</v>
      </c>
      <c r="B8433" t="s">
        <v>314</v>
      </c>
      <c r="C8433" t="s">
        <v>489</v>
      </c>
      <c r="D8433" s="34">
        <v>45505</v>
      </c>
      <c r="E8433">
        <v>435.42</v>
      </c>
      <c r="F8433" s="24">
        <v>34.56</v>
      </c>
      <c r="G8433" s="24">
        <f t="shared" si="131"/>
        <v>469.98</v>
      </c>
    </row>
    <row r="8434" spans="1:7" x14ac:dyDescent="0.25">
      <c r="A8434" t="s">
        <v>311</v>
      </c>
      <c r="B8434" t="s">
        <v>314</v>
      </c>
      <c r="C8434" t="s">
        <v>490</v>
      </c>
      <c r="D8434" s="34">
        <v>45505</v>
      </c>
      <c r="E8434">
        <v>435.42</v>
      </c>
      <c r="F8434" s="24">
        <v>34.56</v>
      </c>
      <c r="G8434" s="24">
        <f t="shared" si="131"/>
        <v>469.98</v>
      </c>
    </row>
    <row r="8435" spans="1:7" x14ac:dyDescent="0.25">
      <c r="A8435" t="s">
        <v>311</v>
      </c>
      <c r="B8435" t="s">
        <v>314</v>
      </c>
      <c r="C8435" t="s">
        <v>491</v>
      </c>
      <c r="D8435" s="34">
        <v>45505</v>
      </c>
      <c r="E8435">
        <v>435.42</v>
      </c>
      <c r="F8435" s="24">
        <v>34.56</v>
      </c>
      <c r="G8435" s="24">
        <f t="shared" si="131"/>
        <v>469.98</v>
      </c>
    </row>
    <row r="8436" spans="1:7" x14ac:dyDescent="0.25">
      <c r="A8436" t="s">
        <v>311</v>
      </c>
      <c r="B8436" t="s">
        <v>314</v>
      </c>
      <c r="C8436" t="s">
        <v>492</v>
      </c>
      <c r="D8436" s="34">
        <v>45505</v>
      </c>
      <c r="E8436">
        <v>435.42</v>
      </c>
      <c r="F8436" s="24">
        <v>34.56</v>
      </c>
      <c r="G8436" s="24">
        <f t="shared" si="131"/>
        <v>469.98</v>
      </c>
    </row>
    <row r="8437" spans="1:7" x14ac:dyDescent="0.25">
      <c r="A8437" t="s">
        <v>311</v>
      </c>
      <c r="B8437" t="s">
        <v>314</v>
      </c>
      <c r="C8437" t="s">
        <v>493</v>
      </c>
      <c r="D8437" s="34">
        <v>45505</v>
      </c>
      <c r="E8437">
        <v>435.42</v>
      </c>
      <c r="F8437" s="24">
        <v>34.56</v>
      </c>
      <c r="G8437" s="24">
        <f t="shared" si="131"/>
        <v>469.98</v>
      </c>
    </row>
    <row r="8438" spans="1:7" x14ac:dyDescent="0.25">
      <c r="A8438" t="s">
        <v>311</v>
      </c>
      <c r="B8438" t="s">
        <v>314</v>
      </c>
      <c r="C8438" t="s">
        <v>494</v>
      </c>
      <c r="D8438" s="34">
        <v>45505</v>
      </c>
      <c r="E8438">
        <v>435.42</v>
      </c>
      <c r="F8438" s="24">
        <v>34.56</v>
      </c>
      <c r="G8438" s="24">
        <f t="shared" si="131"/>
        <v>469.98</v>
      </c>
    </row>
    <row r="8439" spans="1:7" x14ac:dyDescent="0.25">
      <c r="A8439" t="s">
        <v>311</v>
      </c>
      <c r="B8439" t="s">
        <v>314</v>
      </c>
      <c r="C8439" t="s">
        <v>495</v>
      </c>
      <c r="D8439" s="34">
        <v>45505</v>
      </c>
      <c r="E8439">
        <v>435.42</v>
      </c>
      <c r="F8439" s="24">
        <v>34.56</v>
      </c>
      <c r="G8439" s="24">
        <f t="shared" si="131"/>
        <v>469.98</v>
      </c>
    </row>
    <row r="8440" spans="1:7" x14ac:dyDescent="0.25">
      <c r="A8440" t="s">
        <v>311</v>
      </c>
      <c r="B8440" t="s">
        <v>314</v>
      </c>
      <c r="C8440" t="s">
        <v>496</v>
      </c>
      <c r="D8440" s="34">
        <v>45505</v>
      </c>
      <c r="E8440">
        <v>435.42</v>
      </c>
      <c r="F8440" s="24">
        <v>34.56</v>
      </c>
      <c r="G8440" s="24">
        <f t="shared" si="131"/>
        <v>469.98</v>
      </c>
    </row>
    <row r="8441" spans="1:7" x14ac:dyDescent="0.25">
      <c r="A8441" t="s">
        <v>311</v>
      </c>
      <c r="B8441" t="s">
        <v>314</v>
      </c>
      <c r="C8441" t="s">
        <v>497</v>
      </c>
      <c r="D8441" s="34">
        <v>45505</v>
      </c>
      <c r="E8441">
        <v>435.42</v>
      </c>
      <c r="F8441" s="24">
        <v>34.56</v>
      </c>
      <c r="G8441" s="24">
        <f t="shared" si="131"/>
        <v>469.98</v>
      </c>
    </row>
    <row r="8442" spans="1:7" x14ac:dyDescent="0.25">
      <c r="A8442" t="s">
        <v>311</v>
      </c>
      <c r="B8442" t="s">
        <v>314</v>
      </c>
      <c r="C8442" t="s">
        <v>498</v>
      </c>
      <c r="D8442" s="34">
        <v>45505</v>
      </c>
      <c r="E8442">
        <v>435.42</v>
      </c>
      <c r="F8442" s="24">
        <v>34.56</v>
      </c>
      <c r="G8442" s="24">
        <f t="shared" si="131"/>
        <v>469.98</v>
      </c>
    </row>
    <row r="8443" spans="1:7" x14ac:dyDescent="0.25">
      <c r="A8443" t="s">
        <v>311</v>
      </c>
      <c r="B8443" t="s">
        <v>314</v>
      </c>
      <c r="C8443" t="s">
        <v>499</v>
      </c>
      <c r="D8443" s="34">
        <v>45505</v>
      </c>
      <c r="E8443">
        <v>435.42</v>
      </c>
      <c r="F8443" s="24">
        <v>34.56</v>
      </c>
      <c r="G8443" s="24">
        <f t="shared" si="131"/>
        <v>469.98</v>
      </c>
    </row>
    <row r="8444" spans="1:7" x14ac:dyDescent="0.25">
      <c r="A8444" t="s">
        <v>311</v>
      </c>
      <c r="B8444" t="s">
        <v>314</v>
      </c>
      <c r="C8444" t="s">
        <v>500</v>
      </c>
      <c r="D8444" s="34">
        <v>45505</v>
      </c>
      <c r="E8444">
        <v>435.42</v>
      </c>
      <c r="F8444" s="24">
        <v>34.56</v>
      </c>
      <c r="G8444" s="24">
        <f t="shared" si="131"/>
        <v>469.98</v>
      </c>
    </row>
    <row r="8445" spans="1:7" x14ac:dyDescent="0.25">
      <c r="A8445" t="s">
        <v>311</v>
      </c>
      <c r="B8445" t="s">
        <v>314</v>
      </c>
      <c r="C8445" t="s">
        <v>501</v>
      </c>
      <c r="D8445" s="34">
        <v>45505</v>
      </c>
      <c r="E8445">
        <v>435.42</v>
      </c>
      <c r="F8445" s="24">
        <v>34.56</v>
      </c>
      <c r="G8445" s="24">
        <f t="shared" si="131"/>
        <v>469.98</v>
      </c>
    </row>
    <row r="8446" spans="1:7" x14ac:dyDescent="0.25">
      <c r="A8446" t="s">
        <v>311</v>
      </c>
      <c r="B8446" t="s">
        <v>314</v>
      </c>
      <c r="C8446" t="s">
        <v>502</v>
      </c>
      <c r="D8446" s="34">
        <v>45505</v>
      </c>
      <c r="E8446">
        <v>435.42</v>
      </c>
      <c r="F8446" s="24">
        <v>34.56</v>
      </c>
      <c r="G8446" s="24">
        <f t="shared" si="131"/>
        <v>469.98</v>
      </c>
    </row>
    <row r="8447" spans="1:7" x14ac:dyDescent="0.25">
      <c r="A8447" t="s">
        <v>311</v>
      </c>
      <c r="B8447" t="s">
        <v>314</v>
      </c>
      <c r="C8447" t="s">
        <v>503</v>
      </c>
      <c r="D8447" s="34">
        <v>45505</v>
      </c>
      <c r="E8447">
        <v>435.42</v>
      </c>
      <c r="F8447" s="24">
        <v>34.56</v>
      </c>
      <c r="G8447" s="24">
        <f t="shared" si="131"/>
        <v>469.98</v>
      </c>
    </row>
    <row r="8448" spans="1:7" x14ac:dyDescent="0.25">
      <c r="A8448" t="s">
        <v>311</v>
      </c>
      <c r="B8448" t="s">
        <v>314</v>
      </c>
      <c r="C8448" t="s">
        <v>504</v>
      </c>
      <c r="D8448" s="34">
        <v>45505</v>
      </c>
      <c r="E8448">
        <v>435.42</v>
      </c>
      <c r="F8448" s="24">
        <v>34.56</v>
      </c>
      <c r="G8448" s="24">
        <f t="shared" si="131"/>
        <v>469.98</v>
      </c>
    </row>
    <row r="8449" spans="1:7" x14ac:dyDescent="0.25">
      <c r="A8449" t="s">
        <v>311</v>
      </c>
      <c r="B8449" t="s">
        <v>314</v>
      </c>
      <c r="C8449" t="s">
        <v>505</v>
      </c>
      <c r="D8449" s="34">
        <v>45505</v>
      </c>
      <c r="E8449">
        <v>435.42</v>
      </c>
      <c r="F8449" s="24">
        <v>34.56</v>
      </c>
      <c r="G8449" s="24">
        <f t="shared" si="131"/>
        <v>469.98</v>
      </c>
    </row>
    <row r="8450" spans="1:7" x14ac:dyDescent="0.25">
      <c r="A8450" t="s">
        <v>311</v>
      </c>
      <c r="B8450" t="s">
        <v>312</v>
      </c>
      <c r="C8450" t="s">
        <v>313</v>
      </c>
      <c r="D8450" s="34">
        <v>45536</v>
      </c>
      <c r="E8450">
        <v>956437.88</v>
      </c>
      <c r="F8450" s="24">
        <v>242054.22</v>
      </c>
      <c r="G8450" s="24">
        <f t="shared" si="131"/>
        <v>1198492.1000000001</v>
      </c>
    </row>
    <row r="8451" spans="1:7" x14ac:dyDescent="0.25">
      <c r="A8451" t="s">
        <v>311</v>
      </c>
      <c r="B8451" t="s">
        <v>314</v>
      </c>
      <c r="C8451" t="s">
        <v>315</v>
      </c>
      <c r="D8451" s="34">
        <v>45536</v>
      </c>
      <c r="E8451">
        <v>436.75</v>
      </c>
      <c r="F8451" s="24">
        <v>33.229999999999997</v>
      </c>
      <c r="G8451" s="24">
        <f t="shared" ref="G8451:G8514" si="132">SUM(E8451:F8451)</f>
        <v>469.98</v>
      </c>
    </row>
    <row r="8452" spans="1:7" x14ac:dyDescent="0.25">
      <c r="A8452" t="s">
        <v>311</v>
      </c>
      <c r="B8452" t="s">
        <v>314</v>
      </c>
      <c r="C8452" t="s">
        <v>316</v>
      </c>
      <c r="D8452" s="34">
        <v>45536</v>
      </c>
      <c r="E8452">
        <v>438.17</v>
      </c>
      <c r="F8452" s="24">
        <v>33.340000000000003</v>
      </c>
      <c r="G8452" s="24">
        <f t="shared" si="132"/>
        <v>471.51</v>
      </c>
    </row>
    <row r="8453" spans="1:7" x14ac:dyDescent="0.25">
      <c r="A8453" t="s">
        <v>311</v>
      </c>
      <c r="B8453" t="s">
        <v>314</v>
      </c>
      <c r="C8453" t="s">
        <v>317</v>
      </c>
      <c r="D8453" s="34">
        <v>45536</v>
      </c>
      <c r="E8453">
        <v>436.75</v>
      </c>
      <c r="F8453" s="24">
        <v>33.229999999999997</v>
      </c>
      <c r="G8453" s="24">
        <f t="shared" si="132"/>
        <v>469.98</v>
      </c>
    </row>
    <row r="8454" spans="1:7" x14ac:dyDescent="0.25">
      <c r="A8454" t="s">
        <v>311</v>
      </c>
      <c r="B8454" t="s">
        <v>314</v>
      </c>
      <c r="C8454" t="s">
        <v>318</v>
      </c>
      <c r="D8454" s="34">
        <v>45536</v>
      </c>
      <c r="E8454">
        <v>438.17</v>
      </c>
      <c r="F8454" s="24">
        <v>33.340000000000003</v>
      </c>
      <c r="G8454" s="24">
        <f t="shared" si="132"/>
        <v>471.51</v>
      </c>
    </row>
    <row r="8455" spans="1:7" x14ac:dyDescent="0.25">
      <c r="A8455" t="s">
        <v>311</v>
      </c>
      <c r="B8455" t="s">
        <v>314</v>
      </c>
      <c r="C8455" t="s">
        <v>319</v>
      </c>
      <c r="D8455" s="34">
        <v>45536</v>
      </c>
      <c r="E8455">
        <v>438.17</v>
      </c>
      <c r="F8455" s="24">
        <v>33.340000000000003</v>
      </c>
      <c r="G8455" s="24">
        <f t="shared" si="132"/>
        <v>471.51</v>
      </c>
    </row>
    <row r="8456" spans="1:7" x14ac:dyDescent="0.25">
      <c r="A8456" t="s">
        <v>311</v>
      </c>
      <c r="B8456" t="s">
        <v>314</v>
      </c>
      <c r="C8456" t="s">
        <v>320</v>
      </c>
      <c r="D8456" s="34">
        <v>45536</v>
      </c>
      <c r="E8456">
        <v>438.17</v>
      </c>
      <c r="F8456" s="24">
        <v>33.340000000000003</v>
      </c>
      <c r="G8456" s="24">
        <f t="shared" si="132"/>
        <v>471.51</v>
      </c>
    </row>
    <row r="8457" spans="1:7" x14ac:dyDescent="0.25">
      <c r="A8457" t="s">
        <v>311</v>
      </c>
      <c r="B8457" t="s">
        <v>314</v>
      </c>
      <c r="C8457" t="s">
        <v>321</v>
      </c>
      <c r="D8457" s="34">
        <v>45536</v>
      </c>
      <c r="E8457">
        <v>436.75</v>
      </c>
      <c r="F8457" s="24">
        <v>33.229999999999997</v>
      </c>
      <c r="G8457" s="24">
        <f t="shared" si="132"/>
        <v>469.98</v>
      </c>
    </row>
    <row r="8458" spans="1:7" x14ac:dyDescent="0.25">
      <c r="A8458" t="s">
        <v>311</v>
      </c>
      <c r="B8458" t="s">
        <v>314</v>
      </c>
      <c r="C8458" t="s">
        <v>322</v>
      </c>
      <c r="D8458" s="34">
        <v>45536</v>
      </c>
      <c r="E8458">
        <v>438.17</v>
      </c>
      <c r="F8458" s="24">
        <v>33.340000000000003</v>
      </c>
      <c r="G8458" s="24">
        <f t="shared" si="132"/>
        <v>471.51</v>
      </c>
    </row>
    <row r="8459" spans="1:7" x14ac:dyDescent="0.25">
      <c r="A8459" t="s">
        <v>311</v>
      </c>
      <c r="B8459" t="s">
        <v>314</v>
      </c>
      <c r="C8459" t="s">
        <v>323</v>
      </c>
      <c r="D8459" s="34">
        <v>45536</v>
      </c>
      <c r="E8459">
        <v>436.75</v>
      </c>
      <c r="F8459" s="24">
        <v>33.229999999999997</v>
      </c>
      <c r="G8459" s="24">
        <f t="shared" si="132"/>
        <v>469.98</v>
      </c>
    </row>
    <row r="8460" spans="1:7" x14ac:dyDescent="0.25">
      <c r="A8460" t="s">
        <v>311</v>
      </c>
      <c r="B8460" t="s">
        <v>314</v>
      </c>
      <c r="C8460" t="s">
        <v>324</v>
      </c>
      <c r="D8460" s="34">
        <v>45536</v>
      </c>
      <c r="E8460">
        <v>438.17</v>
      </c>
      <c r="F8460" s="24">
        <v>33.340000000000003</v>
      </c>
      <c r="G8460" s="24">
        <f t="shared" si="132"/>
        <v>471.51</v>
      </c>
    </row>
    <row r="8461" spans="1:7" x14ac:dyDescent="0.25">
      <c r="A8461" t="s">
        <v>311</v>
      </c>
      <c r="B8461" t="s">
        <v>314</v>
      </c>
      <c r="C8461" t="s">
        <v>325</v>
      </c>
      <c r="D8461" s="34">
        <v>45536</v>
      </c>
      <c r="E8461">
        <v>436.75</v>
      </c>
      <c r="F8461" s="24">
        <v>33.229999999999997</v>
      </c>
      <c r="G8461" s="24">
        <f t="shared" si="132"/>
        <v>469.98</v>
      </c>
    </row>
    <row r="8462" spans="1:7" x14ac:dyDescent="0.25">
      <c r="A8462" t="s">
        <v>311</v>
      </c>
      <c r="B8462" t="s">
        <v>314</v>
      </c>
      <c r="C8462" t="s">
        <v>326</v>
      </c>
      <c r="D8462" s="34">
        <v>45536</v>
      </c>
      <c r="E8462">
        <v>438.17</v>
      </c>
      <c r="F8462" s="24">
        <v>33.340000000000003</v>
      </c>
      <c r="G8462" s="24">
        <f t="shared" si="132"/>
        <v>471.51</v>
      </c>
    </row>
    <row r="8463" spans="1:7" x14ac:dyDescent="0.25">
      <c r="A8463" t="s">
        <v>311</v>
      </c>
      <c r="B8463" t="s">
        <v>314</v>
      </c>
      <c r="C8463" t="s">
        <v>327</v>
      </c>
      <c r="D8463" s="34">
        <v>45536</v>
      </c>
      <c r="E8463">
        <v>438.17</v>
      </c>
      <c r="F8463" s="24">
        <v>33.340000000000003</v>
      </c>
      <c r="G8463" s="24">
        <f t="shared" si="132"/>
        <v>471.51</v>
      </c>
    </row>
    <row r="8464" spans="1:7" x14ac:dyDescent="0.25">
      <c r="A8464" t="s">
        <v>311</v>
      </c>
      <c r="B8464" t="s">
        <v>314</v>
      </c>
      <c r="C8464" t="s">
        <v>328</v>
      </c>
      <c r="D8464" s="34">
        <v>45536</v>
      </c>
      <c r="E8464">
        <v>438.17</v>
      </c>
      <c r="F8464" s="24">
        <v>33.340000000000003</v>
      </c>
      <c r="G8464" s="24">
        <f t="shared" si="132"/>
        <v>471.51</v>
      </c>
    </row>
    <row r="8465" spans="1:7" x14ac:dyDescent="0.25">
      <c r="A8465" t="s">
        <v>311</v>
      </c>
      <c r="B8465" t="s">
        <v>314</v>
      </c>
      <c r="C8465" t="s">
        <v>329</v>
      </c>
      <c r="D8465" s="34">
        <v>45536</v>
      </c>
      <c r="E8465">
        <v>438.17</v>
      </c>
      <c r="F8465" s="24">
        <v>33.340000000000003</v>
      </c>
      <c r="G8465" s="24">
        <f t="shared" si="132"/>
        <v>471.51</v>
      </c>
    </row>
    <row r="8466" spans="1:7" x14ac:dyDescent="0.25">
      <c r="A8466" t="s">
        <v>311</v>
      </c>
      <c r="B8466" t="s">
        <v>314</v>
      </c>
      <c r="C8466" t="s">
        <v>330</v>
      </c>
      <c r="D8466" s="34">
        <v>45536</v>
      </c>
      <c r="E8466">
        <v>436.75</v>
      </c>
      <c r="F8466" s="24">
        <v>33.229999999999997</v>
      </c>
      <c r="G8466" s="24">
        <f t="shared" si="132"/>
        <v>469.98</v>
      </c>
    </row>
    <row r="8467" spans="1:7" x14ac:dyDescent="0.25">
      <c r="A8467" t="s">
        <v>311</v>
      </c>
      <c r="B8467" t="s">
        <v>314</v>
      </c>
      <c r="C8467" t="s">
        <v>331</v>
      </c>
      <c r="D8467" s="34">
        <v>45536</v>
      </c>
      <c r="E8467">
        <v>438.17</v>
      </c>
      <c r="F8467" s="24">
        <v>33.340000000000003</v>
      </c>
      <c r="G8467" s="24">
        <f t="shared" si="132"/>
        <v>471.51</v>
      </c>
    </row>
    <row r="8468" spans="1:7" x14ac:dyDescent="0.25">
      <c r="A8468" t="s">
        <v>311</v>
      </c>
      <c r="B8468" t="s">
        <v>314</v>
      </c>
      <c r="C8468" t="s">
        <v>332</v>
      </c>
      <c r="D8468" s="34">
        <v>45536</v>
      </c>
      <c r="E8468">
        <v>438.17</v>
      </c>
      <c r="F8468" s="24">
        <v>33.340000000000003</v>
      </c>
      <c r="G8468" s="24">
        <f t="shared" si="132"/>
        <v>471.51</v>
      </c>
    </row>
    <row r="8469" spans="1:7" x14ac:dyDescent="0.25">
      <c r="A8469" t="s">
        <v>311</v>
      </c>
      <c r="B8469" t="s">
        <v>314</v>
      </c>
      <c r="C8469" t="s">
        <v>333</v>
      </c>
      <c r="D8469" s="34">
        <v>45536</v>
      </c>
      <c r="E8469">
        <v>438.17</v>
      </c>
      <c r="F8469" s="24">
        <v>33.340000000000003</v>
      </c>
      <c r="G8469" s="24">
        <f t="shared" si="132"/>
        <v>471.51</v>
      </c>
    </row>
    <row r="8470" spans="1:7" x14ac:dyDescent="0.25">
      <c r="A8470" t="s">
        <v>311</v>
      </c>
      <c r="B8470" t="s">
        <v>314</v>
      </c>
      <c r="C8470" t="s">
        <v>334</v>
      </c>
      <c r="D8470" s="34">
        <v>45536</v>
      </c>
      <c r="E8470">
        <v>436.75</v>
      </c>
      <c r="F8470" s="24">
        <v>33.229999999999997</v>
      </c>
      <c r="G8470" s="24">
        <f t="shared" si="132"/>
        <v>469.98</v>
      </c>
    </row>
    <row r="8471" spans="1:7" x14ac:dyDescent="0.25">
      <c r="A8471" t="s">
        <v>311</v>
      </c>
      <c r="B8471" t="s">
        <v>314</v>
      </c>
      <c r="C8471" t="s">
        <v>335</v>
      </c>
      <c r="D8471" s="34">
        <v>45536</v>
      </c>
      <c r="E8471">
        <v>438.17</v>
      </c>
      <c r="F8471" s="24">
        <v>33.340000000000003</v>
      </c>
      <c r="G8471" s="24">
        <f t="shared" si="132"/>
        <v>471.51</v>
      </c>
    </row>
    <row r="8472" spans="1:7" x14ac:dyDescent="0.25">
      <c r="A8472" t="s">
        <v>311</v>
      </c>
      <c r="B8472" t="s">
        <v>314</v>
      </c>
      <c r="C8472" t="s">
        <v>336</v>
      </c>
      <c r="D8472" s="34">
        <v>45536</v>
      </c>
      <c r="E8472">
        <v>438.17</v>
      </c>
      <c r="F8472" s="24">
        <v>33.340000000000003</v>
      </c>
      <c r="G8472" s="24">
        <f t="shared" si="132"/>
        <v>471.51</v>
      </c>
    </row>
    <row r="8473" spans="1:7" x14ac:dyDescent="0.25">
      <c r="A8473" t="s">
        <v>311</v>
      </c>
      <c r="B8473" t="s">
        <v>314</v>
      </c>
      <c r="C8473" t="s">
        <v>337</v>
      </c>
      <c r="D8473" s="34">
        <v>45536</v>
      </c>
      <c r="E8473">
        <v>436.75</v>
      </c>
      <c r="F8473" s="24">
        <v>33.229999999999997</v>
      </c>
      <c r="G8473" s="24">
        <f t="shared" si="132"/>
        <v>469.98</v>
      </c>
    </row>
    <row r="8474" spans="1:7" x14ac:dyDescent="0.25">
      <c r="A8474" t="s">
        <v>311</v>
      </c>
      <c r="B8474" t="s">
        <v>314</v>
      </c>
      <c r="C8474" t="s">
        <v>338</v>
      </c>
      <c r="D8474" s="34">
        <v>45536</v>
      </c>
      <c r="E8474">
        <v>436.75</v>
      </c>
      <c r="F8474" s="24">
        <v>33.229999999999997</v>
      </c>
      <c r="G8474" s="24">
        <f t="shared" si="132"/>
        <v>469.98</v>
      </c>
    </row>
    <row r="8475" spans="1:7" x14ac:dyDescent="0.25">
      <c r="A8475" t="s">
        <v>311</v>
      </c>
      <c r="B8475" t="s">
        <v>314</v>
      </c>
      <c r="C8475" t="s">
        <v>339</v>
      </c>
      <c r="D8475" s="34">
        <v>45536</v>
      </c>
      <c r="E8475">
        <v>436.75</v>
      </c>
      <c r="F8475" s="24">
        <v>33.229999999999997</v>
      </c>
      <c r="G8475" s="24">
        <f t="shared" si="132"/>
        <v>469.98</v>
      </c>
    </row>
    <row r="8476" spans="1:7" x14ac:dyDescent="0.25">
      <c r="A8476" t="s">
        <v>311</v>
      </c>
      <c r="B8476" t="s">
        <v>314</v>
      </c>
      <c r="C8476" t="s">
        <v>340</v>
      </c>
      <c r="D8476" s="34">
        <v>45536</v>
      </c>
      <c r="E8476">
        <v>436.75</v>
      </c>
      <c r="F8476" s="24">
        <v>33.229999999999997</v>
      </c>
      <c r="G8476" s="24">
        <f t="shared" si="132"/>
        <v>469.98</v>
      </c>
    </row>
    <row r="8477" spans="1:7" x14ac:dyDescent="0.25">
      <c r="A8477" t="s">
        <v>311</v>
      </c>
      <c r="B8477" t="s">
        <v>314</v>
      </c>
      <c r="C8477" t="s">
        <v>341</v>
      </c>
      <c r="D8477" s="34">
        <v>45536</v>
      </c>
      <c r="E8477">
        <v>436.75</v>
      </c>
      <c r="F8477" s="24">
        <v>33.229999999999997</v>
      </c>
      <c r="G8477" s="24">
        <f t="shared" si="132"/>
        <v>469.98</v>
      </c>
    </row>
    <row r="8478" spans="1:7" x14ac:dyDescent="0.25">
      <c r="A8478" t="s">
        <v>311</v>
      </c>
      <c r="B8478" t="s">
        <v>314</v>
      </c>
      <c r="C8478" t="s">
        <v>342</v>
      </c>
      <c r="D8478" s="34">
        <v>45536</v>
      </c>
      <c r="E8478">
        <v>436.75</v>
      </c>
      <c r="F8478" s="24">
        <v>33.229999999999997</v>
      </c>
      <c r="G8478" s="24">
        <f t="shared" si="132"/>
        <v>469.98</v>
      </c>
    </row>
    <row r="8479" spans="1:7" x14ac:dyDescent="0.25">
      <c r="A8479" t="s">
        <v>311</v>
      </c>
      <c r="B8479" t="s">
        <v>314</v>
      </c>
      <c r="C8479" t="s">
        <v>343</v>
      </c>
      <c r="D8479" s="34">
        <v>45536</v>
      </c>
      <c r="E8479">
        <v>436.75</v>
      </c>
      <c r="F8479" s="24">
        <v>33.229999999999997</v>
      </c>
      <c r="G8479" s="24">
        <f t="shared" si="132"/>
        <v>469.98</v>
      </c>
    </row>
    <row r="8480" spans="1:7" x14ac:dyDescent="0.25">
      <c r="A8480" t="s">
        <v>311</v>
      </c>
      <c r="B8480" t="s">
        <v>314</v>
      </c>
      <c r="C8480" t="s">
        <v>344</v>
      </c>
      <c r="D8480" s="34">
        <v>45536</v>
      </c>
      <c r="E8480">
        <v>436.75</v>
      </c>
      <c r="F8480" s="24">
        <v>33.229999999999997</v>
      </c>
      <c r="G8480" s="24">
        <f t="shared" si="132"/>
        <v>469.98</v>
      </c>
    </row>
    <row r="8481" spans="1:7" x14ac:dyDescent="0.25">
      <c r="A8481" t="s">
        <v>311</v>
      </c>
      <c r="B8481" t="s">
        <v>314</v>
      </c>
      <c r="C8481" t="s">
        <v>345</v>
      </c>
      <c r="D8481" s="34">
        <v>45536</v>
      </c>
      <c r="E8481">
        <v>436.75</v>
      </c>
      <c r="F8481" s="24">
        <v>33.229999999999997</v>
      </c>
      <c r="G8481" s="24">
        <f t="shared" si="132"/>
        <v>469.98</v>
      </c>
    </row>
    <row r="8482" spans="1:7" x14ac:dyDescent="0.25">
      <c r="A8482" t="s">
        <v>311</v>
      </c>
      <c r="B8482" t="s">
        <v>314</v>
      </c>
      <c r="C8482" t="s">
        <v>346</v>
      </c>
      <c r="D8482" s="34">
        <v>45536</v>
      </c>
      <c r="E8482">
        <v>436.75</v>
      </c>
      <c r="F8482" s="24">
        <v>33.229999999999997</v>
      </c>
      <c r="G8482" s="24">
        <f t="shared" si="132"/>
        <v>469.98</v>
      </c>
    </row>
    <row r="8483" spans="1:7" x14ac:dyDescent="0.25">
      <c r="A8483" t="s">
        <v>311</v>
      </c>
      <c r="B8483" t="s">
        <v>314</v>
      </c>
      <c r="C8483" t="s">
        <v>347</v>
      </c>
      <c r="D8483" s="34">
        <v>45536</v>
      </c>
      <c r="E8483">
        <v>436.75</v>
      </c>
      <c r="F8483" s="24">
        <v>33.229999999999997</v>
      </c>
      <c r="G8483" s="24">
        <f t="shared" si="132"/>
        <v>469.98</v>
      </c>
    </row>
    <row r="8484" spans="1:7" x14ac:dyDescent="0.25">
      <c r="A8484" t="s">
        <v>311</v>
      </c>
      <c r="B8484" t="s">
        <v>314</v>
      </c>
      <c r="C8484" t="s">
        <v>348</v>
      </c>
      <c r="D8484" s="34">
        <v>45536</v>
      </c>
      <c r="E8484">
        <v>436.75</v>
      </c>
      <c r="F8484" s="24">
        <v>33.229999999999997</v>
      </c>
      <c r="G8484" s="24">
        <f t="shared" si="132"/>
        <v>469.98</v>
      </c>
    </row>
    <row r="8485" spans="1:7" x14ac:dyDescent="0.25">
      <c r="A8485" t="s">
        <v>311</v>
      </c>
      <c r="B8485" t="s">
        <v>314</v>
      </c>
      <c r="C8485" t="s">
        <v>349</v>
      </c>
      <c r="D8485" s="34">
        <v>45536</v>
      </c>
      <c r="E8485">
        <v>438.17</v>
      </c>
      <c r="F8485" s="24">
        <v>33.340000000000003</v>
      </c>
      <c r="G8485" s="24">
        <f t="shared" si="132"/>
        <v>471.51</v>
      </c>
    </row>
    <row r="8486" spans="1:7" x14ac:dyDescent="0.25">
      <c r="A8486" t="s">
        <v>311</v>
      </c>
      <c r="B8486" t="s">
        <v>314</v>
      </c>
      <c r="C8486" t="s">
        <v>350</v>
      </c>
      <c r="D8486" s="34">
        <v>45536</v>
      </c>
      <c r="E8486">
        <v>436.75</v>
      </c>
      <c r="F8486" s="24">
        <v>33.229999999999997</v>
      </c>
      <c r="G8486" s="24">
        <f t="shared" si="132"/>
        <v>469.98</v>
      </c>
    </row>
    <row r="8487" spans="1:7" x14ac:dyDescent="0.25">
      <c r="A8487" t="s">
        <v>311</v>
      </c>
      <c r="B8487" t="s">
        <v>314</v>
      </c>
      <c r="C8487" t="s">
        <v>351</v>
      </c>
      <c r="D8487" s="34">
        <v>45536</v>
      </c>
      <c r="E8487">
        <v>438.17</v>
      </c>
      <c r="F8487" s="24">
        <v>33.340000000000003</v>
      </c>
      <c r="G8487" s="24">
        <f t="shared" si="132"/>
        <v>471.51</v>
      </c>
    </row>
    <row r="8488" spans="1:7" x14ac:dyDescent="0.25">
      <c r="A8488" t="s">
        <v>311</v>
      </c>
      <c r="B8488" t="s">
        <v>314</v>
      </c>
      <c r="C8488" t="s">
        <v>352</v>
      </c>
      <c r="D8488" s="34">
        <v>45536</v>
      </c>
      <c r="E8488">
        <v>438.17</v>
      </c>
      <c r="F8488" s="24">
        <v>33.340000000000003</v>
      </c>
      <c r="G8488" s="24">
        <f t="shared" si="132"/>
        <v>471.51</v>
      </c>
    </row>
    <row r="8489" spans="1:7" x14ac:dyDescent="0.25">
      <c r="A8489" t="s">
        <v>311</v>
      </c>
      <c r="B8489" t="s">
        <v>314</v>
      </c>
      <c r="C8489" t="s">
        <v>353</v>
      </c>
      <c r="D8489" s="34">
        <v>45536</v>
      </c>
      <c r="E8489">
        <v>436.75</v>
      </c>
      <c r="F8489" s="24">
        <v>33.229999999999997</v>
      </c>
      <c r="G8489" s="24">
        <f t="shared" si="132"/>
        <v>469.98</v>
      </c>
    </row>
    <row r="8490" spans="1:7" x14ac:dyDescent="0.25">
      <c r="A8490" t="s">
        <v>311</v>
      </c>
      <c r="B8490" t="s">
        <v>314</v>
      </c>
      <c r="C8490" t="s">
        <v>354</v>
      </c>
      <c r="D8490" s="34">
        <v>45536</v>
      </c>
      <c r="E8490">
        <v>438.17</v>
      </c>
      <c r="F8490" s="24">
        <v>33.340000000000003</v>
      </c>
      <c r="G8490" s="24">
        <f t="shared" si="132"/>
        <v>471.51</v>
      </c>
    </row>
    <row r="8491" spans="1:7" x14ac:dyDescent="0.25">
      <c r="A8491" t="s">
        <v>311</v>
      </c>
      <c r="B8491" t="s">
        <v>314</v>
      </c>
      <c r="C8491" t="s">
        <v>355</v>
      </c>
      <c r="D8491" s="34">
        <v>45536</v>
      </c>
      <c r="E8491">
        <v>438.17</v>
      </c>
      <c r="F8491" s="24">
        <v>33.340000000000003</v>
      </c>
      <c r="G8491" s="24">
        <f t="shared" si="132"/>
        <v>471.51</v>
      </c>
    </row>
    <row r="8492" spans="1:7" x14ac:dyDescent="0.25">
      <c r="A8492" t="s">
        <v>311</v>
      </c>
      <c r="B8492" t="s">
        <v>314</v>
      </c>
      <c r="C8492" t="s">
        <v>356</v>
      </c>
      <c r="D8492" s="34">
        <v>45536</v>
      </c>
      <c r="E8492">
        <v>438.17</v>
      </c>
      <c r="F8492" s="24">
        <v>33.340000000000003</v>
      </c>
      <c r="G8492" s="24">
        <f t="shared" si="132"/>
        <v>471.51</v>
      </c>
    </row>
    <row r="8493" spans="1:7" x14ac:dyDescent="0.25">
      <c r="A8493" t="s">
        <v>311</v>
      </c>
      <c r="B8493" t="s">
        <v>314</v>
      </c>
      <c r="C8493" t="s">
        <v>357</v>
      </c>
      <c r="D8493" s="34">
        <v>45536</v>
      </c>
      <c r="E8493">
        <v>438.17</v>
      </c>
      <c r="F8493" s="24">
        <v>33.340000000000003</v>
      </c>
      <c r="G8493" s="24">
        <f t="shared" si="132"/>
        <v>471.51</v>
      </c>
    </row>
    <row r="8494" spans="1:7" x14ac:dyDescent="0.25">
      <c r="A8494" t="s">
        <v>311</v>
      </c>
      <c r="B8494" t="s">
        <v>314</v>
      </c>
      <c r="C8494" t="s">
        <v>358</v>
      </c>
      <c r="D8494" s="34">
        <v>45536</v>
      </c>
      <c r="E8494">
        <v>438.17</v>
      </c>
      <c r="F8494" s="24">
        <v>33.340000000000003</v>
      </c>
      <c r="G8494" s="24">
        <f t="shared" si="132"/>
        <v>471.51</v>
      </c>
    </row>
    <row r="8495" spans="1:7" x14ac:dyDescent="0.25">
      <c r="A8495" t="s">
        <v>311</v>
      </c>
      <c r="B8495" t="s">
        <v>314</v>
      </c>
      <c r="C8495" t="s">
        <v>359</v>
      </c>
      <c r="D8495" s="34">
        <v>45536</v>
      </c>
      <c r="E8495">
        <v>438.17</v>
      </c>
      <c r="F8495" s="24">
        <v>33.340000000000003</v>
      </c>
      <c r="G8495" s="24">
        <f t="shared" si="132"/>
        <v>471.51</v>
      </c>
    </row>
    <row r="8496" spans="1:7" x14ac:dyDescent="0.25">
      <c r="A8496" t="s">
        <v>311</v>
      </c>
      <c r="B8496" t="s">
        <v>314</v>
      </c>
      <c r="C8496" t="s">
        <v>360</v>
      </c>
      <c r="D8496" s="34">
        <v>45536</v>
      </c>
      <c r="E8496">
        <v>438.17</v>
      </c>
      <c r="F8496" s="24">
        <v>33.340000000000003</v>
      </c>
      <c r="G8496" s="24">
        <f t="shared" si="132"/>
        <v>471.51</v>
      </c>
    </row>
    <row r="8497" spans="1:7" x14ac:dyDescent="0.25">
      <c r="A8497" t="s">
        <v>311</v>
      </c>
      <c r="B8497" t="s">
        <v>314</v>
      </c>
      <c r="C8497" t="s">
        <v>361</v>
      </c>
      <c r="D8497" s="34">
        <v>45536</v>
      </c>
      <c r="E8497">
        <v>438.17</v>
      </c>
      <c r="F8497" s="24">
        <v>33.340000000000003</v>
      </c>
      <c r="G8497" s="24">
        <f t="shared" si="132"/>
        <v>471.51</v>
      </c>
    </row>
    <row r="8498" spans="1:7" x14ac:dyDescent="0.25">
      <c r="A8498" t="s">
        <v>311</v>
      </c>
      <c r="B8498" t="s">
        <v>314</v>
      </c>
      <c r="C8498" t="s">
        <v>362</v>
      </c>
      <c r="D8498" s="34">
        <v>45536</v>
      </c>
      <c r="E8498">
        <v>438.17</v>
      </c>
      <c r="F8498" s="24">
        <v>33.340000000000003</v>
      </c>
      <c r="G8498" s="24">
        <f t="shared" si="132"/>
        <v>471.51</v>
      </c>
    </row>
    <row r="8499" spans="1:7" x14ac:dyDescent="0.25">
      <c r="A8499" t="s">
        <v>311</v>
      </c>
      <c r="B8499" t="s">
        <v>314</v>
      </c>
      <c r="C8499" t="s">
        <v>363</v>
      </c>
      <c r="D8499" s="34">
        <v>45536</v>
      </c>
      <c r="E8499">
        <v>438.17</v>
      </c>
      <c r="F8499" s="24">
        <v>33.340000000000003</v>
      </c>
      <c r="G8499" s="24">
        <f t="shared" si="132"/>
        <v>471.51</v>
      </c>
    </row>
    <row r="8500" spans="1:7" x14ac:dyDescent="0.25">
      <c r="A8500" t="s">
        <v>311</v>
      </c>
      <c r="B8500" t="s">
        <v>314</v>
      </c>
      <c r="C8500" t="s">
        <v>364</v>
      </c>
      <c r="D8500" s="34">
        <v>45536</v>
      </c>
      <c r="E8500">
        <v>438.17</v>
      </c>
      <c r="F8500" s="24">
        <v>33.340000000000003</v>
      </c>
      <c r="G8500" s="24">
        <f t="shared" si="132"/>
        <v>471.51</v>
      </c>
    </row>
    <row r="8501" spans="1:7" x14ac:dyDescent="0.25">
      <c r="A8501" t="s">
        <v>311</v>
      </c>
      <c r="B8501" t="s">
        <v>314</v>
      </c>
      <c r="C8501" t="s">
        <v>365</v>
      </c>
      <c r="D8501" s="34">
        <v>45536</v>
      </c>
      <c r="E8501">
        <v>438.17</v>
      </c>
      <c r="F8501" s="24">
        <v>33.340000000000003</v>
      </c>
      <c r="G8501" s="24">
        <f t="shared" si="132"/>
        <v>471.51</v>
      </c>
    </row>
    <row r="8502" spans="1:7" x14ac:dyDescent="0.25">
      <c r="A8502" t="s">
        <v>311</v>
      </c>
      <c r="B8502" t="s">
        <v>314</v>
      </c>
      <c r="C8502" t="s">
        <v>366</v>
      </c>
      <c r="D8502" s="34">
        <v>45536</v>
      </c>
      <c r="E8502">
        <v>438.17</v>
      </c>
      <c r="F8502" s="24">
        <v>33.340000000000003</v>
      </c>
      <c r="G8502" s="24">
        <f t="shared" si="132"/>
        <v>471.51</v>
      </c>
    </row>
    <row r="8503" spans="1:7" x14ac:dyDescent="0.25">
      <c r="A8503" t="s">
        <v>311</v>
      </c>
      <c r="B8503" t="s">
        <v>314</v>
      </c>
      <c r="C8503" t="s">
        <v>367</v>
      </c>
      <c r="D8503" s="34">
        <v>45536</v>
      </c>
      <c r="E8503">
        <v>436.75</v>
      </c>
      <c r="F8503" s="24">
        <v>33.229999999999997</v>
      </c>
      <c r="G8503" s="24">
        <f t="shared" si="132"/>
        <v>469.98</v>
      </c>
    </row>
    <row r="8504" spans="1:7" x14ac:dyDescent="0.25">
      <c r="A8504" t="s">
        <v>311</v>
      </c>
      <c r="B8504" t="s">
        <v>314</v>
      </c>
      <c r="C8504" t="s">
        <v>368</v>
      </c>
      <c r="D8504" s="34">
        <v>45536</v>
      </c>
      <c r="E8504">
        <v>438.17</v>
      </c>
      <c r="F8504" s="24">
        <v>33.340000000000003</v>
      </c>
      <c r="G8504" s="24">
        <f t="shared" si="132"/>
        <v>471.51</v>
      </c>
    </row>
    <row r="8505" spans="1:7" x14ac:dyDescent="0.25">
      <c r="A8505" t="s">
        <v>311</v>
      </c>
      <c r="B8505" t="s">
        <v>314</v>
      </c>
      <c r="C8505" t="s">
        <v>369</v>
      </c>
      <c r="D8505" s="34">
        <v>45536</v>
      </c>
      <c r="E8505">
        <v>438.17</v>
      </c>
      <c r="F8505" s="24">
        <v>33.340000000000003</v>
      </c>
      <c r="G8505" s="24">
        <f t="shared" si="132"/>
        <v>471.51</v>
      </c>
    </row>
    <row r="8506" spans="1:7" x14ac:dyDescent="0.25">
      <c r="A8506" t="s">
        <v>311</v>
      </c>
      <c r="B8506" t="s">
        <v>314</v>
      </c>
      <c r="C8506" t="s">
        <v>370</v>
      </c>
      <c r="D8506" s="34">
        <v>45536</v>
      </c>
      <c r="E8506">
        <v>438.17</v>
      </c>
      <c r="F8506" s="24">
        <v>33.340000000000003</v>
      </c>
      <c r="G8506" s="24">
        <f t="shared" si="132"/>
        <v>471.51</v>
      </c>
    </row>
    <row r="8507" spans="1:7" x14ac:dyDescent="0.25">
      <c r="A8507" t="s">
        <v>311</v>
      </c>
      <c r="B8507" t="s">
        <v>314</v>
      </c>
      <c r="C8507" t="s">
        <v>371</v>
      </c>
      <c r="D8507" s="34">
        <v>45536</v>
      </c>
      <c r="E8507">
        <v>438.17</v>
      </c>
      <c r="F8507" s="24">
        <v>33.340000000000003</v>
      </c>
      <c r="G8507" s="24">
        <f t="shared" si="132"/>
        <v>471.51</v>
      </c>
    </row>
    <row r="8508" spans="1:7" x14ac:dyDescent="0.25">
      <c r="A8508" t="s">
        <v>311</v>
      </c>
      <c r="B8508" t="s">
        <v>314</v>
      </c>
      <c r="C8508" t="s">
        <v>372</v>
      </c>
      <c r="D8508" s="34">
        <v>45536</v>
      </c>
      <c r="E8508">
        <v>438.17</v>
      </c>
      <c r="F8508" s="24">
        <v>33.340000000000003</v>
      </c>
      <c r="G8508" s="24">
        <f t="shared" si="132"/>
        <v>471.51</v>
      </c>
    </row>
    <row r="8509" spans="1:7" x14ac:dyDescent="0.25">
      <c r="A8509" t="s">
        <v>311</v>
      </c>
      <c r="B8509" t="s">
        <v>314</v>
      </c>
      <c r="C8509" t="s">
        <v>373</v>
      </c>
      <c r="D8509" s="34">
        <v>45536</v>
      </c>
      <c r="E8509">
        <v>438.17</v>
      </c>
      <c r="F8509" s="24">
        <v>33.340000000000003</v>
      </c>
      <c r="G8509" s="24">
        <f t="shared" si="132"/>
        <v>471.51</v>
      </c>
    </row>
    <row r="8510" spans="1:7" x14ac:dyDescent="0.25">
      <c r="A8510" t="s">
        <v>311</v>
      </c>
      <c r="B8510" t="s">
        <v>314</v>
      </c>
      <c r="C8510" t="s">
        <v>374</v>
      </c>
      <c r="D8510" s="34">
        <v>45536</v>
      </c>
      <c r="E8510">
        <v>436.75</v>
      </c>
      <c r="F8510" s="24">
        <v>33.229999999999997</v>
      </c>
      <c r="G8510" s="24">
        <f t="shared" si="132"/>
        <v>469.98</v>
      </c>
    </row>
    <row r="8511" spans="1:7" x14ac:dyDescent="0.25">
      <c r="A8511" t="s">
        <v>311</v>
      </c>
      <c r="B8511" t="s">
        <v>314</v>
      </c>
      <c r="C8511" t="s">
        <v>375</v>
      </c>
      <c r="D8511" s="34">
        <v>45536</v>
      </c>
      <c r="E8511">
        <v>438.17</v>
      </c>
      <c r="F8511" s="24">
        <v>33.340000000000003</v>
      </c>
      <c r="G8511" s="24">
        <f t="shared" si="132"/>
        <v>471.51</v>
      </c>
    </row>
    <row r="8512" spans="1:7" x14ac:dyDescent="0.25">
      <c r="A8512" t="s">
        <v>311</v>
      </c>
      <c r="B8512" t="s">
        <v>314</v>
      </c>
      <c r="C8512" t="s">
        <v>376</v>
      </c>
      <c r="D8512" s="34">
        <v>45536</v>
      </c>
      <c r="E8512">
        <v>438.17</v>
      </c>
      <c r="F8512" s="24">
        <v>33.340000000000003</v>
      </c>
      <c r="G8512" s="24">
        <f t="shared" si="132"/>
        <v>471.51</v>
      </c>
    </row>
    <row r="8513" spans="1:7" x14ac:dyDescent="0.25">
      <c r="A8513" t="s">
        <v>311</v>
      </c>
      <c r="B8513" t="s">
        <v>314</v>
      </c>
      <c r="C8513" t="s">
        <v>377</v>
      </c>
      <c r="D8513" s="34">
        <v>45536</v>
      </c>
      <c r="E8513">
        <v>438.17</v>
      </c>
      <c r="F8513" s="24">
        <v>33.340000000000003</v>
      </c>
      <c r="G8513" s="24">
        <f t="shared" si="132"/>
        <v>471.51</v>
      </c>
    </row>
    <row r="8514" spans="1:7" x14ac:dyDescent="0.25">
      <c r="A8514" t="s">
        <v>311</v>
      </c>
      <c r="B8514" t="s">
        <v>314</v>
      </c>
      <c r="C8514" t="s">
        <v>378</v>
      </c>
      <c r="D8514" s="34">
        <v>45536</v>
      </c>
      <c r="E8514">
        <v>438.17</v>
      </c>
      <c r="F8514" s="24">
        <v>33.340000000000003</v>
      </c>
      <c r="G8514" s="24">
        <f t="shared" si="132"/>
        <v>471.51</v>
      </c>
    </row>
    <row r="8515" spans="1:7" x14ac:dyDescent="0.25">
      <c r="A8515" t="s">
        <v>311</v>
      </c>
      <c r="B8515" t="s">
        <v>314</v>
      </c>
      <c r="C8515" t="s">
        <v>379</v>
      </c>
      <c r="D8515" s="34">
        <v>45536</v>
      </c>
      <c r="E8515">
        <v>436.75</v>
      </c>
      <c r="F8515" s="24">
        <v>33.229999999999997</v>
      </c>
      <c r="G8515" s="24">
        <f t="shared" ref="G8515:G8578" si="133">SUM(E8515:F8515)</f>
        <v>469.98</v>
      </c>
    </row>
    <row r="8516" spans="1:7" x14ac:dyDescent="0.25">
      <c r="A8516" t="s">
        <v>311</v>
      </c>
      <c r="B8516" t="s">
        <v>314</v>
      </c>
      <c r="C8516" t="s">
        <v>380</v>
      </c>
      <c r="D8516" s="34">
        <v>45536</v>
      </c>
      <c r="E8516">
        <v>436.75</v>
      </c>
      <c r="F8516" s="24">
        <v>33.229999999999997</v>
      </c>
      <c r="G8516" s="24">
        <f t="shared" si="133"/>
        <v>469.98</v>
      </c>
    </row>
    <row r="8517" spans="1:7" x14ac:dyDescent="0.25">
      <c r="A8517" t="s">
        <v>311</v>
      </c>
      <c r="B8517" t="s">
        <v>314</v>
      </c>
      <c r="C8517" t="s">
        <v>381</v>
      </c>
      <c r="D8517" s="34">
        <v>45536</v>
      </c>
      <c r="E8517">
        <v>436.75</v>
      </c>
      <c r="F8517" s="24">
        <v>33.229999999999997</v>
      </c>
      <c r="G8517" s="24">
        <f t="shared" si="133"/>
        <v>469.98</v>
      </c>
    </row>
    <row r="8518" spans="1:7" x14ac:dyDescent="0.25">
      <c r="A8518" t="s">
        <v>311</v>
      </c>
      <c r="B8518" t="s">
        <v>314</v>
      </c>
      <c r="C8518" t="s">
        <v>382</v>
      </c>
      <c r="D8518" s="34">
        <v>45536</v>
      </c>
      <c r="E8518">
        <v>436.75</v>
      </c>
      <c r="F8518" s="24">
        <v>33.229999999999997</v>
      </c>
      <c r="G8518" s="24">
        <f t="shared" si="133"/>
        <v>469.98</v>
      </c>
    </row>
    <row r="8519" spans="1:7" x14ac:dyDescent="0.25">
      <c r="A8519" t="s">
        <v>311</v>
      </c>
      <c r="B8519" t="s">
        <v>314</v>
      </c>
      <c r="C8519" t="s">
        <v>383</v>
      </c>
      <c r="D8519" s="34">
        <v>45536</v>
      </c>
      <c r="E8519">
        <v>436.75</v>
      </c>
      <c r="F8519" s="24">
        <v>33.229999999999997</v>
      </c>
      <c r="G8519" s="24">
        <f t="shared" si="133"/>
        <v>469.98</v>
      </c>
    </row>
    <row r="8520" spans="1:7" x14ac:dyDescent="0.25">
      <c r="A8520" t="s">
        <v>311</v>
      </c>
      <c r="B8520" t="s">
        <v>314</v>
      </c>
      <c r="C8520" t="s">
        <v>384</v>
      </c>
      <c r="D8520" s="34">
        <v>45536</v>
      </c>
      <c r="E8520">
        <v>436.75</v>
      </c>
      <c r="F8520" s="24">
        <v>33.229999999999997</v>
      </c>
      <c r="G8520" s="24">
        <f t="shared" si="133"/>
        <v>469.98</v>
      </c>
    </row>
    <row r="8521" spans="1:7" x14ac:dyDescent="0.25">
      <c r="A8521" t="s">
        <v>311</v>
      </c>
      <c r="B8521" t="s">
        <v>314</v>
      </c>
      <c r="C8521" t="s">
        <v>385</v>
      </c>
      <c r="D8521" s="34">
        <v>45536</v>
      </c>
      <c r="E8521">
        <v>436.75</v>
      </c>
      <c r="F8521" s="24">
        <v>33.229999999999997</v>
      </c>
      <c r="G8521" s="24">
        <f t="shared" si="133"/>
        <v>469.98</v>
      </c>
    </row>
    <row r="8522" spans="1:7" x14ac:dyDescent="0.25">
      <c r="A8522" t="s">
        <v>311</v>
      </c>
      <c r="B8522" t="s">
        <v>314</v>
      </c>
      <c r="C8522" t="s">
        <v>386</v>
      </c>
      <c r="D8522" s="34">
        <v>45536</v>
      </c>
      <c r="E8522">
        <v>436.75</v>
      </c>
      <c r="F8522" s="24">
        <v>33.229999999999997</v>
      </c>
      <c r="G8522" s="24">
        <f t="shared" si="133"/>
        <v>469.98</v>
      </c>
    </row>
    <row r="8523" spans="1:7" x14ac:dyDescent="0.25">
      <c r="A8523" t="s">
        <v>311</v>
      </c>
      <c r="B8523" t="s">
        <v>314</v>
      </c>
      <c r="C8523" t="s">
        <v>387</v>
      </c>
      <c r="D8523" s="34">
        <v>45536</v>
      </c>
      <c r="E8523">
        <v>436.75</v>
      </c>
      <c r="F8523" s="24">
        <v>33.229999999999997</v>
      </c>
      <c r="G8523" s="24">
        <f t="shared" si="133"/>
        <v>469.98</v>
      </c>
    </row>
    <row r="8524" spans="1:7" x14ac:dyDescent="0.25">
      <c r="A8524" t="s">
        <v>311</v>
      </c>
      <c r="B8524" t="s">
        <v>314</v>
      </c>
      <c r="C8524" t="s">
        <v>388</v>
      </c>
      <c r="D8524" s="34">
        <v>45536</v>
      </c>
      <c r="E8524">
        <v>436.75</v>
      </c>
      <c r="F8524" s="24">
        <v>33.229999999999997</v>
      </c>
      <c r="G8524" s="24">
        <f t="shared" si="133"/>
        <v>469.98</v>
      </c>
    </row>
    <row r="8525" spans="1:7" x14ac:dyDescent="0.25">
      <c r="A8525" t="s">
        <v>311</v>
      </c>
      <c r="B8525" t="s">
        <v>314</v>
      </c>
      <c r="C8525" t="s">
        <v>389</v>
      </c>
      <c r="D8525" s="34">
        <v>45536</v>
      </c>
      <c r="E8525">
        <v>436.75</v>
      </c>
      <c r="F8525" s="24">
        <v>33.229999999999997</v>
      </c>
      <c r="G8525" s="24">
        <f t="shared" si="133"/>
        <v>469.98</v>
      </c>
    </row>
    <row r="8526" spans="1:7" x14ac:dyDescent="0.25">
      <c r="A8526" t="s">
        <v>311</v>
      </c>
      <c r="B8526" t="s">
        <v>314</v>
      </c>
      <c r="C8526" t="s">
        <v>390</v>
      </c>
      <c r="D8526" s="34">
        <v>45536</v>
      </c>
      <c r="E8526">
        <v>436.75</v>
      </c>
      <c r="F8526" s="24">
        <v>33.229999999999997</v>
      </c>
      <c r="G8526" s="24">
        <f t="shared" si="133"/>
        <v>469.98</v>
      </c>
    </row>
    <row r="8527" spans="1:7" x14ac:dyDescent="0.25">
      <c r="A8527" t="s">
        <v>311</v>
      </c>
      <c r="B8527" t="s">
        <v>314</v>
      </c>
      <c r="C8527" t="s">
        <v>391</v>
      </c>
      <c r="D8527" s="34">
        <v>45536</v>
      </c>
      <c r="E8527">
        <v>436.75</v>
      </c>
      <c r="F8527" s="24">
        <v>33.229999999999997</v>
      </c>
      <c r="G8527" s="24">
        <f t="shared" si="133"/>
        <v>469.98</v>
      </c>
    </row>
    <row r="8528" spans="1:7" x14ac:dyDescent="0.25">
      <c r="A8528" t="s">
        <v>311</v>
      </c>
      <c r="B8528" t="s">
        <v>314</v>
      </c>
      <c r="C8528" t="s">
        <v>392</v>
      </c>
      <c r="D8528" s="34">
        <v>45536</v>
      </c>
      <c r="E8528">
        <v>436.75</v>
      </c>
      <c r="F8528" s="24">
        <v>33.229999999999997</v>
      </c>
      <c r="G8528" s="24">
        <f t="shared" si="133"/>
        <v>469.98</v>
      </c>
    </row>
    <row r="8529" spans="1:7" x14ac:dyDescent="0.25">
      <c r="A8529" t="s">
        <v>311</v>
      </c>
      <c r="B8529" t="s">
        <v>314</v>
      </c>
      <c r="C8529" t="s">
        <v>393</v>
      </c>
      <c r="D8529" s="34">
        <v>45536</v>
      </c>
      <c r="E8529">
        <v>436.75</v>
      </c>
      <c r="F8529" s="24">
        <v>33.229999999999997</v>
      </c>
      <c r="G8529" s="24">
        <f t="shared" si="133"/>
        <v>469.98</v>
      </c>
    </row>
    <row r="8530" spans="1:7" x14ac:dyDescent="0.25">
      <c r="A8530" t="s">
        <v>311</v>
      </c>
      <c r="B8530" t="s">
        <v>314</v>
      </c>
      <c r="C8530" t="s">
        <v>394</v>
      </c>
      <c r="D8530" s="34">
        <v>45536</v>
      </c>
      <c r="E8530">
        <v>436.75</v>
      </c>
      <c r="F8530" s="24">
        <v>33.229999999999997</v>
      </c>
      <c r="G8530" s="24">
        <f t="shared" si="133"/>
        <v>469.98</v>
      </c>
    </row>
    <row r="8531" spans="1:7" x14ac:dyDescent="0.25">
      <c r="A8531" t="s">
        <v>311</v>
      </c>
      <c r="B8531" t="s">
        <v>314</v>
      </c>
      <c r="C8531" t="s">
        <v>395</v>
      </c>
      <c r="D8531" s="34">
        <v>45536</v>
      </c>
      <c r="E8531">
        <v>436.75</v>
      </c>
      <c r="F8531" s="24">
        <v>33.229999999999997</v>
      </c>
      <c r="G8531" s="24">
        <f t="shared" si="133"/>
        <v>469.98</v>
      </c>
    </row>
    <row r="8532" spans="1:7" x14ac:dyDescent="0.25">
      <c r="A8532" t="s">
        <v>311</v>
      </c>
      <c r="B8532" t="s">
        <v>314</v>
      </c>
      <c r="C8532" t="s">
        <v>396</v>
      </c>
      <c r="D8532" s="34">
        <v>45536</v>
      </c>
      <c r="E8532">
        <v>436.75</v>
      </c>
      <c r="F8532" s="24">
        <v>33.229999999999997</v>
      </c>
      <c r="G8532" s="24">
        <f t="shared" si="133"/>
        <v>469.98</v>
      </c>
    </row>
    <row r="8533" spans="1:7" x14ac:dyDescent="0.25">
      <c r="A8533" t="s">
        <v>311</v>
      </c>
      <c r="B8533" t="s">
        <v>314</v>
      </c>
      <c r="C8533" t="s">
        <v>397</v>
      </c>
      <c r="D8533" s="34">
        <v>45536</v>
      </c>
      <c r="E8533">
        <v>436.75</v>
      </c>
      <c r="F8533" s="24">
        <v>33.229999999999997</v>
      </c>
      <c r="G8533" s="24">
        <f t="shared" si="133"/>
        <v>469.98</v>
      </c>
    </row>
    <row r="8534" spans="1:7" x14ac:dyDescent="0.25">
      <c r="A8534" t="s">
        <v>311</v>
      </c>
      <c r="B8534" t="s">
        <v>314</v>
      </c>
      <c r="C8534" t="s">
        <v>398</v>
      </c>
      <c r="D8534" s="34">
        <v>45536</v>
      </c>
      <c r="E8534">
        <v>436.75</v>
      </c>
      <c r="F8534" s="24">
        <v>33.229999999999997</v>
      </c>
      <c r="G8534" s="24">
        <f t="shared" si="133"/>
        <v>469.98</v>
      </c>
    </row>
    <row r="8535" spans="1:7" x14ac:dyDescent="0.25">
      <c r="A8535" t="s">
        <v>311</v>
      </c>
      <c r="B8535" t="s">
        <v>314</v>
      </c>
      <c r="C8535" t="s">
        <v>399</v>
      </c>
      <c r="D8535" s="34">
        <v>45536</v>
      </c>
      <c r="E8535">
        <v>436.75</v>
      </c>
      <c r="F8535" s="24">
        <v>33.229999999999997</v>
      </c>
      <c r="G8535" s="24">
        <f t="shared" si="133"/>
        <v>469.98</v>
      </c>
    </row>
    <row r="8536" spans="1:7" x14ac:dyDescent="0.25">
      <c r="A8536" t="s">
        <v>311</v>
      </c>
      <c r="B8536" t="s">
        <v>314</v>
      </c>
      <c r="C8536" t="s">
        <v>400</v>
      </c>
      <c r="D8536" s="34">
        <v>45536</v>
      </c>
      <c r="E8536">
        <v>436.75</v>
      </c>
      <c r="F8536" s="24">
        <v>33.229999999999997</v>
      </c>
      <c r="G8536" s="24">
        <f t="shared" si="133"/>
        <v>469.98</v>
      </c>
    </row>
    <row r="8537" spans="1:7" x14ac:dyDescent="0.25">
      <c r="A8537" t="s">
        <v>311</v>
      </c>
      <c r="B8537" t="s">
        <v>314</v>
      </c>
      <c r="C8537" t="s">
        <v>401</v>
      </c>
      <c r="D8537" s="34">
        <v>45536</v>
      </c>
      <c r="E8537">
        <v>436.75</v>
      </c>
      <c r="F8537" s="24">
        <v>33.229999999999997</v>
      </c>
      <c r="G8537" s="24">
        <f t="shared" si="133"/>
        <v>469.98</v>
      </c>
    </row>
    <row r="8538" spans="1:7" x14ac:dyDescent="0.25">
      <c r="A8538" t="s">
        <v>311</v>
      </c>
      <c r="B8538" t="s">
        <v>314</v>
      </c>
      <c r="C8538" t="s">
        <v>402</v>
      </c>
      <c r="D8538" s="34">
        <v>45536</v>
      </c>
      <c r="E8538">
        <v>436.75</v>
      </c>
      <c r="F8538" s="24">
        <v>33.229999999999997</v>
      </c>
      <c r="G8538" s="24">
        <f t="shared" si="133"/>
        <v>469.98</v>
      </c>
    </row>
    <row r="8539" spans="1:7" x14ac:dyDescent="0.25">
      <c r="A8539" t="s">
        <v>311</v>
      </c>
      <c r="B8539" t="s">
        <v>314</v>
      </c>
      <c r="C8539" t="s">
        <v>403</v>
      </c>
      <c r="D8539" s="34">
        <v>45536</v>
      </c>
      <c r="E8539">
        <v>436.75</v>
      </c>
      <c r="F8539" s="24">
        <v>33.229999999999997</v>
      </c>
      <c r="G8539" s="24">
        <f t="shared" si="133"/>
        <v>469.98</v>
      </c>
    </row>
    <row r="8540" spans="1:7" x14ac:dyDescent="0.25">
      <c r="A8540" t="s">
        <v>311</v>
      </c>
      <c r="B8540" t="s">
        <v>314</v>
      </c>
      <c r="C8540" t="s">
        <v>404</v>
      </c>
      <c r="D8540" s="34">
        <v>45536</v>
      </c>
      <c r="E8540">
        <v>436.75</v>
      </c>
      <c r="F8540" s="24">
        <v>33.229999999999997</v>
      </c>
      <c r="G8540" s="24">
        <f t="shared" si="133"/>
        <v>469.98</v>
      </c>
    </row>
    <row r="8541" spans="1:7" x14ac:dyDescent="0.25">
      <c r="A8541" t="s">
        <v>311</v>
      </c>
      <c r="B8541" t="s">
        <v>314</v>
      </c>
      <c r="C8541" t="s">
        <v>405</v>
      </c>
      <c r="D8541" s="34">
        <v>45536</v>
      </c>
      <c r="E8541">
        <v>436.75</v>
      </c>
      <c r="F8541" s="24">
        <v>33.229999999999997</v>
      </c>
      <c r="G8541" s="24">
        <f t="shared" si="133"/>
        <v>469.98</v>
      </c>
    </row>
    <row r="8542" spans="1:7" x14ac:dyDescent="0.25">
      <c r="A8542" t="s">
        <v>311</v>
      </c>
      <c r="B8542" t="s">
        <v>314</v>
      </c>
      <c r="C8542" t="s">
        <v>406</v>
      </c>
      <c r="D8542" s="34">
        <v>45536</v>
      </c>
      <c r="E8542">
        <v>436.75</v>
      </c>
      <c r="F8542" s="24">
        <v>33.229999999999997</v>
      </c>
      <c r="G8542" s="24">
        <f t="shared" si="133"/>
        <v>469.98</v>
      </c>
    </row>
    <row r="8543" spans="1:7" x14ac:dyDescent="0.25">
      <c r="A8543" t="s">
        <v>311</v>
      </c>
      <c r="B8543" t="s">
        <v>314</v>
      </c>
      <c r="C8543" t="s">
        <v>407</v>
      </c>
      <c r="D8543" s="34">
        <v>45536</v>
      </c>
      <c r="E8543">
        <v>436.75</v>
      </c>
      <c r="F8543" s="24">
        <v>33.229999999999997</v>
      </c>
      <c r="G8543" s="24">
        <f t="shared" si="133"/>
        <v>469.98</v>
      </c>
    </row>
    <row r="8544" spans="1:7" x14ac:dyDescent="0.25">
      <c r="A8544" t="s">
        <v>311</v>
      </c>
      <c r="B8544" t="s">
        <v>314</v>
      </c>
      <c r="C8544" t="s">
        <v>408</v>
      </c>
      <c r="D8544" s="34">
        <v>45536</v>
      </c>
      <c r="E8544">
        <v>436.75</v>
      </c>
      <c r="F8544" s="24">
        <v>33.229999999999997</v>
      </c>
      <c r="G8544" s="24">
        <f t="shared" si="133"/>
        <v>469.98</v>
      </c>
    </row>
    <row r="8545" spans="1:7" x14ac:dyDescent="0.25">
      <c r="A8545" t="s">
        <v>311</v>
      </c>
      <c r="B8545" t="s">
        <v>314</v>
      </c>
      <c r="C8545" t="s">
        <v>409</v>
      </c>
      <c r="D8545" s="34">
        <v>45536</v>
      </c>
      <c r="E8545">
        <v>436.75</v>
      </c>
      <c r="F8545" s="24">
        <v>33.229999999999997</v>
      </c>
      <c r="G8545" s="24">
        <f t="shared" si="133"/>
        <v>469.98</v>
      </c>
    </row>
    <row r="8546" spans="1:7" x14ac:dyDescent="0.25">
      <c r="A8546" t="s">
        <v>311</v>
      </c>
      <c r="B8546" t="s">
        <v>314</v>
      </c>
      <c r="C8546" t="s">
        <v>410</v>
      </c>
      <c r="D8546" s="34">
        <v>45536</v>
      </c>
      <c r="E8546">
        <v>436.75</v>
      </c>
      <c r="F8546" s="24">
        <v>33.229999999999997</v>
      </c>
      <c r="G8546" s="24">
        <f t="shared" si="133"/>
        <v>469.98</v>
      </c>
    </row>
    <row r="8547" spans="1:7" x14ac:dyDescent="0.25">
      <c r="A8547" t="s">
        <v>311</v>
      </c>
      <c r="B8547" t="s">
        <v>314</v>
      </c>
      <c r="C8547" t="s">
        <v>411</v>
      </c>
      <c r="D8547" s="34">
        <v>45536</v>
      </c>
      <c r="E8547">
        <v>436.75</v>
      </c>
      <c r="F8547" s="24">
        <v>33.229999999999997</v>
      </c>
      <c r="G8547" s="24">
        <f t="shared" si="133"/>
        <v>469.98</v>
      </c>
    </row>
    <row r="8548" spans="1:7" x14ac:dyDescent="0.25">
      <c r="A8548" t="s">
        <v>311</v>
      </c>
      <c r="B8548" t="s">
        <v>314</v>
      </c>
      <c r="C8548" t="s">
        <v>412</v>
      </c>
      <c r="D8548" s="34">
        <v>45536</v>
      </c>
      <c r="E8548">
        <v>436.75</v>
      </c>
      <c r="F8548" s="24">
        <v>33.229999999999997</v>
      </c>
      <c r="G8548" s="24">
        <f t="shared" si="133"/>
        <v>469.98</v>
      </c>
    </row>
    <row r="8549" spans="1:7" x14ac:dyDescent="0.25">
      <c r="A8549" t="s">
        <v>311</v>
      </c>
      <c r="B8549" t="s">
        <v>314</v>
      </c>
      <c r="C8549" t="s">
        <v>413</v>
      </c>
      <c r="D8549" s="34">
        <v>45536</v>
      </c>
      <c r="E8549">
        <v>436.75</v>
      </c>
      <c r="F8549" s="24">
        <v>33.229999999999997</v>
      </c>
      <c r="G8549" s="24">
        <f t="shared" si="133"/>
        <v>469.98</v>
      </c>
    </row>
    <row r="8550" spans="1:7" x14ac:dyDescent="0.25">
      <c r="A8550" t="s">
        <v>311</v>
      </c>
      <c r="B8550" t="s">
        <v>314</v>
      </c>
      <c r="C8550" t="s">
        <v>414</v>
      </c>
      <c r="D8550" s="34">
        <v>45536</v>
      </c>
      <c r="E8550">
        <v>436.75</v>
      </c>
      <c r="F8550" s="24">
        <v>33.229999999999997</v>
      </c>
      <c r="G8550" s="24">
        <f t="shared" si="133"/>
        <v>469.98</v>
      </c>
    </row>
    <row r="8551" spans="1:7" x14ac:dyDescent="0.25">
      <c r="A8551" t="s">
        <v>311</v>
      </c>
      <c r="B8551" t="s">
        <v>314</v>
      </c>
      <c r="C8551" t="s">
        <v>415</v>
      </c>
      <c r="D8551" s="34">
        <v>45536</v>
      </c>
      <c r="E8551">
        <v>436.75</v>
      </c>
      <c r="F8551" s="24">
        <v>33.229999999999997</v>
      </c>
      <c r="G8551" s="24">
        <f t="shared" si="133"/>
        <v>469.98</v>
      </c>
    </row>
    <row r="8552" spans="1:7" x14ac:dyDescent="0.25">
      <c r="A8552" t="s">
        <v>311</v>
      </c>
      <c r="B8552" t="s">
        <v>314</v>
      </c>
      <c r="C8552" t="s">
        <v>416</v>
      </c>
      <c r="D8552" s="34">
        <v>45536</v>
      </c>
      <c r="E8552">
        <v>436.75</v>
      </c>
      <c r="F8552" s="24">
        <v>33.229999999999997</v>
      </c>
      <c r="G8552" s="24">
        <f t="shared" si="133"/>
        <v>469.98</v>
      </c>
    </row>
    <row r="8553" spans="1:7" x14ac:dyDescent="0.25">
      <c r="A8553" t="s">
        <v>311</v>
      </c>
      <c r="B8553" t="s">
        <v>314</v>
      </c>
      <c r="C8553" t="s">
        <v>417</v>
      </c>
      <c r="D8553" s="34">
        <v>45536</v>
      </c>
      <c r="E8553">
        <v>436.75</v>
      </c>
      <c r="F8553" s="24">
        <v>33.229999999999997</v>
      </c>
      <c r="G8553" s="24">
        <f t="shared" si="133"/>
        <v>469.98</v>
      </c>
    </row>
    <row r="8554" spans="1:7" x14ac:dyDescent="0.25">
      <c r="A8554" t="s">
        <v>311</v>
      </c>
      <c r="B8554" t="s">
        <v>314</v>
      </c>
      <c r="C8554" t="s">
        <v>418</v>
      </c>
      <c r="D8554" s="34">
        <v>45536</v>
      </c>
      <c r="E8554">
        <v>436.75</v>
      </c>
      <c r="F8554" s="24">
        <v>33.229999999999997</v>
      </c>
      <c r="G8554" s="24">
        <f t="shared" si="133"/>
        <v>469.98</v>
      </c>
    </row>
    <row r="8555" spans="1:7" x14ac:dyDescent="0.25">
      <c r="A8555" t="s">
        <v>311</v>
      </c>
      <c r="B8555" t="s">
        <v>314</v>
      </c>
      <c r="C8555" t="s">
        <v>419</v>
      </c>
      <c r="D8555" s="34">
        <v>45536</v>
      </c>
      <c r="E8555">
        <v>436.75</v>
      </c>
      <c r="F8555" s="24">
        <v>33.229999999999997</v>
      </c>
      <c r="G8555" s="24">
        <f t="shared" si="133"/>
        <v>469.98</v>
      </c>
    </row>
    <row r="8556" spans="1:7" x14ac:dyDescent="0.25">
      <c r="A8556" t="s">
        <v>311</v>
      </c>
      <c r="B8556" t="s">
        <v>314</v>
      </c>
      <c r="C8556" t="s">
        <v>420</v>
      </c>
      <c r="D8556" s="34">
        <v>45536</v>
      </c>
      <c r="E8556">
        <v>436.75</v>
      </c>
      <c r="F8556" s="24">
        <v>33.229999999999997</v>
      </c>
      <c r="G8556" s="24">
        <f t="shared" si="133"/>
        <v>469.98</v>
      </c>
    </row>
    <row r="8557" spans="1:7" x14ac:dyDescent="0.25">
      <c r="A8557" t="s">
        <v>311</v>
      </c>
      <c r="B8557" t="s">
        <v>314</v>
      </c>
      <c r="C8557" t="s">
        <v>421</v>
      </c>
      <c r="D8557" s="34">
        <v>45536</v>
      </c>
      <c r="E8557">
        <v>436.75</v>
      </c>
      <c r="F8557" s="24">
        <v>33.229999999999997</v>
      </c>
      <c r="G8557" s="24">
        <f t="shared" si="133"/>
        <v>469.98</v>
      </c>
    </row>
    <row r="8558" spans="1:7" x14ac:dyDescent="0.25">
      <c r="A8558" t="s">
        <v>311</v>
      </c>
      <c r="B8558" t="s">
        <v>314</v>
      </c>
      <c r="C8558" t="s">
        <v>422</v>
      </c>
      <c r="D8558" s="34">
        <v>45536</v>
      </c>
      <c r="E8558">
        <v>436.75</v>
      </c>
      <c r="F8558" s="24">
        <v>33.229999999999997</v>
      </c>
      <c r="G8558" s="24">
        <f t="shared" si="133"/>
        <v>469.98</v>
      </c>
    </row>
    <row r="8559" spans="1:7" x14ac:dyDescent="0.25">
      <c r="A8559" t="s">
        <v>311</v>
      </c>
      <c r="B8559" t="s">
        <v>314</v>
      </c>
      <c r="C8559" t="s">
        <v>423</v>
      </c>
      <c r="D8559" s="34">
        <v>45536</v>
      </c>
      <c r="E8559">
        <v>436.75</v>
      </c>
      <c r="F8559" s="24">
        <v>33.229999999999997</v>
      </c>
      <c r="G8559" s="24">
        <f t="shared" si="133"/>
        <v>469.98</v>
      </c>
    </row>
    <row r="8560" spans="1:7" x14ac:dyDescent="0.25">
      <c r="A8560" t="s">
        <v>311</v>
      </c>
      <c r="B8560" t="s">
        <v>314</v>
      </c>
      <c r="C8560" t="s">
        <v>424</v>
      </c>
      <c r="D8560" s="34">
        <v>45536</v>
      </c>
      <c r="E8560">
        <v>436.75</v>
      </c>
      <c r="F8560" s="24">
        <v>33.229999999999997</v>
      </c>
      <c r="G8560" s="24">
        <f t="shared" si="133"/>
        <v>469.98</v>
      </c>
    </row>
    <row r="8561" spans="1:7" x14ac:dyDescent="0.25">
      <c r="A8561" t="s">
        <v>311</v>
      </c>
      <c r="B8561" t="s">
        <v>314</v>
      </c>
      <c r="C8561" t="s">
        <v>425</v>
      </c>
      <c r="D8561" s="34">
        <v>45536</v>
      </c>
      <c r="E8561">
        <v>436.75</v>
      </c>
      <c r="F8561" s="24">
        <v>33.229999999999997</v>
      </c>
      <c r="G8561" s="24">
        <f t="shared" si="133"/>
        <v>469.98</v>
      </c>
    </row>
    <row r="8562" spans="1:7" x14ac:dyDescent="0.25">
      <c r="A8562" t="s">
        <v>311</v>
      </c>
      <c r="B8562" t="s">
        <v>314</v>
      </c>
      <c r="C8562" t="s">
        <v>426</v>
      </c>
      <c r="D8562" s="34">
        <v>45536</v>
      </c>
      <c r="E8562">
        <v>438.17</v>
      </c>
      <c r="F8562" s="24">
        <v>33.340000000000003</v>
      </c>
      <c r="G8562" s="24">
        <f t="shared" si="133"/>
        <v>471.51</v>
      </c>
    </row>
    <row r="8563" spans="1:7" x14ac:dyDescent="0.25">
      <c r="A8563" t="s">
        <v>311</v>
      </c>
      <c r="B8563" t="s">
        <v>314</v>
      </c>
      <c r="C8563" t="s">
        <v>427</v>
      </c>
      <c r="D8563" s="34">
        <v>45536</v>
      </c>
      <c r="E8563">
        <v>436.75</v>
      </c>
      <c r="F8563" s="24">
        <v>33.229999999999997</v>
      </c>
      <c r="G8563" s="24">
        <f t="shared" si="133"/>
        <v>469.98</v>
      </c>
    </row>
    <row r="8564" spans="1:7" x14ac:dyDescent="0.25">
      <c r="A8564" t="s">
        <v>311</v>
      </c>
      <c r="B8564" t="s">
        <v>314</v>
      </c>
      <c r="C8564" t="s">
        <v>428</v>
      </c>
      <c r="D8564" s="34">
        <v>45536</v>
      </c>
      <c r="E8564">
        <v>436.75</v>
      </c>
      <c r="F8564" s="24">
        <v>33.229999999999997</v>
      </c>
      <c r="G8564" s="24">
        <f t="shared" si="133"/>
        <v>469.98</v>
      </c>
    </row>
    <row r="8565" spans="1:7" x14ac:dyDescent="0.25">
      <c r="A8565" t="s">
        <v>311</v>
      </c>
      <c r="B8565" t="s">
        <v>314</v>
      </c>
      <c r="C8565" t="s">
        <v>429</v>
      </c>
      <c r="D8565" s="34">
        <v>45536</v>
      </c>
      <c r="E8565">
        <v>436.75</v>
      </c>
      <c r="F8565" s="24">
        <v>33.229999999999997</v>
      </c>
      <c r="G8565" s="24">
        <f t="shared" si="133"/>
        <v>469.98</v>
      </c>
    </row>
    <row r="8566" spans="1:7" x14ac:dyDescent="0.25">
      <c r="A8566" t="s">
        <v>311</v>
      </c>
      <c r="B8566" t="s">
        <v>314</v>
      </c>
      <c r="C8566" t="s">
        <v>430</v>
      </c>
      <c r="D8566" s="34">
        <v>45536</v>
      </c>
      <c r="E8566">
        <v>438.17</v>
      </c>
      <c r="F8566" s="24">
        <v>33.340000000000003</v>
      </c>
      <c r="G8566" s="24">
        <f t="shared" si="133"/>
        <v>471.51</v>
      </c>
    </row>
    <row r="8567" spans="1:7" x14ac:dyDescent="0.25">
      <c r="A8567" t="s">
        <v>311</v>
      </c>
      <c r="B8567" t="s">
        <v>314</v>
      </c>
      <c r="C8567" t="s">
        <v>431</v>
      </c>
      <c r="D8567" s="34">
        <v>45536</v>
      </c>
      <c r="E8567">
        <v>438.17</v>
      </c>
      <c r="F8567" s="24">
        <v>33.340000000000003</v>
      </c>
      <c r="G8567" s="24">
        <f t="shared" si="133"/>
        <v>471.51</v>
      </c>
    </row>
    <row r="8568" spans="1:7" x14ac:dyDescent="0.25">
      <c r="A8568" t="s">
        <v>311</v>
      </c>
      <c r="B8568" t="s">
        <v>314</v>
      </c>
      <c r="C8568" t="s">
        <v>432</v>
      </c>
      <c r="D8568" s="34">
        <v>45536</v>
      </c>
      <c r="E8568">
        <v>438.17</v>
      </c>
      <c r="F8568" s="24">
        <v>33.340000000000003</v>
      </c>
      <c r="G8568" s="24">
        <f t="shared" si="133"/>
        <v>471.51</v>
      </c>
    </row>
    <row r="8569" spans="1:7" x14ac:dyDescent="0.25">
      <c r="A8569" t="s">
        <v>311</v>
      </c>
      <c r="B8569" t="s">
        <v>314</v>
      </c>
      <c r="C8569" t="s">
        <v>433</v>
      </c>
      <c r="D8569" s="34">
        <v>45536</v>
      </c>
      <c r="E8569">
        <v>438.17</v>
      </c>
      <c r="F8569" s="24">
        <v>33.340000000000003</v>
      </c>
      <c r="G8569" s="24">
        <f t="shared" si="133"/>
        <v>471.51</v>
      </c>
    </row>
    <row r="8570" spans="1:7" x14ac:dyDescent="0.25">
      <c r="A8570" t="s">
        <v>311</v>
      </c>
      <c r="B8570" t="s">
        <v>314</v>
      </c>
      <c r="C8570" t="s">
        <v>434</v>
      </c>
      <c r="D8570" s="34">
        <v>45536</v>
      </c>
      <c r="E8570">
        <v>438.17</v>
      </c>
      <c r="F8570" s="24">
        <v>33.340000000000003</v>
      </c>
      <c r="G8570" s="24">
        <f t="shared" si="133"/>
        <v>471.51</v>
      </c>
    </row>
    <row r="8571" spans="1:7" x14ac:dyDescent="0.25">
      <c r="A8571" t="s">
        <v>311</v>
      </c>
      <c r="B8571" t="s">
        <v>314</v>
      </c>
      <c r="C8571" t="s">
        <v>435</v>
      </c>
      <c r="D8571" s="34">
        <v>45536</v>
      </c>
      <c r="E8571">
        <v>438.17</v>
      </c>
      <c r="F8571" s="24">
        <v>33.340000000000003</v>
      </c>
      <c r="G8571" s="24">
        <f t="shared" si="133"/>
        <v>471.51</v>
      </c>
    </row>
    <row r="8572" spans="1:7" x14ac:dyDescent="0.25">
      <c r="A8572" t="s">
        <v>311</v>
      </c>
      <c r="B8572" t="s">
        <v>314</v>
      </c>
      <c r="C8572" t="s">
        <v>436</v>
      </c>
      <c r="D8572" s="34">
        <v>45536</v>
      </c>
      <c r="E8572">
        <v>438.17</v>
      </c>
      <c r="F8572" s="24">
        <v>33.340000000000003</v>
      </c>
      <c r="G8572" s="24">
        <f t="shared" si="133"/>
        <v>471.51</v>
      </c>
    </row>
    <row r="8573" spans="1:7" x14ac:dyDescent="0.25">
      <c r="A8573" t="s">
        <v>311</v>
      </c>
      <c r="B8573" t="s">
        <v>314</v>
      </c>
      <c r="C8573" t="s">
        <v>437</v>
      </c>
      <c r="D8573" s="34">
        <v>45536</v>
      </c>
      <c r="E8573">
        <v>438.17</v>
      </c>
      <c r="F8573" s="24">
        <v>33.340000000000003</v>
      </c>
      <c r="G8573" s="24">
        <f t="shared" si="133"/>
        <v>471.51</v>
      </c>
    </row>
    <row r="8574" spans="1:7" x14ac:dyDescent="0.25">
      <c r="A8574" t="s">
        <v>311</v>
      </c>
      <c r="B8574" t="s">
        <v>314</v>
      </c>
      <c r="C8574" t="s">
        <v>438</v>
      </c>
      <c r="D8574" s="34">
        <v>45536</v>
      </c>
      <c r="E8574">
        <v>438.17</v>
      </c>
      <c r="F8574" s="24">
        <v>33.340000000000003</v>
      </c>
      <c r="G8574" s="24">
        <f t="shared" si="133"/>
        <v>471.51</v>
      </c>
    </row>
    <row r="8575" spans="1:7" x14ac:dyDescent="0.25">
      <c r="A8575" t="s">
        <v>311</v>
      </c>
      <c r="B8575" t="s">
        <v>314</v>
      </c>
      <c r="C8575" t="s">
        <v>439</v>
      </c>
      <c r="D8575" s="34">
        <v>45536</v>
      </c>
      <c r="E8575">
        <v>438.17</v>
      </c>
      <c r="F8575" s="24">
        <v>33.340000000000003</v>
      </c>
      <c r="G8575" s="24">
        <f t="shared" si="133"/>
        <v>471.51</v>
      </c>
    </row>
    <row r="8576" spans="1:7" x14ac:dyDescent="0.25">
      <c r="A8576" t="s">
        <v>311</v>
      </c>
      <c r="B8576" t="s">
        <v>314</v>
      </c>
      <c r="C8576" t="s">
        <v>440</v>
      </c>
      <c r="D8576" s="34">
        <v>45536</v>
      </c>
      <c r="E8576">
        <v>438.17</v>
      </c>
      <c r="F8576" s="24">
        <v>33.340000000000003</v>
      </c>
      <c r="G8576" s="24">
        <f t="shared" si="133"/>
        <v>471.51</v>
      </c>
    </row>
    <row r="8577" spans="1:7" x14ac:dyDescent="0.25">
      <c r="A8577" t="s">
        <v>311</v>
      </c>
      <c r="B8577" t="s">
        <v>314</v>
      </c>
      <c r="C8577" t="s">
        <v>441</v>
      </c>
      <c r="D8577" s="34">
        <v>45536</v>
      </c>
      <c r="E8577">
        <v>438.17</v>
      </c>
      <c r="F8577" s="24">
        <v>33.340000000000003</v>
      </c>
      <c r="G8577" s="24">
        <f t="shared" si="133"/>
        <v>471.51</v>
      </c>
    </row>
    <row r="8578" spans="1:7" x14ac:dyDescent="0.25">
      <c r="A8578" t="s">
        <v>311</v>
      </c>
      <c r="B8578" t="s">
        <v>314</v>
      </c>
      <c r="C8578" t="s">
        <v>442</v>
      </c>
      <c r="D8578" s="34">
        <v>45536</v>
      </c>
      <c r="E8578">
        <v>438.17</v>
      </c>
      <c r="F8578" s="24">
        <v>33.340000000000003</v>
      </c>
      <c r="G8578" s="24">
        <f t="shared" si="133"/>
        <v>471.51</v>
      </c>
    </row>
    <row r="8579" spans="1:7" x14ac:dyDescent="0.25">
      <c r="A8579" t="s">
        <v>311</v>
      </c>
      <c r="B8579" t="s">
        <v>314</v>
      </c>
      <c r="C8579" t="s">
        <v>443</v>
      </c>
      <c r="D8579" s="34">
        <v>45536</v>
      </c>
      <c r="E8579">
        <v>438.17</v>
      </c>
      <c r="F8579" s="24">
        <v>33.340000000000003</v>
      </c>
      <c r="G8579" s="24">
        <f t="shared" ref="G8579:G8642" si="134">SUM(E8579:F8579)</f>
        <v>471.51</v>
      </c>
    </row>
    <row r="8580" spans="1:7" x14ac:dyDescent="0.25">
      <c r="A8580" t="s">
        <v>311</v>
      </c>
      <c r="B8580" t="s">
        <v>314</v>
      </c>
      <c r="C8580" t="s">
        <v>444</v>
      </c>
      <c r="D8580" s="34">
        <v>45536</v>
      </c>
      <c r="E8580">
        <v>438.17</v>
      </c>
      <c r="F8580" s="24">
        <v>33.340000000000003</v>
      </c>
      <c r="G8580" s="24">
        <f t="shared" si="134"/>
        <v>471.51</v>
      </c>
    </row>
    <row r="8581" spans="1:7" x14ac:dyDescent="0.25">
      <c r="A8581" t="s">
        <v>311</v>
      </c>
      <c r="B8581" t="s">
        <v>314</v>
      </c>
      <c r="C8581" t="s">
        <v>445</v>
      </c>
      <c r="D8581" s="34">
        <v>45536</v>
      </c>
      <c r="E8581">
        <v>438.17</v>
      </c>
      <c r="F8581" s="24">
        <v>33.340000000000003</v>
      </c>
      <c r="G8581" s="24">
        <f t="shared" si="134"/>
        <v>471.51</v>
      </c>
    </row>
    <row r="8582" spans="1:7" x14ac:dyDescent="0.25">
      <c r="A8582" t="s">
        <v>311</v>
      </c>
      <c r="B8582" t="s">
        <v>314</v>
      </c>
      <c r="C8582" t="s">
        <v>446</v>
      </c>
      <c r="D8582" s="34">
        <v>45536</v>
      </c>
      <c r="E8582">
        <v>438.17</v>
      </c>
      <c r="F8582" s="24">
        <v>33.340000000000003</v>
      </c>
      <c r="G8582" s="24">
        <f t="shared" si="134"/>
        <v>471.51</v>
      </c>
    </row>
    <row r="8583" spans="1:7" x14ac:dyDescent="0.25">
      <c r="A8583" t="s">
        <v>311</v>
      </c>
      <c r="B8583" t="s">
        <v>314</v>
      </c>
      <c r="C8583" t="s">
        <v>447</v>
      </c>
      <c r="D8583" s="34">
        <v>45536</v>
      </c>
      <c r="E8583">
        <v>438.17</v>
      </c>
      <c r="F8583" s="24">
        <v>33.340000000000003</v>
      </c>
      <c r="G8583" s="24">
        <f t="shared" si="134"/>
        <v>471.51</v>
      </c>
    </row>
    <row r="8584" spans="1:7" x14ac:dyDescent="0.25">
      <c r="A8584" t="s">
        <v>311</v>
      </c>
      <c r="B8584" t="s">
        <v>314</v>
      </c>
      <c r="C8584" t="s">
        <v>448</v>
      </c>
      <c r="D8584" s="34">
        <v>45536</v>
      </c>
      <c r="E8584">
        <v>438.17</v>
      </c>
      <c r="F8584" s="24">
        <v>33.340000000000003</v>
      </c>
      <c r="G8584" s="24">
        <f t="shared" si="134"/>
        <v>471.51</v>
      </c>
    </row>
    <row r="8585" spans="1:7" x14ac:dyDescent="0.25">
      <c r="A8585" t="s">
        <v>311</v>
      </c>
      <c r="B8585" t="s">
        <v>314</v>
      </c>
      <c r="C8585" t="s">
        <v>449</v>
      </c>
      <c r="D8585" s="34">
        <v>45536</v>
      </c>
      <c r="E8585">
        <v>438.17</v>
      </c>
      <c r="F8585" s="24">
        <v>33.340000000000003</v>
      </c>
      <c r="G8585" s="24">
        <f t="shared" si="134"/>
        <v>471.51</v>
      </c>
    </row>
    <row r="8586" spans="1:7" x14ac:dyDescent="0.25">
      <c r="A8586" t="s">
        <v>311</v>
      </c>
      <c r="B8586" t="s">
        <v>314</v>
      </c>
      <c r="C8586" t="s">
        <v>450</v>
      </c>
      <c r="D8586" s="34">
        <v>45536</v>
      </c>
      <c r="E8586">
        <v>438.17</v>
      </c>
      <c r="F8586" s="24">
        <v>33.340000000000003</v>
      </c>
      <c r="G8586" s="24">
        <f t="shared" si="134"/>
        <v>471.51</v>
      </c>
    </row>
    <row r="8587" spans="1:7" x14ac:dyDescent="0.25">
      <c r="A8587" t="s">
        <v>311</v>
      </c>
      <c r="B8587" t="s">
        <v>314</v>
      </c>
      <c r="C8587" t="s">
        <v>451</v>
      </c>
      <c r="D8587" s="34">
        <v>45536</v>
      </c>
      <c r="E8587">
        <v>438.17</v>
      </c>
      <c r="F8587" s="24">
        <v>33.340000000000003</v>
      </c>
      <c r="G8587" s="24">
        <f t="shared" si="134"/>
        <v>471.51</v>
      </c>
    </row>
    <row r="8588" spans="1:7" x14ac:dyDescent="0.25">
      <c r="A8588" t="s">
        <v>311</v>
      </c>
      <c r="B8588" t="s">
        <v>314</v>
      </c>
      <c r="C8588" t="s">
        <v>452</v>
      </c>
      <c r="D8588" s="34">
        <v>45536</v>
      </c>
      <c r="E8588">
        <v>438.17</v>
      </c>
      <c r="F8588" s="24">
        <v>33.340000000000003</v>
      </c>
      <c r="G8588" s="24">
        <f t="shared" si="134"/>
        <v>471.51</v>
      </c>
    </row>
    <row r="8589" spans="1:7" x14ac:dyDescent="0.25">
      <c r="A8589" t="s">
        <v>311</v>
      </c>
      <c r="B8589" t="s">
        <v>314</v>
      </c>
      <c r="C8589" t="s">
        <v>453</v>
      </c>
      <c r="D8589" s="34">
        <v>45536</v>
      </c>
      <c r="E8589">
        <v>438.17</v>
      </c>
      <c r="F8589" s="24">
        <v>33.340000000000003</v>
      </c>
      <c r="G8589" s="24">
        <f t="shared" si="134"/>
        <v>471.51</v>
      </c>
    </row>
    <row r="8590" spans="1:7" x14ac:dyDescent="0.25">
      <c r="A8590" t="s">
        <v>311</v>
      </c>
      <c r="B8590" t="s">
        <v>314</v>
      </c>
      <c r="C8590" t="s">
        <v>454</v>
      </c>
      <c r="D8590" s="34">
        <v>45536</v>
      </c>
      <c r="E8590">
        <v>438.17</v>
      </c>
      <c r="F8590" s="24">
        <v>33.340000000000003</v>
      </c>
      <c r="G8590" s="24">
        <f t="shared" si="134"/>
        <v>471.51</v>
      </c>
    </row>
    <row r="8591" spans="1:7" x14ac:dyDescent="0.25">
      <c r="A8591" t="s">
        <v>311</v>
      </c>
      <c r="B8591" t="s">
        <v>314</v>
      </c>
      <c r="C8591" t="s">
        <v>455</v>
      </c>
      <c r="D8591" s="34">
        <v>45536</v>
      </c>
      <c r="E8591">
        <v>438.17</v>
      </c>
      <c r="F8591" s="24">
        <v>33.340000000000003</v>
      </c>
      <c r="G8591" s="24">
        <f t="shared" si="134"/>
        <v>471.51</v>
      </c>
    </row>
    <row r="8592" spans="1:7" x14ac:dyDescent="0.25">
      <c r="A8592" t="s">
        <v>311</v>
      </c>
      <c r="B8592" t="s">
        <v>314</v>
      </c>
      <c r="C8592" t="s">
        <v>456</v>
      </c>
      <c r="D8592" s="34">
        <v>45536</v>
      </c>
      <c r="E8592">
        <v>438.17</v>
      </c>
      <c r="F8592" s="24">
        <v>33.340000000000003</v>
      </c>
      <c r="G8592" s="24">
        <f t="shared" si="134"/>
        <v>471.51</v>
      </c>
    </row>
    <row r="8593" spans="1:7" x14ac:dyDescent="0.25">
      <c r="A8593" t="s">
        <v>311</v>
      </c>
      <c r="B8593" t="s">
        <v>314</v>
      </c>
      <c r="C8593" t="s">
        <v>457</v>
      </c>
      <c r="D8593" s="34">
        <v>45536</v>
      </c>
      <c r="E8593">
        <v>438.17</v>
      </c>
      <c r="F8593" s="24">
        <v>33.340000000000003</v>
      </c>
      <c r="G8593" s="24">
        <f t="shared" si="134"/>
        <v>471.51</v>
      </c>
    </row>
    <row r="8594" spans="1:7" x14ac:dyDescent="0.25">
      <c r="A8594" t="s">
        <v>311</v>
      </c>
      <c r="B8594" t="s">
        <v>314</v>
      </c>
      <c r="C8594" t="s">
        <v>458</v>
      </c>
      <c r="D8594" s="34">
        <v>45536</v>
      </c>
      <c r="E8594">
        <v>438.17</v>
      </c>
      <c r="F8594" s="24">
        <v>33.340000000000003</v>
      </c>
      <c r="G8594" s="24">
        <f t="shared" si="134"/>
        <v>471.51</v>
      </c>
    </row>
    <row r="8595" spans="1:7" x14ac:dyDescent="0.25">
      <c r="A8595" t="s">
        <v>311</v>
      </c>
      <c r="B8595" t="s">
        <v>314</v>
      </c>
      <c r="C8595" t="s">
        <v>459</v>
      </c>
      <c r="D8595" s="34">
        <v>45536</v>
      </c>
      <c r="E8595">
        <v>438.17</v>
      </c>
      <c r="F8595" s="24">
        <v>33.340000000000003</v>
      </c>
      <c r="G8595" s="24">
        <f t="shared" si="134"/>
        <v>471.51</v>
      </c>
    </row>
    <row r="8596" spans="1:7" x14ac:dyDescent="0.25">
      <c r="A8596" t="s">
        <v>311</v>
      </c>
      <c r="B8596" t="s">
        <v>314</v>
      </c>
      <c r="C8596" t="s">
        <v>460</v>
      </c>
      <c r="D8596" s="34">
        <v>45536</v>
      </c>
      <c r="E8596">
        <v>438.17</v>
      </c>
      <c r="F8596" s="24">
        <v>33.340000000000003</v>
      </c>
      <c r="G8596" s="24">
        <f t="shared" si="134"/>
        <v>471.51</v>
      </c>
    </row>
    <row r="8597" spans="1:7" x14ac:dyDescent="0.25">
      <c r="A8597" t="s">
        <v>311</v>
      </c>
      <c r="B8597" t="s">
        <v>314</v>
      </c>
      <c r="C8597" t="s">
        <v>461</v>
      </c>
      <c r="D8597" s="34">
        <v>45536</v>
      </c>
      <c r="E8597">
        <v>438.17</v>
      </c>
      <c r="F8597" s="24">
        <v>33.340000000000003</v>
      </c>
      <c r="G8597" s="24">
        <f t="shared" si="134"/>
        <v>471.51</v>
      </c>
    </row>
    <row r="8598" spans="1:7" x14ac:dyDescent="0.25">
      <c r="A8598" t="s">
        <v>311</v>
      </c>
      <c r="B8598" t="s">
        <v>314</v>
      </c>
      <c r="C8598" t="s">
        <v>462</v>
      </c>
      <c r="D8598" s="34">
        <v>45536</v>
      </c>
      <c r="E8598">
        <v>438.17</v>
      </c>
      <c r="F8598" s="24">
        <v>33.340000000000003</v>
      </c>
      <c r="G8598" s="24">
        <f t="shared" si="134"/>
        <v>471.51</v>
      </c>
    </row>
    <row r="8599" spans="1:7" x14ac:dyDescent="0.25">
      <c r="A8599" t="s">
        <v>311</v>
      </c>
      <c r="B8599" t="s">
        <v>314</v>
      </c>
      <c r="C8599" t="s">
        <v>463</v>
      </c>
      <c r="D8599" s="34">
        <v>45536</v>
      </c>
      <c r="E8599">
        <v>438.17</v>
      </c>
      <c r="F8599" s="24">
        <v>33.340000000000003</v>
      </c>
      <c r="G8599" s="24">
        <f t="shared" si="134"/>
        <v>471.51</v>
      </c>
    </row>
    <row r="8600" spans="1:7" x14ac:dyDescent="0.25">
      <c r="A8600" t="s">
        <v>311</v>
      </c>
      <c r="B8600" t="s">
        <v>314</v>
      </c>
      <c r="C8600" t="s">
        <v>464</v>
      </c>
      <c r="D8600" s="34">
        <v>45536</v>
      </c>
      <c r="E8600">
        <v>438.17</v>
      </c>
      <c r="F8600" s="24">
        <v>33.340000000000003</v>
      </c>
      <c r="G8600" s="24">
        <f t="shared" si="134"/>
        <v>471.51</v>
      </c>
    </row>
    <row r="8601" spans="1:7" x14ac:dyDescent="0.25">
      <c r="A8601" t="s">
        <v>311</v>
      </c>
      <c r="B8601" t="s">
        <v>314</v>
      </c>
      <c r="C8601" t="s">
        <v>465</v>
      </c>
      <c r="D8601" s="34">
        <v>45536</v>
      </c>
      <c r="E8601">
        <v>438.17</v>
      </c>
      <c r="F8601" s="24">
        <v>33.340000000000003</v>
      </c>
      <c r="G8601" s="24">
        <f t="shared" si="134"/>
        <v>471.51</v>
      </c>
    </row>
    <row r="8602" spans="1:7" x14ac:dyDescent="0.25">
      <c r="A8602" t="s">
        <v>311</v>
      </c>
      <c r="B8602" t="s">
        <v>314</v>
      </c>
      <c r="C8602" t="s">
        <v>466</v>
      </c>
      <c r="D8602" s="34">
        <v>45536</v>
      </c>
      <c r="E8602">
        <v>438.17</v>
      </c>
      <c r="F8602" s="24">
        <v>33.340000000000003</v>
      </c>
      <c r="G8602" s="24">
        <f t="shared" si="134"/>
        <v>471.51</v>
      </c>
    </row>
    <row r="8603" spans="1:7" x14ac:dyDescent="0.25">
      <c r="A8603" t="s">
        <v>311</v>
      </c>
      <c r="B8603" t="s">
        <v>314</v>
      </c>
      <c r="C8603" t="s">
        <v>467</v>
      </c>
      <c r="D8603" s="34">
        <v>45536</v>
      </c>
      <c r="E8603">
        <v>438.17</v>
      </c>
      <c r="F8603" s="24">
        <v>33.340000000000003</v>
      </c>
      <c r="G8603" s="24">
        <f t="shared" si="134"/>
        <v>471.51</v>
      </c>
    </row>
    <row r="8604" spans="1:7" x14ac:dyDescent="0.25">
      <c r="A8604" t="s">
        <v>311</v>
      </c>
      <c r="B8604" t="s">
        <v>314</v>
      </c>
      <c r="C8604" t="s">
        <v>468</v>
      </c>
      <c r="D8604" s="34">
        <v>45536</v>
      </c>
      <c r="E8604">
        <v>438.17</v>
      </c>
      <c r="F8604" s="24">
        <v>33.340000000000003</v>
      </c>
      <c r="G8604" s="24">
        <f t="shared" si="134"/>
        <v>471.51</v>
      </c>
    </row>
    <row r="8605" spans="1:7" x14ac:dyDescent="0.25">
      <c r="A8605" t="s">
        <v>311</v>
      </c>
      <c r="B8605" t="s">
        <v>314</v>
      </c>
      <c r="C8605" t="s">
        <v>469</v>
      </c>
      <c r="D8605" s="34">
        <v>45536</v>
      </c>
      <c r="E8605">
        <v>438.17</v>
      </c>
      <c r="F8605" s="24">
        <v>33.340000000000003</v>
      </c>
      <c r="G8605" s="24">
        <f t="shared" si="134"/>
        <v>471.51</v>
      </c>
    </row>
    <row r="8606" spans="1:7" x14ac:dyDescent="0.25">
      <c r="A8606" t="s">
        <v>311</v>
      </c>
      <c r="B8606" t="s">
        <v>314</v>
      </c>
      <c r="C8606" t="s">
        <v>470</v>
      </c>
      <c r="D8606" s="34">
        <v>45536</v>
      </c>
      <c r="E8606">
        <v>438.17</v>
      </c>
      <c r="F8606" s="24">
        <v>33.340000000000003</v>
      </c>
      <c r="G8606" s="24">
        <f t="shared" si="134"/>
        <v>471.51</v>
      </c>
    </row>
    <row r="8607" spans="1:7" x14ac:dyDescent="0.25">
      <c r="A8607" t="s">
        <v>311</v>
      </c>
      <c r="B8607" t="s">
        <v>314</v>
      </c>
      <c r="C8607" t="s">
        <v>471</v>
      </c>
      <c r="D8607" s="34">
        <v>45536</v>
      </c>
      <c r="E8607">
        <v>438.17</v>
      </c>
      <c r="F8607" s="24">
        <v>33.340000000000003</v>
      </c>
      <c r="G8607" s="24">
        <f t="shared" si="134"/>
        <v>471.51</v>
      </c>
    </row>
    <row r="8608" spans="1:7" x14ac:dyDescent="0.25">
      <c r="A8608" t="s">
        <v>311</v>
      </c>
      <c r="B8608" t="s">
        <v>314</v>
      </c>
      <c r="C8608" t="s">
        <v>472</v>
      </c>
      <c r="D8608" s="34">
        <v>45536</v>
      </c>
      <c r="E8608">
        <v>438.17</v>
      </c>
      <c r="F8608" s="24">
        <v>33.340000000000003</v>
      </c>
      <c r="G8608" s="24">
        <f t="shared" si="134"/>
        <v>471.51</v>
      </c>
    </row>
    <row r="8609" spans="1:7" x14ac:dyDescent="0.25">
      <c r="A8609" t="s">
        <v>311</v>
      </c>
      <c r="B8609" t="s">
        <v>314</v>
      </c>
      <c r="C8609" t="s">
        <v>473</v>
      </c>
      <c r="D8609" s="34">
        <v>45536</v>
      </c>
      <c r="E8609">
        <v>438.17</v>
      </c>
      <c r="F8609" s="24">
        <v>33.340000000000003</v>
      </c>
      <c r="G8609" s="24">
        <f t="shared" si="134"/>
        <v>471.51</v>
      </c>
    </row>
    <row r="8610" spans="1:7" x14ac:dyDescent="0.25">
      <c r="A8610" t="s">
        <v>311</v>
      </c>
      <c r="B8610" t="s">
        <v>314</v>
      </c>
      <c r="C8610" t="s">
        <v>474</v>
      </c>
      <c r="D8610" s="34">
        <v>45536</v>
      </c>
      <c r="E8610">
        <v>438.17</v>
      </c>
      <c r="F8610" s="24">
        <v>33.340000000000003</v>
      </c>
      <c r="G8610" s="24">
        <f t="shared" si="134"/>
        <v>471.51</v>
      </c>
    </row>
    <row r="8611" spans="1:7" x14ac:dyDescent="0.25">
      <c r="A8611" t="s">
        <v>311</v>
      </c>
      <c r="B8611" t="s">
        <v>314</v>
      </c>
      <c r="C8611" t="s">
        <v>475</v>
      </c>
      <c r="D8611" s="34">
        <v>45536</v>
      </c>
      <c r="E8611">
        <v>438.17</v>
      </c>
      <c r="F8611" s="24">
        <v>33.340000000000003</v>
      </c>
      <c r="G8611" s="24">
        <f t="shared" si="134"/>
        <v>471.51</v>
      </c>
    </row>
    <row r="8612" spans="1:7" x14ac:dyDescent="0.25">
      <c r="A8612" t="s">
        <v>311</v>
      </c>
      <c r="B8612" t="s">
        <v>314</v>
      </c>
      <c r="C8612" t="s">
        <v>476</v>
      </c>
      <c r="D8612" s="34">
        <v>45536</v>
      </c>
      <c r="E8612">
        <v>436.75</v>
      </c>
      <c r="F8612" s="24">
        <v>33.229999999999997</v>
      </c>
      <c r="G8612" s="24">
        <f t="shared" si="134"/>
        <v>469.98</v>
      </c>
    </row>
    <row r="8613" spans="1:7" x14ac:dyDescent="0.25">
      <c r="A8613" t="s">
        <v>311</v>
      </c>
      <c r="B8613" t="s">
        <v>314</v>
      </c>
      <c r="C8613" t="s">
        <v>477</v>
      </c>
      <c r="D8613" s="34">
        <v>45536</v>
      </c>
      <c r="E8613">
        <v>438.17</v>
      </c>
      <c r="F8613" s="24">
        <v>33.340000000000003</v>
      </c>
      <c r="G8613" s="24">
        <f t="shared" si="134"/>
        <v>471.51</v>
      </c>
    </row>
    <row r="8614" spans="1:7" x14ac:dyDescent="0.25">
      <c r="A8614" t="s">
        <v>311</v>
      </c>
      <c r="B8614" t="s">
        <v>314</v>
      </c>
      <c r="C8614" t="s">
        <v>478</v>
      </c>
      <c r="D8614" s="34">
        <v>45536</v>
      </c>
      <c r="E8614">
        <v>438.17</v>
      </c>
      <c r="F8614" s="24">
        <v>33.340000000000003</v>
      </c>
      <c r="G8614" s="24">
        <f t="shared" si="134"/>
        <v>471.51</v>
      </c>
    </row>
    <row r="8615" spans="1:7" x14ac:dyDescent="0.25">
      <c r="A8615" t="s">
        <v>311</v>
      </c>
      <c r="B8615" t="s">
        <v>314</v>
      </c>
      <c r="C8615" t="s">
        <v>479</v>
      </c>
      <c r="D8615" s="34">
        <v>45536</v>
      </c>
      <c r="E8615">
        <v>438.17</v>
      </c>
      <c r="F8615" s="24">
        <v>33.340000000000003</v>
      </c>
      <c r="G8615" s="24">
        <f t="shared" si="134"/>
        <v>471.51</v>
      </c>
    </row>
    <row r="8616" spans="1:7" x14ac:dyDescent="0.25">
      <c r="A8616" t="s">
        <v>311</v>
      </c>
      <c r="B8616" t="s">
        <v>314</v>
      </c>
      <c r="C8616" t="s">
        <v>480</v>
      </c>
      <c r="D8616" s="34">
        <v>45536</v>
      </c>
      <c r="E8616">
        <v>438.17</v>
      </c>
      <c r="F8616" s="24">
        <v>33.340000000000003</v>
      </c>
      <c r="G8616" s="24">
        <f t="shared" si="134"/>
        <v>471.51</v>
      </c>
    </row>
    <row r="8617" spans="1:7" x14ac:dyDescent="0.25">
      <c r="A8617" t="s">
        <v>311</v>
      </c>
      <c r="B8617" t="s">
        <v>314</v>
      </c>
      <c r="C8617" t="s">
        <v>481</v>
      </c>
      <c r="D8617" s="34">
        <v>45536</v>
      </c>
      <c r="E8617">
        <v>436.75</v>
      </c>
      <c r="F8617" s="24">
        <v>33.229999999999997</v>
      </c>
      <c r="G8617" s="24">
        <f t="shared" si="134"/>
        <v>469.98</v>
      </c>
    </row>
    <row r="8618" spans="1:7" x14ac:dyDescent="0.25">
      <c r="A8618" t="s">
        <v>311</v>
      </c>
      <c r="B8618" t="s">
        <v>314</v>
      </c>
      <c r="C8618" t="s">
        <v>482</v>
      </c>
      <c r="D8618" s="34">
        <v>45536</v>
      </c>
      <c r="E8618">
        <v>436.75</v>
      </c>
      <c r="F8618" s="24">
        <v>33.229999999999997</v>
      </c>
      <c r="G8618" s="24">
        <f t="shared" si="134"/>
        <v>469.98</v>
      </c>
    </row>
    <row r="8619" spans="1:7" x14ac:dyDescent="0.25">
      <c r="A8619" t="s">
        <v>311</v>
      </c>
      <c r="B8619" t="s">
        <v>314</v>
      </c>
      <c r="C8619" t="s">
        <v>483</v>
      </c>
      <c r="D8619" s="34">
        <v>45536</v>
      </c>
      <c r="E8619">
        <v>436.75</v>
      </c>
      <c r="F8619" s="24">
        <v>33.229999999999997</v>
      </c>
      <c r="G8619" s="24">
        <f t="shared" si="134"/>
        <v>469.98</v>
      </c>
    </row>
    <row r="8620" spans="1:7" x14ac:dyDescent="0.25">
      <c r="A8620" t="s">
        <v>311</v>
      </c>
      <c r="B8620" t="s">
        <v>314</v>
      </c>
      <c r="C8620" t="s">
        <v>484</v>
      </c>
      <c r="D8620" s="34">
        <v>45536</v>
      </c>
      <c r="E8620">
        <v>436.75</v>
      </c>
      <c r="F8620" s="24">
        <v>33.229999999999997</v>
      </c>
      <c r="G8620" s="24">
        <f t="shared" si="134"/>
        <v>469.98</v>
      </c>
    </row>
    <row r="8621" spans="1:7" x14ac:dyDescent="0.25">
      <c r="A8621" t="s">
        <v>311</v>
      </c>
      <c r="B8621" t="s">
        <v>314</v>
      </c>
      <c r="C8621" t="s">
        <v>485</v>
      </c>
      <c r="D8621" s="34">
        <v>45536</v>
      </c>
      <c r="E8621">
        <v>436.75</v>
      </c>
      <c r="F8621" s="24">
        <v>33.229999999999997</v>
      </c>
      <c r="G8621" s="24">
        <f t="shared" si="134"/>
        <v>469.98</v>
      </c>
    </row>
    <row r="8622" spans="1:7" x14ac:dyDescent="0.25">
      <c r="A8622" t="s">
        <v>311</v>
      </c>
      <c r="B8622" t="s">
        <v>314</v>
      </c>
      <c r="C8622" t="s">
        <v>486</v>
      </c>
      <c r="D8622" s="34">
        <v>45536</v>
      </c>
      <c r="E8622">
        <v>436.75</v>
      </c>
      <c r="F8622" s="24">
        <v>33.229999999999997</v>
      </c>
      <c r="G8622" s="24">
        <f t="shared" si="134"/>
        <v>469.98</v>
      </c>
    </row>
    <row r="8623" spans="1:7" x14ac:dyDescent="0.25">
      <c r="A8623" t="s">
        <v>311</v>
      </c>
      <c r="B8623" t="s">
        <v>314</v>
      </c>
      <c r="C8623" t="s">
        <v>487</v>
      </c>
      <c r="D8623" s="34">
        <v>45536</v>
      </c>
      <c r="E8623">
        <v>436.75</v>
      </c>
      <c r="F8623" s="24">
        <v>33.229999999999997</v>
      </c>
      <c r="G8623" s="24">
        <f t="shared" si="134"/>
        <v>469.98</v>
      </c>
    </row>
    <row r="8624" spans="1:7" x14ac:dyDescent="0.25">
      <c r="A8624" t="s">
        <v>311</v>
      </c>
      <c r="B8624" t="s">
        <v>314</v>
      </c>
      <c r="C8624" t="s">
        <v>488</v>
      </c>
      <c r="D8624" s="34">
        <v>45536</v>
      </c>
      <c r="E8624">
        <v>436.75</v>
      </c>
      <c r="F8624" s="24">
        <v>33.229999999999997</v>
      </c>
      <c r="G8624" s="24">
        <f t="shared" si="134"/>
        <v>469.98</v>
      </c>
    </row>
    <row r="8625" spans="1:7" x14ac:dyDescent="0.25">
      <c r="A8625" t="s">
        <v>311</v>
      </c>
      <c r="B8625" t="s">
        <v>314</v>
      </c>
      <c r="C8625" t="s">
        <v>489</v>
      </c>
      <c r="D8625" s="34">
        <v>45536</v>
      </c>
      <c r="E8625">
        <v>436.75</v>
      </c>
      <c r="F8625" s="24">
        <v>33.229999999999997</v>
      </c>
      <c r="G8625" s="24">
        <f t="shared" si="134"/>
        <v>469.98</v>
      </c>
    </row>
    <row r="8626" spans="1:7" x14ac:dyDescent="0.25">
      <c r="A8626" t="s">
        <v>311</v>
      </c>
      <c r="B8626" t="s">
        <v>314</v>
      </c>
      <c r="C8626" t="s">
        <v>490</v>
      </c>
      <c r="D8626" s="34">
        <v>45536</v>
      </c>
      <c r="E8626">
        <v>436.75</v>
      </c>
      <c r="F8626" s="24">
        <v>33.229999999999997</v>
      </c>
      <c r="G8626" s="24">
        <f t="shared" si="134"/>
        <v>469.98</v>
      </c>
    </row>
    <row r="8627" spans="1:7" x14ac:dyDescent="0.25">
      <c r="A8627" t="s">
        <v>311</v>
      </c>
      <c r="B8627" t="s">
        <v>314</v>
      </c>
      <c r="C8627" t="s">
        <v>491</v>
      </c>
      <c r="D8627" s="34">
        <v>45536</v>
      </c>
      <c r="E8627">
        <v>436.75</v>
      </c>
      <c r="F8627" s="24">
        <v>33.229999999999997</v>
      </c>
      <c r="G8627" s="24">
        <f t="shared" si="134"/>
        <v>469.98</v>
      </c>
    </row>
    <row r="8628" spans="1:7" x14ac:dyDescent="0.25">
      <c r="A8628" t="s">
        <v>311</v>
      </c>
      <c r="B8628" t="s">
        <v>314</v>
      </c>
      <c r="C8628" t="s">
        <v>492</v>
      </c>
      <c r="D8628" s="34">
        <v>45536</v>
      </c>
      <c r="E8628">
        <v>436.75</v>
      </c>
      <c r="F8628" s="24">
        <v>33.229999999999997</v>
      </c>
      <c r="G8628" s="24">
        <f t="shared" si="134"/>
        <v>469.98</v>
      </c>
    </row>
    <row r="8629" spans="1:7" x14ac:dyDescent="0.25">
      <c r="A8629" t="s">
        <v>311</v>
      </c>
      <c r="B8629" t="s">
        <v>314</v>
      </c>
      <c r="C8629" t="s">
        <v>493</v>
      </c>
      <c r="D8629" s="34">
        <v>45536</v>
      </c>
      <c r="E8629">
        <v>436.75</v>
      </c>
      <c r="F8629" s="24">
        <v>33.229999999999997</v>
      </c>
      <c r="G8629" s="24">
        <f t="shared" si="134"/>
        <v>469.98</v>
      </c>
    </row>
    <row r="8630" spans="1:7" x14ac:dyDescent="0.25">
      <c r="A8630" t="s">
        <v>311</v>
      </c>
      <c r="B8630" t="s">
        <v>314</v>
      </c>
      <c r="C8630" t="s">
        <v>494</v>
      </c>
      <c r="D8630" s="34">
        <v>45536</v>
      </c>
      <c r="E8630">
        <v>436.75</v>
      </c>
      <c r="F8630" s="24">
        <v>33.229999999999997</v>
      </c>
      <c r="G8630" s="24">
        <f t="shared" si="134"/>
        <v>469.98</v>
      </c>
    </row>
    <row r="8631" spans="1:7" x14ac:dyDescent="0.25">
      <c r="A8631" t="s">
        <v>311</v>
      </c>
      <c r="B8631" t="s">
        <v>314</v>
      </c>
      <c r="C8631" t="s">
        <v>495</v>
      </c>
      <c r="D8631" s="34">
        <v>45536</v>
      </c>
      <c r="E8631">
        <v>436.75</v>
      </c>
      <c r="F8631" s="24">
        <v>33.229999999999997</v>
      </c>
      <c r="G8631" s="24">
        <f t="shared" si="134"/>
        <v>469.98</v>
      </c>
    </row>
    <row r="8632" spans="1:7" x14ac:dyDescent="0.25">
      <c r="A8632" t="s">
        <v>311</v>
      </c>
      <c r="B8632" t="s">
        <v>314</v>
      </c>
      <c r="C8632" t="s">
        <v>496</v>
      </c>
      <c r="D8632" s="34">
        <v>45536</v>
      </c>
      <c r="E8632">
        <v>436.75</v>
      </c>
      <c r="F8632" s="24">
        <v>33.229999999999997</v>
      </c>
      <c r="G8632" s="24">
        <f t="shared" si="134"/>
        <v>469.98</v>
      </c>
    </row>
    <row r="8633" spans="1:7" x14ac:dyDescent="0.25">
      <c r="A8633" t="s">
        <v>311</v>
      </c>
      <c r="B8633" t="s">
        <v>314</v>
      </c>
      <c r="C8633" t="s">
        <v>497</v>
      </c>
      <c r="D8633" s="34">
        <v>45536</v>
      </c>
      <c r="E8633">
        <v>436.75</v>
      </c>
      <c r="F8633" s="24">
        <v>33.229999999999997</v>
      </c>
      <c r="G8633" s="24">
        <f t="shared" si="134"/>
        <v>469.98</v>
      </c>
    </row>
    <row r="8634" spans="1:7" x14ac:dyDescent="0.25">
      <c r="A8634" t="s">
        <v>311</v>
      </c>
      <c r="B8634" t="s">
        <v>314</v>
      </c>
      <c r="C8634" t="s">
        <v>498</v>
      </c>
      <c r="D8634" s="34">
        <v>45536</v>
      </c>
      <c r="E8634">
        <v>436.75</v>
      </c>
      <c r="F8634" s="24">
        <v>33.229999999999997</v>
      </c>
      <c r="G8634" s="24">
        <f t="shared" si="134"/>
        <v>469.98</v>
      </c>
    </row>
    <row r="8635" spans="1:7" x14ac:dyDescent="0.25">
      <c r="A8635" t="s">
        <v>311</v>
      </c>
      <c r="B8635" t="s">
        <v>314</v>
      </c>
      <c r="C8635" t="s">
        <v>499</v>
      </c>
      <c r="D8635" s="34">
        <v>45536</v>
      </c>
      <c r="E8635">
        <v>436.75</v>
      </c>
      <c r="F8635" s="24">
        <v>33.229999999999997</v>
      </c>
      <c r="G8635" s="24">
        <f t="shared" si="134"/>
        <v>469.98</v>
      </c>
    </row>
    <row r="8636" spans="1:7" x14ac:dyDescent="0.25">
      <c r="A8636" t="s">
        <v>311</v>
      </c>
      <c r="B8636" t="s">
        <v>314</v>
      </c>
      <c r="C8636" t="s">
        <v>500</v>
      </c>
      <c r="D8636" s="34">
        <v>45536</v>
      </c>
      <c r="E8636">
        <v>436.75</v>
      </c>
      <c r="F8636" s="24">
        <v>33.229999999999997</v>
      </c>
      <c r="G8636" s="24">
        <f t="shared" si="134"/>
        <v>469.98</v>
      </c>
    </row>
    <row r="8637" spans="1:7" x14ac:dyDescent="0.25">
      <c r="A8637" t="s">
        <v>311</v>
      </c>
      <c r="B8637" t="s">
        <v>314</v>
      </c>
      <c r="C8637" t="s">
        <v>501</v>
      </c>
      <c r="D8637" s="34">
        <v>45536</v>
      </c>
      <c r="E8637">
        <v>436.75</v>
      </c>
      <c r="F8637" s="24">
        <v>33.229999999999997</v>
      </c>
      <c r="G8637" s="24">
        <f t="shared" si="134"/>
        <v>469.98</v>
      </c>
    </row>
    <row r="8638" spans="1:7" x14ac:dyDescent="0.25">
      <c r="A8638" t="s">
        <v>311</v>
      </c>
      <c r="B8638" t="s">
        <v>314</v>
      </c>
      <c r="C8638" t="s">
        <v>502</v>
      </c>
      <c r="D8638" s="34">
        <v>45536</v>
      </c>
      <c r="E8638">
        <v>436.75</v>
      </c>
      <c r="F8638" s="24">
        <v>33.229999999999997</v>
      </c>
      <c r="G8638" s="24">
        <f t="shared" si="134"/>
        <v>469.98</v>
      </c>
    </row>
    <row r="8639" spans="1:7" x14ac:dyDescent="0.25">
      <c r="A8639" t="s">
        <v>311</v>
      </c>
      <c r="B8639" t="s">
        <v>314</v>
      </c>
      <c r="C8639" t="s">
        <v>503</v>
      </c>
      <c r="D8639" s="34">
        <v>45536</v>
      </c>
      <c r="E8639">
        <v>436.75</v>
      </c>
      <c r="F8639" s="24">
        <v>33.229999999999997</v>
      </c>
      <c r="G8639" s="24">
        <f t="shared" si="134"/>
        <v>469.98</v>
      </c>
    </row>
    <row r="8640" spans="1:7" x14ac:dyDescent="0.25">
      <c r="A8640" t="s">
        <v>311</v>
      </c>
      <c r="B8640" t="s">
        <v>314</v>
      </c>
      <c r="C8640" t="s">
        <v>504</v>
      </c>
      <c r="D8640" s="34">
        <v>45536</v>
      </c>
      <c r="E8640">
        <v>436.75</v>
      </c>
      <c r="F8640" s="24">
        <v>33.229999999999997</v>
      </c>
      <c r="G8640" s="24">
        <f t="shared" si="134"/>
        <v>469.98</v>
      </c>
    </row>
    <row r="8641" spans="1:7" x14ac:dyDescent="0.25">
      <c r="A8641" t="s">
        <v>311</v>
      </c>
      <c r="B8641" t="s">
        <v>314</v>
      </c>
      <c r="C8641" t="s">
        <v>505</v>
      </c>
      <c r="D8641" s="34">
        <v>45536</v>
      </c>
      <c r="E8641">
        <v>436.75</v>
      </c>
      <c r="F8641" s="24">
        <v>33.229999999999997</v>
      </c>
      <c r="G8641" s="24">
        <f t="shared" si="134"/>
        <v>469.98</v>
      </c>
    </row>
    <row r="8642" spans="1:7" x14ac:dyDescent="0.25">
      <c r="A8642" t="s">
        <v>311</v>
      </c>
      <c r="B8642" t="s">
        <v>312</v>
      </c>
      <c r="C8642" t="s">
        <v>313</v>
      </c>
      <c r="D8642" s="34">
        <v>45566</v>
      </c>
      <c r="E8642">
        <v>959525.36</v>
      </c>
      <c r="F8642" s="24">
        <v>238966.74</v>
      </c>
      <c r="G8642" s="24">
        <f t="shared" si="134"/>
        <v>1198492.1000000001</v>
      </c>
    </row>
    <row r="8643" spans="1:7" x14ac:dyDescent="0.25">
      <c r="A8643" t="s">
        <v>311</v>
      </c>
      <c r="B8643" t="s">
        <v>314</v>
      </c>
      <c r="C8643" t="s">
        <v>315</v>
      </c>
      <c r="D8643" s="34">
        <v>45566</v>
      </c>
      <c r="E8643">
        <v>438.09</v>
      </c>
      <c r="F8643" s="24">
        <v>31.89</v>
      </c>
      <c r="G8643" s="24">
        <f t="shared" ref="G8643:G8706" si="135">SUM(E8643:F8643)</f>
        <v>469.97999999999996</v>
      </c>
    </row>
    <row r="8644" spans="1:7" x14ac:dyDescent="0.25">
      <c r="A8644" t="s">
        <v>311</v>
      </c>
      <c r="B8644" t="s">
        <v>314</v>
      </c>
      <c r="C8644" t="s">
        <v>316</v>
      </c>
      <c r="D8644" s="34">
        <v>45566</v>
      </c>
      <c r="E8644">
        <v>439.51</v>
      </c>
      <c r="F8644" s="24">
        <v>32</v>
      </c>
      <c r="G8644" s="24">
        <f t="shared" si="135"/>
        <v>471.51</v>
      </c>
    </row>
    <row r="8645" spans="1:7" x14ac:dyDescent="0.25">
      <c r="A8645" t="s">
        <v>311</v>
      </c>
      <c r="B8645" t="s">
        <v>314</v>
      </c>
      <c r="C8645" t="s">
        <v>317</v>
      </c>
      <c r="D8645" s="34">
        <v>45566</v>
      </c>
      <c r="E8645">
        <v>438.09</v>
      </c>
      <c r="F8645" s="24">
        <v>31.89</v>
      </c>
      <c r="G8645" s="24">
        <f t="shared" si="135"/>
        <v>469.97999999999996</v>
      </c>
    </row>
    <row r="8646" spans="1:7" x14ac:dyDescent="0.25">
      <c r="A8646" t="s">
        <v>311</v>
      </c>
      <c r="B8646" t="s">
        <v>314</v>
      </c>
      <c r="C8646" t="s">
        <v>318</v>
      </c>
      <c r="D8646" s="34">
        <v>45566</v>
      </c>
      <c r="E8646">
        <v>439.51</v>
      </c>
      <c r="F8646" s="24">
        <v>32</v>
      </c>
      <c r="G8646" s="24">
        <f t="shared" si="135"/>
        <v>471.51</v>
      </c>
    </row>
    <row r="8647" spans="1:7" x14ac:dyDescent="0.25">
      <c r="A8647" t="s">
        <v>311</v>
      </c>
      <c r="B8647" t="s">
        <v>314</v>
      </c>
      <c r="C8647" t="s">
        <v>319</v>
      </c>
      <c r="D8647" s="34">
        <v>45566</v>
      </c>
      <c r="E8647">
        <v>439.51</v>
      </c>
      <c r="F8647" s="24">
        <v>32</v>
      </c>
      <c r="G8647" s="24">
        <f t="shared" si="135"/>
        <v>471.51</v>
      </c>
    </row>
    <row r="8648" spans="1:7" x14ac:dyDescent="0.25">
      <c r="A8648" t="s">
        <v>311</v>
      </c>
      <c r="B8648" t="s">
        <v>314</v>
      </c>
      <c r="C8648" t="s">
        <v>320</v>
      </c>
      <c r="D8648" s="34">
        <v>45566</v>
      </c>
      <c r="E8648">
        <v>439.51</v>
      </c>
      <c r="F8648" s="24">
        <v>32</v>
      </c>
      <c r="G8648" s="24">
        <f t="shared" si="135"/>
        <v>471.51</v>
      </c>
    </row>
    <row r="8649" spans="1:7" x14ac:dyDescent="0.25">
      <c r="A8649" t="s">
        <v>311</v>
      </c>
      <c r="B8649" t="s">
        <v>314</v>
      </c>
      <c r="C8649" t="s">
        <v>321</v>
      </c>
      <c r="D8649" s="34">
        <v>45566</v>
      </c>
      <c r="E8649">
        <v>438.09</v>
      </c>
      <c r="F8649" s="24">
        <v>31.89</v>
      </c>
      <c r="G8649" s="24">
        <f t="shared" si="135"/>
        <v>469.97999999999996</v>
      </c>
    </row>
    <row r="8650" spans="1:7" x14ac:dyDescent="0.25">
      <c r="A8650" t="s">
        <v>311</v>
      </c>
      <c r="B8650" t="s">
        <v>314</v>
      </c>
      <c r="C8650" t="s">
        <v>322</v>
      </c>
      <c r="D8650" s="34">
        <v>45566</v>
      </c>
      <c r="E8650">
        <v>439.51</v>
      </c>
      <c r="F8650" s="24">
        <v>32</v>
      </c>
      <c r="G8650" s="24">
        <f t="shared" si="135"/>
        <v>471.51</v>
      </c>
    </row>
    <row r="8651" spans="1:7" x14ac:dyDescent="0.25">
      <c r="A8651" t="s">
        <v>311</v>
      </c>
      <c r="B8651" t="s">
        <v>314</v>
      </c>
      <c r="C8651" t="s">
        <v>323</v>
      </c>
      <c r="D8651" s="34">
        <v>45566</v>
      </c>
      <c r="E8651">
        <v>438.09</v>
      </c>
      <c r="F8651" s="24">
        <v>31.89</v>
      </c>
      <c r="G8651" s="24">
        <f t="shared" si="135"/>
        <v>469.97999999999996</v>
      </c>
    </row>
    <row r="8652" spans="1:7" x14ac:dyDescent="0.25">
      <c r="A8652" t="s">
        <v>311</v>
      </c>
      <c r="B8652" t="s">
        <v>314</v>
      </c>
      <c r="C8652" t="s">
        <v>324</v>
      </c>
      <c r="D8652" s="34">
        <v>45566</v>
      </c>
      <c r="E8652">
        <v>439.51</v>
      </c>
      <c r="F8652" s="24">
        <v>32</v>
      </c>
      <c r="G8652" s="24">
        <f t="shared" si="135"/>
        <v>471.51</v>
      </c>
    </row>
    <row r="8653" spans="1:7" x14ac:dyDescent="0.25">
      <c r="A8653" t="s">
        <v>311</v>
      </c>
      <c r="B8653" t="s">
        <v>314</v>
      </c>
      <c r="C8653" t="s">
        <v>325</v>
      </c>
      <c r="D8653" s="34">
        <v>45566</v>
      </c>
      <c r="E8653">
        <v>438.09</v>
      </c>
      <c r="F8653" s="24">
        <v>31.89</v>
      </c>
      <c r="G8653" s="24">
        <f t="shared" si="135"/>
        <v>469.97999999999996</v>
      </c>
    </row>
    <row r="8654" spans="1:7" x14ac:dyDescent="0.25">
      <c r="A8654" t="s">
        <v>311</v>
      </c>
      <c r="B8654" t="s">
        <v>314</v>
      </c>
      <c r="C8654" t="s">
        <v>326</v>
      </c>
      <c r="D8654" s="34">
        <v>45566</v>
      </c>
      <c r="E8654">
        <v>439.51</v>
      </c>
      <c r="F8654" s="24">
        <v>32</v>
      </c>
      <c r="G8654" s="24">
        <f t="shared" si="135"/>
        <v>471.51</v>
      </c>
    </row>
    <row r="8655" spans="1:7" x14ac:dyDescent="0.25">
      <c r="A8655" t="s">
        <v>311</v>
      </c>
      <c r="B8655" t="s">
        <v>314</v>
      </c>
      <c r="C8655" t="s">
        <v>327</v>
      </c>
      <c r="D8655" s="34">
        <v>45566</v>
      </c>
      <c r="E8655">
        <v>439.51</v>
      </c>
      <c r="F8655" s="24">
        <v>32</v>
      </c>
      <c r="G8655" s="24">
        <f t="shared" si="135"/>
        <v>471.51</v>
      </c>
    </row>
    <row r="8656" spans="1:7" x14ac:dyDescent="0.25">
      <c r="A8656" t="s">
        <v>311</v>
      </c>
      <c r="B8656" t="s">
        <v>314</v>
      </c>
      <c r="C8656" t="s">
        <v>328</v>
      </c>
      <c r="D8656" s="34">
        <v>45566</v>
      </c>
      <c r="E8656">
        <v>439.51</v>
      </c>
      <c r="F8656" s="24">
        <v>32</v>
      </c>
      <c r="G8656" s="24">
        <f t="shared" si="135"/>
        <v>471.51</v>
      </c>
    </row>
    <row r="8657" spans="1:7" x14ac:dyDescent="0.25">
      <c r="A8657" t="s">
        <v>311</v>
      </c>
      <c r="B8657" t="s">
        <v>314</v>
      </c>
      <c r="C8657" t="s">
        <v>329</v>
      </c>
      <c r="D8657" s="34">
        <v>45566</v>
      </c>
      <c r="E8657">
        <v>439.51</v>
      </c>
      <c r="F8657" s="24">
        <v>32</v>
      </c>
      <c r="G8657" s="24">
        <f t="shared" si="135"/>
        <v>471.51</v>
      </c>
    </row>
    <row r="8658" spans="1:7" x14ac:dyDescent="0.25">
      <c r="A8658" t="s">
        <v>311</v>
      </c>
      <c r="B8658" t="s">
        <v>314</v>
      </c>
      <c r="C8658" t="s">
        <v>330</v>
      </c>
      <c r="D8658" s="34">
        <v>45566</v>
      </c>
      <c r="E8658">
        <v>438.09</v>
      </c>
      <c r="F8658" s="24">
        <v>31.89</v>
      </c>
      <c r="G8658" s="24">
        <f t="shared" si="135"/>
        <v>469.97999999999996</v>
      </c>
    </row>
    <row r="8659" spans="1:7" x14ac:dyDescent="0.25">
      <c r="A8659" t="s">
        <v>311</v>
      </c>
      <c r="B8659" t="s">
        <v>314</v>
      </c>
      <c r="C8659" t="s">
        <v>331</v>
      </c>
      <c r="D8659" s="34">
        <v>45566</v>
      </c>
      <c r="E8659">
        <v>439.51</v>
      </c>
      <c r="F8659" s="24">
        <v>32</v>
      </c>
      <c r="G8659" s="24">
        <f t="shared" si="135"/>
        <v>471.51</v>
      </c>
    </row>
    <row r="8660" spans="1:7" x14ac:dyDescent="0.25">
      <c r="A8660" t="s">
        <v>311</v>
      </c>
      <c r="B8660" t="s">
        <v>314</v>
      </c>
      <c r="C8660" t="s">
        <v>332</v>
      </c>
      <c r="D8660" s="34">
        <v>45566</v>
      </c>
      <c r="E8660">
        <v>439.51</v>
      </c>
      <c r="F8660" s="24">
        <v>32</v>
      </c>
      <c r="G8660" s="24">
        <f t="shared" si="135"/>
        <v>471.51</v>
      </c>
    </row>
    <row r="8661" spans="1:7" x14ac:dyDescent="0.25">
      <c r="A8661" t="s">
        <v>311</v>
      </c>
      <c r="B8661" t="s">
        <v>314</v>
      </c>
      <c r="C8661" t="s">
        <v>333</v>
      </c>
      <c r="D8661" s="34">
        <v>45566</v>
      </c>
      <c r="E8661">
        <v>439.51</v>
      </c>
      <c r="F8661" s="24">
        <v>32</v>
      </c>
      <c r="G8661" s="24">
        <f t="shared" si="135"/>
        <v>471.51</v>
      </c>
    </row>
    <row r="8662" spans="1:7" x14ac:dyDescent="0.25">
      <c r="A8662" t="s">
        <v>311</v>
      </c>
      <c r="B8662" t="s">
        <v>314</v>
      </c>
      <c r="C8662" t="s">
        <v>334</v>
      </c>
      <c r="D8662" s="34">
        <v>45566</v>
      </c>
      <c r="E8662">
        <v>438.09</v>
      </c>
      <c r="F8662" s="24">
        <v>31.89</v>
      </c>
      <c r="G8662" s="24">
        <f t="shared" si="135"/>
        <v>469.97999999999996</v>
      </c>
    </row>
    <row r="8663" spans="1:7" x14ac:dyDescent="0.25">
      <c r="A8663" t="s">
        <v>311</v>
      </c>
      <c r="B8663" t="s">
        <v>314</v>
      </c>
      <c r="C8663" t="s">
        <v>335</v>
      </c>
      <c r="D8663" s="34">
        <v>45566</v>
      </c>
      <c r="E8663">
        <v>439.51</v>
      </c>
      <c r="F8663" s="24">
        <v>32</v>
      </c>
      <c r="G8663" s="24">
        <f t="shared" si="135"/>
        <v>471.51</v>
      </c>
    </row>
    <row r="8664" spans="1:7" x14ac:dyDescent="0.25">
      <c r="A8664" t="s">
        <v>311</v>
      </c>
      <c r="B8664" t="s">
        <v>314</v>
      </c>
      <c r="C8664" t="s">
        <v>336</v>
      </c>
      <c r="D8664" s="34">
        <v>45566</v>
      </c>
      <c r="E8664">
        <v>439.51</v>
      </c>
      <c r="F8664" s="24">
        <v>32</v>
      </c>
      <c r="G8664" s="24">
        <f t="shared" si="135"/>
        <v>471.51</v>
      </c>
    </row>
    <row r="8665" spans="1:7" x14ac:dyDescent="0.25">
      <c r="A8665" t="s">
        <v>311</v>
      </c>
      <c r="B8665" t="s">
        <v>314</v>
      </c>
      <c r="C8665" t="s">
        <v>337</v>
      </c>
      <c r="D8665" s="34">
        <v>45566</v>
      </c>
      <c r="E8665">
        <v>438.09</v>
      </c>
      <c r="F8665" s="24">
        <v>31.89</v>
      </c>
      <c r="G8665" s="24">
        <f t="shared" si="135"/>
        <v>469.97999999999996</v>
      </c>
    </row>
    <row r="8666" spans="1:7" x14ac:dyDescent="0.25">
      <c r="A8666" t="s">
        <v>311</v>
      </c>
      <c r="B8666" t="s">
        <v>314</v>
      </c>
      <c r="C8666" t="s">
        <v>338</v>
      </c>
      <c r="D8666" s="34">
        <v>45566</v>
      </c>
      <c r="E8666">
        <v>438.09</v>
      </c>
      <c r="F8666" s="24">
        <v>31.89</v>
      </c>
      <c r="G8666" s="24">
        <f t="shared" si="135"/>
        <v>469.97999999999996</v>
      </c>
    </row>
    <row r="8667" spans="1:7" x14ac:dyDescent="0.25">
      <c r="A8667" t="s">
        <v>311</v>
      </c>
      <c r="B8667" t="s">
        <v>314</v>
      </c>
      <c r="C8667" t="s">
        <v>339</v>
      </c>
      <c r="D8667" s="34">
        <v>45566</v>
      </c>
      <c r="E8667">
        <v>438.09</v>
      </c>
      <c r="F8667" s="24">
        <v>31.89</v>
      </c>
      <c r="G8667" s="24">
        <f t="shared" si="135"/>
        <v>469.97999999999996</v>
      </c>
    </row>
    <row r="8668" spans="1:7" x14ac:dyDescent="0.25">
      <c r="A8668" t="s">
        <v>311</v>
      </c>
      <c r="B8668" t="s">
        <v>314</v>
      </c>
      <c r="C8668" t="s">
        <v>340</v>
      </c>
      <c r="D8668" s="34">
        <v>45566</v>
      </c>
      <c r="E8668">
        <v>438.09</v>
      </c>
      <c r="F8668" s="24">
        <v>31.89</v>
      </c>
      <c r="G8668" s="24">
        <f t="shared" si="135"/>
        <v>469.97999999999996</v>
      </c>
    </row>
    <row r="8669" spans="1:7" x14ac:dyDescent="0.25">
      <c r="A8669" t="s">
        <v>311</v>
      </c>
      <c r="B8669" t="s">
        <v>314</v>
      </c>
      <c r="C8669" t="s">
        <v>341</v>
      </c>
      <c r="D8669" s="34">
        <v>45566</v>
      </c>
      <c r="E8669">
        <v>438.09</v>
      </c>
      <c r="F8669" s="24">
        <v>31.89</v>
      </c>
      <c r="G8669" s="24">
        <f t="shared" si="135"/>
        <v>469.97999999999996</v>
      </c>
    </row>
    <row r="8670" spans="1:7" x14ac:dyDescent="0.25">
      <c r="A8670" t="s">
        <v>311</v>
      </c>
      <c r="B8670" t="s">
        <v>314</v>
      </c>
      <c r="C8670" t="s">
        <v>342</v>
      </c>
      <c r="D8670" s="34">
        <v>45566</v>
      </c>
      <c r="E8670">
        <v>438.09</v>
      </c>
      <c r="F8670" s="24">
        <v>31.89</v>
      </c>
      <c r="G8670" s="24">
        <f t="shared" si="135"/>
        <v>469.97999999999996</v>
      </c>
    </row>
    <row r="8671" spans="1:7" x14ac:dyDescent="0.25">
      <c r="A8671" t="s">
        <v>311</v>
      </c>
      <c r="B8671" t="s">
        <v>314</v>
      </c>
      <c r="C8671" t="s">
        <v>343</v>
      </c>
      <c r="D8671" s="34">
        <v>45566</v>
      </c>
      <c r="E8671">
        <v>438.09</v>
      </c>
      <c r="F8671" s="24">
        <v>31.89</v>
      </c>
      <c r="G8671" s="24">
        <f t="shared" si="135"/>
        <v>469.97999999999996</v>
      </c>
    </row>
    <row r="8672" spans="1:7" x14ac:dyDescent="0.25">
      <c r="A8672" t="s">
        <v>311</v>
      </c>
      <c r="B8672" t="s">
        <v>314</v>
      </c>
      <c r="C8672" t="s">
        <v>344</v>
      </c>
      <c r="D8672" s="34">
        <v>45566</v>
      </c>
      <c r="E8672">
        <v>438.09</v>
      </c>
      <c r="F8672" s="24">
        <v>31.89</v>
      </c>
      <c r="G8672" s="24">
        <f t="shared" si="135"/>
        <v>469.97999999999996</v>
      </c>
    </row>
    <row r="8673" spans="1:7" x14ac:dyDescent="0.25">
      <c r="A8673" t="s">
        <v>311</v>
      </c>
      <c r="B8673" t="s">
        <v>314</v>
      </c>
      <c r="C8673" t="s">
        <v>345</v>
      </c>
      <c r="D8673" s="34">
        <v>45566</v>
      </c>
      <c r="E8673">
        <v>438.09</v>
      </c>
      <c r="F8673" s="24">
        <v>31.89</v>
      </c>
      <c r="G8673" s="24">
        <f t="shared" si="135"/>
        <v>469.97999999999996</v>
      </c>
    </row>
    <row r="8674" spans="1:7" x14ac:dyDescent="0.25">
      <c r="A8674" t="s">
        <v>311</v>
      </c>
      <c r="B8674" t="s">
        <v>314</v>
      </c>
      <c r="C8674" t="s">
        <v>346</v>
      </c>
      <c r="D8674" s="34">
        <v>45566</v>
      </c>
      <c r="E8674">
        <v>438.09</v>
      </c>
      <c r="F8674" s="24">
        <v>31.89</v>
      </c>
      <c r="G8674" s="24">
        <f t="shared" si="135"/>
        <v>469.97999999999996</v>
      </c>
    </row>
    <row r="8675" spans="1:7" x14ac:dyDescent="0.25">
      <c r="A8675" t="s">
        <v>311</v>
      </c>
      <c r="B8675" t="s">
        <v>314</v>
      </c>
      <c r="C8675" t="s">
        <v>347</v>
      </c>
      <c r="D8675" s="34">
        <v>45566</v>
      </c>
      <c r="E8675">
        <v>438.09</v>
      </c>
      <c r="F8675" s="24">
        <v>31.89</v>
      </c>
      <c r="G8675" s="24">
        <f t="shared" si="135"/>
        <v>469.97999999999996</v>
      </c>
    </row>
    <row r="8676" spans="1:7" x14ac:dyDescent="0.25">
      <c r="A8676" t="s">
        <v>311</v>
      </c>
      <c r="B8676" t="s">
        <v>314</v>
      </c>
      <c r="C8676" t="s">
        <v>348</v>
      </c>
      <c r="D8676" s="34">
        <v>45566</v>
      </c>
      <c r="E8676">
        <v>438.09</v>
      </c>
      <c r="F8676" s="24">
        <v>31.89</v>
      </c>
      <c r="G8676" s="24">
        <f t="shared" si="135"/>
        <v>469.97999999999996</v>
      </c>
    </row>
    <row r="8677" spans="1:7" x14ac:dyDescent="0.25">
      <c r="A8677" t="s">
        <v>311</v>
      </c>
      <c r="B8677" t="s">
        <v>314</v>
      </c>
      <c r="C8677" t="s">
        <v>349</v>
      </c>
      <c r="D8677" s="34">
        <v>45566</v>
      </c>
      <c r="E8677">
        <v>439.51</v>
      </c>
      <c r="F8677" s="24">
        <v>32</v>
      </c>
      <c r="G8677" s="24">
        <f t="shared" si="135"/>
        <v>471.51</v>
      </c>
    </row>
    <row r="8678" spans="1:7" x14ac:dyDescent="0.25">
      <c r="A8678" t="s">
        <v>311</v>
      </c>
      <c r="B8678" t="s">
        <v>314</v>
      </c>
      <c r="C8678" t="s">
        <v>350</v>
      </c>
      <c r="D8678" s="34">
        <v>45566</v>
      </c>
      <c r="E8678">
        <v>438.09</v>
      </c>
      <c r="F8678" s="24">
        <v>31.89</v>
      </c>
      <c r="G8678" s="24">
        <f t="shared" si="135"/>
        <v>469.97999999999996</v>
      </c>
    </row>
    <row r="8679" spans="1:7" x14ac:dyDescent="0.25">
      <c r="A8679" t="s">
        <v>311</v>
      </c>
      <c r="B8679" t="s">
        <v>314</v>
      </c>
      <c r="C8679" t="s">
        <v>351</v>
      </c>
      <c r="D8679" s="34">
        <v>45566</v>
      </c>
      <c r="E8679">
        <v>439.51</v>
      </c>
      <c r="F8679" s="24">
        <v>32</v>
      </c>
      <c r="G8679" s="24">
        <f t="shared" si="135"/>
        <v>471.51</v>
      </c>
    </row>
    <row r="8680" spans="1:7" x14ac:dyDescent="0.25">
      <c r="A8680" t="s">
        <v>311</v>
      </c>
      <c r="B8680" t="s">
        <v>314</v>
      </c>
      <c r="C8680" t="s">
        <v>352</v>
      </c>
      <c r="D8680" s="34">
        <v>45566</v>
      </c>
      <c r="E8680">
        <v>439.51</v>
      </c>
      <c r="F8680" s="24">
        <v>32</v>
      </c>
      <c r="G8680" s="24">
        <f t="shared" si="135"/>
        <v>471.51</v>
      </c>
    </row>
    <row r="8681" spans="1:7" x14ac:dyDescent="0.25">
      <c r="A8681" t="s">
        <v>311</v>
      </c>
      <c r="B8681" t="s">
        <v>314</v>
      </c>
      <c r="C8681" t="s">
        <v>353</v>
      </c>
      <c r="D8681" s="34">
        <v>45566</v>
      </c>
      <c r="E8681">
        <v>438.09</v>
      </c>
      <c r="F8681" s="24">
        <v>31.89</v>
      </c>
      <c r="G8681" s="24">
        <f t="shared" si="135"/>
        <v>469.97999999999996</v>
      </c>
    </row>
    <row r="8682" spans="1:7" x14ac:dyDescent="0.25">
      <c r="A8682" t="s">
        <v>311</v>
      </c>
      <c r="B8682" t="s">
        <v>314</v>
      </c>
      <c r="C8682" t="s">
        <v>354</v>
      </c>
      <c r="D8682" s="34">
        <v>45566</v>
      </c>
      <c r="E8682">
        <v>439.51</v>
      </c>
      <c r="F8682" s="24">
        <v>32</v>
      </c>
      <c r="G8682" s="24">
        <f t="shared" si="135"/>
        <v>471.51</v>
      </c>
    </row>
    <row r="8683" spans="1:7" x14ac:dyDescent="0.25">
      <c r="A8683" t="s">
        <v>311</v>
      </c>
      <c r="B8683" t="s">
        <v>314</v>
      </c>
      <c r="C8683" t="s">
        <v>355</v>
      </c>
      <c r="D8683" s="34">
        <v>45566</v>
      </c>
      <c r="E8683">
        <v>439.51</v>
      </c>
      <c r="F8683" s="24">
        <v>32</v>
      </c>
      <c r="G8683" s="24">
        <f t="shared" si="135"/>
        <v>471.51</v>
      </c>
    </row>
    <row r="8684" spans="1:7" x14ac:dyDescent="0.25">
      <c r="A8684" t="s">
        <v>311</v>
      </c>
      <c r="B8684" t="s">
        <v>314</v>
      </c>
      <c r="C8684" t="s">
        <v>356</v>
      </c>
      <c r="D8684" s="34">
        <v>45566</v>
      </c>
      <c r="E8684">
        <v>439.51</v>
      </c>
      <c r="F8684" s="24">
        <v>32</v>
      </c>
      <c r="G8684" s="24">
        <f t="shared" si="135"/>
        <v>471.51</v>
      </c>
    </row>
    <row r="8685" spans="1:7" x14ac:dyDescent="0.25">
      <c r="A8685" t="s">
        <v>311</v>
      </c>
      <c r="B8685" t="s">
        <v>314</v>
      </c>
      <c r="C8685" t="s">
        <v>357</v>
      </c>
      <c r="D8685" s="34">
        <v>45566</v>
      </c>
      <c r="E8685">
        <v>439.51</v>
      </c>
      <c r="F8685" s="24">
        <v>32</v>
      </c>
      <c r="G8685" s="24">
        <f t="shared" si="135"/>
        <v>471.51</v>
      </c>
    </row>
    <row r="8686" spans="1:7" x14ac:dyDescent="0.25">
      <c r="A8686" t="s">
        <v>311</v>
      </c>
      <c r="B8686" t="s">
        <v>314</v>
      </c>
      <c r="C8686" t="s">
        <v>358</v>
      </c>
      <c r="D8686" s="34">
        <v>45566</v>
      </c>
      <c r="E8686">
        <v>439.51</v>
      </c>
      <c r="F8686" s="24">
        <v>32</v>
      </c>
      <c r="G8686" s="24">
        <f t="shared" si="135"/>
        <v>471.51</v>
      </c>
    </row>
    <row r="8687" spans="1:7" x14ac:dyDescent="0.25">
      <c r="A8687" t="s">
        <v>311</v>
      </c>
      <c r="B8687" t="s">
        <v>314</v>
      </c>
      <c r="C8687" t="s">
        <v>359</v>
      </c>
      <c r="D8687" s="34">
        <v>45566</v>
      </c>
      <c r="E8687">
        <v>439.51</v>
      </c>
      <c r="F8687" s="24">
        <v>32</v>
      </c>
      <c r="G8687" s="24">
        <f t="shared" si="135"/>
        <v>471.51</v>
      </c>
    </row>
    <row r="8688" spans="1:7" x14ac:dyDescent="0.25">
      <c r="A8688" t="s">
        <v>311</v>
      </c>
      <c r="B8688" t="s">
        <v>314</v>
      </c>
      <c r="C8688" t="s">
        <v>360</v>
      </c>
      <c r="D8688" s="34">
        <v>45566</v>
      </c>
      <c r="E8688">
        <v>439.51</v>
      </c>
      <c r="F8688" s="24">
        <v>32</v>
      </c>
      <c r="G8688" s="24">
        <f t="shared" si="135"/>
        <v>471.51</v>
      </c>
    </row>
    <row r="8689" spans="1:7" x14ac:dyDescent="0.25">
      <c r="A8689" t="s">
        <v>311</v>
      </c>
      <c r="B8689" t="s">
        <v>314</v>
      </c>
      <c r="C8689" t="s">
        <v>361</v>
      </c>
      <c r="D8689" s="34">
        <v>45566</v>
      </c>
      <c r="E8689">
        <v>439.51</v>
      </c>
      <c r="F8689" s="24">
        <v>32</v>
      </c>
      <c r="G8689" s="24">
        <f t="shared" si="135"/>
        <v>471.51</v>
      </c>
    </row>
    <row r="8690" spans="1:7" x14ac:dyDescent="0.25">
      <c r="A8690" t="s">
        <v>311</v>
      </c>
      <c r="B8690" t="s">
        <v>314</v>
      </c>
      <c r="C8690" t="s">
        <v>362</v>
      </c>
      <c r="D8690" s="34">
        <v>45566</v>
      </c>
      <c r="E8690">
        <v>439.51</v>
      </c>
      <c r="F8690" s="24">
        <v>32</v>
      </c>
      <c r="G8690" s="24">
        <f t="shared" si="135"/>
        <v>471.51</v>
      </c>
    </row>
    <row r="8691" spans="1:7" x14ac:dyDescent="0.25">
      <c r="A8691" t="s">
        <v>311</v>
      </c>
      <c r="B8691" t="s">
        <v>314</v>
      </c>
      <c r="C8691" t="s">
        <v>363</v>
      </c>
      <c r="D8691" s="34">
        <v>45566</v>
      </c>
      <c r="E8691">
        <v>439.51</v>
      </c>
      <c r="F8691" s="24">
        <v>32</v>
      </c>
      <c r="G8691" s="24">
        <f t="shared" si="135"/>
        <v>471.51</v>
      </c>
    </row>
    <row r="8692" spans="1:7" x14ac:dyDescent="0.25">
      <c r="A8692" t="s">
        <v>311</v>
      </c>
      <c r="B8692" t="s">
        <v>314</v>
      </c>
      <c r="C8692" t="s">
        <v>364</v>
      </c>
      <c r="D8692" s="34">
        <v>45566</v>
      </c>
      <c r="E8692">
        <v>439.51</v>
      </c>
      <c r="F8692" s="24">
        <v>32</v>
      </c>
      <c r="G8692" s="24">
        <f t="shared" si="135"/>
        <v>471.51</v>
      </c>
    </row>
    <row r="8693" spans="1:7" x14ac:dyDescent="0.25">
      <c r="A8693" t="s">
        <v>311</v>
      </c>
      <c r="B8693" t="s">
        <v>314</v>
      </c>
      <c r="C8693" t="s">
        <v>365</v>
      </c>
      <c r="D8693" s="34">
        <v>45566</v>
      </c>
      <c r="E8693">
        <v>439.51</v>
      </c>
      <c r="F8693" s="24">
        <v>32</v>
      </c>
      <c r="G8693" s="24">
        <f t="shared" si="135"/>
        <v>471.51</v>
      </c>
    </row>
    <row r="8694" spans="1:7" x14ac:dyDescent="0.25">
      <c r="A8694" t="s">
        <v>311</v>
      </c>
      <c r="B8694" t="s">
        <v>314</v>
      </c>
      <c r="C8694" t="s">
        <v>366</v>
      </c>
      <c r="D8694" s="34">
        <v>45566</v>
      </c>
      <c r="E8694">
        <v>439.51</v>
      </c>
      <c r="F8694" s="24">
        <v>32</v>
      </c>
      <c r="G8694" s="24">
        <f t="shared" si="135"/>
        <v>471.51</v>
      </c>
    </row>
    <row r="8695" spans="1:7" x14ac:dyDescent="0.25">
      <c r="A8695" t="s">
        <v>311</v>
      </c>
      <c r="B8695" t="s">
        <v>314</v>
      </c>
      <c r="C8695" t="s">
        <v>367</v>
      </c>
      <c r="D8695" s="34">
        <v>45566</v>
      </c>
      <c r="E8695">
        <v>438.09</v>
      </c>
      <c r="F8695" s="24">
        <v>31.89</v>
      </c>
      <c r="G8695" s="24">
        <f t="shared" si="135"/>
        <v>469.97999999999996</v>
      </c>
    </row>
    <row r="8696" spans="1:7" x14ac:dyDescent="0.25">
      <c r="A8696" t="s">
        <v>311</v>
      </c>
      <c r="B8696" t="s">
        <v>314</v>
      </c>
      <c r="C8696" t="s">
        <v>368</v>
      </c>
      <c r="D8696" s="34">
        <v>45566</v>
      </c>
      <c r="E8696">
        <v>439.51</v>
      </c>
      <c r="F8696" s="24">
        <v>32</v>
      </c>
      <c r="G8696" s="24">
        <f t="shared" si="135"/>
        <v>471.51</v>
      </c>
    </row>
    <row r="8697" spans="1:7" x14ac:dyDescent="0.25">
      <c r="A8697" t="s">
        <v>311</v>
      </c>
      <c r="B8697" t="s">
        <v>314</v>
      </c>
      <c r="C8697" t="s">
        <v>369</v>
      </c>
      <c r="D8697" s="34">
        <v>45566</v>
      </c>
      <c r="E8697">
        <v>439.51</v>
      </c>
      <c r="F8697" s="24">
        <v>32</v>
      </c>
      <c r="G8697" s="24">
        <f t="shared" si="135"/>
        <v>471.51</v>
      </c>
    </row>
    <row r="8698" spans="1:7" x14ac:dyDescent="0.25">
      <c r="A8698" t="s">
        <v>311</v>
      </c>
      <c r="B8698" t="s">
        <v>314</v>
      </c>
      <c r="C8698" t="s">
        <v>370</v>
      </c>
      <c r="D8698" s="34">
        <v>45566</v>
      </c>
      <c r="E8698">
        <v>439.51</v>
      </c>
      <c r="F8698" s="24">
        <v>32</v>
      </c>
      <c r="G8698" s="24">
        <f t="shared" si="135"/>
        <v>471.51</v>
      </c>
    </row>
    <row r="8699" spans="1:7" x14ac:dyDescent="0.25">
      <c r="A8699" t="s">
        <v>311</v>
      </c>
      <c r="B8699" t="s">
        <v>314</v>
      </c>
      <c r="C8699" t="s">
        <v>371</v>
      </c>
      <c r="D8699" s="34">
        <v>45566</v>
      </c>
      <c r="E8699">
        <v>439.51</v>
      </c>
      <c r="F8699" s="24">
        <v>32</v>
      </c>
      <c r="G8699" s="24">
        <f t="shared" si="135"/>
        <v>471.51</v>
      </c>
    </row>
    <row r="8700" spans="1:7" x14ac:dyDescent="0.25">
      <c r="A8700" t="s">
        <v>311</v>
      </c>
      <c r="B8700" t="s">
        <v>314</v>
      </c>
      <c r="C8700" t="s">
        <v>372</v>
      </c>
      <c r="D8700" s="34">
        <v>45566</v>
      </c>
      <c r="E8700">
        <v>439.51</v>
      </c>
      <c r="F8700" s="24">
        <v>32</v>
      </c>
      <c r="G8700" s="24">
        <f t="shared" si="135"/>
        <v>471.51</v>
      </c>
    </row>
    <row r="8701" spans="1:7" x14ac:dyDescent="0.25">
      <c r="A8701" t="s">
        <v>311</v>
      </c>
      <c r="B8701" t="s">
        <v>314</v>
      </c>
      <c r="C8701" t="s">
        <v>373</v>
      </c>
      <c r="D8701" s="34">
        <v>45566</v>
      </c>
      <c r="E8701">
        <v>439.51</v>
      </c>
      <c r="F8701" s="24">
        <v>32</v>
      </c>
      <c r="G8701" s="24">
        <f t="shared" si="135"/>
        <v>471.51</v>
      </c>
    </row>
    <row r="8702" spans="1:7" x14ac:dyDescent="0.25">
      <c r="A8702" t="s">
        <v>311</v>
      </c>
      <c r="B8702" t="s">
        <v>314</v>
      </c>
      <c r="C8702" t="s">
        <v>374</v>
      </c>
      <c r="D8702" s="34">
        <v>45566</v>
      </c>
      <c r="E8702">
        <v>438.09</v>
      </c>
      <c r="F8702" s="24">
        <v>31.89</v>
      </c>
      <c r="G8702" s="24">
        <f t="shared" si="135"/>
        <v>469.97999999999996</v>
      </c>
    </row>
    <row r="8703" spans="1:7" x14ac:dyDescent="0.25">
      <c r="A8703" t="s">
        <v>311</v>
      </c>
      <c r="B8703" t="s">
        <v>314</v>
      </c>
      <c r="C8703" t="s">
        <v>375</v>
      </c>
      <c r="D8703" s="34">
        <v>45566</v>
      </c>
      <c r="E8703">
        <v>439.51</v>
      </c>
      <c r="F8703" s="24">
        <v>32</v>
      </c>
      <c r="G8703" s="24">
        <f t="shared" si="135"/>
        <v>471.51</v>
      </c>
    </row>
    <row r="8704" spans="1:7" x14ac:dyDescent="0.25">
      <c r="A8704" t="s">
        <v>311</v>
      </c>
      <c r="B8704" t="s">
        <v>314</v>
      </c>
      <c r="C8704" t="s">
        <v>376</v>
      </c>
      <c r="D8704" s="34">
        <v>45566</v>
      </c>
      <c r="E8704">
        <v>439.51</v>
      </c>
      <c r="F8704" s="24">
        <v>32</v>
      </c>
      <c r="G8704" s="24">
        <f t="shared" si="135"/>
        <v>471.51</v>
      </c>
    </row>
    <row r="8705" spans="1:7" x14ac:dyDescent="0.25">
      <c r="A8705" t="s">
        <v>311</v>
      </c>
      <c r="B8705" t="s">
        <v>314</v>
      </c>
      <c r="C8705" t="s">
        <v>377</v>
      </c>
      <c r="D8705" s="34">
        <v>45566</v>
      </c>
      <c r="E8705">
        <v>439.51</v>
      </c>
      <c r="F8705" s="24">
        <v>32</v>
      </c>
      <c r="G8705" s="24">
        <f t="shared" si="135"/>
        <v>471.51</v>
      </c>
    </row>
    <row r="8706" spans="1:7" x14ac:dyDescent="0.25">
      <c r="A8706" t="s">
        <v>311</v>
      </c>
      <c r="B8706" t="s">
        <v>314</v>
      </c>
      <c r="C8706" t="s">
        <v>378</v>
      </c>
      <c r="D8706" s="34">
        <v>45566</v>
      </c>
      <c r="E8706">
        <v>439.51</v>
      </c>
      <c r="F8706" s="24">
        <v>32</v>
      </c>
      <c r="G8706" s="24">
        <f t="shared" si="135"/>
        <v>471.51</v>
      </c>
    </row>
    <row r="8707" spans="1:7" x14ac:dyDescent="0.25">
      <c r="A8707" t="s">
        <v>311</v>
      </c>
      <c r="B8707" t="s">
        <v>314</v>
      </c>
      <c r="C8707" t="s">
        <v>379</v>
      </c>
      <c r="D8707" s="34">
        <v>45566</v>
      </c>
      <c r="E8707">
        <v>438.09</v>
      </c>
      <c r="F8707" s="24">
        <v>31.89</v>
      </c>
      <c r="G8707" s="24">
        <f t="shared" ref="G8707:G8770" si="136">SUM(E8707:F8707)</f>
        <v>469.97999999999996</v>
      </c>
    </row>
    <row r="8708" spans="1:7" x14ac:dyDescent="0.25">
      <c r="A8708" t="s">
        <v>311</v>
      </c>
      <c r="B8708" t="s">
        <v>314</v>
      </c>
      <c r="C8708" t="s">
        <v>380</v>
      </c>
      <c r="D8708" s="34">
        <v>45566</v>
      </c>
      <c r="E8708">
        <v>438.09</v>
      </c>
      <c r="F8708" s="24">
        <v>31.89</v>
      </c>
      <c r="G8708" s="24">
        <f t="shared" si="136"/>
        <v>469.97999999999996</v>
      </c>
    </row>
    <row r="8709" spans="1:7" x14ac:dyDescent="0.25">
      <c r="A8709" t="s">
        <v>311</v>
      </c>
      <c r="B8709" t="s">
        <v>314</v>
      </c>
      <c r="C8709" t="s">
        <v>381</v>
      </c>
      <c r="D8709" s="34">
        <v>45566</v>
      </c>
      <c r="E8709">
        <v>438.09</v>
      </c>
      <c r="F8709" s="24">
        <v>31.89</v>
      </c>
      <c r="G8709" s="24">
        <f t="shared" si="136"/>
        <v>469.97999999999996</v>
      </c>
    </row>
    <row r="8710" spans="1:7" x14ac:dyDescent="0.25">
      <c r="A8710" t="s">
        <v>311</v>
      </c>
      <c r="B8710" t="s">
        <v>314</v>
      </c>
      <c r="C8710" t="s">
        <v>382</v>
      </c>
      <c r="D8710" s="34">
        <v>45566</v>
      </c>
      <c r="E8710">
        <v>438.09</v>
      </c>
      <c r="F8710" s="24">
        <v>31.89</v>
      </c>
      <c r="G8710" s="24">
        <f t="shared" si="136"/>
        <v>469.97999999999996</v>
      </c>
    </row>
    <row r="8711" spans="1:7" x14ac:dyDescent="0.25">
      <c r="A8711" t="s">
        <v>311</v>
      </c>
      <c r="B8711" t="s">
        <v>314</v>
      </c>
      <c r="C8711" t="s">
        <v>383</v>
      </c>
      <c r="D8711" s="34">
        <v>45566</v>
      </c>
      <c r="E8711">
        <v>438.09</v>
      </c>
      <c r="F8711" s="24">
        <v>31.89</v>
      </c>
      <c r="G8711" s="24">
        <f t="shared" si="136"/>
        <v>469.97999999999996</v>
      </c>
    </row>
    <row r="8712" spans="1:7" x14ac:dyDescent="0.25">
      <c r="A8712" t="s">
        <v>311</v>
      </c>
      <c r="B8712" t="s">
        <v>314</v>
      </c>
      <c r="C8712" t="s">
        <v>384</v>
      </c>
      <c r="D8712" s="34">
        <v>45566</v>
      </c>
      <c r="E8712">
        <v>438.09</v>
      </c>
      <c r="F8712" s="24">
        <v>31.89</v>
      </c>
      <c r="G8712" s="24">
        <f t="shared" si="136"/>
        <v>469.97999999999996</v>
      </c>
    </row>
    <row r="8713" spans="1:7" x14ac:dyDescent="0.25">
      <c r="A8713" t="s">
        <v>311</v>
      </c>
      <c r="B8713" t="s">
        <v>314</v>
      </c>
      <c r="C8713" t="s">
        <v>385</v>
      </c>
      <c r="D8713" s="34">
        <v>45566</v>
      </c>
      <c r="E8713">
        <v>438.09</v>
      </c>
      <c r="F8713" s="24">
        <v>31.89</v>
      </c>
      <c r="G8713" s="24">
        <f t="shared" si="136"/>
        <v>469.97999999999996</v>
      </c>
    </row>
    <row r="8714" spans="1:7" x14ac:dyDescent="0.25">
      <c r="A8714" t="s">
        <v>311</v>
      </c>
      <c r="B8714" t="s">
        <v>314</v>
      </c>
      <c r="C8714" t="s">
        <v>386</v>
      </c>
      <c r="D8714" s="34">
        <v>45566</v>
      </c>
      <c r="E8714">
        <v>438.09</v>
      </c>
      <c r="F8714" s="24">
        <v>31.89</v>
      </c>
      <c r="G8714" s="24">
        <f t="shared" si="136"/>
        <v>469.97999999999996</v>
      </c>
    </row>
    <row r="8715" spans="1:7" x14ac:dyDescent="0.25">
      <c r="A8715" t="s">
        <v>311</v>
      </c>
      <c r="B8715" t="s">
        <v>314</v>
      </c>
      <c r="C8715" t="s">
        <v>387</v>
      </c>
      <c r="D8715" s="34">
        <v>45566</v>
      </c>
      <c r="E8715">
        <v>438.09</v>
      </c>
      <c r="F8715" s="24">
        <v>31.89</v>
      </c>
      <c r="G8715" s="24">
        <f t="shared" si="136"/>
        <v>469.97999999999996</v>
      </c>
    </row>
    <row r="8716" spans="1:7" x14ac:dyDescent="0.25">
      <c r="A8716" t="s">
        <v>311</v>
      </c>
      <c r="B8716" t="s">
        <v>314</v>
      </c>
      <c r="C8716" t="s">
        <v>388</v>
      </c>
      <c r="D8716" s="34">
        <v>45566</v>
      </c>
      <c r="E8716">
        <v>438.09</v>
      </c>
      <c r="F8716" s="24">
        <v>31.89</v>
      </c>
      <c r="G8716" s="24">
        <f t="shared" si="136"/>
        <v>469.97999999999996</v>
      </c>
    </row>
    <row r="8717" spans="1:7" x14ac:dyDescent="0.25">
      <c r="A8717" t="s">
        <v>311</v>
      </c>
      <c r="B8717" t="s">
        <v>314</v>
      </c>
      <c r="C8717" t="s">
        <v>389</v>
      </c>
      <c r="D8717" s="34">
        <v>45566</v>
      </c>
      <c r="E8717">
        <v>438.09</v>
      </c>
      <c r="F8717" s="24">
        <v>31.89</v>
      </c>
      <c r="G8717" s="24">
        <f t="shared" si="136"/>
        <v>469.97999999999996</v>
      </c>
    </row>
    <row r="8718" spans="1:7" x14ac:dyDescent="0.25">
      <c r="A8718" t="s">
        <v>311</v>
      </c>
      <c r="B8718" t="s">
        <v>314</v>
      </c>
      <c r="C8718" t="s">
        <v>390</v>
      </c>
      <c r="D8718" s="34">
        <v>45566</v>
      </c>
      <c r="E8718">
        <v>438.09</v>
      </c>
      <c r="F8718" s="24">
        <v>31.89</v>
      </c>
      <c r="G8718" s="24">
        <f t="shared" si="136"/>
        <v>469.97999999999996</v>
      </c>
    </row>
    <row r="8719" spans="1:7" x14ac:dyDescent="0.25">
      <c r="A8719" t="s">
        <v>311</v>
      </c>
      <c r="B8719" t="s">
        <v>314</v>
      </c>
      <c r="C8719" t="s">
        <v>391</v>
      </c>
      <c r="D8719" s="34">
        <v>45566</v>
      </c>
      <c r="E8719">
        <v>438.09</v>
      </c>
      <c r="F8719" s="24">
        <v>31.89</v>
      </c>
      <c r="G8719" s="24">
        <f t="shared" si="136"/>
        <v>469.97999999999996</v>
      </c>
    </row>
    <row r="8720" spans="1:7" x14ac:dyDescent="0.25">
      <c r="A8720" t="s">
        <v>311</v>
      </c>
      <c r="B8720" t="s">
        <v>314</v>
      </c>
      <c r="C8720" t="s">
        <v>392</v>
      </c>
      <c r="D8720" s="34">
        <v>45566</v>
      </c>
      <c r="E8720">
        <v>438.09</v>
      </c>
      <c r="F8720" s="24">
        <v>31.89</v>
      </c>
      <c r="G8720" s="24">
        <f t="shared" si="136"/>
        <v>469.97999999999996</v>
      </c>
    </row>
    <row r="8721" spans="1:7" x14ac:dyDescent="0.25">
      <c r="A8721" t="s">
        <v>311</v>
      </c>
      <c r="B8721" t="s">
        <v>314</v>
      </c>
      <c r="C8721" t="s">
        <v>393</v>
      </c>
      <c r="D8721" s="34">
        <v>45566</v>
      </c>
      <c r="E8721">
        <v>438.09</v>
      </c>
      <c r="F8721" s="24">
        <v>31.89</v>
      </c>
      <c r="G8721" s="24">
        <f t="shared" si="136"/>
        <v>469.97999999999996</v>
      </c>
    </row>
    <row r="8722" spans="1:7" x14ac:dyDescent="0.25">
      <c r="A8722" t="s">
        <v>311</v>
      </c>
      <c r="B8722" t="s">
        <v>314</v>
      </c>
      <c r="C8722" t="s">
        <v>394</v>
      </c>
      <c r="D8722" s="34">
        <v>45566</v>
      </c>
      <c r="E8722">
        <v>438.09</v>
      </c>
      <c r="F8722" s="24">
        <v>31.89</v>
      </c>
      <c r="G8722" s="24">
        <f t="shared" si="136"/>
        <v>469.97999999999996</v>
      </c>
    </row>
    <row r="8723" spans="1:7" x14ac:dyDescent="0.25">
      <c r="A8723" t="s">
        <v>311</v>
      </c>
      <c r="B8723" t="s">
        <v>314</v>
      </c>
      <c r="C8723" t="s">
        <v>395</v>
      </c>
      <c r="D8723" s="34">
        <v>45566</v>
      </c>
      <c r="E8723">
        <v>438.09</v>
      </c>
      <c r="F8723" s="24">
        <v>31.89</v>
      </c>
      <c r="G8723" s="24">
        <f t="shared" si="136"/>
        <v>469.97999999999996</v>
      </c>
    </row>
    <row r="8724" spans="1:7" x14ac:dyDescent="0.25">
      <c r="A8724" t="s">
        <v>311</v>
      </c>
      <c r="B8724" t="s">
        <v>314</v>
      </c>
      <c r="C8724" t="s">
        <v>396</v>
      </c>
      <c r="D8724" s="34">
        <v>45566</v>
      </c>
      <c r="E8724">
        <v>438.09</v>
      </c>
      <c r="F8724" s="24">
        <v>31.89</v>
      </c>
      <c r="G8724" s="24">
        <f t="shared" si="136"/>
        <v>469.97999999999996</v>
      </c>
    </row>
    <row r="8725" spans="1:7" x14ac:dyDescent="0.25">
      <c r="A8725" t="s">
        <v>311</v>
      </c>
      <c r="B8725" t="s">
        <v>314</v>
      </c>
      <c r="C8725" t="s">
        <v>397</v>
      </c>
      <c r="D8725" s="34">
        <v>45566</v>
      </c>
      <c r="E8725">
        <v>438.09</v>
      </c>
      <c r="F8725" s="24">
        <v>31.89</v>
      </c>
      <c r="G8725" s="24">
        <f t="shared" si="136"/>
        <v>469.97999999999996</v>
      </c>
    </row>
    <row r="8726" spans="1:7" x14ac:dyDescent="0.25">
      <c r="A8726" t="s">
        <v>311</v>
      </c>
      <c r="B8726" t="s">
        <v>314</v>
      </c>
      <c r="C8726" t="s">
        <v>398</v>
      </c>
      <c r="D8726" s="34">
        <v>45566</v>
      </c>
      <c r="E8726">
        <v>438.09</v>
      </c>
      <c r="F8726" s="24">
        <v>31.89</v>
      </c>
      <c r="G8726" s="24">
        <f t="shared" si="136"/>
        <v>469.97999999999996</v>
      </c>
    </row>
    <row r="8727" spans="1:7" x14ac:dyDescent="0.25">
      <c r="A8727" t="s">
        <v>311</v>
      </c>
      <c r="B8727" t="s">
        <v>314</v>
      </c>
      <c r="C8727" t="s">
        <v>399</v>
      </c>
      <c r="D8727" s="34">
        <v>45566</v>
      </c>
      <c r="E8727">
        <v>438.09</v>
      </c>
      <c r="F8727" s="24">
        <v>31.89</v>
      </c>
      <c r="G8727" s="24">
        <f t="shared" si="136"/>
        <v>469.97999999999996</v>
      </c>
    </row>
    <row r="8728" spans="1:7" x14ac:dyDescent="0.25">
      <c r="A8728" t="s">
        <v>311</v>
      </c>
      <c r="B8728" t="s">
        <v>314</v>
      </c>
      <c r="C8728" t="s">
        <v>400</v>
      </c>
      <c r="D8728" s="34">
        <v>45566</v>
      </c>
      <c r="E8728">
        <v>438.09</v>
      </c>
      <c r="F8728" s="24">
        <v>31.89</v>
      </c>
      <c r="G8728" s="24">
        <f t="shared" si="136"/>
        <v>469.97999999999996</v>
      </c>
    </row>
    <row r="8729" spans="1:7" x14ac:dyDescent="0.25">
      <c r="A8729" t="s">
        <v>311</v>
      </c>
      <c r="B8729" t="s">
        <v>314</v>
      </c>
      <c r="C8729" t="s">
        <v>401</v>
      </c>
      <c r="D8729" s="34">
        <v>45566</v>
      </c>
      <c r="E8729">
        <v>438.09</v>
      </c>
      <c r="F8729" s="24">
        <v>31.89</v>
      </c>
      <c r="G8729" s="24">
        <f t="shared" si="136"/>
        <v>469.97999999999996</v>
      </c>
    </row>
    <row r="8730" spans="1:7" x14ac:dyDescent="0.25">
      <c r="A8730" t="s">
        <v>311</v>
      </c>
      <c r="B8730" t="s">
        <v>314</v>
      </c>
      <c r="C8730" t="s">
        <v>402</v>
      </c>
      <c r="D8730" s="34">
        <v>45566</v>
      </c>
      <c r="E8730">
        <v>438.09</v>
      </c>
      <c r="F8730" s="24">
        <v>31.89</v>
      </c>
      <c r="G8730" s="24">
        <f t="shared" si="136"/>
        <v>469.97999999999996</v>
      </c>
    </row>
    <row r="8731" spans="1:7" x14ac:dyDescent="0.25">
      <c r="A8731" t="s">
        <v>311</v>
      </c>
      <c r="B8731" t="s">
        <v>314</v>
      </c>
      <c r="C8731" t="s">
        <v>403</v>
      </c>
      <c r="D8731" s="34">
        <v>45566</v>
      </c>
      <c r="E8731">
        <v>438.09</v>
      </c>
      <c r="F8731" s="24">
        <v>31.89</v>
      </c>
      <c r="G8731" s="24">
        <f t="shared" si="136"/>
        <v>469.97999999999996</v>
      </c>
    </row>
    <row r="8732" spans="1:7" x14ac:dyDescent="0.25">
      <c r="A8732" t="s">
        <v>311</v>
      </c>
      <c r="B8732" t="s">
        <v>314</v>
      </c>
      <c r="C8732" t="s">
        <v>404</v>
      </c>
      <c r="D8732" s="34">
        <v>45566</v>
      </c>
      <c r="E8732">
        <v>438.09</v>
      </c>
      <c r="F8732" s="24">
        <v>31.89</v>
      </c>
      <c r="G8732" s="24">
        <f t="shared" si="136"/>
        <v>469.97999999999996</v>
      </c>
    </row>
    <row r="8733" spans="1:7" x14ac:dyDescent="0.25">
      <c r="A8733" t="s">
        <v>311</v>
      </c>
      <c r="B8733" t="s">
        <v>314</v>
      </c>
      <c r="C8733" t="s">
        <v>405</v>
      </c>
      <c r="D8733" s="34">
        <v>45566</v>
      </c>
      <c r="E8733">
        <v>438.09</v>
      </c>
      <c r="F8733" s="24">
        <v>31.89</v>
      </c>
      <c r="G8733" s="24">
        <f t="shared" si="136"/>
        <v>469.97999999999996</v>
      </c>
    </row>
    <row r="8734" spans="1:7" x14ac:dyDescent="0.25">
      <c r="A8734" t="s">
        <v>311</v>
      </c>
      <c r="B8734" t="s">
        <v>314</v>
      </c>
      <c r="C8734" t="s">
        <v>406</v>
      </c>
      <c r="D8734" s="34">
        <v>45566</v>
      </c>
      <c r="E8734">
        <v>438.09</v>
      </c>
      <c r="F8734" s="24">
        <v>31.89</v>
      </c>
      <c r="G8734" s="24">
        <f t="shared" si="136"/>
        <v>469.97999999999996</v>
      </c>
    </row>
    <row r="8735" spans="1:7" x14ac:dyDescent="0.25">
      <c r="A8735" t="s">
        <v>311</v>
      </c>
      <c r="B8735" t="s">
        <v>314</v>
      </c>
      <c r="C8735" t="s">
        <v>407</v>
      </c>
      <c r="D8735" s="34">
        <v>45566</v>
      </c>
      <c r="E8735">
        <v>438.09</v>
      </c>
      <c r="F8735" s="24">
        <v>31.89</v>
      </c>
      <c r="G8735" s="24">
        <f t="shared" si="136"/>
        <v>469.97999999999996</v>
      </c>
    </row>
    <row r="8736" spans="1:7" x14ac:dyDescent="0.25">
      <c r="A8736" t="s">
        <v>311</v>
      </c>
      <c r="B8736" t="s">
        <v>314</v>
      </c>
      <c r="C8736" t="s">
        <v>408</v>
      </c>
      <c r="D8736" s="34">
        <v>45566</v>
      </c>
      <c r="E8736">
        <v>438.09</v>
      </c>
      <c r="F8736" s="24">
        <v>31.89</v>
      </c>
      <c r="G8736" s="24">
        <f t="shared" si="136"/>
        <v>469.97999999999996</v>
      </c>
    </row>
    <row r="8737" spans="1:7" x14ac:dyDescent="0.25">
      <c r="A8737" t="s">
        <v>311</v>
      </c>
      <c r="B8737" t="s">
        <v>314</v>
      </c>
      <c r="C8737" t="s">
        <v>409</v>
      </c>
      <c r="D8737" s="34">
        <v>45566</v>
      </c>
      <c r="E8737">
        <v>438.09</v>
      </c>
      <c r="F8737" s="24">
        <v>31.89</v>
      </c>
      <c r="G8737" s="24">
        <f t="shared" si="136"/>
        <v>469.97999999999996</v>
      </c>
    </row>
    <row r="8738" spans="1:7" x14ac:dyDescent="0.25">
      <c r="A8738" t="s">
        <v>311</v>
      </c>
      <c r="B8738" t="s">
        <v>314</v>
      </c>
      <c r="C8738" t="s">
        <v>410</v>
      </c>
      <c r="D8738" s="34">
        <v>45566</v>
      </c>
      <c r="E8738">
        <v>438.09</v>
      </c>
      <c r="F8738" s="24">
        <v>31.89</v>
      </c>
      <c r="G8738" s="24">
        <f t="shared" si="136"/>
        <v>469.97999999999996</v>
      </c>
    </row>
    <row r="8739" spans="1:7" x14ac:dyDescent="0.25">
      <c r="A8739" t="s">
        <v>311</v>
      </c>
      <c r="B8739" t="s">
        <v>314</v>
      </c>
      <c r="C8739" t="s">
        <v>411</v>
      </c>
      <c r="D8739" s="34">
        <v>45566</v>
      </c>
      <c r="E8739">
        <v>438.09</v>
      </c>
      <c r="F8739" s="24">
        <v>31.89</v>
      </c>
      <c r="G8739" s="24">
        <f t="shared" si="136"/>
        <v>469.97999999999996</v>
      </c>
    </row>
    <row r="8740" spans="1:7" x14ac:dyDescent="0.25">
      <c r="A8740" t="s">
        <v>311</v>
      </c>
      <c r="B8740" t="s">
        <v>314</v>
      </c>
      <c r="C8740" t="s">
        <v>412</v>
      </c>
      <c r="D8740" s="34">
        <v>45566</v>
      </c>
      <c r="E8740">
        <v>438.09</v>
      </c>
      <c r="F8740" s="24">
        <v>31.89</v>
      </c>
      <c r="G8740" s="24">
        <f t="shared" si="136"/>
        <v>469.97999999999996</v>
      </c>
    </row>
    <row r="8741" spans="1:7" x14ac:dyDescent="0.25">
      <c r="A8741" t="s">
        <v>311</v>
      </c>
      <c r="B8741" t="s">
        <v>314</v>
      </c>
      <c r="C8741" t="s">
        <v>413</v>
      </c>
      <c r="D8741" s="34">
        <v>45566</v>
      </c>
      <c r="E8741">
        <v>438.09</v>
      </c>
      <c r="F8741" s="24">
        <v>31.89</v>
      </c>
      <c r="G8741" s="24">
        <f t="shared" si="136"/>
        <v>469.97999999999996</v>
      </c>
    </row>
    <row r="8742" spans="1:7" x14ac:dyDescent="0.25">
      <c r="A8742" t="s">
        <v>311</v>
      </c>
      <c r="B8742" t="s">
        <v>314</v>
      </c>
      <c r="C8742" t="s">
        <v>414</v>
      </c>
      <c r="D8742" s="34">
        <v>45566</v>
      </c>
      <c r="E8742">
        <v>438.09</v>
      </c>
      <c r="F8742" s="24">
        <v>31.89</v>
      </c>
      <c r="G8742" s="24">
        <f t="shared" si="136"/>
        <v>469.97999999999996</v>
      </c>
    </row>
    <row r="8743" spans="1:7" x14ac:dyDescent="0.25">
      <c r="A8743" t="s">
        <v>311</v>
      </c>
      <c r="B8743" t="s">
        <v>314</v>
      </c>
      <c r="C8743" t="s">
        <v>415</v>
      </c>
      <c r="D8743" s="34">
        <v>45566</v>
      </c>
      <c r="E8743">
        <v>438.09</v>
      </c>
      <c r="F8743" s="24">
        <v>31.89</v>
      </c>
      <c r="G8743" s="24">
        <f t="shared" si="136"/>
        <v>469.97999999999996</v>
      </c>
    </row>
    <row r="8744" spans="1:7" x14ac:dyDescent="0.25">
      <c r="A8744" t="s">
        <v>311</v>
      </c>
      <c r="B8744" t="s">
        <v>314</v>
      </c>
      <c r="C8744" t="s">
        <v>416</v>
      </c>
      <c r="D8744" s="34">
        <v>45566</v>
      </c>
      <c r="E8744">
        <v>438.09</v>
      </c>
      <c r="F8744" s="24">
        <v>31.89</v>
      </c>
      <c r="G8744" s="24">
        <f t="shared" si="136"/>
        <v>469.97999999999996</v>
      </c>
    </row>
    <row r="8745" spans="1:7" x14ac:dyDescent="0.25">
      <c r="A8745" t="s">
        <v>311</v>
      </c>
      <c r="B8745" t="s">
        <v>314</v>
      </c>
      <c r="C8745" t="s">
        <v>417</v>
      </c>
      <c r="D8745" s="34">
        <v>45566</v>
      </c>
      <c r="E8745">
        <v>438.09</v>
      </c>
      <c r="F8745" s="24">
        <v>31.89</v>
      </c>
      <c r="G8745" s="24">
        <f t="shared" si="136"/>
        <v>469.97999999999996</v>
      </c>
    </row>
    <row r="8746" spans="1:7" x14ac:dyDescent="0.25">
      <c r="A8746" t="s">
        <v>311</v>
      </c>
      <c r="B8746" t="s">
        <v>314</v>
      </c>
      <c r="C8746" t="s">
        <v>418</v>
      </c>
      <c r="D8746" s="34">
        <v>45566</v>
      </c>
      <c r="E8746">
        <v>438.09</v>
      </c>
      <c r="F8746" s="24">
        <v>31.89</v>
      </c>
      <c r="G8746" s="24">
        <f t="shared" si="136"/>
        <v>469.97999999999996</v>
      </c>
    </row>
    <row r="8747" spans="1:7" x14ac:dyDescent="0.25">
      <c r="A8747" t="s">
        <v>311</v>
      </c>
      <c r="B8747" t="s">
        <v>314</v>
      </c>
      <c r="C8747" t="s">
        <v>419</v>
      </c>
      <c r="D8747" s="34">
        <v>45566</v>
      </c>
      <c r="E8747">
        <v>438.09</v>
      </c>
      <c r="F8747" s="24">
        <v>31.89</v>
      </c>
      <c r="G8747" s="24">
        <f t="shared" si="136"/>
        <v>469.97999999999996</v>
      </c>
    </row>
    <row r="8748" spans="1:7" x14ac:dyDescent="0.25">
      <c r="A8748" t="s">
        <v>311</v>
      </c>
      <c r="B8748" t="s">
        <v>314</v>
      </c>
      <c r="C8748" t="s">
        <v>420</v>
      </c>
      <c r="D8748" s="34">
        <v>45566</v>
      </c>
      <c r="E8748">
        <v>438.09</v>
      </c>
      <c r="F8748" s="24">
        <v>31.89</v>
      </c>
      <c r="G8748" s="24">
        <f t="shared" si="136"/>
        <v>469.97999999999996</v>
      </c>
    </row>
    <row r="8749" spans="1:7" x14ac:dyDescent="0.25">
      <c r="A8749" t="s">
        <v>311</v>
      </c>
      <c r="B8749" t="s">
        <v>314</v>
      </c>
      <c r="C8749" t="s">
        <v>421</v>
      </c>
      <c r="D8749" s="34">
        <v>45566</v>
      </c>
      <c r="E8749">
        <v>438.09</v>
      </c>
      <c r="F8749" s="24">
        <v>31.89</v>
      </c>
      <c r="G8749" s="24">
        <f t="shared" si="136"/>
        <v>469.97999999999996</v>
      </c>
    </row>
    <row r="8750" spans="1:7" x14ac:dyDescent="0.25">
      <c r="A8750" t="s">
        <v>311</v>
      </c>
      <c r="B8750" t="s">
        <v>314</v>
      </c>
      <c r="C8750" t="s">
        <v>422</v>
      </c>
      <c r="D8750" s="34">
        <v>45566</v>
      </c>
      <c r="E8750">
        <v>438.09</v>
      </c>
      <c r="F8750" s="24">
        <v>31.89</v>
      </c>
      <c r="G8750" s="24">
        <f t="shared" si="136"/>
        <v>469.97999999999996</v>
      </c>
    </row>
    <row r="8751" spans="1:7" x14ac:dyDescent="0.25">
      <c r="A8751" t="s">
        <v>311</v>
      </c>
      <c r="B8751" t="s">
        <v>314</v>
      </c>
      <c r="C8751" t="s">
        <v>423</v>
      </c>
      <c r="D8751" s="34">
        <v>45566</v>
      </c>
      <c r="E8751">
        <v>438.09</v>
      </c>
      <c r="F8751" s="24">
        <v>31.89</v>
      </c>
      <c r="G8751" s="24">
        <f t="shared" si="136"/>
        <v>469.97999999999996</v>
      </c>
    </row>
    <row r="8752" spans="1:7" x14ac:dyDescent="0.25">
      <c r="A8752" t="s">
        <v>311</v>
      </c>
      <c r="B8752" t="s">
        <v>314</v>
      </c>
      <c r="C8752" t="s">
        <v>424</v>
      </c>
      <c r="D8752" s="34">
        <v>45566</v>
      </c>
      <c r="E8752">
        <v>438.09</v>
      </c>
      <c r="F8752" s="24">
        <v>31.89</v>
      </c>
      <c r="G8752" s="24">
        <f t="shared" si="136"/>
        <v>469.97999999999996</v>
      </c>
    </row>
    <row r="8753" spans="1:7" x14ac:dyDescent="0.25">
      <c r="A8753" t="s">
        <v>311</v>
      </c>
      <c r="B8753" t="s">
        <v>314</v>
      </c>
      <c r="C8753" t="s">
        <v>425</v>
      </c>
      <c r="D8753" s="34">
        <v>45566</v>
      </c>
      <c r="E8753">
        <v>438.09</v>
      </c>
      <c r="F8753" s="24">
        <v>31.89</v>
      </c>
      <c r="G8753" s="24">
        <f t="shared" si="136"/>
        <v>469.97999999999996</v>
      </c>
    </row>
    <row r="8754" spans="1:7" x14ac:dyDescent="0.25">
      <c r="A8754" t="s">
        <v>311</v>
      </c>
      <c r="B8754" t="s">
        <v>314</v>
      </c>
      <c r="C8754" t="s">
        <v>426</v>
      </c>
      <c r="D8754" s="34">
        <v>45566</v>
      </c>
      <c r="E8754">
        <v>439.51</v>
      </c>
      <c r="F8754" s="24">
        <v>32</v>
      </c>
      <c r="G8754" s="24">
        <f t="shared" si="136"/>
        <v>471.51</v>
      </c>
    </row>
    <row r="8755" spans="1:7" x14ac:dyDescent="0.25">
      <c r="A8755" t="s">
        <v>311</v>
      </c>
      <c r="B8755" t="s">
        <v>314</v>
      </c>
      <c r="C8755" t="s">
        <v>427</v>
      </c>
      <c r="D8755" s="34">
        <v>45566</v>
      </c>
      <c r="E8755">
        <v>438.09</v>
      </c>
      <c r="F8755" s="24">
        <v>31.89</v>
      </c>
      <c r="G8755" s="24">
        <f t="shared" si="136"/>
        <v>469.97999999999996</v>
      </c>
    </row>
    <row r="8756" spans="1:7" x14ac:dyDescent="0.25">
      <c r="A8756" t="s">
        <v>311</v>
      </c>
      <c r="B8756" t="s">
        <v>314</v>
      </c>
      <c r="C8756" t="s">
        <v>428</v>
      </c>
      <c r="D8756" s="34">
        <v>45566</v>
      </c>
      <c r="E8756">
        <v>438.09</v>
      </c>
      <c r="F8756" s="24">
        <v>31.89</v>
      </c>
      <c r="G8756" s="24">
        <f t="shared" si="136"/>
        <v>469.97999999999996</v>
      </c>
    </row>
    <row r="8757" spans="1:7" x14ac:dyDescent="0.25">
      <c r="A8757" t="s">
        <v>311</v>
      </c>
      <c r="B8757" t="s">
        <v>314</v>
      </c>
      <c r="C8757" t="s">
        <v>429</v>
      </c>
      <c r="D8757" s="34">
        <v>45566</v>
      </c>
      <c r="E8757">
        <v>438.09</v>
      </c>
      <c r="F8757" s="24">
        <v>31.89</v>
      </c>
      <c r="G8757" s="24">
        <f t="shared" si="136"/>
        <v>469.97999999999996</v>
      </c>
    </row>
    <row r="8758" spans="1:7" x14ac:dyDescent="0.25">
      <c r="A8758" t="s">
        <v>311</v>
      </c>
      <c r="B8758" t="s">
        <v>314</v>
      </c>
      <c r="C8758" t="s">
        <v>430</v>
      </c>
      <c r="D8758" s="34">
        <v>45566</v>
      </c>
      <c r="E8758">
        <v>439.51</v>
      </c>
      <c r="F8758" s="24">
        <v>32</v>
      </c>
      <c r="G8758" s="24">
        <f t="shared" si="136"/>
        <v>471.51</v>
      </c>
    </row>
    <row r="8759" spans="1:7" x14ac:dyDescent="0.25">
      <c r="A8759" t="s">
        <v>311</v>
      </c>
      <c r="B8759" t="s">
        <v>314</v>
      </c>
      <c r="C8759" t="s">
        <v>431</v>
      </c>
      <c r="D8759" s="34">
        <v>45566</v>
      </c>
      <c r="E8759">
        <v>439.51</v>
      </c>
      <c r="F8759" s="24">
        <v>32</v>
      </c>
      <c r="G8759" s="24">
        <f t="shared" si="136"/>
        <v>471.51</v>
      </c>
    </row>
    <row r="8760" spans="1:7" x14ac:dyDescent="0.25">
      <c r="A8760" t="s">
        <v>311</v>
      </c>
      <c r="B8760" t="s">
        <v>314</v>
      </c>
      <c r="C8760" t="s">
        <v>432</v>
      </c>
      <c r="D8760" s="34">
        <v>45566</v>
      </c>
      <c r="E8760">
        <v>439.51</v>
      </c>
      <c r="F8760" s="24">
        <v>32</v>
      </c>
      <c r="G8760" s="24">
        <f t="shared" si="136"/>
        <v>471.51</v>
      </c>
    </row>
    <row r="8761" spans="1:7" x14ac:dyDescent="0.25">
      <c r="A8761" t="s">
        <v>311</v>
      </c>
      <c r="B8761" t="s">
        <v>314</v>
      </c>
      <c r="C8761" t="s">
        <v>433</v>
      </c>
      <c r="D8761" s="34">
        <v>45566</v>
      </c>
      <c r="E8761">
        <v>439.51</v>
      </c>
      <c r="F8761" s="24">
        <v>32</v>
      </c>
      <c r="G8761" s="24">
        <f t="shared" si="136"/>
        <v>471.51</v>
      </c>
    </row>
    <row r="8762" spans="1:7" x14ac:dyDescent="0.25">
      <c r="A8762" t="s">
        <v>311</v>
      </c>
      <c r="B8762" t="s">
        <v>314</v>
      </c>
      <c r="C8762" t="s">
        <v>434</v>
      </c>
      <c r="D8762" s="34">
        <v>45566</v>
      </c>
      <c r="E8762">
        <v>439.51</v>
      </c>
      <c r="F8762" s="24">
        <v>32</v>
      </c>
      <c r="G8762" s="24">
        <f t="shared" si="136"/>
        <v>471.51</v>
      </c>
    </row>
    <row r="8763" spans="1:7" x14ac:dyDescent="0.25">
      <c r="A8763" t="s">
        <v>311</v>
      </c>
      <c r="B8763" t="s">
        <v>314</v>
      </c>
      <c r="C8763" t="s">
        <v>435</v>
      </c>
      <c r="D8763" s="34">
        <v>45566</v>
      </c>
      <c r="E8763">
        <v>439.51</v>
      </c>
      <c r="F8763" s="24">
        <v>32</v>
      </c>
      <c r="G8763" s="24">
        <f t="shared" si="136"/>
        <v>471.51</v>
      </c>
    </row>
    <row r="8764" spans="1:7" x14ac:dyDescent="0.25">
      <c r="A8764" t="s">
        <v>311</v>
      </c>
      <c r="B8764" t="s">
        <v>314</v>
      </c>
      <c r="C8764" t="s">
        <v>436</v>
      </c>
      <c r="D8764" s="34">
        <v>45566</v>
      </c>
      <c r="E8764">
        <v>439.51</v>
      </c>
      <c r="F8764" s="24">
        <v>32</v>
      </c>
      <c r="G8764" s="24">
        <f t="shared" si="136"/>
        <v>471.51</v>
      </c>
    </row>
    <row r="8765" spans="1:7" x14ac:dyDescent="0.25">
      <c r="A8765" t="s">
        <v>311</v>
      </c>
      <c r="B8765" t="s">
        <v>314</v>
      </c>
      <c r="C8765" t="s">
        <v>437</v>
      </c>
      <c r="D8765" s="34">
        <v>45566</v>
      </c>
      <c r="E8765">
        <v>439.51</v>
      </c>
      <c r="F8765" s="24">
        <v>32</v>
      </c>
      <c r="G8765" s="24">
        <f t="shared" si="136"/>
        <v>471.51</v>
      </c>
    </row>
    <row r="8766" spans="1:7" x14ac:dyDescent="0.25">
      <c r="A8766" t="s">
        <v>311</v>
      </c>
      <c r="B8766" t="s">
        <v>314</v>
      </c>
      <c r="C8766" t="s">
        <v>438</v>
      </c>
      <c r="D8766" s="34">
        <v>45566</v>
      </c>
      <c r="E8766">
        <v>439.51</v>
      </c>
      <c r="F8766" s="24">
        <v>32</v>
      </c>
      <c r="G8766" s="24">
        <f t="shared" si="136"/>
        <v>471.51</v>
      </c>
    </row>
    <row r="8767" spans="1:7" x14ac:dyDescent="0.25">
      <c r="A8767" t="s">
        <v>311</v>
      </c>
      <c r="B8767" t="s">
        <v>314</v>
      </c>
      <c r="C8767" t="s">
        <v>439</v>
      </c>
      <c r="D8767" s="34">
        <v>45566</v>
      </c>
      <c r="E8767">
        <v>439.51</v>
      </c>
      <c r="F8767" s="24">
        <v>32</v>
      </c>
      <c r="G8767" s="24">
        <f t="shared" si="136"/>
        <v>471.51</v>
      </c>
    </row>
    <row r="8768" spans="1:7" x14ac:dyDescent="0.25">
      <c r="A8768" t="s">
        <v>311</v>
      </c>
      <c r="B8768" t="s">
        <v>314</v>
      </c>
      <c r="C8768" t="s">
        <v>440</v>
      </c>
      <c r="D8768" s="34">
        <v>45566</v>
      </c>
      <c r="E8768">
        <v>439.51</v>
      </c>
      <c r="F8768" s="24">
        <v>32</v>
      </c>
      <c r="G8768" s="24">
        <f t="shared" si="136"/>
        <v>471.51</v>
      </c>
    </row>
    <row r="8769" spans="1:7" x14ac:dyDescent="0.25">
      <c r="A8769" t="s">
        <v>311</v>
      </c>
      <c r="B8769" t="s">
        <v>314</v>
      </c>
      <c r="C8769" t="s">
        <v>441</v>
      </c>
      <c r="D8769" s="34">
        <v>45566</v>
      </c>
      <c r="E8769">
        <v>439.51</v>
      </c>
      <c r="F8769" s="24">
        <v>32</v>
      </c>
      <c r="G8769" s="24">
        <f t="shared" si="136"/>
        <v>471.51</v>
      </c>
    </row>
    <row r="8770" spans="1:7" x14ac:dyDescent="0.25">
      <c r="A8770" t="s">
        <v>311</v>
      </c>
      <c r="B8770" t="s">
        <v>314</v>
      </c>
      <c r="C8770" t="s">
        <v>442</v>
      </c>
      <c r="D8770" s="34">
        <v>45566</v>
      </c>
      <c r="E8770">
        <v>439.51</v>
      </c>
      <c r="F8770" s="24">
        <v>32</v>
      </c>
      <c r="G8770" s="24">
        <f t="shared" si="136"/>
        <v>471.51</v>
      </c>
    </row>
    <row r="8771" spans="1:7" x14ac:dyDescent="0.25">
      <c r="A8771" t="s">
        <v>311</v>
      </c>
      <c r="B8771" t="s">
        <v>314</v>
      </c>
      <c r="C8771" t="s">
        <v>443</v>
      </c>
      <c r="D8771" s="34">
        <v>45566</v>
      </c>
      <c r="E8771">
        <v>439.51</v>
      </c>
      <c r="F8771" s="24">
        <v>32</v>
      </c>
      <c r="G8771" s="24">
        <f t="shared" ref="G8771:G8834" si="137">SUM(E8771:F8771)</f>
        <v>471.51</v>
      </c>
    </row>
    <row r="8772" spans="1:7" x14ac:dyDescent="0.25">
      <c r="A8772" t="s">
        <v>311</v>
      </c>
      <c r="B8772" t="s">
        <v>314</v>
      </c>
      <c r="C8772" t="s">
        <v>444</v>
      </c>
      <c r="D8772" s="34">
        <v>45566</v>
      </c>
      <c r="E8772">
        <v>439.51</v>
      </c>
      <c r="F8772" s="24">
        <v>32</v>
      </c>
      <c r="G8772" s="24">
        <f t="shared" si="137"/>
        <v>471.51</v>
      </c>
    </row>
    <row r="8773" spans="1:7" x14ac:dyDescent="0.25">
      <c r="A8773" t="s">
        <v>311</v>
      </c>
      <c r="B8773" t="s">
        <v>314</v>
      </c>
      <c r="C8773" t="s">
        <v>445</v>
      </c>
      <c r="D8773" s="34">
        <v>45566</v>
      </c>
      <c r="E8773">
        <v>439.51</v>
      </c>
      <c r="F8773" s="24">
        <v>32</v>
      </c>
      <c r="G8773" s="24">
        <f t="shared" si="137"/>
        <v>471.51</v>
      </c>
    </row>
    <row r="8774" spans="1:7" x14ac:dyDescent="0.25">
      <c r="A8774" t="s">
        <v>311</v>
      </c>
      <c r="B8774" t="s">
        <v>314</v>
      </c>
      <c r="C8774" t="s">
        <v>446</v>
      </c>
      <c r="D8774" s="34">
        <v>45566</v>
      </c>
      <c r="E8774">
        <v>439.51</v>
      </c>
      <c r="F8774" s="24">
        <v>32</v>
      </c>
      <c r="G8774" s="24">
        <f t="shared" si="137"/>
        <v>471.51</v>
      </c>
    </row>
    <row r="8775" spans="1:7" x14ac:dyDescent="0.25">
      <c r="A8775" t="s">
        <v>311</v>
      </c>
      <c r="B8775" t="s">
        <v>314</v>
      </c>
      <c r="C8775" t="s">
        <v>447</v>
      </c>
      <c r="D8775" s="34">
        <v>45566</v>
      </c>
      <c r="E8775">
        <v>439.51</v>
      </c>
      <c r="F8775" s="24">
        <v>32</v>
      </c>
      <c r="G8775" s="24">
        <f t="shared" si="137"/>
        <v>471.51</v>
      </c>
    </row>
    <row r="8776" spans="1:7" x14ac:dyDescent="0.25">
      <c r="A8776" t="s">
        <v>311</v>
      </c>
      <c r="B8776" t="s">
        <v>314</v>
      </c>
      <c r="C8776" t="s">
        <v>448</v>
      </c>
      <c r="D8776" s="34">
        <v>45566</v>
      </c>
      <c r="E8776">
        <v>439.51</v>
      </c>
      <c r="F8776" s="24">
        <v>32</v>
      </c>
      <c r="G8776" s="24">
        <f t="shared" si="137"/>
        <v>471.51</v>
      </c>
    </row>
    <row r="8777" spans="1:7" x14ac:dyDescent="0.25">
      <c r="A8777" t="s">
        <v>311</v>
      </c>
      <c r="B8777" t="s">
        <v>314</v>
      </c>
      <c r="C8777" t="s">
        <v>449</v>
      </c>
      <c r="D8777" s="34">
        <v>45566</v>
      </c>
      <c r="E8777">
        <v>439.51</v>
      </c>
      <c r="F8777" s="24">
        <v>32</v>
      </c>
      <c r="G8777" s="24">
        <f t="shared" si="137"/>
        <v>471.51</v>
      </c>
    </row>
    <row r="8778" spans="1:7" x14ac:dyDescent="0.25">
      <c r="A8778" t="s">
        <v>311</v>
      </c>
      <c r="B8778" t="s">
        <v>314</v>
      </c>
      <c r="C8778" t="s">
        <v>450</v>
      </c>
      <c r="D8778" s="34">
        <v>45566</v>
      </c>
      <c r="E8778">
        <v>439.51</v>
      </c>
      <c r="F8778" s="24">
        <v>32</v>
      </c>
      <c r="G8778" s="24">
        <f t="shared" si="137"/>
        <v>471.51</v>
      </c>
    </row>
    <row r="8779" spans="1:7" x14ac:dyDescent="0.25">
      <c r="A8779" t="s">
        <v>311</v>
      </c>
      <c r="B8779" t="s">
        <v>314</v>
      </c>
      <c r="C8779" t="s">
        <v>451</v>
      </c>
      <c r="D8779" s="34">
        <v>45566</v>
      </c>
      <c r="E8779">
        <v>439.51</v>
      </c>
      <c r="F8779" s="24">
        <v>32</v>
      </c>
      <c r="G8779" s="24">
        <f t="shared" si="137"/>
        <v>471.51</v>
      </c>
    </row>
    <row r="8780" spans="1:7" x14ac:dyDescent="0.25">
      <c r="A8780" t="s">
        <v>311</v>
      </c>
      <c r="B8780" t="s">
        <v>314</v>
      </c>
      <c r="C8780" t="s">
        <v>452</v>
      </c>
      <c r="D8780" s="34">
        <v>45566</v>
      </c>
      <c r="E8780">
        <v>439.51</v>
      </c>
      <c r="F8780" s="24">
        <v>32</v>
      </c>
      <c r="G8780" s="24">
        <f t="shared" si="137"/>
        <v>471.51</v>
      </c>
    </row>
    <row r="8781" spans="1:7" x14ac:dyDescent="0.25">
      <c r="A8781" t="s">
        <v>311</v>
      </c>
      <c r="B8781" t="s">
        <v>314</v>
      </c>
      <c r="C8781" t="s">
        <v>453</v>
      </c>
      <c r="D8781" s="34">
        <v>45566</v>
      </c>
      <c r="E8781">
        <v>439.51</v>
      </c>
      <c r="F8781" s="24">
        <v>32</v>
      </c>
      <c r="G8781" s="24">
        <f t="shared" si="137"/>
        <v>471.51</v>
      </c>
    </row>
    <row r="8782" spans="1:7" x14ac:dyDescent="0.25">
      <c r="A8782" t="s">
        <v>311</v>
      </c>
      <c r="B8782" t="s">
        <v>314</v>
      </c>
      <c r="C8782" t="s">
        <v>454</v>
      </c>
      <c r="D8782" s="34">
        <v>45566</v>
      </c>
      <c r="E8782">
        <v>439.51</v>
      </c>
      <c r="F8782" s="24">
        <v>32</v>
      </c>
      <c r="G8782" s="24">
        <f t="shared" si="137"/>
        <v>471.51</v>
      </c>
    </row>
    <row r="8783" spans="1:7" x14ac:dyDescent="0.25">
      <c r="A8783" t="s">
        <v>311</v>
      </c>
      <c r="B8783" t="s">
        <v>314</v>
      </c>
      <c r="C8783" t="s">
        <v>455</v>
      </c>
      <c r="D8783" s="34">
        <v>45566</v>
      </c>
      <c r="E8783">
        <v>439.51</v>
      </c>
      <c r="F8783" s="24">
        <v>32</v>
      </c>
      <c r="G8783" s="24">
        <f t="shared" si="137"/>
        <v>471.51</v>
      </c>
    </row>
    <row r="8784" spans="1:7" x14ac:dyDescent="0.25">
      <c r="A8784" t="s">
        <v>311</v>
      </c>
      <c r="B8784" t="s">
        <v>314</v>
      </c>
      <c r="C8784" t="s">
        <v>456</v>
      </c>
      <c r="D8784" s="34">
        <v>45566</v>
      </c>
      <c r="E8784">
        <v>439.51</v>
      </c>
      <c r="F8784" s="24">
        <v>32</v>
      </c>
      <c r="G8784" s="24">
        <f t="shared" si="137"/>
        <v>471.51</v>
      </c>
    </row>
    <row r="8785" spans="1:7" x14ac:dyDescent="0.25">
      <c r="A8785" t="s">
        <v>311</v>
      </c>
      <c r="B8785" t="s">
        <v>314</v>
      </c>
      <c r="C8785" t="s">
        <v>457</v>
      </c>
      <c r="D8785" s="34">
        <v>45566</v>
      </c>
      <c r="E8785">
        <v>439.51</v>
      </c>
      <c r="F8785" s="24">
        <v>32</v>
      </c>
      <c r="G8785" s="24">
        <f t="shared" si="137"/>
        <v>471.51</v>
      </c>
    </row>
    <row r="8786" spans="1:7" x14ac:dyDescent="0.25">
      <c r="A8786" t="s">
        <v>311</v>
      </c>
      <c r="B8786" t="s">
        <v>314</v>
      </c>
      <c r="C8786" t="s">
        <v>458</v>
      </c>
      <c r="D8786" s="34">
        <v>45566</v>
      </c>
      <c r="E8786">
        <v>439.51</v>
      </c>
      <c r="F8786" s="24">
        <v>32</v>
      </c>
      <c r="G8786" s="24">
        <f t="shared" si="137"/>
        <v>471.51</v>
      </c>
    </row>
    <row r="8787" spans="1:7" x14ac:dyDescent="0.25">
      <c r="A8787" t="s">
        <v>311</v>
      </c>
      <c r="B8787" t="s">
        <v>314</v>
      </c>
      <c r="C8787" t="s">
        <v>459</v>
      </c>
      <c r="D8787" s="34">
        <v>45566</v>
      </c>
      <c r="E8787">
        <v>439.51</v>
      </c>
      <c r="F8787" s="24">
        <v>32</v>
      </c>
      <c r="G8787" s="24">
        <f t="shared" si="137"/>
        <v>471.51</v>
      </c>
    </row>
    <row r="8788" spans="1:7" x14ac:dyDescent="0.25">
      <c r="A8788" t="s">
        <v>311</v>
      </c>
      <c r="B8788" t="s">
        <v>314</v>
      </c>
      <c r="C8788" t="s">
        <v>460</v>
      </c>
      <c r="D8788" s="34">
        <v>45566</v>
      </c>
      <c r="E8788">
        <v>439.51</v>
      </c>
      <c r="F8788" s="24">
        <v>32</v>
      </c>
      <c r="G8788" s="24">
        <f t="shared" si="137"/>
        <v>471.51</v>
      </c>
    </row>
    <row r="8789" spans="1:7" x14ac:dyDescent="0.25">
      <c r="A8789" t="s">
        <v>311</v>
      </c>
      <c r="B8789" t="s">
        <v>314</v>
      </c>
      <c r="C8789" t="s">
        <v>461</v>
      </c>
      <c r="D8789" s="34">
        <v>45566</v>
      </c>
      <c r="E8789">
        <v>439.51</v>
      </c>
      <c r="F8789" s="24">
        <v>32</v>
      </c>
      <c r="G8789" s="24">
        <f t="shared" si="137"/>
        <v>471.51</v>
      </c>
    </row>
    <row r="8790" spans="1:7" x14ac:dyDescent="0.25">
      <c r="A8790" t="s">
        <v>311</v>
      </c>
      <c r="B8790" t="s">
        <v>314</v>
      </c>
      <c r="C8790" t="s">
        <v>462</v>
      </c>
      <c r="D8790" s="34">
        <v>45566</v>
      </c>
      <c r="E8790">
        <v>439.51</v>
      </c>
      <c r="F8790" s="24">
        <v>32</v>
      </c>
      <c r="G8790" s="24">
        <f t="shared" si="137"/>
        <v>471.51</v>
      </c>
    </row>
    <row r="8791" spans="1:7" x14ac:dyDescent="0.25">
      <c r="A8791" t="s">
        <v>311</v>
      </c>
      <c r="B8791" t="s">
        <v>314</v>
      </c>
      <c r="C8791" t="s">
        <v>463</v>
      </c>
      <c r="D8791" s="34">
        <v>45566</v>
      </c>
      <c r="E8791">
        <v>439.51</v>
      </c>
      <c r="F8791" s="24">
        <v>32</v>
      </c>
      <c r="G8791" s="24">
        <f t="shared" si="137"/>
        <v>471.51</v>
      </c>
    </row>
    <row r="8792" spans="1:7" x14ac:dyDescent="0.25">
      <c r="A8792" t="s">
        <v>311</v>
      </c>
      <c r="B8792" t="s">
        <v>314</v>
      </c>
      <c r="C8792" t="s">
        <v>464</v>
      </c>
      <c r="D8792" s="34">
        <v>45566</v>
      </c>
      <c r="E8792">
        <v>439.51</v>
      </c>
      <c r="F8792" s="24">
        <v>32</v>
      </c>
      <c r="G8792" s="24">
        <f t="shared" si="137"/>
        <v>471.51</v>
      </c>
    </row>
    <row r="8793" spans="1:7" x14ac:dyDescent="0.25">
      <c r="A8793" t="s">
        <v>311</v>
      </c>
      <c r="B8793" t="s">
        <v>314</v>
      </c>
      <c r="C8793" t="s">
        <v>465</v>
      </c>
      <c r="D8793" s="34">
        <v>45566</v>
      </c>
      <c r="E8793">
        <v>439.51</v>
      </c>
      <c r="F8793" s="24">
        <v>32</v>
      </c>
      <c r="G8793" s="24">
        <f t="shared" si="137"/>
        <v>471.51</v>
      </c>
    </row>
    <row r="8794" spans="1:7" x14ac:dyDescent="0.25">
      <c r="A8794" t="s">
        <v>311</v>
      </c>
      <c r="B8794" t="s">
        <v>314</v>
      </c>
      <c r="C8794" t="s">
        <v>466</v>
      </c>
      <c r="D8794" s="34">
        <v>45566</v>
      </c>
      <c r="E8794">
        <v>439.51</v>
      </c>
      <c r="F8794" s="24">
        <v>32</v>
      </c>
      <c r="G8794" s="24">
        <f t="shared" si="137"/>
        <v>471.51</v>
      </c>
    </row>
    <row r="8795" spans="1:7" x14ac:dyDescent="0.25">
      <c r="A8795" t="s">
        <v>311</v>
      </c>
      <c r="B8795" t="s">
        <v>314</v>
      </c>
      <c r="C8795" t="s">
        <v>467</v>
      </c>
      <c r="D8795" s="34">
        <v>45566</v>
      </c>
      <c r="E8795">
        <v>439.51</v>
      </c>
      <c r="F8795" s="24">
        <v>32</v>
      </c>
      <c r="G8795" s="24">
        <f t="shared" si="137"/>
        <v>471.51</v>
      </c>
    </row>
    <row r="8796" spans="1:7" x14ac:dyDescent="0.25">
      <c r="A8796" t="s">
        <v>311</v>
      </c>
      <c r="B8796" t="s">
        <v>314</v>
      </c>
      <c r="C8796" t="s">
        <v>468</v>
      </c>
      <c r="D8796" s="34">
        <v>45566</v>
      </c>
      <c r="E8796">
        <v>439.51</v>
      </c>
      <c r="F8796" s="24">
        <v>32</v>
      </c>
      <c r="G8796" s="24">
        <f t="shared" si="137"/>
        <v>471.51</v>
      </c>
    </row>
    <row r="8797" spans="1:7" x14ac:dyDescent="0.25">
      <c r="A8797" t="s">
        <v>311</v>
      </c>
      <c r="B8797" t="s">
        <v>314</v>
      </c>
      <c r="C8797" t="s">
        <v>469</v>
      </c>
      <c r="D8797" s="34">
        <v>45566</v>
      </c>
      <c r="E8797">
        <v>439.51</v>
      </c>
      <c r="F8797" s="24">
        <v>32</v>
      </c>
      <c r="G8797" s="24">
        <f t="shared" si="137"/>
        <v>471.51</v>
      </c>
    </row>
    <row r="8798" spans="1:7" x14ac:dyDescent="0.25">
      <c r="A8798" t="s">
        <v>311</v>
      </c>
      <c r="B8798" t="s">
        <v>314</v>
      </c>
      <c r="C8798" t="s">
        <v>470</v>
      </c>
      <c r="D8798" s="34">
        <v>45566</v>
      </c>
      <c r="E8798">
        <v>439.51</v>
      </c>
      <c r="F8798" s="24">
        <v>32</v>
      </c>
      <c r="G8798" s="24">
        <f t="shared" si="137"/>
        <v>471.51</v>
      </c>
    </row>
    <row r="8799" spans="1:7" x14ac:dyDescent="0.25">
      <c r="A8799" t="s">
        <v>311</v>
      </c>
      <c r="B8799" t="s">
        <v>314</v>
      </c>
      <c r="C8799" t="s">
        <v>471</v>
      </c>
      <c r="D8799" s="34">
        <v>45566</v>
      </c>
      <c r="E8799">
        <v>439.51</v>
      </c>
      <c r="F8799" s="24">
        <v>32</v>
      </c>
      <c r="G8799" s="24">
        <f t="shared" si="137"/>
        <v>471.51</v>
      </c>
    </row>
    <row r="8800" spans="1:7" x14ac:dyDescent="0.25">
      <c r="A8800" t="s">
        <v>311</v>
      </c>
      <c r="B8800" t="s">
        <v>314</v>
      </c>
      <c r="C8800" t="s">
        <v>472</v>
      </c>
      <c r="D8800" s="34">
        <v>45566</v>
      </c>
      <c r="E8800">
        <v>439.51</v>
      </c>
      <c r="F8800" s="24">
        <v>32</v>
      </c>
      <c r="G8800" s="24">
        <f t="shared" si="137"/>
        <v>471.51</v>
      </c>
    </row>
    <row r="8801" spans="1:7" x14ac:dyDescent="0.25">
      <c r="A8801" t="s">
        <v>311</v>
      </c>
      <c r="B8801" t="s">
        <v>314</v>
      </c>
      <c r="C8801" t="s">
        <v>473</v>
      </c>
      <c r="D8801" s="34">
        <v>45566</v>
      </c>
      <c r="E8801">
        <v>439.51</v>
      </c>
      <c r="F8801" s="24">
        <v>32</v>
      </c>
      <c r="G8801" s="24">
        <f t="shared" si="137"/>
        <v>471.51</v>
      </c>
    </row>
    <row r="8802" spans="1:7" x14ac:dyDescent="0.25">
      <c r="A8802" t="s">
        <v>311</v>
      </c>
      <c r="B8802" t="s">
        <v>314</v>
      </c>
      <c r="C8802" t="s">
        <v>474</v>
      </c>
      <c r="D8802" s="34">
        <v>45566</v>
      </c>
      <c r="E8802">
        <v>439.51</v>
      </c>
      <c r="F8802" s="24">
        <v>32</v>
      </c>
      <c r="G8802" s="24">
        <f t="shared" si="137"/>
        <v>471.51</v>
      </c>
    </row>
    <row r="8803" spans="1:7" x14ac:dyDescent="0.25">
      <c r="A8803" t="s">
        <v>311</v>
      </c>
      <c r="B8803" t="s">
        <v>314</v>
      </c>
      <c r="C8803" t="s">
        <v>475</v>
      </c>
      <c r="D8803" s="34">
        <v>45566</v>
      </c>
      <c r="E8803">
        <v>439.51</v>
      </c>
      <c r="F8803" s="24">
        <v>32</v>
      </c>
      <c r="G8803" s="24">
        <f t="shared" si="137"/>
        <v>471.51</v>
      </c>
    </row>
    <row r="8804" spans="1:7" x14ac:dyDescent="0.25">
      <c r="A8804" t="s">
        <v>311</v>
      </c>
      <c r="B8804" t="s">
        <v>314</v>
      </c>
      <c r="C8804" t="s">
        <v>476</v>
      </c>
      <c r="D8804" s="34">
        <v>45566</v>
      </c>
      <c r="E8804">
        <v>438.09</v>
      </c>
      <c r="F8804" s="24">
        <v>31.89</v>
      </c>
      <c r="G8804" s="24">
        <f t="shared" si="137"/>
        <v>469.97999999999996</v>
      </c>
    </row>
    <row r="8805" spans="1:7" x14ac:dyDescent="0.25">
      <c r="A8805" t="s">
        <v>311</v>
      </c>
      <c r="B8805" t="s">
        <v>314</v>
      </c>
      <c r="C8805" t="s">
        <v>477</v>
      </c>
      <c r="D8805" s="34">
        <v>45566</v>
      </c>
      <c r="E8805">
        <v>439.51</v>
      </c>
      <c r="F8805" s="24">
        <v>32</v>
      </c>
      <c r="G8805" s="24">
        <f t="shared" si="137"/>
        <v>471.51</v>
      </c>
    </row>
    <row r="8806" spans="1:7" x14ac:dyDescent="0.25">
      <c r="A8806" t="s">
        <v>311</v>
      </c>
      <c r="B8806" t="s">
        <v>314</v>
      </c>
      <c r="C8806" t="s">
        <v>478</v>
      </c>
      <c r="D8806" s="34">
        <v>45566</v>
      </c>
      <c r="E8806">
        <v>439.51</v>
      </c>
      <c r="F8806" s="24">
        <v>32</v>
      </c>
      <c r="G8806" s="24">
        <f t="shared" si="137"/>
        <v>471.51</v>
      </c>
    </row>
    <row r="8807" spans="1:7" x14ac:dyDescent="0.25">
      <c r="A8807" t="s">
        <v>311</v>
      </c>
      <c r="B8807" t="s">
        <v>314</v>
      </c>
      <c r="C8807" t="s">
        <v>479</v>
      </c>
      <c r="D8807" s="34">
        <v>45566</v>
      </c>
      <c r="E8807">
        <v>439.51</v>
      </c>
      <c r="F8807" s="24">
        <v>32</v>
      </c>
      <c r="G8807" s="24">
        <f t="shared" si="137"/>
        <v>471.51</v>
      </c>
    </row>
    <row r="8808" spans="1:7" x14ac:dyDescent="0.25">
      <c r="A8808" t="s">
        <v>311</v>
      </c>
      <c r="B8808" t="s">
        <v>314</v>
      </c>
      <c r="C8808" t="s">
        <v>480</v>
      </c>
      <c r="D8808" s="34">
        <v>45566</v>
      </c>
      <c r="E8808">
        <v>439.51</v>
      </c>
      <c r="F8808" s="24">
        <v>32</v>
      </c>
      <c r="G8808" s="24">
        <f t="shared" si="137"/>
        <v>471.51</v>
      </c>
    </row>
    <row r="8809" spans="1:7" x14ac:dyDescent="0.25">
      <c r="A8809" t="s">
        <v>311</v>
      </c>
      <c r="B8809" t="s">
        <v>314</v>
      </c>
      <c r="C8809" t="s">
        <v>481</v>
      </c>
      <c r="D8809" s="34">
        <v>45566</v>
      </c>
      <c r="E8809">
        <v>438.09</v>
      </c>
      <c r="F8809" s="24">
        <v>31.89</v>
      </c>
      <c r="G8809" s="24">
        <f t="shared" si="137"/>
        <v>469.97999999999996</v>
      </c>
    </row>
    <row r="8810" spans="1:7" x14ac:dyDescent="0.25">
      <c r="A8810" t="s">
        <v>311</v>
      </c>
      <c r="B8810" t="s">
        <v>314</v>
      </c>
      <c r="C8810" t="s">
        <v>482</v>
      </c>
      <c r="D8810" s="34">
        <v>45566</v>
      </c>
      <c r="E8810">
        <v>438.09</v>
      </c>
      <c r="F8810" s="24">
        <v>31.89</v>
      </c>
      <c r="G8810" s="24">
        <f t="shared" si="137"/>
        <v>469.97999999999996</v>
      </c>
    </row>
    <row r="8811" spans="1:7" x14ac:dyDescent="0.25">
      <c r="A8811" t="s">
        <v>311</v>
      </c>
      <c r="B8811" t="s">
        <v>314</v>
      </c>
      <c r="C8811" t="s">
        <v>483</v>
      </c>
      <c r="D8811" s="34">
        <v>45566</v>
      </c>
      <c r="E8811">
        <v>438.09</v>
      </c>
      <c r="F8811" s="24">
        <v>31.89</v>
      </c>
      <c r="G8811" s="24">
        <f t="shared" si="137"/>
        <v>469.97999999999996</v>
      </c>
    </row>
    <row r="8812" spans="1:7" x14ac:dyDescent="0.25">
      <c r="A8812" t="s">
        <v>311</v>
      </c>
      <c r="B8812" t="s">
        <v>314</v>
      </c>
      <c r="C8812" t="s">
        <v>484</v>
      </c>
      <c r="D8812" s="34">
        <v>45566</v>
      </c>
      <c r="E8812">
        <v>438.09</v>
      </c>
      <c r="F8812" s="24">
        <v>31.89</v>
      </c>
      <c r="G8812" s="24">
        <f t="shared" si="137"/>
        <v>469.97999999999996</v>
      </c>
    </row>
    <row r="8813" spans="1:7" x14ac:dyDescent="0.25">
      <c r="A8813" t="s">
        <v>311</v>
      </c>
      <c r="B8813" t="s">
        <v>314</v>
      </c>
      <c r="C8813" t="s">
        <v>485</v>
      </c>
      <c r="D8813" s="34">
        <v>45566</v>
      </c>
      <c r="E8813">
        <v>438.09</v>
      </c>
      <c r="F8813" s="24">
        <v>31.89</v>
      </c>
      <c r="G8813" s="24">
        <f t="shared" si="137"/>
        <v>469.97999999999996</v>
      </c>
    </row>
    <row r="8814" spans="1:7" x14ac:dyDescent="0.25">
      <c r="A8814" t="s">
        <v>311</v>
      </c>
      <c r="B8814" t="s">
        <v>314</v>
      </c>
      <c r="C8814" t="s">
        <v>486</v>
      </c>
      <c r="D8814" s="34">
        <v>45566</v>
      </c>
      <c r="E8814">
        <v>438.09</v>
      </c>
      <c r="F8814" s="24">
        <v>31.89</v>
      </c>
      <c r="G8814" s="24">
        <f t="shared" si="137"/>
        <v>469.97999999999996</v>
      </c>
    </row>
    <row r="8815" spans="1:7" x14ac:dyDescent="0.25">
      <c r="A8815" t="s">
        <v>311</v>
      </c>
      <c r="B8815" t="s">
        <v>314</v>
      </c>
      <c r="C8815" t="s">
        <v>487</v>
      </c>
      <c r="D8815" s="34">
        <v>45566</v>
      </c>
      <c r="E8815">
        <v>438.09</v>
      </c>
      <c r="F8815" s="24">
        <v>31.89</v>
      </c>
      <c r="G8815" s="24">
        <f t="shared" si="137"/>
        <v>469.97999999999996</v>
      </c>
    </row>
    <row r="8816" spans="1:7" x14ac:dyDescent="0.25">
      <c r="A8816" t="s">
        <v>311</v>
      </c>
      <c r="B8816" t="s">
        <v>314</v>
      </c>
      <c r="C8816" t="s">
        <v>488</v>
      </c>
      <c r="D8816" s="34">
        <v>45566</v>
      </c>
      <c r="E8816">
        <v>438.09</v>
      </c>
      <c r="F8816" s="24">
        <v>31.89</v>
      </c>
      <c r="G8816" s="24">
        <f t="shared" si="137"/>
        <v>469.97999999999996</v>
      </c>
    </row>
    <row r="8817" spans="1:7" x14ac:dyDescent="0.25">
      <c r="A8817" t="s">
        <v>311</v>
      </c>
      <c r="B8817" t="s">
        <v>314</v>
      </c>
      <c r="C8817" t="s">
        <v>489</v>
      </c>
      <c r="D8817" s="34">
        <v>45566</v>
      </c>
      <c r="E8817">
        <v>438.09</v>
      </c>
      <c r="F8817" s="24">
        <v>31.89</v>
      </c>
      <c r="G8817" s="24">
        <f t="shared" si="137"/>
        <v>469.97999999999996</v>
      </c>
    </row>
    <row r="8818" spans="1:7" x14ac:dyDescent="0.25">
      <c r="A8818" t="s">
        <v>311</v>
      </c>
      <c r="B8818" t="s">
        <v>314</v>
      </c>
      <c r="C8818" t="s">
        <v>490</v>
      </c>
      <c r="D8818" s="34">
        <v>45566</v>
      </c>
      <c r="E8818">
        <v>438.09</v>
      </c>
      <c r="F8818" s="24">
        <v>31.89</v>
      </c>
      <c r="G8818" s="24">
        <f t="shared" si="137"/>
        <v>469.97999999999996</v>
      </c>
    </row>
    <row r="8819" spans="1:7" x14ac:dyDescent="0.25">
      <c r="A8819" t="s">
        <v>311</v>
      </c>
      <c r="B8819" t="s">
        <v>314</v>
      </c>
      <c r="C8819" t="s">
        <v>491</v>
      </c>
      <c r="D8819" s="34">
        <v>45566</v>
      </c>
      <c r="E8819">
        <v>438.09</v>
      </c>
      <c r="F8819" s="24">
        <v>31.89</v>
      </c>
      <c r="G8819" s="24">
        <f t="shared" si="137"/>
        <v>469.97999999999996</v>
      </c>
    </row>
    <row r="8820" spans="1:7" x14ac:dyDescent="0.25">
      <c r="A8820" t="s">
        <v>311</v>
      </c>
      <c r="B8820" t="s">
        <v>314</v>
      </c>
      <c r="C8820" t="s">
        <v>492</v>
      </c>
      <c r="D8820" s="34">
        <v>45566</v>
      </c>
      <c r="E8820">
        <v>438.09</v>
      </c>
      <c r="F8820" s="24">
        <v>31.89</v>
      </c>
      <c r="G8820" s="24">
        <f t="shared" si="137"/>
        <v>469.97999999999996</v>
      </c>
    </row>
    <row r="8821" spans="1:7" x14ac:dyDescent="0.25">
      <c r="A8821" t="s">
        <v>311</v>
      </c>
      <c r="B8821" t="s">
        <v>314</v>
      </c>
      <c r="C8821" t="s">
        <v>493</v>
      </c>
      <c r="D8821" s="34">
        <v>45566</v>
      </c>
      <c r="E8821">
        <v>438.09</v>
      </c>
      <c r="F8821" s="24">
        <v>31.89</v>
      </c>
      <c r="G8821" s="24">
        <f t="shared" si="137"/>
        <v>469.97999999999996</v>
      </c>
    </row>
    <row r="8822" spans="1:7" x14ac:dyDescent="0.25">
      <c r="A8822" t="s">
        <v>311</v>
      </c>
      <c r="B8822" t="s">
        <v>314</v>
      </c>
      <c r="C8822" t="s">
        <v>494</v>
      </c>
      <c r="D8822" s="34">
        <v>45566</v>
      </c>
      <c r="E8822">
        <v>438.09</v>
      </c>
      <c r="F8822" s="24">
        <v>31.89</v>
      </c>
      <c r="G8822" s="24">
        <f t="shared" si="137"/>
        <v>469.97999999999996</v>
      </c>
    </row>
    <row r="8823" spans="1:7" x14ac:dyDescent="0.25">
      <c r="A8823" t="s">
        <v>311</v>
      </c>
      <c r="B8823" t="s">
        <v>314</v>
      </c>
      <c r="C8823" t="s">
        <v>495</v>
      </c>
      <c r="D8823" s="34">
        <v>45566</v>
      </c>
      <c r="E8823">
        <v>438.09</v>
      </c>
      <c r="F8823" s="24">
        <v>31.89</v>
      </c>
      <c r="G8823" s="24">
        <f t="shared" si="137"/>
        <v>469.97999999999996</v>
      </c>
    </row>
    <row r="8824" spans="1:7" x14ac:dyDescent="0.25">
      <c r="A8824" t="s">
        <v>311</v>
      </c>
      <c r="B8824" t="s">
        <v>314</v>
      </c>
      <c r="C8824" t="s">
        <v>496</v>
      </c>
      <c r="D8824" s="34">
        <v>45566</v>
      </c>
      <c r="E8824">
        <v>438.09</v>
      </c>
      <c r="F8824" s="24">
        <v>31.89</v>
      </c>
      <c r="G8824" s="24">
        <f t="shared" si="137"/>
        <v>469.97999999999996</v>
      </c>
    </row>
    <row r="8825" spans="1:7" x14ac:dyDescent="0.25">
      <c r="A8825" t="s">
        <v>311</v>
      </c>
      <c r="B8825" t="s">
        <v>314</v>
      </c>
      <c r="C8825" t="s">
        <v>497</v>
      </c>
      <c r="D8825" s="34">
        <v>45566</v>
      </c>
      <c r="E8825">
        <v>438.09</v>
      </c>
      <c r="F8825" s="24">
        <v>31.89</v>
      </c>
      <c r="G8825" s="24">
        <f t="shared" si="137"/>
        <v>469.97999999999996</v>
      </c>
    </row>
    <row r="8826" spans="1:7" x14ac:dyDescent="0.25">
      <c r="A8826" t="s">
        <v>311</v>
      </c>
      <c r="B8826" t="s">
        <v>314</v>
      </c>
      <c r="C8826" t="s">
        <v>498</v>
      </c>
      <c r="D8826" s="34">
        <v>45566</v>
      </c>
      <c r="E8826">
        <v>438.09</v>
      </c>
      <c r="F8826" s="24">
        <v>31.89</v>
      </c>
      <c r="G8826" s="24">
        <f t="shared" si="137"/>
        <v>469.97999999999996</v>
      </c>
    </row>
    <row r="8827" spans="1:7" x14ac:dyDescent="0.25">
      <c r="A8827" t="s">
        <v>311</v>
      </c>
      <c r="B8827" t="s">
        <v>314</v>
      </c>
      <c r="C8827" t="s">
        <v>499</v>
      </c>
      <c r="D8827" s="34">
        <v>45566</v>
      </c>
      <c r="E8827">
        <v>438.09</v>
      </c>
      <c r="F8827" s="24">
        <v>31.89</v>
      </c>
      <c r="G8827" s="24">
        <f t="shared" si="137"/>
        <v>469.97999999999996</v>
      </c>
    </row>
    <row r="8828" spans="1:7" x14ac:dyDescent="0.25">
      <c r="A8828" t="s">
        <v>311</v>
      </c>
      <c r="B8828" t="s">
        <v>314</v>
      </c>
      <c r="C8828" t="s">
        <v>500</v>
      </c>
      <c r="D8828" s="34">
        <v>45566</v>
      </c>
      <c r="E8828">
        <v>438.09</v>
      </c>
      <c r="F8828" s="24">
        <v>31.89</v>
      </c>
      <c r="G8828" s="24">
        <f t="shared" si="137"/>
        <v>469.97999999999996</v>
      </c>
    </row>
    <row r="8829" spans="1:7" x14ac:dyDescent="0.25">
      <c r="A8829" t="s">
        <v>311</v>
      </c>
      <c r="B8829" t="s">
        <v>314</v>
      </c>
      <c r="C8829" t="s">
        <v>501</v>
      </c>
      <c r="D8829" s="34">
        <v>45566</v>
      </c>
      <c r="E8829">
        <v>438.09</v>
      </c>
      <c r="F8829" s="24">
        <v>31.89</v>
      </c>
      <c r="G8829" s="24">
        <f t="shared" si="137"/>
        <v>469.97999999999996</v>
      </c>
    </row>
    <row r="8830" spans="1:7" x14ac:dyDescent="0.25">
      <c r="A8830" t="s">
        <v>311</v>
      </c>
      <c r="B8830" t="s">
        <v>314</v>
      </c>
      <c r="C8830" t="s">
        <v>502</v>
      </c>
      <c r="D8830" s="34">
        <v>45566</v>
      </c>
      <c r="E8830">
        <v>438.09</v>
      </c>
      <c r="F8830" s="24">
        <v>31.89</v>
      </c>
      <c r="G8830" s="24">
        <f t="shared" si="137"/>
        <v>469.97999999999996</v>
      </c>
    </row>
    <row r="8831" spans="1:7" x14ac:dyDescent="0.25">
      <c r="A8831" t="s">
        <v>311</v>
      </c>
      <c r="B8831" t="s">
        <v>314</v>
      </c>
      <c r="C8831" t="s">
        <v>503</v>
      </c>
      <c r="D8831" s="34">
        <v>45566</v>
      </c>
      <c r="E8831">
        <v>438.09</v>
      </c>
      <c r="F8831" s="24">
        <v>31.89</v>
      </c>
      <c r="G8831" s="24">
        <f t="shared" si="137"/>
        <v>469.97999999999996</v>
      </c>
    </row>
    <row r="8832" spans="1:7" x14ac:dyDescent="0.25">
      <c r="A8832" t="s">
        <v>311</v>
      </c>
      <c r="B8832" t="s">
        <v>314</v>
      </c>
      <c r="C8832" t="s">
        <v>504</v>
      </c>
      <c r="D8832" s="34">
        <v>45566</v>
      </c>
      <c r="E8832">
        <v>438.09</v>
      </c>
      <c r="F8832" s="24">
        <v>31.89</v>
      </c>
      <c r="G8832" s="24">
        <f t="shared" si="137"/>
        <v>469.97999999999996</v>
      </c>
    </row>
    <row r="8833" spans="1:7" x14ac:dyDescent="0.25">
      <c r="A8833" t="s">
        <v>311</v>
      </c>
      <c r="B8833" t="s">
        <v>314</v>
      </c>
      <c r="C8833" t="s">
        <v>505</v>
      </c>
      <c r="D8833" s="34">
        <v>45566</v>
      </c>
      <c r="E8833">
        <v>438.09</v>
      </c>
      <c r="F8833" s="24">
        <v>31.89</v>
      </c>
      <c r="G8833" s="24">
        <f t="shared" si="137"/>
        <v>469.97999999999996</v>
      </c>
    </row>
    <row r="8834" spans="1:7" x14ac:dyDescent="0.25">
      <c r="A8834" t="s">
        <v>311</v>
      </c>
      <c r="B8834" t="s">
        <v>312</v>
      </c>
      <c r="C8834" t="s">
        <v>313</v>
      </c>
      <c r="D8834" s="34">
        <v>45597</v>
      </c>
      <c r="E8834">
        <v>962622.81</v>
      </c>
      <c r="F8834" s="24">
        <v>235869.29</v>
      </c>
      <c r="G8834" s="24">
        <f t="shared" si="137"/>
        <v>1198492.1000000001</v>
      </c>
    </row>
    <row r="8835" spans="1:7" x14ac:dyDescent="0.25">
      <c r="A8835" t="s">
        <v>311</v>
      </c>
      <c r="B8835" t="s">
        <v>314</v>
      </c>
      <c r="C8835" t="s">
        <v>315</v>
      </c>
      <c r="D8835" s="34">
        <v>45597</v>
      </c>
      <c r="E8835">
        <v>439.42</v>
      </c>
      <c r="F8835" s="24">
        <v>30.56</v>
      </c>
      <c r="G8835" s="24">
        <f t="shared" ref="G8835:G8898" si="138">SUM(E8835:F8835)</f>
        <v>469.98</v>
      </c>
    </row>
    <row r="8836" spans="1:7" x14ac:dyDescent="0.25">
      <c r="A8836" t="s">
        <v>311</v>
      </c>
      <c r="B8836" t="s">
        <v>314</v>
      </c>
      <c r="C8836" t="s">
        <v>316</v>
      </c>
      <c r="D8836" s="34">
        <v>45597</v>
      </c>
      <c r="E8836">
        <v>440.86</v>
      </c>
      <c r="F8836" s="24">
        <v>30.65</v>
      </c>
      <c r="G8836" s="24">
        <f t="shared" si="138"/>
        <v>471.51</v>
      </c>
    </row>
    <row r="8837" spans="1:7" x14ac:dyDescent="0.25">
      <c r="A8837" t="s">
        <v>311</v>
      </c>
      <c r="B8837" t="s">
        <v>314</v>
      </c>
      <c r="C8837" t="s">
        <v>317</v>
      </c>
      <c r="D8837" s="34">
        <v>45597</v>
      </c>
      <c r="E8837">
        <v>439.42</v>
      </c>
      <c r="F8837" s="24">
        <v>30.56</v>
      </c>
      <c r="G8837" s="24">
        <f t="shared" si="138"/>
        <v>469.98</v>
      </c>
    </row>
    <row r="8838" spans="1:7" x14ac:dyDescent="0.25">
      <c r="A8838" t="s">
        <v>311</v>
      </c>
      <c r="B8838" t="s">
        <v>314</v>
      </c>
      <c r="C8838" t="s">
        <v>318</v>
      </c>
      <c r="D8838" s="34">
        <v>45597</v>
      </c>
      <c r="E8838">
        <v>440.86</v>
      </c>
      <c r="F8838" s="24">
        <v>30.65</v>
      </c>
      <c r="G8838" s="24">
        <f t="shared" si="138"/>
        <v>471.51</v>
      </c>
    </row>
    <row r="8839" spans="1:7" x14ac:dyDescent="0.25">
      <c r="A8839" t="s">
        <v>311</v>
      </c>
      <c r="B8839" t="s">
        <v>314</v>
      </c>
      <c r="C8839" t="s">
        <v>319</v>
      </c>
      <c r="D8839" s="34">
        <v>45597</v>
      </c>
      <c r="E8839">
        <v>440.86</v>
      </c>
      <c r="F8839" s="24">
        <v>30.65</v>
      </c>
      <c r="G8839" s="24">
        <f t="shared" si="138"/>
        <v>471.51</v>
      </c>
    </row>
    <row r="8840" spans="1:7" x14ac:dyDescent="0.25">
      <c r="A8840" t="s">
        <v>311</v>
      </c>
      <c r="B8840" t="s">
        <v>314</v>
      </c>
      <c r="C8840" t="s">
        <v>320</v>
      </c>
      <c r="D8840" s="34">
        <v>45597</v>
      </c>
      <c r="E8840">
        <v>440.86</v>
      </c>
      <c r="F8840" s="24">
        <v>30.65</v>
      </c>
      <c r="G8840" s="24">
        <f t="shared" si="138"/>
        <v>471.51</v>
      </c>
    </row>
    <row r="8841" spans="1:7" x14ac:dyDescent="0.25">
      <c r="A8841" t="s">
        <v>311</v>
      </c>
      <c r="B8841" t="s">
        <v>314</v>
      </c>
      <c r="C8841" t="s">
        <v>321</v>
      </c>
      <c r="D8841" s="34">
        <v>45597</v>
      </c>
      <c r="E8841">
        <v>439.42</v>
      </c>
      <c r="F8841" s="24">
        <v>30.56</v>
      </c>
      <c r="G8841" s="24">
        <f t="shared" si="138"/>
        <v>469.98</v>
      </c>
    </row>
    <row r="8842" spans="1:7" x14ac:dyDescent="0.25">
      <c r="A8842" t="s">
        <v>311</v>
      </c>
      <c r="B8842" t="s">
        <v>314</v>
      </c>
      <c r="C8842" t="s">
        <v>322</v>
      </c>
      <c r="D8842" s="34">
        <v>45597</v>
      </c>
      <c r="E8842">
        <v>440.86</v>
      </c>
      <c r="F8842" s="24">
        <v>30.65</v>
      </c>
      <c r="G8842" s="24">
        <f t="shared" si="138"/>
        <v>471.51</v>
      </c>
    </row>
    <row r="8843" spans="1:7" x14ac:dyDescent="0.25">
      <c r="A8843" t="s">
        <v>311</v>
      </c>
      <c r="B8843" t="s">
        <v>314</v>
      </c>
      <c r="C8843" t="s">
        <v>323</v>
      </c>
      <c r="D8843" s="34">
        <v>45597</v>
      </c>
      <c r="E8843">
        <v>439.42</v>
      </c>
      <c r="F8843" s="24">
        <v>30.56</v>
      </c>
      <c r="G8843" s="24">
        <f t="shared" si="138"/>
        <v>469.98</v>
      </c>
    </row>
    <row r="8844" spans="1:7" x14ac:dyDescent="0.25">
      <c r="A8844" t="s">
        <v>311</v>
      </c>
      <c r="B8844" t="s">
        <v>314</v>
      </c>
      <c r="C8844" t="s">
        <v>324</v>
      </c>
      <c r="D8844" s="34">
        <v>45597</v>
      </c>
      <c r="E8844">
        <v>440.86</v>
      </c>
      <c r="F8844" s="24">
        <v>30.65</v>
      </c>
      <c r="G8844" s="24">
        <f t="shared" si="138"/>
        <v>471.51</v>
      </c>
    </row>
    <row r="8845" spans="1:7" x14ac:dyDescent="0.25">
      <c r="A8845" t="s">
        <v>311</v>
      </c>
      <c r="B8845" t="s">
        <v>314</v>
      </c>
      <c r="C8845" t="s">
        <v>325</v>
      </c>
      <c r="D8845" s="34">
        <v>45597</v>
      </c>
      <c r="E8845">
        <v>439.42</v>
      </c>
      <c r="F8845" s="24">
        <v>30.56</v>
      </c>
      <c r="G8845" s="24">
        <f t="shared" si="138"/>
        <v>469.98</v>
      </c>
    </row>
    <row r="8846" spans="1:7" x14ac:dyDescent="0.25">
      <c r="A8846" t="s">
        <v>311</v>
      </c>
      <c r="B8846" t="s">
        <v>314</v>
      </c>
      <c r="C8846" t="s">
        <v>326</v>
      </c>
      <c r="D8846" s="34">
        <v>45597</v>
      </c>
      <c r="E8846">
        <v>440.86</v>
      </c>
      <c r="F8846" s="24">
        <v>30.65</v>
      </c>
      <c r="G8846" s="24">
        <f t="shared" si="138"/>
        <v>471.51</v>
      </c>
    </row>
    <row r="8847" spans="1:7" x14ac:dyDescent="0.25">
      <c r="A8847" t="s">
        <v>311</v>
      </c>
      <c r="B8847" t="s">
        <v>314</v>
      </c>
      <c r="C8847" t="s">
        <v>327</v>
      </c>
      <c r="D8847" s="34">
        <v>45597</v>
      </c>
      <c r="E8847">
        <v>440.86</v>
      </c>
      <c r="F8847" s="24">
        <v>30.65</v>
      </c>
      <c r="G8847" s="24">
        <f t="shared" si="138"/>
        <v>471.51</v>
      </c>
    </row>
    <row r="8848" spans="1:7" x14ac:dyDescent="0.25">
      <c r="A8848" t="s">
        <v>311</v>
      </c>
      <c r="B8848" t="s">
        <v>314</v>
      </c>
      <c r="C8848" t="s">
        <v>328</v>
      </c>
      <c r="D8848" s="34">
        <v>45597</v>
      </c>
      <c r="E8848">
        <v>440.86</v>
      </c>
      <c r="F8848" s="24">
        <v>30.65</v>
      </c>
      <c r="G8848" s="24">
        <f t="shared" si="138"/>
        <v>471.51</v>
      </c>
    </row>
    <row r="8849" spans="1:7" x14ac:dyDescent="0.25">
      <c r="A8849" t="s">
        <v>311</v>
      </c>
      <c r="B8849" t="s">
        <v>314</v>
      </c>
      <c r="C8849" t="s">
        <v>329</v>
      </c>
      <c r="D8849" s="34">
        <v>45597</v>
      </c>
      <c r="E8849">
        <v>440.86</v>
      </c>
      <c r="F8849" s="24">
        <v>30.65</v>
      </c>
      <c r="G8849" s="24">
        <f t="shared" si="138"/>
        <v>471.51</v>
      </c>
    </row>
    <row r="8850" spans="1:7" x14ac:dyDescent="0.25">
      <c r="A8850" t="s">
        <v>311</v>
      </c>
      <c r="B8850" t="s">
        <v>314</v>
      </c>
      <c r="C8850" t="s">
        <v>330</v>
      </c>
      <c r="D8850" s="34">
        <v>45597</v>
      </c>
      <c r="E8850">
        <v>439.42</v>
      </c>
      <c r="F8850" s="24">
        <v>30.56</v>
      </c>
      <c r="G8850" s="24">
        <f t="shared" si="138"/>
        <v>469.98</v>
      </c>
    </row>
    <row r="8851" spans="1:7" x14ac:dyDescent="0.25">
      <c r="A8851" t="s">
        <v>311</v>
      </c>
      <c r="B8851" t="s">
        <v>314</v>
      </c>
      <c r="C8851" t="s">
        <v>331</v>
      </c>
      <c r="D8851" s="34">
        <v>45597</v>
      </c>
      <c r="E8851">
        <v>440.86</v>
      </c>
      <c r="F8851" s="24">
        <v>30.65</v>
      </c>
      <c r="G8851" s="24">
        <f t="shared" si="138"/>
        <v>471.51</v>
      </c>
    </row>
    <row r="8852" spans="1:7" x14ac:dyDescent="0.25">
      <c r="A8852" t="s">
        <v>311</v>
      </c>
      <c r="B8852" t="s">
        <v>314</v>
      </c>
      <c r="C8852" t="s">
        <v>332</v>
      </c>
      <c r="D8852" s="34">
        <v>45597</v>
      </c>
      <c r="E8852">
        <v>440.86</v>
      </c>
      <c r="F8852" s="24">
        <v>30.65</v>
      </c>
      <c r="G8852" s="24">
        <f t="shared" si="138"/>
        <v>471.51</v>
      </c>
    </row>
    <row r="8853" spans="1:7" x14ac:dyDescent="0.25">
      <c r="A8853" t="s">
        <v>311</v>
      </c>
      <c r="B8853" t="s">
        <v>314</v>
      </c>
      <c r="C8853" t="s">
        <v>333</v>
      </c>
      <c r="D8853" s="34">
        <v>45597</v>
      </c>
      <c r="E8853">
        <v>440.86</v>
      </c>
      <c r="F8853" s="24">
        <v>30.65</v>
      </c>
      <c r="G8853" s="24">
        <f t="shared" si="138"/>
        <v>471.51</v>
      </c>
    </row>
    <row r="8854" spans="1:7" x14ac:dyDescent="0.25">
      <c r="A8854" t="s">
        <v>311</v>
      </c>
      <c r="B8854" t="s">
        <v>314</v>
      </c>
      <c r="C8854" t="s">
        <v>334</v>
      </c>
      <c r="D8854" s="34">
        <v>45597</v>
      </c>
      <c r="E8854">
        <v>439.42</v>
      </c>
      <c r="F8854" s="24">
        <v>30.56</v>
      </c>
      <c r="G8854" s="24">
        <f t="shared" si="138"/>
        <v>469.98</v>
      </c>
    </row>
    <row r="8855" spans="1:7" x14ac:dyDescent="0.25">
      <c r="A8855" t="s">
        <v>311</v>
      </c>
      <c r="B8855" t="s">
        <v>314</v>
      </c>
      <c r="C8855" t="s">
        <v>335</v>
      </c>
      <c r="D8855" s="34">
        <v>45597</v>
      </c>
      <c r="E8855">
        <v>440.86</v>
      </c>
      <c r="F8855" s="24">
        <v>30.65</v>
      </c>
      <c r="G8855" s="24">
        <f t="shared" si="138"/>
        <v>471.51</v>
      </c>
    </row>
    <row r="8856" spans="1:7" x14ac:dyDescent="0.25">
      <c r="A8856" t="s">
        <v>311</v>
      </c>
      <c r="B8856" t="s">
        <v>314</v>
      </c>
      <c r="C8856" t="s">
        <v>336</v>
      </c>
      <c r="D8856" s="34">
        <v>45597</v>
      </c>
      <c r="E8856">
        <v>440.86</v>
      </c>
      <c r="F8856" s="24">
        <v>30.65</v>
      </c>
      <c r="G8856" s="24">
        <f t="shared" si="138"/>
        <v>471.51</v>
      </c>
    </row>
    <row r="8857" spans="1:7" x14ac:dyDescent="0.25">
      <c r="A8857" t="s">
        <v>311</v>
      </c>
      <c r="B8857" t="s">
        <v>314</v>
      </c>
      <c r="C8857" t="s">
        <v>337</v>
      </c>
      <c r="D8857" s="34">
        <v>45597</v>
      </c>
      <c r="E8857">
        <v>439.42</v>
      </c>
      <c r="F8857" s="24">
        <v>30.56</v>
      </c>
      <c r="G8857" s="24">
        <f t="shared" si="138"/>
        <v>469.98</v>
      </c>
    </row>
    <row r="8858" spans="1:7" x14ac:dyDescent="0.25">
      <c r="A8858" t="s">
        <v>311</v>
      </c>
      <c r="B8858" t="s">
        <v>314</v>
      </c>
      <c r="C8858" t="s">
        <v>338</v>
      </c>
      <c r="D8858" s="34">
        <v>45597</v>
      </c>
      <c r="E8858">
        <v>439.42</v>
      </c>
      <c r="F8858" s="24">
        <v>30.56</v>
      </c>
      <c r="G8858" s="24">
        <f t="shared" si="138"/>
        <v>469.98</v>
      </c>
    </row>
    <row r="8859" spans="1:7" x14ac:dyDescent="0.25">
      <c r="A8859" t="s">
        <v>311</v>
      </c>
      <c r="B8859" t="s">
        <v>314</v>
      </c>
      <c r="C8859" t="s">
        <v>339</v>
      </c>
      <c r="D8859" s="34">
        <v>45597</v>
      </c>
      <c r="E8859">
        <v>439.42</v>
      </c>
      <c r="F8859" s="24">
        <v>30.56</v>
      </c>
      <c r="G8859" s="24">
        <f t="shared" si="138"/>
        <v>469.98</v>
      </c>
    </row>
    <row r="8860" spans="1:7" x14ac:dyDescent="0.25">
      <c r="A8860" t="s">
        <v>311</v>
      </c>
      <c r="B8860" t="s">
        <v>314</v>
      </c>
      <c r="C8860" t="s">
        <v>340</v>
      </c>
      <c r="D8860" s="34">
        <v>45597</v>
      </c>
      <c r="E8860">
        <v>439.42</v>
      </c>
      <c r="F8860" s="24">
        <v>30.56</v>
      </c>
      <c r="G8860" s="24">
        <f t="shared" si="138"/>
        <v>469.98</v>
      </c>
    </row>
    <row r="8861" spans="1:7" x14ac:dyDescent="0.25">
      <c r="A8861" t="s">
        <v>311</v>
      </c>
      <c r="B8861" t="s">
        <v>314</v>
      </c>
      <c r="C8861" t="s">
        <v>341</v>
      </c>
      <c r="D8861" s="34">
        <v>45597</v>
      </c>
      <c r="E8861">
        <v>439.42</v>
      </c>
      <c r="F8861" s="24">
        <v>30.56</v>
      </c>
      <c r="G8861" s="24">
        <f t="shared" si="138"/>
        <v>469.98</v>
      </c>
    </row>
    <row r="8862" spans="1:7" x14ac:dyDescent="0.25">
      <c r="A8862" t="s">
        <v>311</v>
      </c>
      <c r="B8862" t="s">
        <v>314</v>
      </c>
      <c r="C8862" t="s">
        <v>342</v>
      </c>
      <c r="D8862" s="34">
        <v>45597</v>
      </c>
      <c r="E8862">
        <v>439.42</v>
      </c>
      <c r="F8862" s="24">
        <v>30.56</v>
      </c>
      <c r="G8862" s="24">
        <f t="shared" si="138"/>
        <v>469.98</v>
      </c>
    </row>
    <row r="8863" spans="1:7" x14ac:dyDescent="0.25">
      <c r="A8863" t="s">
        <v>311</v>
      </c>
      <c r="B8863" t="s">
        <v>314</v>
      </c>
      <c r="C8863" t="s">
        <v>343</v>
      </c>
      <c r="D8863" s="34">
        <v>45597</v>
      </c>
      <c r="E8863">
        <v>439.42</v>
      </c>
      <c r="F8863" s="24">
        <v>30.56</v>
      </c>
      <c r="G8863" s="24">
        <f t="shared" si="138"/>
        <v>469.98</v>
      </c>
    </row>
    <row r="8864" spans="1:7" x14ac:dyDescent="0.25">
      <c r="A8864" t="s">
        <v>311</v>
      </c>
      <c r="B8864" t="s">
        <v>314</v>
      </c>
      <c r="C8864" t="s">
        <v>344</v>
      </c>
      <c r="D8864" s="34">
        <v>45597</v>
      </c>
      <c r="E8864">
        <v>439.42</v>
      </c>
      <c r="F8864" s="24">
        <v>30.56</v>
      </c>
      <c r="G8864" s="24">
        <f t="shared" si="138"/>
        <v>469.98</v>
      </c>
    </row>
    <row r="8865" spans="1:7" x14ac:dyDescent="0.25">
      <c r="A8865" t="s">
        <v>311</v>
      </c>
      <c r="B8865" t="s">
        <v>314</v>
      </c>
      <c r="C8865" t="s">
        <v>345</v>
      </c>
      <c r="D8865" s="34">
        <v>45597</v>
      </c>
      <c r="E8865">
        <v>439.42</v>
      </c>
      <c r="F8865" s="24">
        <v>30.56</v>
      </c>
      <c r="G8865" s="24">
        <f t="shared" si="138"/>
        <v>469.98</v>
      </c>
    </row>
    <row r="8866" spans="1:7" x14ac:dyDescent="0.25">
      <c r="A8866" t="s">
        <v>311</v>
      </c>
      <c r="B8866" t="s">
        <v>314</v>
      </c>
      <c r="C8866" t="s">
        <v>346</v>
      </c>
      <c r="D8866" s="34">
        <v>45597</v>
      </c>
      <c r="E8866">
        <v>439.42</v>
      </c>
      <c r="F8866" s="24">
        <v>30.56</v>
      </c>
      <c r="G8866" s="24">
        <f t="shared" si="138"/>
        <v>469.98</v>
      </c>
    </row>
    <row r="8867" spans="1:7" x14ac:dyDescent="0.25">
      <c r="A8867" t="s">
        <v>311</v>
      </c>
      <c r="B8867" t="s">
        <v>314</v>
      </c>
      <c r="C8867" t="s">
        <v>347</v>
      </c>
      <c r="D8867" s="34">
        <v>45597</v>
      </c>
      <c r="E8867">
        <v>439.42</v>
      </c>
      <c r="F8867" s="24">
        <v>30.56</v>
      </c>
      <c r="G8867" s="24">
        <f t="shared" si="138"/>
        <v>469.98</v>
      </c>
    </row>
    <row r="8868" spans="1:7" x14ac:dyDescent="0.25">
      <c r="A8868" t="s">
        <v>311</v>
      </c>
      <c r="B8868" t="s">
        <v>314</v>
      </c>
      <c r="C8868" t="s">
        <v>348</v>
      </c>
      <c r="D8868" s="34">
        <v>45597</v>
      </c>
      <c r="E8868">
        <v>439.42</v>
      </c>
      <c r="F8868" s="24">
        <v>30.56</v>
      </c>
      <c r="G8868" s="24">
        <f t="shared" si="138"/>
        <v>469.98</v>
      </c>
    </row>
    <row r="8869" spans="1:7" x14ac:dyDescent="0.25">
      <c r="A8869" t="s">
        <v>311</v>
      </c>
      <c r="B8869" t="s">
        <v>314</v>
      </c>
      <c r="C8869" t="s">
        <v>349</v>
      </c>
      <c r="D8869" s="34">
        <v>45597</v>
      </c>
      <c r="E8869">
        <v>440.86</v>
      </c>
      <c r="F8869" s="24">
        <v>30.65</v>
      </c>
      <c r="G8869" s="24">
        <f t="shared" si="138"/>
        <v>471.51</v>
      </c>
    </row>
    <row r="8870" spans="1:7" x14ac:dyDescent="0.25">
      <c r="A8870" t="s">
        <v>311</v>
      </c>
      <c r="B8870" t="s">
        <v>314</v>
      </c>
      <c r="C8870" t="s">
        <v>350</v>
      </c>
      <c r="D8870" s="34">
        <v>45597</v>
      </c>
      <c r="E8870">
        <v>439.42</v>
      </c>
      <c r="F8870" s="24">
        <v>30.56</v>
      </c>
      <c r="G8870" s="24">
        <f t="shared" si="138"/>
        <v>469.98</v>
      </c>
    </row>
    <row r="8871" spans="1:7" x14ac:dyDescent="0.25">
      <c r="A8871" t="s">
        <v>311</v>
      </c>
      <c r="B8871" t="s">
        <v>314</v>
      </c>
      <c r="C8871" t="s">
        <v>351</v>
      </c>
      <c r="D8871" s="34">
        <v>45597</v>
      </c>
      <c r="E8871">
        <v>440.86</v>
      </c>
      <c r="F8871" s="24">
        <v>30.65</v>
      </c>
      <c r="G8871" s="24">
        <f t="shared" si="138"/>
        <v>471.51</v>
      </c>
    </row>
    <row r="8872" spans="1:7" x14ac:dyDescent="0.25">
      <c r="A8872" t="s">
        <v>311</v>
      </c>
      <c r="B8872" t="s">
        <v>314</v>
      </c>
      <c r="C8872" t="s">
        <v>352</v>
      </c>
      <c r="D8872" s="34">
        <v>45597</v>
      </c>
      <c r="E8872">
        <v>440.86</v>
      </c>
      <c r="F8872" s="24">
        <v>30.65</v>
      </c>
      <c r="G8872" s="24">
        <f t="shared" si="138"/>
        <v>471.51</v>
      </c>
    </row>
    <row r="8873" spans="1:7" x14ac:dyDescent="0.25">
      <c r="A8873" t="s">
        <v>311</v>
      </c>
      <c r="B8873" t="s">
        <v>314</v>
      </c>
      <c r="C8873" t="s">
        <v>353</v>
      </c>
      <c r="D8873" s="34">
        <v>45597</v>
      </c>
      <c r="E8873">
        <v>439.42</v>
      </c>
      <c r="F8873" s="24">
        <v>30.56</v>
      </c>
      <c r="G8873" s="24">
        <f t="shared" si="138"/>
        <v>469.98</v>
      </c>
    </row>
    <row r="8874" spans="1:7" x14ac:dyDescent="0.25">
      <c r="A8874" t="s">
        <v>311</v>
      </c>
      <c r="B8874" t="s">
        <v>314</v>
      </c>
      <c r="C8874" t="s">
        <v>354</v>
      </c>
      <c r="D8874" s="34">
        <v>45597</v>
      </c>
      <c r="E8874">
        <v>440.86</v>
      </c>
      <c r="F8874" s="24">
        <v>30.65</v>
      </c>
      <c r="G8874" s="24">
        <f t="shared" si="138"/>
        <v>471.51</v>
      </c>
    </row>
    <row r="8875" spans="1:7" x14ac:dyDescent="0.25">
      <c r="A8875" t="s">
        <v>311</v>
      </c>
      <c r="B8875" t="s">
        <v>314</v>
      </c>
      <c r="C8875" t="s">
        <v>355</v>
      </c>
      <c r="D8875" s="34">
        <v>45597</v>
      </c>
      <c r="E8875">
        <v>440.86</v>
      </c>
      <c r="F8875" s="24">
        <v>30.65</v>
      </c>
      <c r="G8875" s="24">
        <f t="shared" si="138"/>
        <v>471.51</v>
      </c>
    </row>
    <row r="8876" spans="1:7" x14ac:dyDescent="0.25">
      <c r="A8876" t="s">
        <v>311</v>
      </c>
      <c r="B8876" t="s">
        <v>314</v>
      </c>
      <c r="C8876" t="s">
        <v>356</v>
      </c>
      <c r="D8876" s="34">
        <v>45597</v>
      </c>
      <c r="E8876">
        <v>440.86</v>
      </c>
      <c r="F8876" s="24">
        <v>30.65</v>
      </c>
      <c r="G8876" s="24">
        <f t="shared" si="138"/>
        <v>471.51</v>
      </c>
    </row>
    <row r="8877" spans="1:7" x14ac:dyDescent="0.25">
      <c r="A8877" t="s">
        <v>311</v>
      </c>
      <c r="B8877" t="s">
        <v>314</v>
      </c>
      <c r="C8877" t="s">
        <v>357</v>
      </c>
      <c r="D8877" s="34">
        <v>45597</v>
      </c>
      <c r="E8877">
        <v>440.86</v>
      </c>
      <c r="F8877" s="24">
        <v>30.65</v>
      </c>
      <c r="G8877" s="24">
        <f t="shared" si="138"/>
        <v>471.51</v>
      </c>
    </row>
    <row r="8878" spans="1:7" x14ac:dyDescent="0.25">
      <c r="A8878" t="s">
        <v>311</v>
      </c>
      <c r="B8878" t="s">
        <v>314</v>
      </c>
      <c r="C8878" t="s">
        <v>358</v>
      </c>
      <c r="D8878" s="34">
        <v>45597</v>
      </c>
      <c r="E8878">
        <v>440.86</v>
      </c>
      <c r="F8878" s="24">
        <v>30.65</v>
      </c>
      <c r="G8878" s="24">
        <f t="shared" si="138"/>
        <v>471.51</v>
      </c>
    </row>
    <row r="8879" spans="1:7" x14ac:dyDescent="0.25">
      <c r="A8879" t="s">
        <v>311</v>
      </c>
      <c r="B8879" t="s">
        <v>314</v>
      </c>
      <c r="C8879" t="s">
        <v>359</v>
      </c>
      <c r="D8879" s="34">
        <v>45597</v>
      </c>
      <c r="E8879">
        <v>440.86</v>
      </c>
      <c r="F8879" s="24">
        <v>30.65</v>
      </c>
      <c r="G8879" s="24">
        <f t="shared" si="138"/>
        <v>471.51</v>
      </c>
    </row>
    <row r="8880" spans="1:7" x14ac:dyDescent="0.25">
      <c r="A8880" t="s">
        <v>311</v>
      </c>
      <c r="B8880" t="s">
        <v>314</v>
      </c>
      <c r="C8880" t="s">
        <v>360</v>
      </c>
      <c r="D8880" s="34">
        <v>45597</v>
      </c>
      <c r="E8880">
        <v>440.86</v>
      </c>
      <c r="F8880" s="24">
        <v>30.65</v>
      </c>
      <c r="G8880" s="24">
        <f t="shared" si="138"/>
        <v>471.51</v>
      </c>
    </row>
    <row r="8881" spans="1:7" x14ac:dyDescent="0.25">
      <c r="A8881" t="s">
        <v>311</v>
      </c>
      <c r="B8881" t="s">
        <v>314</v>
      </c>
      <c r="C8881" t="s">
        <v>361</v>
      </c>
      <c r="D8881" s="34">
        <v>45597</v>
      </c>
      <c r="E8881">
        <v>440.86</v>
      </c>
      <c r="F8881" s="24">
        <v>30.65</v>
      </c>
      <c r="G8881" s="24">
        <f t="shared" si="138"/>
        <v>471.51</v>
      </c>
    </row>
    <row r="8882" spans="1:7" x14ac:dyDescent="0.25">
      <c r="A8882" t="s">
        <v>311</v>
      </c>
      <c r="B8882" t="s">
        <v>314</v>
      </c>
      <c r="C8882" t="s">
        <v>362</v>
      </c>
      <c r="D8882" s="34">
        <v>45597</v>
      </c>
      <c r="E8882">
        <v>440.86</v>
      </c>
      <c r="F8882" s="24">
        <v>30.65</v>
      </c>
      <c r="G8882" s="24">
        <f t="shared" si="138"/>
        <v>471.51</v>
      </c>
    </row>
    <row r="8883" spans="1:7" x14ac:dyDescent="0.25">
      <c r="A8883" t="s">
        <v>311</v>
      </c>
      <c r="B8883" t="s">
        <v>314</v>
      </c>
      <c r="C8883" t="s">
        <v>363</v>
      </c>
      <c r="D8883" s="34">
        <v>45597</v>
      </c>
      <c r="E8883">
        <v>440.86</v>
      </c>
      <c r="F8883" s="24">
        <v>30.65</v>
      </c>
      <c r="G8883" s="24">
        <f t="shared" si="138"/>
        <v>471.51</v>
      </c>
    </row>
    <row r="8884" spans="1:7" x14ac:dyDescent="0.25">
      <c r="A8884" t="s">
        <v>311</v>
      </c>
      <c r="B8884" t="s">
        <v>314</v>
      </c>
      <c r="C8884" t="s">
        <v>364</v>
      </c>
      <c r="D8884" s="34">
        <v>45597</v>
      </c>
      <c r="E8884">
        <v>440.86</v>
      </c>
      <c r="F8884" s="24">
        <v>30.65</v>
      </c>
      <c r="G8884" s="24">
        <f t="shared" si="138"/>
        <v>471.51</v>
      </c>
    </row>
    <row r="8885" spans="1:7" x14ac:dyDescent="0.25">
      <c r="A8885" t="s">
        <v>311</v>
      </c>
      <c r="B8885" t="s">
        <v>314</v>
      </c>
      <c r="C8885" t="s">
        <v>365</v>
      </c>
      <c r="D8885" s="34">
        <v>45597</v>
      </c>
      <c r="E8885">
        <v>440.86</v>
      </c>
      <c r="F8885" s="24">
        <v>30.65</v>
      </c>
      <c r="G8885" s="24">
        <f t="shared" si="138"/>
        <v>471.51</v>
      </c>
    </row>
    <row r="8886" spans="1:7" x14ac:dyDescent="0.25">
      <c r="A8886" t="s">
        <v>311</v>
      </c>
      <c r="B8886" t="s">
        <v>314</v>
      </c>
      <c r="C8886" t="s">
        <v>366</v>
      </c>
      <c r="D8886" s="34">
        <v>45597</v>
      </c>
      <c r="E8886">
        <v>440.86</v>
      </c>
      <c r="F8886" s="24">
        <v>30.65</v>
      </c>
      <c r="G8886" s="24">
        <f t="shared" si="138"/>
        <v>471.51</v>
      </c>
    </row>
    <row r="8887" spans="1:7" x14ac:dyDescent="0.25">
      <c r="A8887" t="s">
        <v>311</v>
      </c>
      <c r="B8887" t="s">
        <v>314</v>
      </c>
      <c r="C8887" t="s">
        <v>367</v>
      </c>
      <c r="D8887" s="34">
        <v>45597</v>
      </c>
      <c r="E8887">
        <v>439.42</v>
      </c>
      <c r="F8887" s="24">
        <v>30.56</v>
      </c>
      <c r="G8887" s="24">
        <f t="shared" si="138"/>
        <v>469.98</v>
      </c>
    </row>
    <row r="8888" spans="1:7" x14ac:dyDescent="0.25">
      <c r="A8888" t="s">
        <v>311</v>
      </c>
      <c r="B8888" t="s">
        <v>314</v>
      </c>
      <c r="C8888" t="s">
        <v>368</v>
      </c>
      <c r="D8888" s="34">
        <v>45597</v>
      </c>
      <c r="E8888">
        <v>440.86</v>
      </c>
      <c r="F8888" s="24">
        <v>30.65</v>
      </c>
      <c r="G8888" s="24">
        <f t="shared" si="138"/>
        <v>471.51</v>
      </c>
    </row>
    <row r="8889" spans="1:7" x14ac:dyDescent="0.25">
      <c r="A8889" t="s">
        <v>311</v>
      </c>
      <c r="B8889" t="s">
        <v>314</v>
      </c>
      <c r="C8889" t="s">
        <v>369</v>
      </c>
      <c r="D8889" s="34">
        <v>45597</v>
      </c>
      <c r="E8889">
        <v>440.86</v>
      </c>
      <c r="F8889" s="24">
        <v>30.65</v>
      </c>
      <c r="G8889" s="24">
        <f t="shared" si="138"/>
        <v>471.51</v>
      </c>
    </row>
    <row r="8890" spans="1:7" x14ac:dyDescent="0.25">
      <c r="A8890" t="s">
        <v>311</v>
      </c>
      <c r="B8890" t="s">
        <v>314</v>
      </c>
      <c r="C8890" t="s">
        <v>370</v>
      </c>
      <c r="D8890" s="34">
        <v>45597</v>
      </c>
      <c r="E8890">
        <v>440.86</v>
      </c>
      <c r="F8890" s="24">
        <v>30.65</v>
      </c>
      <c r="G8890" s="24">
        <f t="shared" si="138"/>
        <v>471.51</v>
      </c>
    </row>
    <row r="8891" spans="1:7" x14ac:dyDescent="0.25">
      <c r="A8891" t="s">
        <v>311</v>
      </c>
      <c r="B8891" t="s">
        <v>314</v>
      </c>
      <c r="C8891" t="s">
        <v>371</v>
      </c>
      <c r="D8891" s="34">
        <v>45597</v>
      </c>
      <c r="E8891">
        <v>440.86</v>
      </c>
      <c r="F8891" s="24">
        <v>30.65</v>
      </c>
      <c r="G8891" s="24">
        <f t="shared" si="138"/>
        <v>471.51</v>
      </c>
    </row>
    <row r="8892" spans="1:7" x14ac:dyDescent="0.25">
      <c r="A8892" t="s">
        <v>311</v>
      </c>
      <c r="B8892" t="s">
        <v>314</v>
      </c>
      <c r="C8892" t="s">
        <v>372</v>
      </c>
      <c r="D8892" s="34">
        <v>45597</v>
      </c>
      <c r="E8892">
        <v>440.86</v>
      </c>
      <c r="F8892" s="24">
        <v>30.65</v>
      </c>
      <c r="G8892" s="24">
        <f t="shared" si="138"/>
        <v>471.51</v>
      </c>
    </row>
    <row r="8893" spans="1:7" x14ac:dyDescent="0.25">
      <c r="A8893" t="s">
        <v>311</v>
      </c>
      <c r="B8893" t="s">
        <v>314</v>
      </c>
      <c r="C8893" t="s">
        <v>373</v>
      </c>
      <c r="D8893" s="34">
        <v>45597</v>
      </c>
      <c r="E8893">
        <v>440.86</v>
      </c>
      <c r="F8893" s="24">
        <v>30.65</v>
      </c>
      <c r="G8893" s="24">
        <f t="shared" si="138"/>
        <v>471.51</v>
      </c>
    </row>
    <row r="8894" spans="1:7" x14ac:dyDescent="0.25">
      <c r="A8894" t="s">
        <v>311</v>
      </c>
      <c r="B8894" t="s">
        <v>314</v>
      </c>
      <c r="C8894" t="s">
        <v>374</v>
      </c>
      <c r="D8894" s="34">
        <v>45597</v>
      </c>
      <c r="E8894">
        <v>439.42</v>
      </c>
      <c r="F8894" s="24">
        <v>30.56</v>
      </c>
      <c r="G8894" s="24">
        <f t="shared" si="138"/>
        <v>469.98</v>
      </c>
    </row>
    <row r="8895" spans="1:7" x14ac:dyDescent="0.25">
      <c r="A8895" t="s">
        <v>311</v>
      </c>
      <c r="B8895" t="s">
        <v>314</v>
      </c>
      <c r="C8895" t="s">
        <v>375</v>
      </c>
      <c r="D8895" s="34">
        <v>45597</v>
      </c>
      <c r="E8895">
        <v>440.86</v>
      </c>
      <c r="F8895" s="24">
        <v>30.65</v>
      </c>
      <c r="G8895" s="24">
        <f t="shared" si="138"/>
        <v>471.51</v>
      </c>
    </row>
    <row r="8896" spans="1:7" x14ac:dyDescent="0.25">
      <c r="A8896" t="s">
        <v>311</v>
      </c>
      <c r="B8896" t="s">
        <v>314</v>
      </c>
      <c r="C8896" t="s">
        <v>376</v>
      </c>
      <c r="D8896" s="34">
        <v>45597</v>
      </c>
      <c r="E8896">
        <v>440.86</v>
      </c>
      <c r="F8896" s="24">
        <v>30.65</v>
      </c>
      <c r="G8896" s="24">
        <f t="shared" si="138"/>
        <v>471.51</v>
      </c>
    </row>
    <row r="8897" spans="1:7" x14ac:dyDescent="0.25">
      <c r="A8897" t="s">
        <v>311</v>
      </c>
      <c r="B8897" t="s">
        <v>314</v>
      </c>
      <c r="C8897" t="s">
        <v>377</v>
      </c>
      <c r="D8897" s="34">
        <v>45597</v>
      </c>
      <c r="E8897">
        <v>440.86</v>
      </c>
      <c r="F8897" s="24">
        <v>30.65</v>
      </c>
      <c r="G8897" s="24">
        <f t="shared" si="138"/>
        <v>471.51</v>
      </c>
    </row>
    <row r="8898" spans="1:7" x14ac:dyDescent="0.25">
      <c r="A8898" t="s">
        <v>311</v>
      </c>
      <c r="B8898" t="s">
        <v>314</v>
      </c>
      <c r="C8898" t="s">
        <v>378</v>
      </c>
      <c r="D8898" s="34">
        <v>45597</v>
      </c>
      <c r="E8898">
        <v>440.86</v>
      </c>
      <c r="F8898" s="24">
        <v>30.65</v>
      </c>
      <c r="G8898" s="24">
        <f t="shared" si="138"/>
        <v>471.51</v>
      </c>
    </row>
    <row r="8899" spans="1:7" x14ac:dyDescent="0.25">
      <c r="A8899" t="s">
        <v>311</v>
      </c>
      <c r="B8899" t="s">
        <v>314</v>
      </c>
      <c r="C8899" t="s">
        <v>379</v>
      </c>
      <c r="D8899" s="34">
        <v>45597</v>
      </c>
      <c r="E8899">
        <v>439.42</v>
      </c>
      <c r="F8899" s="24">
        <v>30.56</v>
      </c>
      <c r="G8899" s="24">
        <f t="shared" ref="G8899:G8962" si="139">SUM(E8899:F8899)</f>
        <v>469.98</v>
      </c>
    </row>
    <row r="8900" spans="1:7" x14ac:dyDescent="0.25">
      <c r="A8900" t="s">
        <v>311</v>
      </c>
      <c r="B8900" t="s">
        <v>314</v>
      </c>
      <c r="C8900" t="s">
        <v>380</v>
      </c>
      <c r="D8900" s="34">
        <v>45597</v>
      </c>
      <c r="E8900">
        <v>439.42</v>
      </c>
      <c r="F8900" s="24">
        <v>30.56</v>
      </c>
      <c r="G8900" s="24">
        <f t="shared" si="139"/>
        <v>469.98</v>
      </c>
    </row>
    <row r="8901" spans="1:7" x14ac:dyDescent="0.25">
      <c r="A8901" t="s">
        <v>311</v>
      </c>
      <c r="B8901" t="s">
        <v>314</v>
      </c>
      <c r="C8901" t="s">
        <v>381</v>
      </c>
      <c r="D8901" s="34">
        <v>45597</v>
      </c>
      <c r="E8901">
        <v>439.42</v>
      </c>
      <c r="F8901" s="24">
        <v>30.56</v>
      </c>
      <c r="G8901" s="24">
        <f t="shared" si="139"/>
        <v>469.98</v>
      </c>
    </row>
    <row r="8902" spans="1:7" x14ac:dyDescent="0.25">
      <c r="A8902" t="s">
        <v>311</v>
      </c>
      <c r="B8902" t="s">
        <v>314</v>
      </c>
      <c r="C8902" t="s">
        <v>382</v>
      </c>
      <c r="D8902" s="34">
        <v>45597</v>
      </c>
      <c r="E8902">
        <v>439.42</v>
      </c>
      <c r="F8902" s="24">
        <v>30.56</v>
      </c>
      <c r="G8902" s="24">
        <f t="shared" si="139"/>
        <v>469.98</v>
      </c>
    </row>
    <row r="8903" spans="1:7" x14ac:dyDescent="0.25">
      <c r="A8903" t="s">
        <v>311</v>
      </c>
      <c r="B8903" t="s">
        <v>314</v>
      </c>
      <c r="C8903" t="s">
        <v>383</v>
      </c>
      <c r="D8903" s="34">
        <v>45597</v>
      </c>
      <c r="E8903">
        <v>439.42</v>
      </c>
      <c r="F8903" s="24">
        <v>30.56</v>
      </c>
      <c r="G8903" s="24">
        <f t="shared" si="139"/>
        <v>469.98</v>
      </c>
    </row>
    <row r="8904" spans="1:7" x14ac:dyDescent="0.25">
      <c r="A8904" t="s">
        <v>311</v>
      </c>
      <c r="B8904" t="s">
        <v>314</v>
      </c>
      <c r="C8904" t="s">
        <v>384</v>
      </c>
      <c r="D8904" s="34">
        <v>45597</v>
      </c>
      <c r="E8904">
        <v>439.42</v>
      </c>
      <c r="F8904" s="24">
        <v>30.56</v>
      </c>
      <c r="G8904" s="24">
        <f t="shared" si="139"/>
        <v>469.98</v>
      </c>
    </row>
    <row r="8905" spans="1:7" x14ac:dyDescent="0.25">
      <c r="A8905" t="s">
        <v>311</v>
      </c>
      <c r="B8905" t="s">
        <v>314</v>
      </c>
      <c r="C8905" t="s">
        <v>385</v>
      </c>
      <c r="D8905" s="34">
        <v>45597</v>
      </c>
      <c r="E8905">
        <v>439.42</v>
      </c>
      <c r="F8905" s="24">
        <v>30.56</v>
      </c>
      <c r="G8905" s="24">
        <f t="shared" si="139"/>
        <v>469.98</v>
      </c>
    </row>
    <row r="8906" spans="1:7" x14ac:dyDescent="0.25">
      <c r="A8906" t="s">
        <v>311</v>
      </c>
      <c r="B8906" t="s">
        <v>314</v>
      </c>
      <c r="C8906" t="s">
        <v>386</v>
      </c>
      <c r="D8906" s="34">
        <v>45597</v>
      </c>
      <c r="E8906">
        <v>439.42</v>
      </c>
      <c r="F8906" s="24">
        <v>30.56</v>
      </c>
      <c r="G8906" s="24">
        <f t="shared" si="139"/>
        <v>469.98</v>
      </c>
    </row>
    <row r="8907" spans="1:7" x14ac:dyDescent="0.25">
      <c r="A8907" t="s">
        <v>311</v>
      </c>
      <c r="B8907" t="s">
        <v>314</v>
      </c>
      <c r="C8907" t="s">
        <v>387</v>
      </c>
      <c r="D8907" s="34">
        <v>45597</v>
      </c>
      <c r="E8907">
        <v>439.42</v>
      </c>
      <c r="F8907" s="24">
        <v>30.56</v>
      </c>
      <c r="G8907" s="24">
        <f t="shared" si="139"/>
        <v>469.98</v>
      </c>
    </row>
    <row r="8908" spans="1:7" x14ac:dyDescent="0.25">
      <c r="A8908" t="s">
        <v>311</v>
      </c>
      <c r="B8908" t="s">
        <v>314</v>
      </c>
      <c r="C8908" t="s">
        <v>388</v>
      </c>
      <c r="D8908" s="34">
        <v>45597</v>
      </c>
      <c r="E8908">
        <v>439.42</v>
      </c>
      <c r="F8908" s="24">
        <v>30.56</v>
      </c>
      <c r="G8908" s="24">
        <f t="shared" si="139"/>
        <v>469.98</v>
      </c>
    </row>
    <row r="8909" spans="1:7" x14ac:dyDescent="0.25">
      <c r="A8909" t="s">
        <v>311</v>
      </c>
      <c r="B8909" t="s">
        <v>314</v>
      </c>
      <c r="C8909" t="s">
        <v>389</v>
      </c>
      <c r="D8909" s="34">
        <v>45597</v>
      </c>
      <c r="E8909">
        <v>439.42</v>
      </c>
      <c r="F8909" s="24">
        <v>30.56</v>
      </c>
      <c r="G8909" s="24">
        <f t="shared" si="139"/>
        <v>469.98</v>
      </c>
    </row>
    <row r="8910" spans="1:7" x14ac:dyDescent="0.25">
      <c r="A8910" t="s">
        <v>311</v>
      </c>
      <c r="B8910" t="s">
        <v>314</v>
      </c>
      <c r="C8910" t="s">
        <v>390</v>
      </c>
      <c r="D8910" s="34">
        <v>45597</v>
      </c>
      <c r="E8910">
        <v>439.42</v>
      </c>
      <c r="F8910" s="24">
        <v>30.56</v>
      </c>
      <c r="G8910" s="24">
        <f t="shared" si="139"/>
        <v>469.98</v>
      </c>
    </row>
    <row r="8911" spans="1:7" x14ac:dyDescent="0.25">
      <c r="A8911" t="s">
        <v>311</v>
      </c>
      <c r="B8911" t="s">
        <v>314</v>
      </c>
      <c r="C8911" t="s">
        <v>391</v>
      </c>
      <c r="D8911" s="34">
        <v>45597</v>
      </c>
      <c r="E8911">
        <v>439.42</v>
      </c>
      <c r="F8911" s="24">
        <v>30.56</v>
      </c>
      <c r="G8911" s="24">
        <f t="shared" si="139"/>
        <v>469.98</v>
      </c>
    </row>
    <row r="8912" spans="1:7" x14ac:dyDescent="0.25">
      <c r="A8912" t="s">
        <v>311</v>
      </c>
      <c r="B8912" t="s">
        <v>314</v>
      </c>
      <c r="C8912" t="s">
        <v>392</v>
      </c>
      <c r="D8912" s="34">
        <v>45597</v>
      </c>
      <c r="E8912">
        <v>439.42</v>
      </c>
      <c r="F8912" s="24">
        <v>30.56</v>
      </c>
      <c r="G8912" s="24">
        <f t="shared" si="139"/>
        <v>469.98</v>
      </c>
    </row>
    <row r="8913" spans="1:7" x14ac:dyDescent="0.25">
      <c r="A8913" t="s">
        <v>311</v>
      </c>
      <c r="B8913" t="s">
        <v>314</v>
      </c>
      <c r="C8913" t="s">
        <v>393</v>
      </c>
      <c r="D8913" s="34">
        <v>45597</v>
      </c>
      <c r="E8913">
        <v>439.42</v>
      </c>
      <c r="F8913" s="24">
        <v>30.56</v>
      </c>
      <c r="G8913" s="24">
        <f t="shared" si="139"/>
        <v>469.98</v>
      </c>
    </row>
    <row r="8914" spans="1:7" x14ac:dyDescent="0.25">
      <c r="A8914" t="s">
        <v>311</v>
      </c>
      <c r="B8914" t="s">
        <v>314</v>
      </c>
      <c r="C8914" t="s">
        <v>394</v>
      </c>
      <c r="D8914" s="34">
        <v>45597</v>
      </c>
      <c r="E8914">
        <v>439.42</v>
      </c>
      <c r="F8914" s="24">
        <v>30.56</v>
      </c>
      <c r="G8914" s="24">
        <f t="shared" si="139"/>
        <v>469.98</v>
      </c>
    </row>
    <row r="8915" spans="1:7" x14ac:dyDescent="0.25">
      <c r="A8915" t="s">
        <v>311</v>
      </c>
      <c r="B8915" t="s">
        <v>314</v>
      </c>
      <c r="C8915" t="s">
        <v>395</v>
      </c>
      <c r="D8915" s="34">
        <v>45597</v>
      </c>
      <c r="E8915">
        <v>439.42</v>
      </c>
      <c r="F8915" s="24">
        <v>30.56</v>
      </c>
      <c r="G8915" s="24">
        <f t="shared" si="139"/>
        <v>469.98</v>
      </c>
    </row>
    <row r="8916" spans="1:7" x14ac:dyDescent="0.25">
      <c r="A8916" t="s">
        <v>311</v>
      </c>
      <c r="B8916" t="s">
        <v>314</v>
      </c>
      <c r="C8916" t="s">
        <v>396</v>
      </c>
      <c r="D8916" s="34">
        <v>45597</v>
      </c>
      <c r="E8916">
        <v>439.42</v>
      </c>
      <c r="F8916" s="24">
        <v>30.56</v>
      </c>
      <c r="G8916" s="24">
        <f t="shared" si="139"/>
        <v>469.98</v>
      </c>
    </row>
    <row r="8917" spans="1:7" x14ac:dyDescent="0.25">
      <c r="A8917" t="s">
        <v>311</v>
      </c>
      <c r="B8917" t="s">
        <v>314</v>
      </c>
      <c r="C8917" t="s">
        <v>397</v>
      </c>
      <c r="D8917" s="34">
        <v>45597</v>
      </c>
      <c r="E8917">
        <v>439.42</v>
      </c>
      <c r="F8917" s="24">
        <v>30.56</v>
      </c>
      <c r="G8917" s="24">
        <f t="shared" si="139"/>
        <v>469.98</v>
      </c>
    </row>
    <row r="8918" spans="1:7" x14ac:dyDescent="0.25">
      <c r="A8918" t="s">
        <v>311</v>
      </c>
      <c r="B8918" t="s">
        <v>314</v>
      </c>
      <c r="C8918" t="s">
        <v>398</v>
      </c>
      <c r="D8918" s="34">
        <v>45597</v>
      </c>
      <c r="E8918">
        <v>439.42</v>
      </c>
      <c r="F8918" s="24">
        <v>30.56</v>
      </c>
      <c r="G8918" s="24">
        <f t="shared" si="139"/>
        <v>469.98</v>
      </c>
    </row>
    <row r="8919" spans="1:7" x14ac:dyDescent="0.25">
      <c r="A8919" t="s">
        <v>311</v>
      </c>
      <c r="B8919" t="s">
        <v>314</v>
      </c>
      <c r="C8919" t="s">
        <v>399</v>
      </c>
      <c r="D8919" s="34">
        <v>45597</v>
      </c>
      <c r="E8919">
        <v>439.42</v>
      </c>
      <c r="F8919" s="24">
        <v>30.56</v>
      </c>
      <c r="G8919" s="24">
        <f t="shared" si="139"/>
        <v>469.98</v>
      </c>
    </row>
    <row r="8920" spans="1:7" x14ac:dyDescent="0.25">
      <c r="A8920" t="s">
        <v>311</v>
      </c>
      <c r="B8920" t="s">
        <v>314</v>
      </c>
      <c r="C8920" t="s">
        <v>400</v>
      </c>
      <c r="D8920" s="34">
        <v>45597</v>
      </c>
      <c r="E8920">
        <v>439.42</v>
      </c>
      <c r="F8920" s="24">
        <v>30.56</v>
      </c>
      <c r="G8920" s="24">
        <f t="shared" si="139"/>
        <v>469.98</v>
      </c>
    </row>
    <row r="8921" spans="1:7" x14ac:dyDescent="0.25">
      <c r="A8921" t="s">
        <v>311</v>
      </c>
      <c r="B8921" t="s">
        <v>314</v>
      </c>
      <c r="C8921" t="s">
        <v>401</v>
      </c>
      <c r="D8921" s="34">
        <v>45597</v>
      </c>
      <c r="E8921">
        <v>439.42</v>
      </c>
      <c r="F8921" s="24">
        <v>30.56</v>
      </c>
      <c r="G8921" s="24">
        <f t="shared" si="139"/>
        <v>469.98</v>
      </c>
    </row>
    <row r="8922" spans="1:7" x14ac:dyDescent="0.25">
      <c r="A8922" t="s">
        <v>311</v>
      </c>
      <c r="B8922" t="s">
        <v>314</v>
      </c>
      <c r="C8922" t="s">
        <v>402</v>
      </c>
      <c r="D8922" s="34">
        <v>45597</v>
      </c>
      <c r="E8922">
        <v>439.42</v>
      </c>
      <c r="F8922" s="24">
        <v>30.56</v>
      </c>
      <c r="G8922" s="24">
        <f t="shared" si="139"/>
        <v>469.98</v>
      </c>
    </row>
    <row r="8923" spans="1:7" x14ac:dyDescent="0.25">
      <c r="A8923" t="s">
        <v>311</v>
      </c>
      <c r="B8923" t="s">
        <v>314</v>
      </c>
      <c r="C8923" t="s">
        <v>403</v>
      </c>
      <c r="D8923" s="34">
        <v>45597</v>
      </c>
      <c r="E8923">
        <v>439.42</v>
      </c>
      <c r="F8923" s="24">
        <v>30.56</v>
      </c>
      <c r="G8923" s="24">
        <f t="shared" si="139"/>
        <v>469.98</v>
      </c>
    </row>
    <row r="8924" spans="1:7" x14ac:dyDescent="0.25">
      <c r="A8924" t="s">
        <v>311</v>
      </c>
      <c r="B8924" t="s">
        <v>314</v>
      </c>
      <c r="C8924" t="s">
        <v>404</v>
      </c>
      <c r="D8924" s="34">
        <v>45597</v>
      </c>
      <c r="E8924">
        <v>439.42</v>
      </c>
      <c r="F8924" s="24">
        <v>30.56</v>
      </c>
      <c r="G8924" s="24">
        <f t="shared" si="139"/>
        <v>469.98</v>
      </c>
    </row>
    <row r="8925" spans="1:7" x14ac:dyDescent="0.25">
      <c r="A8925" t="s">
        <v>311</v>
      </c>
      <c r="B8925" t="s">
        <v>314</v>
      </c>
      <c r="C8925" t="s">
        <v>405</v>
      </c>
      <c r="D8925" s="34">
        <v>45597</v>
      </c>
      <c r="E8925">
        <v>439.42</v>
      </c>
      <c r="F8925" s="24">
        <v>30.56</v>
      </c>
      <c r="G8925" s="24">
        <f t="shared" si="139"/>
        <v>469.98</v>
      </c>
    </row>
    <row r="8926" spans="1:7" x14ac:dyDescent="0.25">
      <c r="A8926" t="s">
        <v>311</v>
      </c>
      <c r="B8926" t="s">
        <v>314</v>
      </c>
      <c r="C8926" t="s">
        <v>406</v>
      </c>
      <c r="D8926" s="34">
        <v>45597</v>
      </c>
      <c r="E8926">
        <v>439.42</v>
      </c>
      <c r="F8926" s="24">
        <v>30.56</v>
      </c>
      <c r="G8926" s="24">
        <f t="shared" si="139"/>
        <v>469.98</v>
      </c>
    </row>
    <row r="8927" spans="1:7" x14ac:dyDescent="0.25">
      <c r="A8927" t="s">
        <v>311</v>
      </c>
      <c r="B8927" t="s">
        <v>314</v>
      </c>
      <c r="C8927" t="s">
        <v>407</v>
      </c>
      <c r="D8927" s="34">
        <v>45597</v>
      </c>
      <c r="E8927">
        <v>439.42</v>
      </c>
      <c r="F8927" s="24">
        <v>30.56</v>
      </c>
      <c r="G8927" s="24">
        <f t="shared" si="139"/>
        <v>469.98</v>
      </c>
    </row>
    <row r="8928" spans="1:7" x14ac:dyDescent="0.25">
      <c r="A8928" t="s">
        <v>311</v>
      </c>
      <c r="B8928" t="s">
        <v>314</v>
      </c>
      <c r="C8928" t="s">
        <v>408</v>
      </c>
      <c r="D8928" s="34">
        <v>45597</v>
      </c>
      <c r="E8928">
        <v>439.42</v>
      </c>
      <c r="F8928" s="24">
        <v>30.56</v>
      </c>
      <c r="G8928" s="24">
        <f t="shared" si="139"/>
        <v>469.98</v>
      </c>
    </row>
    <row r="8929" spans="1:7" x14ac:dyDescent="0.25">
      <c r="A8929" t="s">
        <v>311</v>
      </c>
      <c r="B8929" t="s">
        <v>314</v>
      </c>
      <c r="C8929" t="s">
        <v>409</v>
      </c>
      <c r="D8929" s="34">
        <v>45597</v>
      </c>
      <c r="E8929">
        <v>439.42</v>
      </c>
      <c r="F8929" s="24">
        <v>30.56</v>
      </c>
      <c r="G8929" s="24">
        <f t="shared" si="139"/>
        <v>469.98</v>
      </c>
    </row>
    <row r="8930" spans="1:7" x14ac:dyDescent="0.25">
      <c r="A8930" t="s">
        <v>311</v>
      </c>
      <c r="B8930" t="s">
        <v>314</v>
      </c>
      <c r="C8930" t="s">
        <v>410</v>
      </c>
      <c r="D8930" s="34">
        <v>45597</v>
      </c>
      <c r="E8930">
        <v>439.42</v>
      </c>
      <c r="F8930" s="24">
        <v>30.56</v>
      </c>
      <c r="G8930" s="24">
        <f t="shared" si="139"/>
        <v>469.98</v>
      </c>
    </row>
    <row r="8931" spans="1:7" x14ac:dyDescent="0.25">
      <c r="A8931" t="s">
        <v>311</v>
      </c>
      <c r="B8931" t="s">
        <v>314</v>
      </c>
      <c r="C8931" t="s">
        <v>411</v>
      </c>
      <c r="D8931" s="34">
        <v>45597</v>
      </c>
      <c r="E8931">
        <v>439.42</v>
      </c>
      <c r="F8931" s="24">
        <v>30.56</v>
      </c>
      <c r="G8931" s="24">
        <f t="shared" si="139"/>
        <v>469.98</v>
      </c>
    </row>
    <row r="8932" spans="1:7" x14ac:dyDescent="0.25">
      <c r="A8932" t="s">
        <v>311</v>
      </c>
      <c r="B8932" t="s">
        <v>314</v>
      </c>
      <c r="C8932" t="s">
        <v>412</v>
      </c>
      <c r="D8932" s="34">
        <v>45597</v>
      </c>
      <c r="E8932">
        <v>439.42</v>
      </c>
      <c r="F8932" s="24">
        <v>30.56</v>
      </c>
      <c r="G8932" s="24">
        <f t="shared" si="139"/>
        <v>469.98</v>
      </c>
    </row>
    <row r="8933" spans="1:7" x14ac:dyDescent="0.25">
      <c r="A8933" t="s">
        <v>311</v>
      </c>
      <c r="B8933" t="s">
        <v>314</v>
      </c>
      <c r="C8933" t="s">
        <v>413</v>
      </c>
      <c r="D8933" s="34">
        <v>45597</v>
      </c>
      <c r="E8933">
        <v>439.42</v>
      </c>
      <c r="F8933" s="24">
        <v>30.56</v>
      </c>
      <c r="G8933" s="24">
        <f t="shared" si="139"/>
        <v>469.98</v>
      </c>
    </row>
    <row r="8934" spans="1:7" x14ac:dyDescent="0.25">
      <c r="A8934" t="s">
        <v>311</v>
      </c>
      <c r="B8934" t="s">
        <v>314</v>
      </c>
      <c r="C8934" t="s">
        <v>414</v>
      </c>
      <c r="D8934" s="34">
        <v>45597</v>
      </c>
      <c r="E8934">
        <v>439.42</v>
      </c>
      <c r="F8934" s="24">
        <v>30.56</v>
      </c>
      <c r="G8934" s="24">
        <f t="shared" si="139"/>
        <v>469.98</v>
      </c>
    </row>
    <row r="8935" spans="1:7" x14ac:dyDescent="0.25">
      <c r="A8935" t="s">
        <v>311</v>
      </c>
      <c r="B8935" t="s">
        <v>314</v>
      </c>
      <c r="C8935" t="s">
        <v>415</v>
      </c>
      <c r="D8935" s="34">
        <v>45597</v>
      </c>
      <c r="E8935">
        <v>439.42</v>
      </c>
      <c r="F8935" s="24">
        <v>30.56</v>
      </c>
      <c r="G8935" s="24">
        <f t="shared" si="139"/>
        <v>469.98</v>
      </c>
    </row>
    <row r="8936" spans="1:7" x14ac:dyDescent="0.25">
      <c r="A8936" t="s">
        <v>311</v>
      </c>
      <c r="B8936" t="s">
        <v>314</v>
      </c>
      <c r="C8936" t="s">
        <v>416</v>
      </c>
      <c r="D8936" s="34">
        <v>45597</v>
      </c>
      <c r="E8936">
        <v>439.42</v>
      </c>
      <c r="F8936" s="24">
        <v>30.56</v>
      </c>
      <c r="G8936" s="24">
        <f t="shared" si="139"/>
        <v>469.98</v>
      </c>
    </row>
    <row r="8937" spans="1:7" x14ac:dyDescent="0.25">
      <c r="A8937" t="s">
        <v>311</v>
      </c>
      <c r="B8937" t="s">
        <v>314</v>
      </c>
      <c r="C8937" t="s">
        <v>417</v>
      </c>
      <c r="D8937" s="34">
        <v>45597</v>
      </c>
      <c r="E8937">
        <v>439.42</v>
      </c>
      <c r="F8937" s="24">
        <v>30.56</v>
      </c>
      <c r="G8937" s="24">
        <f t="shared" si="139"/>
        <v>469.98</v>
      </c>
    </row>
    <row r="8938" spans="1:7" x14ac:dyDescent="0.25">
      <c r="A8938" t="s">
        <v>311</v>
      </c>
      <c r="B8938" t="s">
        <v>314</v>
      </c>
      <c r="C8938" t="s">
        <v>418</v>
      </c>
      <c r="D8938" s="34">
        <v>45597</v>
      </c>
      <c r="E8938">
        <v>439.42</v>
      </c>
      <c r="F8938" s="24">
        <v>30.56</v>
      </c>
      <c r="G8938" s="24">
        <f t="shared" si="139"/>
        <v>469.98</v>
      </c>
    </row>
    <row r="8939" spans="1:7" x14ac:dyDescent="0.25">
      <c r="A8939" t="s">
        <v>311</v>
      </c>
      <c r="B8939" t="s">
        <v>314</v>
      </c>
      <c r="C8939" t="s">
        <v>419</v>
      </c>
      <c r="D8939" s="34">
        <v>45597</v>
      </c>
      <c r="E8939">
        <v>439.42</v>
      </c>
      <c r="F8939" s="24">
        <v>30.56</v>
      </c>
      <c r="G8939" s="24">
        <f t="shared" si="139"/>
        <v>469.98</v>
      </c>
    </row>
    <row r="8940" spans="1:7" x14ac:dyDescent="0.25">
      <c r="A8940" t="s">
        <v>311</v>
      </c>
      <c r="B8940" t="s">
        <v>314</v>
      </c>
      <c r="C8940" t="s">
        <v>420</v>
      </c>
      <c r="D8940" s="34">
        <v>45597</v>
      </c>
      <c r="E8940">
        <v>439.42</v>
      </c>
      <c r="F8940" s="24">
        <v>30.56</v>
      </c>
      <c r="G8940" s="24">
        <f t="shared" si="139"/>
        <v>469.98</v>
      </c>
    </row>
    <row r="8941" spans="1:7" x14ac:dyDescent="0.25">
      <c r="A8941" t="s">
        <v>311</v>
      </c>
      <c r="B8941" t="s">
        <v>314</v>
      </c>
      <c r="C8941" t="s">
        <v>421</v>
      </c>
      <c r="D8941" s="34">
        <v>45597</v>
      </c>
      <c r="E8941">
        <v>439.42</v>
      </c>
      <c r="F8941" s="24">
        <v>30.56</v>
      </c>
      <c r="G8941" s="24">
        <f t="shared" si="139"/>
        <v>469.98</v>
      </c>
    </row>
    <row r="8942" spans="1:7" x14ac:dyDescent="0.25">
      <c r="A8942" t="s">
        <v>311</v>
      </c>
      <c r="B8942" t="s">
        <v>314</v>
      </c>
      <c r="C8942" t="s">
        <v>422</v>
      </c>
      <c r="D8942" s="34">
        <v>45597</v>
      </c>
      <c r="E8942">
        <v>439.42</v>
      </c>
      <c r="F8942" s="24">
        <v>30.56</v>
      </c>
      <c r="G8942" s="24">
        <f t="shared" si="139"/>
        <v>469.98</v>
      </c>
    </row>
    <row r="8943" spans="1:7" x14ac:dyDescent="0.25">
      <c r="A8943" t="s">
        <v>311</v>
      </c>
      <c r="B8943" t="s">
        <v>314</v>
      </c>
      <c r="C8943" t="s">
        <v>423</v>
      </c>
      <c r="D8943" s="34">
        <v>45597</v>
      </c>
      <c r="E8943">
        <v>439.42</v>
      </c>
      <c r="F8943" s="24">
        <v>30.56</v>
      </c>
      <c r="G8943" s="24">
        <f t="shared" si="139"/>
        <v>469.98</v>
      </c>
    </row>
    <row r="8944" spans="1:7" x14ac:dyDescent="0.25">
      <c r="A8944" t="s">
        <v>311</v>
      </c>
      <c r="B8944" t="s">
        <v>314</v>
      </c>
      <c r="C8944" t="s">
        <v>424</v>
      </c>
      <c r="D8944" s="34">
        <v>45597</v>
      </c>
      <c r="E8944">
        <v>439.42</v>
      </c>
      <c r="F8944" s="24">
        <v>30.56</v>
      </c>
      <c r="G8944" s="24">
        <f t="shared" si="139"/>
        <v>469.98</v>
      </c>
    </row>
    <row r="8945" spans="1:7" x14ac:dyDescent="0.25">
      <c r="A8945" t="s">
        <v>311</v>
      </c>
      <c r="B8945" t="s">
        <v>314</v>
      </c>
      <c r="C8945" t="s">
        <v>425</v>
      </c>
      <c r="D8945" s="34">
        <v>45597</v>
      </c>
      <c r="E8945">
        <v>439.42</v>
      </c>
      <c r="F8945" s="24">
        <v>30.56</v>
      </c>
      <c r="G8945" s="24">
        <f t="shared" si="139"/>
        <v>469.98</v>
      </c>
    </row>
    <row r="8946" spans="1:7" x14ac:dyDescent="0.25">
      <c r="A8946" t="s">
        <v>311</v>
      </c>
      <c r="B8946" t="s">
        <v>314</v>
      </c>
      <c r="C8946" t="s">
        <v>426</v>
      </c>
      <c r="D8946" s="34">
        <v>45597</v>
      </c>
      <c r="E8946">
        <v>440.86</v>
      </c>
      <c r="F8946" s="24">
        <v>30.65</v>
      </c>
      <c r="G8946" s="24">
        <f t="shared" si="139"/>
        <v>471.51</v>
      </c>
    </row>
    <row r="8947" spans="1:7" x14ac:dyDescent="0.25">
      <c r="A8947" t="s">
        <v>311</v>
      </c>
      <c r="B8947" t="s">
        <v>314</v>
      </c>
      <c r="C8947" t="s">
        <v>427</v>
      </c>
      <c r="D8947" s="34">
        <v>45597</v>
      </c>
      <c r="E8947">
        <v>439.42</v>
      </c>
      <c r="F8947" s="24">
        <v>30.56</v>
      </c>
      <c r="G8947" s="24">
        <f t="shared" si="139"/>
        <v>469.98</v>
      </c>
    </row>
    <row r="8948" spans="1:7" x14ac:dyDescent="0.25">
      <c r="A8948" t="s">
        <v>311</v>
      </c>
      <c r="B8948" t="s">
        <v>314</v>
      </c>
      <c r="C8948" t="s">
        <v>428</v>
      </c>
      <c r="D8948" s="34">
        <v>45597</v>
      </c>
      <c r="E8948">
        <v>439.42</v>
      </c>
      <c r="F8948" s="24">
        <v>30.56</v>
      </c>
      <c r="G8948" s="24">
        <f t="shared" si="139"/>
        <v>469.98</v>
      </c>
    </row>
    <row r="8949" spans="1:7" x14ac:dyDescent="0.25">
      <c r="A8949" t="s">
        <v>311</v>
      </c>
      <c r="B8949" t="s">
        <v>314</v>
      </c>
      <c r="C8949" t="s">
        <v>429</v>
      </c>
      <c r="D8949" s="34">
        <v>45597</v>
      </c>
      <c r="E8949">
        <v>439.42</v>
      </c>
      <c r="F8949" s="24">
        <v>30.56</v>
      </c>
      <c r="G8949" s="24">
        <f t="shared" si="139"/>
        <v>469.98</v>
      </c>
    </row>
    <row r="8950" spans="1:7" x14ac:dyDescent="0.25">
      <c r="A8950" t="s">
        <v>311</v>
      </c>
      <c r="B8950" t="s">
        <v>314</v>
      </c>
      <c r="C8950" t="s">
        <v>430</v>
      </c>
      <c r="D8950" s="34">
        <v>45597</v>
      </c>
      <c r="E8950">
        <v>440.86</v>
      </c>
      <c r="F8950" s="24">
        <v>30.65</v>
      </c>
      <c r="G8950" s="24">
        <f t="shared" si="139"/>
        <v>471.51</v>
      </c>
    </row>
    <row r="8951" spans="1:7" x14ac:dyDescent="0.25">
      <c r="A8951" t="s">
        <v>311</v>
      </c>
      <c r="B8951" t="s">
        <v>314</v>
      </c>
      <c r="C8951" t="s">
        <v>431</v>
      </c>
      <c r="D8951" s="34">
        <v>45597</v>
      </c>
      <c r="E8951">
        <v>440.86</v>
      </c>
      <c r="F8951" s="24">
        <v>30.65</v>
      </c>
      <c r="G8951" s="24">
        <f t="shared" si="139"/>
        <v>471.51</v>
      </c>
    </row>
    <row r="8952" spans="1:7" x14ac:dyDescent="0.25">
      <c r="A8952" t="s">
        <v>311</v>
      </c>
      <c r="B8952" t="s">
        <v>314</v>
      </c>
      <c r="C8952" t="s">
        <v>432</v>
      </c>
      <c r="D8952" s="34">
        <v>45597</v>
      </c>
      <c r="E8952">
        <v>440.86</v>
      </c>
      <c r="F8952" s="24">
        <v>30.65</v>
      </c>
      <c r="G8952" s="24">
        <f t="shared" si="139"/>
        <v>471.51</v>
      </c>
    </row>
    <row r="8953" spans="1:7" x14ac:dyDescent="0.25">
      <c r="A8953" t="s">
        <v>311</v>
      </c>
      <c r="B8953" t="s">
        <v>314</v>
      </c>
      <c r="C8953" t="s">
        <v>433</v>
      </c>
      <c r="D8953" s="34">
        <v>45597</v>
      </c>
      <c r="E8953">
        <v>440.86</v>
      </c>
      <c r="F8953" s="24">
        <v>30.65</v>
      </c>
      <c r="G8953" s="24">
        <f t="shared" si="139"/>
        <v>471.51</v>
      </c>
    </row>
    <row r="8954" spans="1:7" x14ac:dyDescent="0.25">
      <c r="A8954" t="s">
        <v>311</v>
      </c>
      <c r="B8954" t="s">
        <v>314</v>
      </c>
      <c r="C8954" t="s">
        <v>434</v>
      </c>
      <c r="D8954" s="34">
        <v>45597</v>
      </c>
      <c r="E8954">
        <v>440.86</v>
      </c>
      <c r="F8954" s="24">
        <v>30.65</v>
      </c>
      <c r="G8954" s="24">
        <f t="shared" si="139"/>
        <v>471.51</v>
      </c>
    </row>
    <row r="8955" spans="1:7" x14ac:dyDescent="0.25">
      <c r="A8955" t="s">
        <v>311</v>
      </c>
      <c r="B8955" t="s">
        <v>314</v>
      </c>
      <c r="C8955" t="s">
        <v>435</v>
      </c>
      <c r="D8955" s="34">
        <v>45597</v>
      </c>
      <c r="E8955">
        <v>440.86</v>
      </c>
      <c r="F8955" s="24">
        <v>30.65</v>
      </c>
      <c r="G8955" s="24">
        <f t="shared" si="139"/>
        <v>471.51</v>
      </c>
    </row>
    <row r="8956" spans="1:7" x14ac:dyDescent="0.25">
      <c r="A8956" t="s">
        <v>311</v>
      </c>
      <c r="B8956" t="s">
        <v>314</v>
      </c>
      <c r="C8956" t="s">
        <v>436</v>
      </c>
      <c r="D8956" s="34">
        <v>45597</v>
      </c>
      <c r="E8956">
        <v>440.86</v>
      </c>
      <c r="F8956" s="24">
        <v>30.65</v>
      </c>
      <c r="G8956" s="24">
        <f t="shared" si="139"/>
        <v>471.51</v>
      </c>
    </row>
    <row r="8957" spans="1:7" x14ac:dyDescent="0.25">
      <c r="A8957" t="s">
        <v>311</v>
      </c>
      <c r="B8957" t="s">
        <v>314</v>
      </c>
      <c r="C8957" t="s">
        <v>437</v>
      </c>
      <c r="D8957" s="34">
        <v>45597</v>
      </c>
      <c r="E8957">
        <v>440.86</v>
      </c>
      <c r="F8957" s="24">
        <v>30.65</v>
      </c>
      <c r="G8957" s="24">
        <f t="shared" si="139"/>
        <v>471.51</v>
      </c>
    </row>
    <row r="8958" spans="1:7" x14ac:dyDescent="0.25">
      <c r="A8958" t="s">
        <v>311</v>
      </c>
      <c r="B8958" t="s">
        <v>314</v>
      </c>
      <c r="C8958" t="s">
        <v>438</v>
      </c>
      <c r="D8958" s="34">
        <v>45597</v>
      </c>
      <c r="E8958">
        <v>440.86</v>
      </c>
      <c r="F8958" s="24">
        <v>30.65</v>
      </c>
      <c r="G8958" s="24">
        <f t="shared" si="139"/>
        <v>471.51</v>
      </c>
    </row>
    <row r="8959" spans="1:7" x14ac:dyDescent="0.25">
      <c r="A8959" t="s">
        <v>311</v>
      </c>
      <c r="B8959" t="s">
        <v>314</v>
      </c>
      <c r="C8959" t="s">
        <v>439</v>
      </c>
      <c r="D8959" s="34">
        <v>45597</v>
      </c>
      <c r="E8959">
        <v>440.86</v>
      </c>
      <c r="F8959" s="24">
        <v>30.65</v>
      </c>
      <c r="G8959" s="24">
        <f t="shared" si="139"/>
        <v>471.51</v>
      </c>
    </row>
    <row r="8960" spans="1:7" x14ac:dyDescent="0.25">
      <c r="A8960" t="s">
        <v>311</v>
      </c>
      <c r="B8960" t="s">
        <v>314</v>
      </c>
      <c r="C8960" t="s">
        <v>440</v>
      </c>
      <c r="D8960" s="34">
        <v>45597</v>
      </c>
      <c r="E8960">
        <v>440.86</v>
      </c>
      <c r="F8960" s="24">
        <v>30.65</v>
      </c>
      <c r="G8960" s="24">
        <f t="shared" si="139"/>
        <v>471.51</v>
      </c>
    </row>
    <row r="8961" spans="1:7" x14ac:dyDescent="0.25">
      <c r="A8961" t="s">
        <v>311</v>
      </c>
      <c r="B8961" t="s">
        <v>314</v>
      </c>
      <c r="C8961" t="s">
        <v>441</v>
      </c>
      <c r="D8961" s="34">
        <v>45597</v>
      </c>
      <c r="E8961">
        <v>440.86</v>
      </c>
      <c r="F8961" s="24">
        <v>30.65</v>
      </c>
      <c r="G8961" s="24">
        <f t="shared" si="139"/>
        <v>471.51</v>
      </c>
    </row>
    <row r="8962" spans="1:7" x14ac:dyDescent="0.25">
      <c r="A8962" t="s">
        <v>311</v>
      </c>
      <c r="B8962" t="s">
        <v>314</v>
      </c>
      <c r="C8962" t="s">
        <v>442</v>
      </c>
      <c r="D8962" s="34">
        <v>45597</v>
      </c>
      <c r="E8962">
        <v>440.86</v>
      </c>
      <c r="F8962" s="24">
        <v>30.65</v>
      </c>
      <c r="G8962" s="24">
        <f t="shared" si="139"/>
        <v>471.51</v>
      </c>
    </row>
    <row r="8963" spans="1:7" x14ac:dyDescent="0.25">
      <c r="A8963" t="s">
        <v>311</v>
      </c>
      <c r="B8963" t="s">
        <v>314</v>
      </c>
      <c r="C8963" t="s">
        <v>443</v>
      </c>
      <c r="D8963" s="34">
        <v>45597</v>
      </c>
      <c r="E8963">
        <v>440.86</v>
      </c>
      <c r="F8963" s="24">
        <v>30.65</v>
      </c>
      <c r="G8963" s="24">
        <f t="shared" ref="G8963:G9026" si="140">SUM(E8963:F8963)</f>
        <v>471.51</v>
      </c>
    </row>
    <row r="8964" spans="1:7" x14ac:dyDescent="0.25">
      <c r="A8964" t="s">
        <v>311</v>
      </c>
      <c r="B8964" t="s">
        <v>314</v>
      </c>
      <c r="C8964" t="s">
        <v>444</v>
      </c>
      <c r="D8964" s="34">
        <v>45597</v>
      </c>
      <c r="E8964">
        <v>440.86</v>
      </c>
      <c r="F8964" s="24">
        <v>30.65</v>
      </c>
      <c r="G8964" s="24">
        <f t="shared" si="140"/>
        <v>471.51</v>
      </c>
    </row>
    <row r="8965" spans="1:7" x14ac:dyDescent="0.25">
      <c r="A8965" t="s">
        <v>311</v>
      </c>
      <c r="B8965" t="s">
        <v>314</v>
      </c>
      <c r="C8965" t="s">
        <v>445</v>
      </c>
      <c r="D8965" s="34">
        <v>45597</v>
      </c>
      <c r="E8965">
        <v>440.86</v>
      </c>
      <c r="F8965" s="24">
        <v>30.65</v>
      </c>
      <c r="G8965" s="24">
        <f t="shared" si="140"/>
        <v>471.51</v>
      </c>
    </row>
    <row r="8966" spans="1:7" x14ac:dyDescent="0.25">
      <c r="A8966" t="s">
        <v>311</v>
      </c>
      <c r="B8966" t="s">
        <v>314</v>
      </c>
      <c r="C8966" t="s">
        <v>446</v>
      </c>
      <c r="D8966" s="34">
        <v>45597</v>
      </c>
      <c r="E8966">
        <v>440.86</v>
      </c>
      <c r="F8966" s="24">
        <v>30.65</v>
      </c>
      <c r="G8966" s="24">
        <f t="shared" si="140"/>
        <v>471.51</v>
      </c>
    </row>
    <row r="8967" spans="1:7" x14ac:dyDescent="0.25">
      <c r="A8967" t="s">
        <v>311</v>
      </c>
      <c r="B8967" t="s">
        <v>314</v>
      </c>
      <c r="C8967" t="s">
        <v>447</v>
      </c>
      <c r="D8967" s="34">
        <v>45597</v>
      </c>
      <c r="E8967">
        <v>440.86</v>
      </c>
      <c r="F8967" s="24">
        <v>30.65</v>
      </c>
      <c r="G8967" s="24">
        <f t="shared" si="140"/>
        <v>471.51</v>
      </c>
    </row>
    <row r="8968" spans="1:7" x14ac:dyDescent="0.25">
      <c r="A8968" t="s">
        <v>311</v>
      </c>
      <c r="B8968" t="s">
        <v>314</v>
      </c>
      <c r="C8968" t="s">
        <v>448</v>
      </c>
      <c r="D8968" s="34">
        <v>45597</v>
      </c>
      <c r="E8968">
        <v>440.86</v>
      </c>
      <c r="F8968" s="24">
        <v>30.65</v>
      </c>
      <c r="G8968" s="24">
        <f t="shared" si="140"/>
        <v>471.51</v>
      </c>
    </row>
    <row r="8969" spans="1:7" x14ac:dyDescent="0.25">
      <c r="A8969" t="s">
        <v>311</v>
      </c>
      <c r="B8969" t="s">
        <v>314</v>
      </c>
      <c r="C8969" t="s">
        <v>449</v>
      </c>
      <c r="D8969" s="34">
        <v>45597</v>
      </c>
      <c r="E8969">
        <v>440.86</v>
      </c>
      <c r="F8969" s="24">
        <v>30.65</v>
      </c>
      <c r="G8969" s="24">
        <f t="shared" si="140"/>
        <v>471.51</v>
      </c>
    </row>
    <row r="8970" spans="1:7" x14ac:dyDescent="0.25">
      <c r="A8970" t="s">
        <v>311</v>
      </c>
      <c r="B8970" t="s">
        <v>314</v>
      </c>
      <c r="C8970" t="s">
        <v>450</v>
      </c>
      <c r="D8970" s="34">
        <v>45597</v>
      </c>
      <c r="E8970">
        <v>440.86</v>
      </c>
      <c r="F8970" s="24">
        <v>30.65</v>
      </c>
      <c r="G8970" s="24">
        <f t="shared" si="140"/>
        <v>471.51</v>
      </c>
    </row>
    <row r="8971" spans="1:7" x14ac:dyDescent="0.25">
      <c r="A8971" t="s">
        <v>311</v>
      </c>
      <c r="B8971" t="s">
        <v>314</v>
      </c>
      <c r="C8971" t="s">
        <v>451</v>
      </c>
      <c r="D8971" s="34">
        <v>45597</v>
      </c>
      <c r="E8971">
        <v>440.86</v>
      </c>
      <c r="F8971" s="24">
        <v>30.65</v>
      </c>
      <c r="G8971" s="24">
        <f t="shared" si="140"/>
        <v>471.51</v>
      </c>
    </row>
    <row r="8972" spans="1:7" x14ac:dyDescent="0.25">
      <c r="A8972" t="s">
        <v>311</v>
      </c>
      <c r="B8972" t="s">
        <v>314</v>
      </c>
      <c r="C8972" t="s">
        <v>452</v>
      </c>
      <c r="D8972" s="34">
        <v>45597</v>
      </c>
      <c r="E8972">
        <v>440.86</v>
      </c>
      <c r="F8972" s="24">
        <v>30.65</v>
      </c>
      <c r="G8972" s="24">
        <f t="shared" si="140"/>
        <v>471.51</v>
      </c>
    </row>
    <row r="8973" spans="1:7" x14ac:dyDescent="0.25">
      <c r="A8973" t="s">
        <v>311</v>
      </c>
      <c r="B8973" t="s">
        <v>314</v>
      </c>
      <c r="C8973" t="s">
        <v>453</v>
      </c>
      <c r="D8973" s="34">
        <v>45597</v>
      </c>
      <c r="E8973">
        <v>440.86</v>
      </c>
      <c r="F8973" s="24">
        <v>30.65</v>
      </c>
      <c r="G8973" s="24">
        <f t="shared" si="140"/>
        <v>471.51</v>
      </c>
    </row>
    <row r="8974" spans="1:7" x14ac:dyDescent="0.25">
      <c r="A8974" t="s">
        <v>311</v>
      </c>
      <c r="B8974" t="s">
        <v>314</v>
      </c>
      <c r="C8974" t="s">
        <v>454</v>
      </c>
      <c r="D8974" s="34">
        <v>45597</v>
      </c>
      <c r="E8974">
        <v>440.86</v>
      </c>
      <c r="F8974" s="24">
        <v>30.65</v>
      </c>
      <c r="G8974" s="24">
        <f t="shared" si="140"/>
        <v>471.51</v>
      </c>
    </row>
    <row r="8975" spans="1:7" x14ac:dyDescent="0.25">
      <c r="A8975" t="s">
        <v>311</v>
      </c>
      <c r="B8975" t="s">
        <v>314</v>
      </c>
      <c r="C8975" t="s">
        <v>455</v>
      </c>
      <c r="D8975" s="34">
        <v>45597</v>
      </c>
      <c r="E8975">
        <v>440.86</v>
      </c>
      <c r="F8975" s="24">
        <v>30.65</v>
      </c>
      <c r="G8975" s="24">
        <f t="shared" si="140"/>
        <v>471.51</v>
      </c>
    </row>
    <row r="8976" spans="1:7" x14ac:dyDescent="0.25">
      <c r="A8976" t="s">
        <v>311</v>
      </c>
      <c r="B8976" t="s">
        <v>314</v>
      </c>
      <c r="C8976" t="s">
        <v>456</v>
      </c>
      <c r="D8976" s="34">
        <v>45597</v>
      </c>
      <c r="E8976">
        <v>440.86</v>
      </c>
      <c r="F8976" s="24">
        <v>30.65</v>
      </c>
      <c r="G8976" s="24">
        <f t="shared" si="140"/>
        <v>471.51</v>
      </c>
    </row>
    <row r="8977" spans="1:7" x14ac:dyDescent="0.25">
      <c r="A8977" t="s">
        <v>311</v>
      </c>
      <c r="B8977" t="s">
        <v>314</v>
      </c>
      <c r="C8977" t="s">
        <v>457</v>
      </c>
      <c r="D8977" s="34">
        <v>45597</v>
      </c>
      <c r="E8977">
        <v>440.86</v>
      </c>
      <c r="F8977" s="24">
        <v>30.65</v>
      </c>
      <c r="G8977" s="24">
        <f t="shared" si="140"/>
        <v>471.51</v>
      </c>
    </row>
    <row r="8978" spans="1:7" x14ac:dyDescent="0.25">
      <c r="A8978" t="s">
        <v>311</v>
      </c>
      <c r="B8978" t="s">
        <v>314</v>
      </c>
      <c r="C8978" t="s">
        <v>458</v>
      </c>
      <c r="D8978" s="34">
        <v>45597</v>
      </c>
      <c r="E8978">
        <v>440.86</v>
      </c>
      <c r="F8978" s="24">
        <v>30.65</v>
      </c>
      <c r="G8978" s="24">
        <f t="shared" si="140"/>
        <v>471.51</v>
      </c>
    </row>
    <row r="8979" spans="1:7" x14ac:dyDescent="0.25">
      <c r="A8979" t="s">
        <v>311</v>
      </c>
      <c r="B8979" t="s">
        <v>314</v>
      </c>
      <c r="C8979" t="s">
        <v>459</v>
      </c>
      <c r="D8979" s="34">
        <v>45597</v>
      </c>
      <c r="E8979">
        <v>440.86</v>
      </c>
      <c r="F8979" s="24">
        <v>30.65</v>
      </c>
      <c r="G8979" s="24">
        <f t="shared" si="140"/>
        <v>471.51</v>
      </c>
    </row>
    <row r="8980" spans="1:7" x14ac:dyDescent="0.25">
      <c r="A8980" t="s">
        <v>311</v>
      </c>
      <c r="B8980" t="s">
        <v>314</v>
      </c>
      <c r="C8980" t="s">
        <v>460</v>
      </c>
      <c r="D8980" s="34">
        <v>45597</v>
      </c>
      <c r="E8980">
        <v>440.86</v>
      </c>
      <c r="F8980" s="24">
        <v>30.65</v>
      </c>
      <c r="G8980" s="24">
        <f t="shared" si="140"/>
        <v>471.51</v>
      </c>
    </row>
    <row r="8981" spans="1:7" x14ac:dyDescent="0.25">
      <c r="A8981" t="s">
        <v>311</v>
      </c>
      <c r="B8981" t="s">
        <v>314</v>
      </c>
      <c r="C8981" t="s">
        <v>461</v>
      </c>
      <c r="D8981" s="34">
        <v>45597</v>
      </c>
      <c r="E8981">
        <v>440.86</v>
      </c>
      <c r="F8981" s="24">
        <v>30.65</v>
      </c>
      <c r="G8981" s="24">
        <f t="shared" si="140"/>
        <v>471.51</v>
      </c>
    </row>
    <row r="8982" spans="1:7" x14ac:dyDescent="0.25">
      <c r="A8982" t="s">
        <v>311</v>
      </c>
      <c r="B8982" t="s">
        <v>314</v>
      </c>
      <c r="C8982" t="s">
        <v>462</v>
      </c>
      <c r="D8982" s="34">
        <v>45597</v>
      </c>
      <c r="E8982">
        <v>440.86</v>
      </c>
      <c r="F8982" s="24">
        <v>30.65</v>
      </c>
      <c r="G8982" s="24">
        <f t="shared" si="140"/>
        <v>471.51</v>
      </c>
    </row>
    <row r="8983" spans="1:7" x14ac:dyDescent="0.25">
      <c r="A8983" t="s">
        <v>311</v>
      </c>
      <c r="B8983" t="s">
        <v>314</v>
      </c>
      <c r="C8983" t="s">
        <v>463</v>
      </c>
      <c r="D8983" s="34">
        <v>45597</v>
      </c>
      <c r="E8983">
        <v>440.86</v>
      </c>
      <c r="F8983" s="24">
        <v>30.65</v>
      </c>
      <c r="G8983" s="24">
        <f t="shared" si="140"/>
        <v>471.51</v>
      </c>
    </row>
    <row r="8984" spans="1:7" x14ac:dyDescent="0.25">
      <c r="A8984" t="s">
        <v>311</v>
      </c>
      <c r="B8984" t="s">
        <v>314</v>
      </c>
      <c r="C8984" t="s">
        <v>464</v>
      </c>
      <c r="D8984" s="34">
        <v>45597</v>
      </c>
      <c r="E8984">
        <v>440.86</v>
      </c>
      <c r="F8984" s="24">
        <v>30.65</v>
      </c>
      <c r="G8984" s="24">
        <f t="shared" si="140"/>
        <v>471.51</v>
      </c>
    </row>
    <row r="8985" spans="1:7" x14ac:dyDescent="0.25">
      <c r="A8985" t="s">
        <v>311</v>
      </c>
      <c r="B8985" t="s">
        <v>314</v>
      </c>
      <c r="C8985" t="s">
        <v>465</v>
      </c>
      <c r="D8985" s="34">
        <v>45597</v>
      </c>
      <c r="E8985">
        <v>440.86</v>
      </c>
      <c r="F8985" s="24">
        <v>30.65</v>
      </c>
      <c r="G8985" s="24">
        <f t="shared" si="140"/>
        <v>471.51</v>
      </c>
    </row>
    <row r="8986" spans="1:7" x14ac:dyDescent="0.25">
      <c r="A8986" t="s">
        <v>311</v>
      </c>
      <c r="B8986" t="s">
        <v>314</v>
      </c>
      <c r="C8986" t="s">
        <v>466</v>
      </c>
      <c r="D8986" s="34">
        <v>45597</v>
      </c>
      <c r="E8986">
        <v>440.86</v>
      </c>
      <c r="F8986" s="24">
        <v>30.65</v>
      </c>
      <c r="G8986" s="24">
        <f t="shared" si="140"/>
        <v>471.51</v>
      </c>
    </row>
    <row r="8987" spans="1:7" x14ac:dyDescent="0.25">
      <c r="A8987" t="s">
        <v>311</v>
      </c>
      <c r="B8987" t="s">
        <v>314</v>
      </c>
      <c r="C8987" t="s">
        <v>467</v>
      </c>
      <c r="D8987" s="34">
        <v>45597</v>
      </c>
      <c r="E8987">
        <v>440.86</v>
      </c>
      <c r="F8987" s="24">
        <v>30.65</v>
      </c>
      <c r="G8987" s="24">
        <f t="shared" si="140"/>
        <v>471.51</v>
      </c>
    </row>
    <row r="8988" spans="1:7" x14ac:dyDescent="0.25">
      <c r="A8988" t="s">
        <v>311</v>
      </c>
      <c r="B8988" t="s">
        <v>314</v>
      </c>
      <c r="C8988" t="s">
        <v>468</v>
      </c>
      <c r="D8988" s="34">
        <v>45597</v>
      </c>
      <c r="E8988">
        <v>440.86</v>
      </c>
      <c r="F8988" s="24">
        <v>30.65</v>
      </c>
      <c r="G8988" s="24">
        <f t="shared" si="140"/>
        <v>471.51</v>
      </c>
    </row>
    <row r="8989" spans="1:7" x14ac:dyDescent="0.25">
      <c r="A8989" t="s">
        <v>311</v>
      </c>
      <c r="B8989" t="s">
        <v>314</v>
      </c>
      <c r="C8989" t="s">
        <v>469</v>
      </c>
      <c r="D8989" s="34">
        <v>45597</v>
      </c>
      <c r="E8989">
        <v>440.86</v>
      </c>
      <c r="F8989" s="24">
        <v>30.65</v>
      </c>
      <c r="G8989" s="24">
        <f t="shared" si="140"/>
        <v>471.51</v>
      </c>
    </row>
    <row r="8990" spans="1:7" x14ac:dyDescent="0.25">
      <c r="A8990" t="s">
        <v>311</v>
      </c>
      <c r="B8990" t="s">
        <v>314</v>
      </c>
      <c r="C8990" t="s">
        <v>470</v>
      </c>
      <c r="D8990" s="34">
        <v>45597</v>
      </c>
      <c r="E8990">
        <v>440.86</v>
      </c>
      <c r="F8990" s="24">
        <v>30.65</v>
      </c>
      <c r="G8990" s="24">
        <f t="shared" si="140"/>
        <v>471.51</v>
      </c>
    </row>
    <row r="8991" spans="1:7" x14ac:dyDescent="0.25">
      <c r="A8991" t="s">
        <v>311</v>
      </c>
      <c r="B8991" t="s">
        <v>314</v>
      </c>
      <c r="C8991" t="s">
        <v>471</v>
      </c>
      <c r="D8991" s="34">
        <v>45597</v>
      </c>
      <c r="E8991">
        <v>440.86</v>
      </c>
      <c r="F8991" s="24">
        <v>30.65</v>
      </c>
      <c r="G8991" s="24">
        <f t="shared" si="140"/>
        <v>471.51</v>
      </c>
    </row>
    <row r="8992" spans="1:7" x14ac:dyDescent="0.25">
      <c r="A8992" t="s">
        <v>311</v>
      </c>
      <c r="B8992" t="s">
        <v>314</v>
      </c>
      <c r="C8992" t="s">
        <v>472</v>
      </c>
      <c r="D8992" s="34">
        <v>45597</v>
      </c>
      <c r="E8992">
        <v>440.86</v>
      </c>
      <c r="F8992" s="24">
        <v>30.65</v>
      </c>
      <c r="G8992" s="24">
        <f t="shared" si="140"/>
        <v>471.51</v>
      </c>
    </row>
    <row r="8993" spans="1:7" x14ac:dyDescent="0.25">
      <c r="A8993" t="s">
        <v>311</v>
      </c>
      <c r="B8993" t="s">
        <v>314</v>
      </c>
      <c r="C8993" t="s">
        <v>473</v>
      </c>
      <c r="D8993" s="34">
        <v>45597</v>
      </c>
      <c r="E8993">
        <v>440.86</v>
      </c>
      <c r="F8993" s="24">
        <v>30.65</v>
      </c>
      <c r="G8993" s="24">
        <f t="shared" si="140"/>
        <v>471.51</v>
      </c>
    </row>
    <row r="8994" spans="1:7" x14ac:dyDescent="0.25">
      <c r="A8994" t="s">
        <v>311</v>
      </c>
      <c r="B8994" t="s">
        <v>314</v>
      </c>
      <c r="C8994" t="s">
        <v>474</v>
      </c>
      <c r="D8994" s="34">
        <v>45597</v>
      </c>
      <c r="E8994">
        <v>440.86</v>
      </c>
      <c r="F8994" s="24">
        <v>30.65</v>
      </c>
      <c r="G8994" s="24">
        <f t="shared" si="140"/>
        <v>471.51</v>
      </c>
    </row>
    <row r="8995" spans="1:7" x14ac:dyDescent="0.25">
      <c r="A8995" t="s">
        <v>311</v>
      </c>
      <c r="B8995" t="s">
        <v>314</v>
      </c>
      <c r="C8995" t="s">
        <v>475</v>
      </c>
      <c r="D8995" s="34">
        <v>45597</v>
      </c>
      <c r="E8995">
        <v>440.86</v>
      </c>
      <c r="F8995" s="24">
        <v>30.65</v>
      </c>
      <c r="G8995" s="24">
        <f t="shared" si="140"/>
        <v>471.51</v>
      </c>
    </row>
    <row r="8996" spans="1:7" x14ac:dyDescent="0.25">
      <c r="A8996" t="s">
        <v>311</v>
      </c>
      <c r="B8996" t="s">
        <v>314</v>
      </c>
      <c r="C8996" t="s">
        <v>476</v>
      </c>
      <c r="D8996" s="34">
        <v>45597</v>
      </c>
      <c r="E8996">
        <v>439.42</v>
      </c>
      <c r="F8996" s="24">
        <v>30.56</v>
      </c>
      <c r="G8996" s="24">
        <f t="shared" si="140"/>
        <v>469.98</v>
      </c>
    </row>
    <row r="8997" spans="1:7" x14ac:dyDescent="0.25">
      <c r="A8997" t="s">
        <v>311</v>
      </c>
      <c r="B8997" t="s">
        <v>314</v>
      </c>
      <c r="C8997" t="s">
        <v>477</v>
      </c>
      <c r="D8997" s="34">
        <v>45597</v>
      </c>
      <c r="E8997">
        <v>440.86</v>
      </c>
      <c r="F8997" s="24">
        <v>30.65</v>
      </c>
      <c r="G8997" s="24">
        <f t="shared" si="140"/>
        <v>471.51</v>
      </c>
    </row>
    <row r="8998" spans="1:7" x14ac:dyDescent="0.25">
      <c r="A8998" t="s">
        <v>311</v>
      </c>
      <c r="B8998" t="s">
        <v>314</v>
      </c>
      <c r="C8998" t="s">
        <v>478</v>
      </c>
      <c r="D8998" s="34">
        <v>45597</v>
      </c>
      <c r="E8998">
        <v>440.86</v>
      </c>
      <c r="F8998" s="24">
        <v>30.65</v>
      </c>
      <c r="G8998" s="24">
        <f t="shared" si="140"/>
        <v>471.51</v>
      </c>
    </row>
    <row r="8999" spans="1:7" x14ac:dyDescent="0.25">
      <c r="A8999" t="s">
        <v>311</v>
      </c>
      <c r="B8999" t="s">
        <v>314</v>
      </c>
      <c r="C8999" t="s">
        <v>479</v>
      </c>
      <c r="D8999" s="34">
        <v>45597</v>
      </c>
      <c r="E8999">
        <v>440.86</v>
      </c>
      <c r="F8999" s="24">
        <v>30.65</v>
      </c>
      <c r="G8999" s="24">
        <f t="shared" si="140"/>
        <v>471.51</v>
      </c>
    </row>
    <row r="9000" spans="1:7" x14ac:dyDescent="0.25">
      <c r="A9000" t="s">
        <v>311</v>
      </c>
      <c r="B9000" t="s">
        <v>314</v>
      </c>
      <c r="C9000" t="s">
        <v>480</v>
      </c>
      <c r="D9000" s="34">
        <v>45597</v>
      </c>
      <c r="E9000">
        <v>440.86</v>
      </c>
      <c r="F9000" s="24">
        <v>30.65</v>
      </c>
      <c r="G9000" s="24">
        <f t="shared" si="140"/>
        <v>471.51</v>
      </c>
    </row>
    <row r="9001" spans="1:7" x14ac:dyDescent="0.25">
      <c r="A9001" t="s">
        <v>311</v>
      </c>
      <c r="B9001" t="s">
        <v>314</v>
      </c>
      <c r="C9001" t="s">
        <v>481</v>
      </c>
      <c r="D9001" s="34">
        <v>45597</v>
      </c>
      <c r="E9001">
        <v>439.42</v>
      </c>
      <c r="F9001" s="24">
        <v>30.56</v>
      </c>
      <c r="G9001" s="24">
        <f t="shared" si="140"/>
        <v>469.98</v>
      </c>
    </row>
    <row r="9002" spans="1:7" x14ac:dyDescent="0.25">
      <c r="A9002" t="s">
        <v>311</v>
      </c>
      <c r="B9002" t="s">
        <v>314</v>
      </c>
      <c r="C9002" t="s">
        <v>482</v>
      </c>
      <c r="D9002" s="34">
        <v>45597</v>
      </c>
      <c r="E9002">
        <v>439.42</v>
      </c>
      <c r="F9002" s="24">
        <v>30.56</v>
      </c>
      <c r="G9002" s="24">
        <f t="shared" si="140"/>
        <v>469.98</v>
      </c>
    </row>
    <row r="9003" spans="1:7" x14ac:dyDescent="0.25">
      <c r="A9003" t="s">
        <v>311</v>
      </c>
      <c r="B9003" t="s">
        <v>314</v>
      </c>
      <c r="C9003" t="s">
        <v>483</v>
      </c>
      <c r="D9003" s="34">
        <v>45597</v>
      </c>
      <c r="E9003">
        <v>439.42</v>
      </c>
      <c r="F9003" s="24">
        <v>30.56</v>
      </c>
      <c r="G9003" s="24">
        <f t="shared" si="140"/>
        <v>469.98</v>
      </c>
    </row>
    <row r="9004" spans="1:7" x14ac:dyDescent="0.25">
      <c r="A9004" t="s">
        <v>311</v>
      </c>
      <c r="B9004" t="s">
        <v>314</v>
      </c>
      <c r="C9004" t="s">
        <v>484</v>
      </c>
      <c r="D9004" s="34">
        <v>45597</v>
      </c>
      <c r="E9004">
        <v>439.42</v>
      </c>
      <c r="F9004" s="24">
        <v>30.56</v>
      </c>
      <c r="G9004" s="24">
        <f t="shared" si="140"/>
        <v>469.98</v>
      </c>
    </row>
    <row r="9005" spans="1:7" x14ac:dyDescent="0.25">
      <c r="A9005" t="s">
        <v>311</v>
      </c>
      <c r="B9005" t="s">
        <v>314</v>
      </c>
      <c r="C9005" t="s">
        <v>485</v>
      </c>
      <c r="D9005" s="34">
        <v>45597</v>
      </c>
      <c r="E9005">
        <v>439.42</v>
      </c>
      <c r="F9005" s="24">
        <v>30.56</v>
      </c>
      <c r="G9005" s="24">
        <f t="shared" si="140"/>
        <v>469.98</v>
      </c>
    </row>
    <row r="9006" spans="1:7" x14ac:dyDescent="0.25">
      <c r="A9006" t="s">
        <v>311</v>
      </c>
      <c r="B9006" t="s">
        <v>314</v>
      </c>
      <c r="C9006" t="s">
        <v>486</v>
      </c>
      <c r="D9006" s="34">
        <v>45597</v>
      </c>
      <c r="E9006">
        <v>439.42</v>
      </c>
      <c r="F9006" s="24">
        <v>30.56</v>
      </c>
      <c r="G9006" s="24">
        <f t="shared" si="140"/>
        <v>469.98</v>
      </c>
    </row>
    <row r="9007" spans="1:7" x14ac:dyDescent="0.25">
      <c r="A9007" t="s">
        <v>311</v>
      </c>
      <c r="B9007" t="s">
        <v>314</v>
      </c>
      <c r="C9007" t="s">
        <v>487</v>
      </c>
      <c r="D9007" s="34">
        <v>45597</v>
      </c>
      <c r="E9007">
        <v>439.42</v>
      </c>
      <c r="F9007" s="24">
        <v>30.56</v>
      </c>
      <c r="G9007" s="24">
        <f t="shared" si="140"/>
        <v>469.98</v>
      </c>
    </row>
    <row r="9008" spans="1:7" x14ac:dyDescent="0.25">
      <c r="A9008" t="s">
        <v>311</v>
      </c>
      <c r="B9008" t="s">
        <v>314</v>
      </c>
      <c r="C9008" t="s">
        <v>488</v>
      </c>
      <c r="D9008" s="34">
        <v>45597</v>
      </c>
      <c r="E9008">
        <v>439.42</v>
      </c>
      <c r="F9008" s="24">
        <v>30.56</v>
      </c>
      <c r="G9008" s="24">
        <f t="shared" si="140"/>
        <v>469.98</v>
      </c>
    </row>
    <row r="9009" spans="1:7" x14ac:dyDescent="0.25">
      <c r="A9009" t="s">
        <v>311</v>
      </c>
      <c r="B9009" t="s">
        <v>314</v>
      </c>
      <c r="C9009" t="s">
        <v>489</v>
      </c>
      <c r="D9009" s="34">
        <v>45597</v>
      </c>
      <c r="E9009">
        <v>439.42</v>
      </c>
      <c r="F9009" s="24">
        <v>30.56</v>
      </c>
      <c r="G9009" s="24">
        <f t="shared" si="140"/>
        <v>469.98</v>
      </c>
    </row>
    <row r="9010" spans="1:7" x14ac:dyDescent="0.25">
      <c r="A9010" t="s">
        <v>311</v>
      </c>
      <c r="B9010" t="s">
        <v>314</v>
      </c>
      <c r="C9010" t="s">
        <v>490</v>
      </c>
      <c r="D9010" s="34">
        <v>45597</v>
      </c>
      <c r="E9010">
        <v>439.42</v>
      </c>
      <c r="F9010" s="24">
        <v>30.56</v>
      </c>
      <c r="G9010" s="24">
        <f t="shared" si="140"/>
        <v>469.98</v>
      </c>
    </row>
    <row r="9011" spans="1:7" x14ac:dyDescent="0.25">
      <c r="A9011" t="s">
        <v>311</v>
      </c>
      <c r="B9011" t="s">
        <v>314</v>
      </c>
      <c r="C9011" t="s">
        <v>491</v>
      </c>
      <c r="D9011" s="34">
        <v>45597</v>
      </c>
      <c r="E9011">
        <v>439.42</v>
      </c>
      <c r="F9011" s="24">
        <v>30.56</v>
      </c>
      <c r="G9011" s="24">
        <f t="shared" si="140"/>
        <v>469.98</v>
      </c>
    </row>
    <row r="9012" spans="1:7" x14ac:dyDescent="0.25">
      <c r="A9012" t="s">
        <v>311</v>
      </c>
      <c r="B9012" t="s">
        <v>314</v>
      </c>
      <c r="C9012" t="s">
        <v>492</v>
      </c>
      <c r="D9012" s="34">
        <v>45597</v>
      </c>
      <c r="E9012">
        <v>439.42</v>
      </c>
      <c r="F9012" s="24">
        <v>30.56</v>
      </c>
      <c r="G9012" s="24">
        <f t="shared" si="140"/>
        <v>469.98</v>
      </c>
    </row>
    <row r="9013" spans="1:7" x14ac:dyDescent="0.25">
      <c r="A9013" t="s">
        <v>311</v>
      </c>
      <c r="B9013" t="s">
        <v>314</v>
      </c>
      <c r="C9013" t="s">
        <v>493</v>
      </c>
      <c r="D9013" s="34">
        <v>45597</v>
      </c>
      <c r="E9013">
        <v>439.42</v>
      </c>
      <c r="F9013" s="24">
        <v>30.56</v>
      </c>
      <c r="G9013" s="24">
        <f t="shared" si="140"/>
        <v>469.98</v>
      </c>
    </row>
    <row r="9014" spans="1:7" x14ac:dyDescent="0.25">
      <c r="A9014" t="s">
        <v>311</v>
      </c>
      <c r="B9014" t="s">
        <v>314</v>
      </c>
      <c r="C9014" t="s">
        <v>494</v>
      </c>
      <c r="D9014" s="34">
        <v>45597</v>
      </c>
      <c r="E9014">
        <v>439.42</v>
      </c>
      <c r="F9014" s="24">
        <v>30.56</v>
      </c>
      <c r="G9014" s="24">
        <f t="shared" si="140"/>
        <v>469.98</v>
      </c>
    </row>
    <row r="9015" spans="1:7" x14ac:dyDescent="0.25">
      <c r="A9015" t="s">
        <v>311</v>
      </c>
      <c r="B9015" t="s">
        <v>314</v>
      </c>
      <c r="C9015" t="s">
        <v>495</v>
      </c>
      <c r="D9015" s="34">
        <v>45597</v>
      </c>
      <c r="E9015">
        <v>439.42</v>
      </c>
      <c r="F9015" s="24">
        <v>30.56</v>
      </c>
      <c r="G9015" s="24">
        <f t="shared" si="140"/>
        <v>469.98</v>
      </c>
    </row>
    <row r="9016" spans="1:7" x14ac:dyDescent="0.25">
      <c r="A9016" t="s">
        <v>311</v>
      </c>
      <c r="B9016" t="s">
        <v>314</v>
      </c>
      <c r="C9016" t="s">
        <v>496</v>
      </c>
      <c r="D9016" s="34">
        <v>45597</v>
      </c>
      <c r="E9016">
        <v>439.42</v>
      </c>
      <c r="F9016" s="24">
        <v>30.56</v>
      </c>
      <c r="G9016" s="24">
        <f t="shared" si="140"/>
        <v>469.98</v>
      </c>
    </row>
    <row r="9017" spans="1:7" x14ac:dyDescent="0.25">
      <c r="A9017" t="s">
        <v>311</v>
      </c>
      <c r="B9017" t="s">
        <v>314</v>
      </c>
      <c r="C9017" t="s">
        <v>497</v>
      </c>
      <c r="D9017" s="34">
        <v>45597</v>
      </c>
      <c r="E9017">
        <v>439.42</v>
      </c>
      <c r="F9017" s="24">
        <v>30.56</v>
      </c>
      <c r="G9017" s="24">
        <f t="shared" si="140"/>
        <v>469.98</v>
      </c>
    </row>
    <row r="9018" spans="1:7" x14ac:dyDescent="0.25">
      <c r="A9018" t="s">
        <v>311</v>
      </c>
      <c r="B9018" t="s">
        <v>314</v>
      </c>
      <c r="C9018" t="s">
        <v>498</v>
      </c>
      <c r="D9018" s="34">
        <v>45597</v>
      </c>
      <c r="E9018">
        <v>439.42</v>
      </c>
      <c r="F9018" s="24">
        <v>30.56</v>
      </c>
      <c r="G9018" s="24">
        <f t="shared" si="140"/>
        <v>469.98</v>
      </c>
    </row>
    <row r="9019" spans="1:7" x14ac:dyDescent="0.25">
      <c r="A9019" t="s">
        <v>311</v>
      </c>
      <c r="B9019" t="s">
        <v>314</v>
      </c>
      <c r="C9019" t="s">
        <v>499</v>
      </c>
      <c r="D9019" s="34">
        <v>45597</v>
      </c>
      <c r="E9019">
        <v>439.42</v>
      </c>
      <c r="F9019" s="24">
        <v>30.56</v>
      </c>
      <c r="G9019" s="24">
        <f t="shared" si="140"/>
        <v>469.98</v>
      </c>
    </row>
    <row r="9020" spans="1:7" x14ac:dyDescent="0.25">
      <c r="A9020" t="s">
        <v>311</v>
      </c>
      <c r="B9020" t="s">
        <v>314</v>
      </c>
      <c r="C9020" t="s">
        <v>500</v>
      </c>
      <c r="D9020" s="34">
        <v>45597</v>
      </c>
      <c r="E9020">
        <v>439.42</v>
      </c>
      <c r="F9020" s="24">
        <v>30.56</v>
      </c>
      <c r="G9020" s="24">
        <f t="shared" si="140"/>
        <v>469.98</v>
      </c>
    </row>
    <row r="9021" spans="1:7" x14ac:dyDescent="0.25">
      <c r="A9021" t="s">
        <v>311</v>
      </c>
      <c r="B9021" t="s">
        <v>314</v>
      </c>
      <c r="C9021" t="s">
        <v>501</v>
      </c>
      <c r="D9021" s="34">
        <v>45597</v>
      </c>
      <c r="E9021">
        <v>439.42</v>
      </c>
      <c r="F9021" s="24">
        <v>30.56</v>
      </c>
      <c r="G9021" s="24">
        <f t="shared" si="140"/>
        <v>469.98</v>
      </c>
    </row>
    <row r="9022" spans="1:7" x14ac:dyDescent="0.25">
      <c r="A9022" t="s">
        <v>311</v>
      </c>
      <c r="B9022" t="s">
        <v>314</v>
      </c>
      <c r="C9022" t="s">
        <v>502</v>
      </c>
      <c r="D9022" s="34">
        <v>45597</v>
      </c>
      <c r="E9022">
        <v>439.42</v>
      </c>
      <c r="F9022" s="24">
        <v>30.56</v>
      </c>
      <c r="G9022" s="24">
        <f t="shared" si="140"/>
        <v>469.98</v>
      </c>
    </row>
    <row r="9023" spans="1:7" x14ac:dyDescent="0.25">
      <c r="A9023" t="s">
        <v>311</v>
      </c>
      <c r="B9023" t="s">
        <v>314</v>
      </c>
      <c r="C9023" t="s">
        <v>503</v>
      </c>
      <c r="D9023" s="34">
        <v>45597</v>
      </c>
      <c r="E9023">
        <v>439.42</v>
      </c>
      <c r="F9023" s="24">
        <v>30.56</v>
      </c>
      <c r="G9023" s="24">
        <f t="shared" si="140"/>
        <v>469.98</v>
      </c>
    </row>
    <row r="9024" spans="1:7" x14ac:dyDescent="0.25">
      <c r="A9024" t="s">
        <v>311</v>
      </c>
      <c r="B9024" t="s">
        <v>314</v>
      </c>
      <c r="C9024" t="s">
        <v>504</v>
      </c>
      <c r="D9024" s="34">
        <v>45597</v>
      </c>
      <c r="E9024">
        <v>439.42</v>
      </c>
      <c r="F9024" s="24">
        <v>30.56</v>
      </c>
      <c r="G9024" s="24">
        <f t="shared" si="140"/>
        <v>469.98</v>
      </c>
    </row>
    <row r="9025" spans="1:7" x14ac:dyDescent="0.25">
      <c r="A9025" t="s">
        <v>311</v>
      </c>
      <c r="B9025" t="s">
        <v>314</v>
      </c>
      <c r="C9025" t="s">
        <v>505</v>
      </c>
      <c r="D9025" s="34">
        <v>45597</v>
      </c>
      <c r="E9025">
        <v>439.42</v>
      </c>
      <c r="F9025" s="24">
        <v>30.56</v>
      </c>
      <c r="G9025" s="24">
        <f t="shared" si="140"/>
        <v>469.98</v>
      </c>
    </row>
    <row r="9026" spans="1:7" x14ac:dyDescent="0.25">
      <c r="A9026" t="s">
        <v>311</v>
      </c>
      <c r="B9026" t="s">
        <v>312</v>
      </c>
      <c r="C9026" t="s">
        <v>313</v>
      </c>
      <c r="D9026" s="34">
        <v>45627</v>
      </c>
      <c r="E9026">
        <v>965730.27</v>
      </c>
      <c r="F9026" s="24">
        <v>232761.83</v>
      </c>
      <c r="G9026" s="24">
        <f t="shared" si="140"/>
        <v>1198492.1000000001</v>
      </c>
    </row>
    <row r="9027" spans="1:7" x14ac:dyDescent="0.25">
      <c r="A9027" t="s">
        <v>311</v>
      </c>
      <c r="B9027" t="s">
        <v>314</v>
      </c>
      <c r="C9027" t="s">
        <v>315</v>
      </c>
      <c r="D9027" s="34">
        <v>45627</v>
      </c>
      <c r="E9027">
        <v>440.78</v>
      </c>
      <c r="F9027" s="24">
        <v>29.2</v>
      </c>
      <c r="G9027" s="24">
        <f t="shared" ref="G9027:G9090" si="141">SUM(E9027:F9027)</f>
        <v>469.97999999999996</v>
      </c>
    </row>
    <row r="9028" spans="1:7" x14ac:dyDescent="0.25">
      <c r="A9028" t="s">
        <v>311</v>
      </c>
      <c r="B9028" t="s">
        <v>314</v>
      </c>
      <c r="C9028" t="s">
        <v>316</v>
      </c>
      <c r="D9028" s="34">
        <v>45627</v>
      </c>
      <c r="E9028">
        <v>442.21</v>
      </c>
      <c r="F9028" s="24">
        <v>29.3</v>
      </c>
      <c r="G9028" s="24">
        <f t="shared" si="141"/>
        <v>471.51</v>
      </c>
    </row>
    <row r="9029" spans="1:7" x14ac:dyDescent="0.25">
      <c r="A9029" t="s">
        <v>311</v>
      </c>
      <c r="B9029" t="s">
        <v>314</v>
      </c>
      <c r="C9029" t="s">
        <v>317</v>
      </c>
      <c r="D9029" s="34">
        <v>45627</v>
      </c>
      <c r="E9029">
        <v>440.78</v>
      </c>
      <c r="F9029" s="24">
        <v>29.2</v>
      </c>
      <c r="G9029" s="24">
        <f t="shared" si="141"/>
        <v>469.97999999999996</v>
      </c>
    </row>
    <row r="9030" spans="1:7" x14ac:dyDescent="0.25">
      <c r="A9030" t="s">
        <v>311</v>
      </c>
      <c r="B9030" t="s">
        <v>314</v>
      </c>
      <c r="C9030" t="s">
        <v>318</v>
      </c>
      <c r="D9030" s="34">
        <v>45627</v>
      </c>
      <c r="E9030">
        <v>442.21</v>
      </c>
      <c r="F9030" s="24">
        <v>29.3</v>
      </c>
      <c r="G9030" s="24">
        <f t="shared" si="141"/>
        <v>471.51</v>
      </c>
    </row>
    <row r="9031" spans="1:7" x14ac:dyDescent="0.25">
      <c r="A9031" t="s">
        <v>311</v>
      </c>
      <c r="B9031" t="s">
        <v>314</v>
      </c>
      <c r="C9031" t="s">
        <v>319</v>
      </c>
      <c r="D9031" s="34">
        <v>45627</v>
      </c>
      <c r="E9031">
        <v>442.21</v>
      </c>
      <c r="F9031" s="24">
        <v>29.3</v>
      </c>
      <c r="G9031" s="24">
        <f t="shared" si="141"/>
        <v>471.51</v>
      </c>
    </row>
    <row r="9032" spans="1:7" x14ac:dyDescent="0.25">
      <c r="A9032" t="s">
        <v>311</v>
      </c>
      <c r="B9032" t="s">
        <v>314</v>
      </c>
      <c r="C9032" t="s">
        <v>320</v>
      </c>
      <c r="D9032" s="34">
        <v>45627</v>
      </c>
      <c r="E9032">
        <v>442.21</v>
      </c>
      <c r="F9032" s="24">
        <v>29.3</v>
      </c>
      <c r="G9032" s="24">
        <f t="shared" si="141"/>
        <v>471.51</v>
      </c>
    </row>
    <row r="9033" spans="1:7" x14ac:dyDescent="0.25">
      <c r="A9033" t="s">
        <v>311</v>
      </c>
      <c r="B9033" t="s">
        <v>314</v>
      </c>
      <c r="C9033" t="s">
        <v>321</v>
      </c>
      <c r="D9033" s="34">
        <v>45627</v>
      </c>
      <c r="E9033">
        <v>440.78</v>
      </c>
      <c r="F9033" s="24">
        <v>29.2</v>
      </c>
      <c r="G9033" s="24">
        <f t="shared" si="141"/>
        <v>469.97999999999996</v>
      </c>
    </row>
    <row r="9034" spans="1:7" x14ac:dyDescent="0.25">
      <c r="A9034" t="s">
        <v>311</v>
      </c>
      <c r="B9034" t="s">
        <v>314</v>
      </c>
      <c r="C9034" t="s">
        <v>322</v>
      </c>
      <c r="D9034" s="34">
        <v>45627</v>
      </c>
      <c r="E9034">
        <v>442.21</v>
      </c>
      <c r="F9034" s="24">
        <v>29.3</v>
      </c>
      <c r="G9034" s="24">
        <f t="shared" si="141"/>
        <v>471.51</v>
      </c>
    </row>
    <row r="9035" spans="1:7" x14ac:dyDescent="0.25">
      <c r="A9035" t="s">
        <v>311</v>
      </c>
      <c r="B9035" t="s">
        <v>314</v>
      </c>
      <c r="C9035" t="s">
        <v>323</v>
      </c>
      <c r="D9035" s="34">
        <v>45627</v>
      </c>
      <c r="E9035">
        <v>440.78</v>
      </c>
      <c r="F9035" s="24">
        <v>29.2</v>
      </c>
      <c r="G9035" s="24">
        <f t="shared" si="141"/>
        <v>469.97999999999996</v>
      </c>
    </row>
    <row r="9036" spans="1:7" x14ac:dyDescent="0.25">
      <c r="A9036" t="s">
        <v>311</v>
      </c>
      <c r="B9036" t="s">
        <v>314</v>
      </c>
      <c r="C9036" t="s">
        <v>324</v>
      </c>
      <c r="D9036" s="34">
        <v>45627</v>
      </c>
      <c r="E9036">
        <v>442.21</v>
      </c>
      <c r="F9036" s="24">
        <v>29.3</v>
      </c>
      <c r="G9036" s="24">
        <f t="shared" si="141"/>
        <v>471.51</v>
      </c>
    </row>
    <row r="9037" spans="1:7" x14ac:dyDescent="0.25">
      <c r="A9037" t="s">
        <v>311</v>
      </c>
      <c r="B9037" t="s">
        <v>314</v>
      </c>
      <c r="C9037" t="s">
        <v>325</v>
      </c>
      <c r="D9037" s="34">
        <v>45627</v>
      </c>
      <c r="E9037">
        <v>440.78</v>
      </c>
      <c r="F9037" s="24">
        <v>29.2</v>
      </c>
      <c r="G9037" s="24">
        <f t="shared" si="141"/>
        <v>469.97999999999996</v>
      </c>
    </row>
    <row r="9038" spans="1:7" x14ac:dyDescent="0.25">
      <c r="A9038" t="s">
        <v>311</v>
      </c>
      <c r="B9038" t="s">
        <v>314</v>
      </c>
      <c r="C9038" t="s">
        <v>326</v>
      </c>
      <c r="D9038" s="34">
        <v>45627</v>
      </c>
      <c r="E9038">
        <v>442.21</v>
      </c>
      <c r="F9038" s="24">
        <v>29.3</v>
      </c>
      <c r="G9038" s="24">
        <f t="shared" si="141"/>
        <v>471.51</v>
      </c>
    </row>
    <row r="9039" spans="1:7" x14ac:dyDescent="0.25">
      <c r="A9039" t="s">
        <v>311</v>
      </c>
      <c r="B9039" t="s">
        <v>314</v>
      </c>
      <c r="C9039" t="s">
        <v>327</v>
      </c>
      <c r="D9039" s="34">
        <v>45627</v>
      </c>
      <c r="E9039">
        <v>442.21</v>
      </c>
      <c r="F9039" s="24">
        <v>29.3</v>
      </c>
      <c r="G9039" s="24">
        <f t="shared" si="141"/>
        <v>471.51</v>
      </c>
    </row>
    <row r="9040" spans="1:7" x14ac:dyDescent="0.25">
      <c r="A9040" t="s">
        <v>311</v>
      </c>
      <c r="B9040" t="s">
        <v>314</v>
      </c>
      <c r="C9040" t="s">
        <v>328</v>
      </c>
      <c r="D9040" s="34">
        <v>45627</v>
      </c>
      <c r="E9040">
        <v>442.21</v>
      </c>
      <c r="F9040" s="24">
        <v>29.3</v>
      </c>
      <c r="G9040" s="24">
        <f t="shared" si="141"/>
        <v>471.51</v>
      </c>
    </row>
    <row r="9041" spans="1:7" x14ac:dyDescent="0.25">
      <c r="A9041" t="s">
        <v>311</v>
      </c>
      <c r="B9041" t="s">
        <v>314</v>
      </c>
      <c r="C9041" t="s">
        <v>329</v>
      </c>
      <c r="D9041" s="34">
        <v>45627</v>
      </c>
      <c r="E9041">
        <v>442.21</v>
      </c>
      <c r="F9041" s="24">
        <v>29.3</v>
      </c>
      <c r="G9041" s="24">
        <f t="shared" si="141"/>
        <v>471.51</v>
      </c>
    </row>
    <row r="9042" spans="1:7" x14ac:dyDescent="0.25">
      <c r="A9042" t="s">
        <v>311</v>
      </c>
      <c r="B9042" t="s">
        <v>314</v>
      </c>
      <c r="C9042" t="s">
        <v>330</v>
      </c>
      <c r="D9042" s="34">
        <v>45627</v>
      </c>
      <c r="E9042">
        <v>440.78</v>
      </c>
      <c r="F9042" s="24">
        <v>29.2</v>
      </c>
      <c r="G9042" s="24">
        <f t="shared" si="141"/>
        <v>469.97999999999996</v>
      </c>
    </row>
    <row r="9043" spans="1:7" x14ac:dyDescent="0.25">
      <c r="A9043" t="s">
        <v>311</v>
      </c>
      <c r="B9043" t="s">
        <v>314</v>
      </c>
      <c r="C9043" t="s">
        <v>331</v>
      </c>
      <c r="D9043" s="34">
        <v>45627</v>
      </c>
      <c r="E9043">
        <v>442.21</v>
      </c>
      <c r="F9043" s="24">
        <v>29.3</v>
      </c>
      <c r="G9043" s="24">
        <f t="shared" si="141"/>
        <v>471.51</v>
      </c>
    </row>
    <row r="9044" spans="1:7" x14ac:dyDescent="0.25">
      <c r="A9044" t="s">
        <v>311</v>
      </c>
      <c r="B9044" t="s">
        <v>314</v>
      </c>
      <c r="C9044" t="s">
        <v>332</v>
      </c>
      <c r="D9044" s="34">
        <v>45627</v>
      </c>
      <c r="E9044">
        <v>442.21</v>
      </c>
      <c r="F9044" s="24">
        <v>29.3</v>
      </c>
      <c r="G9044" s="24">
        <f t="shared" si="141"/>
        <v>471.51</v>
      </c>
    </row>
    <row r="9045" spans="1:7" x14ac:dyDescent="0.25">
      <c r="A9045" t="s">
        <v>311</v>
      </c>
      <c r="B9045" t="s">
        <v>314</v>
      </c>
      <c r="C9045" t="s">
        <v>333</v>
      </c>
      <c r="D9045" s="34">
        <v>45627</v>
      </c>
      <c r="E9045">
        <v>442.21</v>
      </c>
      <c r="F9045" s="24">
        <v>29.3</v>
      </c>
      <c r="G9045" s="24">
        <f t="shared" si="141"/>
        <v>471.51</v>
      </c>
    </row>
    <row r="9046" spans="1:7" x14ac:dyDescent="0.25">
      <c r="A9046" t="s">
        <v>311</v>
      </c>
      <c r="B9046" t="s">
        <v>314</v>
      </c>
      <c r="C9046" t="s">
        <v>334</v>
      </c>
      <c r="D9046" s="34">
        <v>45627</v>
      </c>
      <c r="E9046">
        <v>440.78</v>
      </c>
      <c r="F9046" s="24">
        <v>29.2</v>
      </c>
      <c r="G9046" s="24">
        <f t="shared" si="141"/>
        <v>469.97999999999996</v>
      </c>
    </row>
    <row r="9047" spans="1:7" x14ac:dyDescent="0.25">
      <c r="A9047" t="s">
        <v>311</v>
      </c>
      <c r="B9047" t="s">
        <v>314</v>
      </c>
      <c r="C9047" t="s">
        <v>335</v>
      </c>
      <c r="D9047" s="34">
        <v>45627</v>
      </c>
      <c r="E9047">
        <v>442.21</v>
      </c>
      <c r="F9047" s="24">
        <v>29.3</v>
      </c>
      <c r="G9047" s="24">
        <f t="shared" si="141"/>
        <v>471.51</v>
      </c>
    </row>
    <row r="9048" spans="1:7" x14ac:dyDescent="0.25">
      <c r="A9048" t="s">
        <v>311</v>
      </c>
      <c r="B9048" t="s">
        <v>314</v>
      </c>
      <c r="C9048" t="s">
        <v>336</v>
      </c>
      <c r="D9048" s="34">
        <v>45627</v>
      </c>
      <c r="E9048">
        <v>442.21</v>
      </c>
      <c r="F9048" s="24">
        <v>29.3</v>
      </c>
      <c r="G9048" s="24">
        <f t="shared" si="141"/>
        <v>471.51</v>
      </c>
    </row>
    <row r="9049" spans="1:7" x14ac:dyDescent="0.25">
      <c r="A9049" t="s">
        <v>311</v>
      </c>
      <c r="B9049" t="s">
        <v>314</v>
      </c>
      <c r="C9049" t="s">
        <v>337</v>
      </c>
      <c r="D9049" s="34">
        <v>45627</v>
      </c>
      <c r="E9049">
        <v>440.78</v>
      </c>
      <c r="F9049" s="24">
        <v>29.2</v>
      </c>
      <c r="G9049" s="24">
        <f t="shared" si="141"/>
        <v>469.97999999999996</v>
      </c>
    </row>
    <row r="9050" spans="1:7" x14ac:dyDescent="0.25">
      <c r="A9050" t="s">
        <v>311</v>
      </c>
      <c r="B9050" t="s">
        <v>314</v>
      </c>
      <c r="C9050" t="s">
        <v>338</v>
      </c>
      <c r="D9050" s="34">
        <v>45627</v>
      </c>
      <c r="E9050">
        <v>440.78</v>
      </c>
      <c r="F9050" s="24">
        <v>29.2</v>
      </c>
      <c r="G9050" s="24">
        <f t="shared" si="141"/>
        <v>469.97999999999996</v>
      </c>
    </row>
    <row r="9051" spans="1:7" x14ac:dyDescent="0.25">
      <c r="A9051" t="s">
        <v>311</v>
      </c>
      <c r="B9051" t="s">
        <v>314</v>
      </c>
      <c r="C9051" t="s">
        <v>339</v>
      </c>
      <c r="D9051" s="34">
        <v>45627</v>
      </c>
      <c r="E9051">
        <v>440.78</v>
      </c>
      <c r="F9051" s="24">
        <v>29.2</v>
      </c>
      <c r="G9051" s="24">
        <f t="shared" si="141"/>
        <v>469.97999999999996</v>
      </c>
    </row>
    <row r="9052" spans="1:7" x14ac:dyDescent="0.25">
      <c r="A9052" t="s">
        <v>311</v>
      </c>
      <c r="B9052" t="s">
        <v>314</v>
      </c>
      <c r="C9052" t="s">
        <v>340</v>
      </c>
      <c r="D9052" s="34">
        <v>45627</v>
      </c>
      <c r="E9052">
        <v>440.78</v>
      </c>
      <c r="F9052" s="24">
        <v>29.2</v>
      </c>
      <c r="G9052" s="24">
        <f t="shared" si="141"/>
        <v>469.97999999999996</v>
      </c>
    </row>
    <row r="9053" spans="1:7" x14ac:dyDescent="0.25">
      <c r="A9053" t="s">
        <v>311</v>
      </c>
      <c r="B9053" t="s">
        <v>314</v>
      </c>
      <c r="C9053" t="s">
        <v>341</v>
      </c>
      <c r="D9053" s="34">
        <v>45627</v>
      </c>
      <c r="E9053">
        <v>440.78</v>
      </c>
      <c r="F9053" s="24">
        <v>29.2</v>
      </c>
      <c r="G9053" s="24">
        <f t="shared" si="141"/>
        <v>469.97999999999996</v>
      </c>
    </row>
    <row r="9054" spans="1:7" x14ac:dyDescent="0.25">
      <c r="A9054" t="s">
        <v>311</v>
      </c>
      <c r="B9054" t="s">
        <v>314</v>
      </c>
      <c r="C9054" t="s">
        <v>342</v>
      </c>
      <c r="D9054" s="34">
        <v>45627</v>
      </c>
      <c r="E9054">
        <v>440.78</v>
      </c>
      <c r="F9054" s="24">
        <v>29.2</v>
      </c>
      <c r="G9054" s="24">
        <f t="shared" si="141"/>
        <v>469.97999999999996</v>
      </c>
    </row>
    <row r="9055" spans="1:7" x14ac:dyDescent="0.25">
      <c r="A9055" t="s">
        <v>311</v>
      </c>
      <c r="B9055" t="s">
        <v>314</v>
      </c>
      <c r="C9055" t="s">
        <v>343</v>
      </c>
      <c r="D9055" s="34">
        <v>45627</v>
      </c>
      <c r="E9055">
        <v>440.78</v>
      </c>
      <c r="F9055" s="24">
        <v>29.2</v>
      </c>
      <c r="G9055" s="24">
        <f t="shared" si="141"/>
        <v>469.97999999999996</v>
      </c>
    </row>
    <row r="9056" spans="1:7" x14ac:dyDescent="0.25">
      <c r="A9056" t="s">
        <v>311</v>
      </c>
      <c r="B9056" t="s">
        <v>314</v>
      </c>
      <c r="C9056" t="s">
        <v>344</v>
      </c>
      <c r="D9056" s="34">
        <v>45627</v>
      </c>
      <c r="E9056">
        <v>440.78</v>
      </c>
      <c r="F9056" s="24">
        <v>29.2</v>
      </c>
      <c r="G9056" s="24">
        <f t="shared" si="141"/>
        <v>469.97999999999996</v>
      </c>
    </row>
    <row r="9057" spans="1:7" x14ac:dyDescent="0.25">
      <c r="A9057" t="s">
        <v>311</v>
      </c>
      <c r="B9057" t="s">
        <v>314</v>
      </c>
      <c r="C9057" t="s">
        <v>345</v>
      </c>
      <c r="D9057" s="34">
        <v>45627</v>
      </c>
      <c r="E9057">
        <v>440.78</v>
      </c>
      <c r="F9057" s="24">
        <v>29.2</v>
      </c>
      <c r="G9057" s="24">
        <f t="shared" si="141"/>
        <v>469.97999999999996</v>
      </c>
    </row>
    <row r="9058" spans="1:7" x14ac:dyDescent="0.25">
      <c r="A9058" t="s">
        <v>311</v>
      </c>
      <c r="B9058" t="s">
        <v>314</v>
      </c>
      <c r="C9058" t="s">
        <v>346</v>
      </c>
      <c r="D9058" s="34">
        <v>45627</v>
      </c>
      <c r="E9058">
        <v>440.78</v>
      </c>
      <c r="F9058" s="24">
        <v>29.2</v>
      </c>
      <c r="G9058" s="24">
        <f t="shared" si="141"/>
        <v>469.97999999999996</v>
      </c>
    </row>
    <row r="9059" spans="1:7" x14ac:dyDescent="0.25">
      <c r="A9059" t="s">
        <v>311</v>
      </c>
      <c r="B9059" t="s">
        <v>314</v>
      </c>
      <c r="C9059" t="s">
        <v>347</v>
      </c>
      <c r="D9059" s="34">
        <v>45627</v>
      </c>
      <c r="E9059">
        <v>440.78</v>
      </c>
      <c r="F9059" s="24">
        <v>29.2</v>
      </c>
      <c r="G9059" s="24">
        <f t="shared" si="141"/>
        <v>469.97999999999996</v>
      </c>
    </row>
    <row r="9060" spans="1:7" x14ac:dyDescent="0.25">
      <c r="A9060" t="s">
        <v>311</v>
      </c>
      <c r="B9060" t="s">
        <v>314</v>
      </c>
      <c r="C9060" t="s">
        <v>348</v>
      </c>
      <c r="D9060" s="34">
        <v>45627</v>
      </c>
      <c r="E9060">
        <v>440.78</v>
      </c>
      <c r="F9060" s="24">
        <v>29.2</v>
      </c>
      <c r="G9060" s="24">
        <f t="shared" si="141"/>
        <v>469.97999999999996</v>
      </c>
    </row>
    <row r="9061" spans="1:7" x14ac:dyDescent="0.25">
      <c r="A9061" t="s">
        <v>311</v>
      </c>
      <c r="B9061" t="s">
        <v>314</v>
      </c>
      <c r="C9061" t="s">
        <v>349</v>
      </c>
      <c r="D9061" s="34">
        <v>45627</v>
      </c>
      <c r="E9061">
        <v>442.21</v>
      </c>
      <c r="F9061" s="24">
        <v>29.3</v>
      </c>
      <c r="G9061" s="24">
        <f t="shared" si="141"/>
        <v>471.51</v>
      </c>
    </row>
    <row r="9062" spans="1:7" x14ac:dyDescent="0.25">
      <c r="A9062" t="s">
        <v>311</v>
      </c>
      <c r="B9062" t="s">
        <v>314</v>
      </c>
      <c r="C9062" t="s">
        <v>350</v>
      </c>
      <c r="D9062" s="34">
        <v>45627</v>
      </c>
      <c r="E9062">
        <v>440.78</v>
      </c>
      <c r="F9062" s="24">
        <v>29.2</v>
      </c>
      <c r="G9062" s="24">
        <f t="shared" si="141"/>
        <v>469.97999999999996</v>
      </c>
    </row>
    <row r="9063" spans="1:7" x14ac:dyDescent="0.25">
      <c r="A9063" t="s">
        <v>311</v>
      </c>
      <c r="B9063" t="s">
        <v>314</v>
      </c>
      <c r="C9063" t="s">
        <v>351</v>
      </c>
      <c r="D9063" s="34">
        <v>45627</v>
      </c>
      <c r="E9063">
        <v>442.21</v>
      </c>
      <c r="F9063" s="24">
        <v>29.3</v>
      </c>
      <c r="G9063" s="24">
        <f t="shared" si="141"/>
        <v>471.51</v>
      </c>
    </row>
    <row r="9064" spans="1:7" x14ac:dyDescent="0.25">
      <c r="A9064" t="s">
        <v>311</v>
      </c>
      <c r="B9064" t="s">
        <v>314</v>
      </c>
      <c r="C9064" t="s">
        <v>352</v>
      </c>
      <c r="D9064" s="34">
        <v>45627</v>
      </c>
      <c r="E9064">
        <v>442.21</v>
      </c>
      <c r="F9064" s="24">
        <v>29.3</v>
      </c>
      <c r="G9064" s="24">
        <f t="shared" si="141"/>
        <v>471.51</v>
      </c>
    </row>
    <row r="9065" spans="1:7" x14ac:dyDescent="0.25">
      <c r="A9065" t="s">
        <v>311</v>
      </c>
      <c r="B9065" t="s">
        <v>314</v>
      </c>
      <c r="C9065" t="s">
        <v>353</v>
      </c>
      <c r="D9065" s="34">
        <v>45627</v>
      </c>
      <c r="E9065">
        <v>440.78</v>
      </c>
      <c r="F9065" s="24">
        <v>29.2</v>
      </c>
      <c r="G9065" s="24">
        <f t="shared" si="141"/>
        <v>469.97999999999996</v>
      </c>
    </row>
    <row r="9066" spans="1:7" x14ac:dyDescent="0.25">
      <c r="A9066" t="s">
        <v>311</v>
      </c>
      <c r="B9066" t="s">
        <v>314</v>
      </c>
      <c r="C9066" t="s">
        <v>354</v>
      </c>
      <c r="D9066" s="34">
        <v>45627</v>
      </c>
      <c r="E9066">
        <v>442.21</v>
      </c>
      <c r="F9066" s="24">
        <v>29.3</v>
      </c>
      <c r="G9066" s="24">
        <f t="shared" si="141"/>
        <v>471.51</v>
      </c>
    </row>
    <row r="9067" spans="1:7" x14ac:dyDescent="0.25">
      <c r="A9067" t="s">
        <v>311</v>
      </c>
      <c r="B9067" t="s">
        <v>314</v>
      </c>
      <c r="C9067" t="s">
        <v>355</v>
      </c>
      <c r="D9067" s="34">
        <v>45627</v>
      </c>
      <c r="E9067">
        <v>442.21</v>
      </c>
      <c r="F9067" s="24">
        <v>29.3</v>
      </c>
      <c r="G9067" s="24">
        <f t="shared" si="141"/>
        <v>471.51</v>
      </c>
    </row>
    <row r="9068" spans="1:7" x14ac:dyDescent="0.25">
      <c r="A9068" t="s">
        <v>311</v>
      </c>
      <c r="B9068" t="s">
        <v>314</v>
      </c>
      <c r="C9068" t="s">
        <v>356</v>
      </c>
      <c r="D9068" s="34">
        <v>45627</v>
      </c>
      <c r="E9068">
        <v>442.21</v>
      </c>
      <c r="F9068" s="24">
        <v>29.3</v>
      </c>
      <c r="G9068" s="24">
        <f t="shared" si="141"/>
        <v>471.51</v>
      </c>
    </row>
    <row r="9069" spans="1:7" x14ac:dyDescent="0.25">
      <c r="A9069" t="s">
        <v>311</v>
      </c>
      <c r="B9069" t="s">
        <v>314</v>
      </c>
      <c r="C9069" t="s">
        <v>357</v>
      </c>
      <c r="D9069" s="34">
        <v>45627</v>
      </c>
      <c r="E9069">
        <v>442.21</v>
      </c>
      <c r="F9069" s="24">
        <v>29.3</v>
      </c>
      <c r="G9069" s="24">
        <f t="shared" si="141"/>
        <v>471.51</v>
      </c>
    </row>
    <row r="9070" spans="1:7" x14ac:dyDescent="0.25">
      <c r="A9070" t="s">
        <v>311</v>
      </c>
      <c r="B9070" t="s">
        <v>314</v>
      </c>
      <c r="C9070" t="s">
        <v>358</v>
      </c>
      <c r="D9070" s="34">
        <v>45627</v>
      </c>
      <c r="E9070">
        <v>442.21</v>
      </c>
      <c r="F9070" s="24">
        <v>29.3</v>
      </c>
      <c r="G9070" s="24">
        <f t="shared" si="141"/>
        <v>471.51</v>
      </c>
    </row>
    <row r="9071" spans="1:7" x14ac:dyDescent="0.25">
      <c r="A9071" t="s">
        <v>311</v>
      </c>
      <c r="B9071" t="s">
        <v>314</v>
      </c>
      <c r="C9071" t="s">
        <v>359</v>
      </c>
      <c r="D9071" s="34">
        <v>45627</v>
      </c>
      <c r="E9071">
        <v>442.21</v>
      </c>
      <c r="F9071" s="24">
        <v>29.3</v>
      </c>
      <c r="G9071" s="24">
        <f t="shared" si="141"/>
        <v>471.51</v>
      </c>
    </row>
    <row r="9072" spans="1:7" x14ac:dyDescent="0.25">
      <c r="A9072" t="s">
        <v>311</v>
      </c>
      <c r="B9072" t="s">
        <v>314</v>
      </c>
      <c r="C9072" t="s">
        <v>360</v>
      </c>
      <c r="D9072" s="34">
        <v>45627</v>
      </c>
      <c r="E9072">
        <v>442.21</v>
      </c>
      <c r="F9072" s="24">
        <v>29.3</v>
      </c>
      <c r="G9072" s="24">
        <f t="shared" si="141"/>
        <v>471.51</v>
      </c>
    </row>
    <row r="9073" spans="1:7" x14ac:dyDescent="0.25">
      <c r="A9073" t="s">
        <v>311</v>
      </c>
      <c r="B9073" t="s">
        <v>314</v>
      </c>
      <c r="C9073" t="s">
        <v>361</v>
      </c>
      <c r="D9073" s="34">
        <v>45627</v>
      </c>
      <c r="E9073">
        <v>442.21</v>
      </c>
      <c r="F9073" s="24">
        <v>29.3</v>
      </c>
      <c r="G9073" s="24">
        <f t="shared" si="141"/>
        <v>471.51</v>
      </c>
    </row>
    <row r="9074" spans="1:7" x14ac:dyDescent="0.25">
      <c r="A9074" t="s">
        <v>311</v>
      </c>
      <c r="B9074" t="s">
        <v>314</v>
      </c>
      <c r="C9074" t="s">
        <v>362</v>
      </c>
      <c r="D9074" s="34">
        <v>45627</v>
      </c>
      <c r="E9074">
        <v>442.21</v>
      </c>
      <c r="F9074" s="24">
        <v>29.3</v>
      </c>
      <c r="G9074" s="24">
        <f t="shared" si="141"/>
        <v>471.51</v>
      </c>
    </row>
    <row r="9075" spans="1:7" x14ac:dyDescent="0.25">
      <c r="A9075" t="s">
        <v>311</v>
      </c>
      <c r="B9075" t="s">
        <v>314</v>
      </c>
      <c r="C9075" t="s">
        <v>363</v>
      </c>
      <c r="D9075" s="34">
        <v>45627</v>
      </c>
      <c r="E9075">
        <v>442.21</v>
      </c>
      <c r="F9075" s="24">
        <v>29.3</v>
      </c>
      <c r="G9075" s="24">
        <f t="shared" si="141"/>
        <v>471.51</v>
      </c>
    </row>
    <row r="9076" spans="1:7" x14ac:dyDescent="0.25">
      <c r="A9076" t="s">
        <v>311</v>
      </c>
      <c r="B9076" t="s">
        <v>314</v>
      </c>
      <c r="C9076" t="s">
        <v>364</v>
      </c>
      <c r="D9076" s="34">
        <v>45627</v>
      </c>
      <c r="E9076">
        <v>442.21</v>
      </c>
      <c r="F9076" s="24">
        <v>29.3</v>
      </c>
      <c r="G9076" s="24">
        <f t="shared" si="141"/>
        <v>471.51</v>
      </c>
    </row>
    <row r="9077" spans="1:7" x14ac:dyDescent="0.25">
      <c r="A9077" t="s">
        <v>311</v>
      </c>
      <c r="B9077" t="s">
        <v>314</v>
      </c>
      <c r="C9077" t="s">
        <v>365</v>
      </c>
      <c r="D9077" s="34">
        <v>45627</v>
      </c>
      <c r="E9077">
        <v>442.21</v>
      </c>
      <c r="F9077" s="24">
        <v>29.3</v>
      </c>
      <c r="G9077" s="24">
        <f t="shared" si="141"/>
        <v>471.51</v>
      </c>
    </row>
    <row r="9078" spans="1:7" x14ac:dyDescent="0.25">
      <c r="A9078" t="s">
        <v>311</v>
      </c>
      <c r="B9078" t="s">
        <v>314</v>
      </c>
      <c r="C9078" t="s">
        <v>366</v>
      </c>
      <c r="D9078" s="34">
        <v>45627</v>
      </c>
      <c r="E9078">
        <v>442.21</v>
      </c>
      <c r="F9078" s="24">
        <v>29.3</v>
      </c>
      <c r="G9078" s="24">
        <f t="shared" si="141"/>
        <v>471.51</v>
      </c>
    </row>
    <row r="9079" spans="1:7" x14ac:dyDescent="0.25">
      <c r="A9079" t="s">
        <v>311</v>
      </c>
      <c r="B9079" t="s">
        <v>314</v>
      </c>
      <c r="C9079" t="s">
        <v>367</v>
      </c>
      <c r="D9079" s="34">
        <v>45627</v>
      </c>
      <c r="E9079">
        <v>440.78</v>
      </c>
      <c r="F9079" s="24">
        <v>29.2</v>
      </c>
      <c r="G9079" s="24">
        <f t="shared" si="141"/>
        <v>469.97999999999996</v>
      </c>
    </row>
    <row r="9080" spans="1:7" x14ac:dyDescent="0.25">
      <c r="A9080" t="s">
        <v>311</v>
      </c>
      <c r="B9080" t="s">
        <v>314</v>
      </c>
      <c r="C9080" t="s">
        <v>368</v>
      </c>
      <c r="D9080" s="34">
        <v>45627</v>
      </c>
      <c r="E9080">
        <v>442.21</v>
      </c>
      <c r="F9080" s="24">
        <v>29.3</v>
      </c>
      <c r="G9080" s="24">
        <f t="shared" si="141"/>
        <v>471.51</v>
      </c>
    </row>
    <row r="9081" spans="1:7" x14ac:dyDescent="0.25">
      <c r="A9081" t="s">
        <v>311</v>
      </c>
      <c r="B9081" t="s">
        <v>314</v>
      </c>
      <c r="C9081" t="s">
        <v>369</v>
      </c>
      <c r="D9081" s="34">
        <v>45627</v>
      </c>
      <c r="E9081">
        <v>442.21</v>
      </c>
      <c r="F9081" s="24">
        <v>29.3</v>
      </c>
      <c r="G9081" s="24">
        <f t="shared" si="141"/>
        <v>471.51</v>
      </c>
    </row>
    <row r="9082" spans="1:7" x14ac:dyDescent="0.25">
      <c r="A9082" t="s">
        <v>311</v>
      </c>
      <c r="B9082" t="s">
        <v>314</v>
      </c>
      <c r="C9082" t="s">
        <v>370</v>
      </c>
      <c r="D9082" s="34">
        <v>45627</v>
      </c>
      <c r="E9082">
        <v>442.21</v>
      </c>
      <c r="F9082" s="24">
        <v>29.3</v>
      </c>
      <c r="G9082" s="24">
        <f t="shared" si="141"/>
        <v>471.51</v>
      </c>
    </row>
    <row r="9083" spans="1:7" x14ac:dyDescent="0.25">
      <c r="A9083" t="s">
        <v>311</v>
      </c>
      <c r="B9083" t="s">
        <v>314</v>
      </c>
      <c r="C9083" t="s">
        <v>371</v>
      </c>
      <c r="D9083" s="34">
        <v>45627</v>
      </c>
      <c r="E9083">
        <v>442.21</v>
      </c>
      <c r="F9083" s="24">
        <v>29.3</v>
      </c>
      <c r="G9083" s="24">
        <f t="shared" si="141"/>
        <v>471.51</v>
      </c>
    </row>
    <row r="9084" spans="1:7" x14ac:dyDescent="0.25">
      <c r="A9084" t="s">
        <v>311</v>
      </c>
      <c r="B9084" t="s">
        <v>314</v>
      </c>
      <c r="C9084" t="s">
        <v>372</v>
      </c>
      <c r="D9084" s="34">
        <v>45627</v>
      </c>
      <c r="E9084">
        <v>442.21</v>
      </c>
      <c r="F9084" s="24">
        <v>29.3</v>
      </c>
      <c r="G9084" s="24">
        <f t="shared" si="141"/>
        <v>471.51</v>
      </c>
    </row>
    <row r="9085" spans="1:7" x14ac:dyDescent="0.25">
      <c r="A9085" t="s">
        <v>311</v>
      </c>
      <c r="B9085" t="s">
        <v>314</v>
      </c>
      <c r="C9085" t="s">
        <v>373</v>
      </c>
      <c r="D9085" s="34">
        <v>45627</v>
      </c>
      <c r="E9085">
        <v>442.21</v>
      </c>
      <c r="F9085" s="24">
        <v>29.3</v>
      </c>
      <c r="G9085" s="24">
        <f t="shared" si="141"/>
        <v>471.51</v>
      </c>
    </row>
    <row r="9086" spans="1:7" x14ac:dyDescent="0.25">
      <c r="A9086" t="s">
        <v>311</v>
      </c>
      <c r="B9086" t="s">
        <v>314</v>
      </c>
      <c r="C9086" t="s">
        <v>374</v>
      </c>
      <c r="D9086" s="34">
        <v>45627</v>
      </c>
      <c r="E9086">
        <v>440.78</v>
      </c>
      <c r="F9086" s="24">
        <v>29.2</v>
      </c>
      <c r="G9086" s="24">
        <f t="shared" si="141"/>
        <v>469.97999999999996</v>
      </c>
    </row>
    <row r="9087" spans="1:7" x14ac:dyDescent="0.25">
      <c r="A9087" t="s">
        <v>311</v>
      </c>
      <c r="B9087" t="s">
        <v>314</v>
      </c>
      <c r="C9087" t="s">
        <v>375</v>
      </c>
      <c r="D9087" s="34">
        <v>45627</v>
      </c>
      <c r="E9087">
        <v>442.21</v>
      </c>
      <c r="F9087" s="24">
        <v>29.3</v>
      </c>
      <c r="G9087" s="24">
        <f t="shared" si="141"/>
        <v>471.51</v>
      </c>
    </row>
    <row r="9088" spans="1:7" x14ac:dyDescent="0.25">
      <c r="A9088" t="s">
        <v>311</v>
      </c>
      <c r="B9088" t="s">
        <v>314</v>
      </c>
      <c r="C9088" t="s">
        <v>376</v>
      </c>
      <c r="D9088" s="34">
        <v>45627</v>
      </c>
      <c r="E9088">
        <v>442.21</v>
      </c>
      <c r="F9088" s="24">
        <v>29.3</v>
      </c>
      <c r="G9088" s="24">
        <f t="shared" si="141"/>
        <v>471.51</v>
      </c>
    </row>
    <row r="9089" spans="1:7" x14ac:dyDescent="0.25">
      <c r="A9089" t="s">
        <v>311</v>
      </c>
      <c r="B9089" t="s">
        <v>314</v>
      </c>
      <c r="C9089" t="s">
        <v>377</v>
      </c>
      <c r="D9089" s="34">
        <v>45627</v>
      </c>
      <c r="E9089">
        <v>442.21</v>
      </c>
      <c r="F9089" s="24">
        <v>29.3</v>
      </c>
      <c r="G9089" s="24">
        <f t="shared" si="141"/>
        <v>471.51</v>
      </c>
    </row>
    <row r="9090" spans="1:7" x14ac:dyDescent="0.25">
      <c r="A9090" t="s">
        <v>311</v>
      </c>
      <c r="B9090" t="s">
        <v>314</v>
      </c>
      <c r="C9090" t="s">
        <v>378</v>
      </c>
      <c r="D9090" s="34">
        <v>45627</v>
      </c>
      <c r="E9090">
        <v>442.21</v>
      </c>
      <c r="F9090" s="24">
        <v>29.3</v>
      </c>
      <c r="G9090" s="24">
        <f t="shared" si="141"/>
        <v>471.51</v>
      </c>
    </row>
    <row r="9091" spans="1:7" x14ac:dyDescent="0.25">
      <c r="A9091" t="s">
        <v>311</v>
      </c>
      <c r="B9091" t="s">
        <v>314</v>
      </c>
      <c r="C9091" t="s">
        <v>379</v>
      </c>
      <c r="D9091" s="34">
        <v>45627</v>
      </c>
      <c r="E9091">
        <v>440.78</v>
      </c>
      <c r="F9091" s="24">
        <v>29.2</v>
      </c>
      <c r="G9091" s="24">
        <f t="shared" ref="G9091:G9154" si="142">SUM(E9091:F9091)</f>
        <v>469.97999999999996</v>
      </c>
    </row>
    <row r="9092" spans="1:7" x14ac:dyDescent="0.25">
      <c r="A9092" t="s">
        <v>311</v>
      </c>
      <c r="B9092" t="s">
        <v>314</v>
      </c>
      <c r="C9092" t="s">
        <v>380</v>
      </c>
      <c r="D9092" s="34">
        <v>45627</v>
      </c>
      <c r="E9092">
        <v>440.78</v>
      </c>
      <c r="F9092" s="24">
        <v>29.2</v>
      </c>
      <c r="G9092" s="24">
        <f t="shared" si="142"/>
        <v>469.97999999999996</v>
      </c>
    </row>
    <row r="9093" spans="1:7" x14ac:dyDescent="0.25">
      <c r="A9093" t="s">
        <v>311</v>
      </c>
      <c r="B9093" t="s">
        <v>314</v>
      </c>
      <c r="C9093" t="s">
        <v>381</v>
      </c>
      <c r="D9093" s="34">
        <v>45627</v>
      </c>
      <c r="E9093">
        <v>440.78</v>
      </c>
      <c r="F9093" s="24">
        <v>29.2</v>
      </c>
      <c r="G9093" s="24">
        <f t="shared" si="142"/>
        <v>469.97999999999996</v>
      </c>
    </row>
    <row r="9094" spans="1:7" x14ac:dyDescent="0.25">
      <c r="A9094" t="s">
        <v>311</v>
      </c>
      <c r="B9094" t="s">
        <v>314</v>
      </c>
      <c r="C9094" t="s">
        <v>382</v>
      </c>
      <c r="D9094" s="34">
        <v>45627</v>
      </c>
      <c r="E9094">
        <v>440.78</v>
      </c>
      <c r="F9094" s="24">
        <v>29.2</v>
      </c>
      <c r="G9094" s="24">
        <f t="shared" si="142"/>
        <v>469.97999999999996</v>
      </c>
    </row>
    <row r="9095" spans="1:7" x14ac:dyDescent="0.25">
      <c r="A9095" t="s">
        <v>311</v>
      </c>
      <c r="B9095" t="s">
        <v>314</v>
      </c>
      <c r="C9095" t="s">
        <v>383</v>
      </c>
      <c r="D9095" s="34">
        <v>45627</v>
      </c>
      <c r="E9095">
        <v>440.78</v>
      </c>
      <c r="F9095" s="24">
        <v>29.2</v>
      </c>
      <c r="G9095" s="24">
        <f t="shared" si="142"/>
        <v>469.97999999999996</v>
      </c>
    </row>
    <row r="9096" spans="1:7" x14ac:dyDescent="0.25">
      <c r="A9096" t="s">
        <v>311</v>
      </c>
      <c r="B9096" t="s">
        <v>314</v>
      </c>
      <c r="C9096" t="s">
        <v>384</v>
      </c>
      <c r="D9096" s="34">
        <v>45627</v>
      </c>
      <c r="E9096">
        <v>440.78</v>
      </c>
      <c r="F9096" s="24">
        <v>29.2</v>
      </c>
      <c r="G9096" s="24">
        <f t="shared" si="142"/>
        <v>469.97999999999996</v>
      </c>
    </row>
    <row r="9097" spans="1:7" x14ac:dyDescent="0.25">
      <c r="A9097" t="s">
        <v>311</v>
      </c>
      <c r="B9097" t="s">
        <v>314</v>
      </c>
      <c r="C9097" t="s">
        <v>385</v>
      </c>
      <c r="D9097" s="34">
        <v>45627</v>
      </c>
      <c r="E9097">
        <v>440.78</v>
      </c>
      <c r="F9097" s="24">
        <v>29.2</v>
      </c>
      <c r="G9097" s="24">
        <f t="shared" si="142"/>
        <v>469.97999999999996</v>
      </c>
    </row>
    <row r="9098" spans="1:7" x14ac:dyDescent="0.25">
      <c r="A9098" t="s">
        <v>311</v>
      </c>
      <c r="B9098" t="s">
        <v>314</v>
      </c>
      <c r="C9098" t="s">
        <v>386</v>
      </c>
      <c r="D9098" s="34">
        <v>45627</v>
      </c>
      <c r="E9098">
        <v>440.78</v>
      </c>
      <c r="F9098" s="24">
        <v>29.2</v>
      </c>
      <c r="G9098" s="24">
        <f t="shared" si="142"/>
        <v>469.97999999999996</v>
      </c>
    </row>
    <row r="9099" spans="1:7" x14ac:dyDescent="0.25">
      <c r="A9099" t="s">
        <v>311</v>
      </c>
      <c r="B9099" t="s">
        <v>314</v>
      </c>
      <c r="C9099" t="s">
        <v>387</v>
      </c>
      <c r="D9099" s="34">
        <v>45627</v>
      </c>
      <c r="E9099">
        <v>440.78</v>
      </c>
      <c r="F9099" s="24">
        <v>29.2</v>
      </c>
      <c r="G9099" s="24">
        <f t="shared" si="142"/>
        <v>469.97999999999996</v>
      </c>
    </row>
    <row r="9100" spans="1:7" x14ac:dyDescent="0.25">
      <c r="A9100" t="s">
        <v>311</v>
      </c>
      <c r="B9100" t="s">
        <v>314</v>
      </c>
      <c r="C9100" t="s">
        <v>388</v>
      </c>
      <c r="D9100" s="34">
        <v>45627</v>
      </c>
      <c r="E9100">
        <v>440.78</v>
      </c>
      <c r="F9100" s="24">
        <v>29.2</v>
      </c>
      <c r="G9100" s="24">
        <f t="shared" si="142"/>
        <v>469.97999999999996</v>
      </c>
    </row>
    <row r="9101" spans="1:7" x14ac:dyDescent="0.25">
      <c r="A9101" t="s">
        <v>311</v>
      </c>
      <c r="B9101" t="s">
        <v>314</v>
      </c>
      <c r="C9101" t="s">
        <v>389</v>
      </c>
      <c r="D9101" s="34">
        <v>45627</v>
      </c>
      <c r="E9101">
        <v>440.78</v>
      </c>
      <c r="F9101" s="24">
        <v>29.2</v>
      </c>
      <c r="G9101" s="24">
        <f t="shared" si="142"/>
        <v>469.97999999999996</v>
      </c>
    </row>
    <row r="9102" spans="1:7" x14ac:dyDescent="0.25">
      <c r="A9102" t="s">
        <v>311</v>
      </c>
      <c r="B9102" t="s">
        <v>314</v>
      </c>
      <c r="C9102" t="s">
        <v>390</v>
      </c>
      <c r="D9102" s="34">
        <v>45627</v>
      </c>
      <c r="E9102">
        <v>440.78</v>
      </c>
      <c r="F9102" s="24">
        <v>29.2</v>
      </c>
      <c r="G9102" s="24">
        <f t="shared" si="142"/>
        <v>469.97999999999996</v>
      </c>
    </row>
    <row r="9103" spans="1:7" x14ac:dyDescent="0.25">
      <c r="A9103" t="s">
        <v>311</v>
      </c>
      <c r="B9103" t="s">
        <v>314</v>
      </c>
      <c r="C9103" t="s">
        <v>391</v>
      </c>
      <c r="D9103" s="34">
        <v>45627</v>
      </c>
      <c r="E9103">
        <v>440.78</v>
      </c>
      <c r="F9103" s="24">
        <v>29.2</v>
      </c>
      <c r="G9103" s="24">
        <f t="shared" si="142"/>
        <v>469.97999999999996</v>
      </c>
    </row>
    <row r="9104" spans="1:7" x14ac:dyDescent="0.25">
      <c r="A9104" t="s">
        <v>311</v>
      </c>
      <c r="B9104" t="s">
        <v>314</v>
      </c>
      <c r="C9104" t="s">
        <v>392</v>
      </c>
      <c r="D9104" s="34">
        <v>45627</v>
      </c>
      <c r="E9104">
        <v>440.78</v>
      </c>
      <c r="F9104" s="24">
        <v>29.2</v>
      </c>
      <c r="G9104" s="24">
        <f t="shared" si="142"/>
        <v>469.97999999999996</v>
      </c>
    </row>
    <row r="9105" spans="1:7" x14ac:dyDescent="0.25">
      <c r="A9105" t="s">
        <v>311</v>
      </c>
      <c r="B9105" t="s">
        <v>314</v>
      </c>
      <c r="C9105" t="s">
        <v>393</v>
      </c>
      <c r="D9105" s="34">
        <v>45627</v>
      </c>
      <c r="E9105">
        <v>440.78</v>
      </c>
      <c r="F9105" s="24">
        <v>29.2</v>
      </c>
      <c r="G9105" s="24">
        <f t="shared" si="142"/>
        <v>469.97999999999996</v>
      </c>
    </row>
    <row r="9106" spans="1:7" x14ac:dyDescent="0.25">
      <c r="A9106" t="s">
        <v>311</v>
      </c>
      <c r="B9106" t="s">
        <v>314</v>
      </c>
      <c r="C9106" t="s">
        <v>394</v>
      </c>
      <c r="D9106" s="34">
        <v>45627</v>
      </c>
      <c r="E9106">
        <v>440.78</v>
      </c>
      <c r="F9106" s="24">
        <v>29.2</v>
      </c>
      <c r="G9106" s="24">
        <f t="shared" si="142"/>
        <v>469.97999999999996</v>
      </c>
    </row>
    <row r="9107" spans="1:7" x14ac:dyDescent="0.25">
      <c r="A9107" t="s">
        <v>311</v>
      </c>
      <c r="B9107" t="s">
        <v>314</v>
      </c>
      <c r="C9107" t="s">
        <v>395</v>
      </c>
      <c r="D9107" s="34">
        <v>45627</v>
      </c>
      <c r="E9107">
        <v>440.78</v>
      </c>
      <c r="F9107" s="24">
        <v>29.2</v>
      </c>
      <c r="G9107" s="24">
        <f t="shared" si="142"/>
        <v>469.97999999999996</v>
      </c>
    </row>
    <row r="9108" spans="1:7" x14ac:dyDescent="0.25">
      <c r="A9108" t="s">
        <v>311</v>
      </c>
      <c r="B9108" t="s">
        <v>314</v>
      </c>
      <c r="C9108" t="s">
        <v>396</v>
      </c>
      <c r="D9108" s="34">
        <v>45627</v>
      </c>
      <c r="E9108">
        <v>440.78</v>
      </c>
      <c r="F9108" s="24">
        <v>29.2</v>
      </c>
      <c r="G9108" s="24">
        <f t="shared" si="142"/>
        <v>469.97999999999996</v>
      </c>
    </row>
    <row r="9109" spans="1:7" x14ac:dyDescent="0.25">
      <c r="A9109" t="s">
        <v>311</v>
      </c>
      <c r="B9109" t="s">
        <v>314</v>
      </c>
      <c r="C9109" t="s">
        <v>397</v>
      </c>
      <c r="D9109" s="34">
        <v>45627</v>
      </c>
      <c r="E9109">
        <v>440.78</v>
      </c>
      <c r="F9109" s="24">
        <v>29.2</v>
      </c>
      <c r="G9109" s="24">
        <f t="shared" si="142"/>
        <v>469.97999999999996</v>
      </c>
    </row>
    <row r="9110" spans="1:7" x14ac:dyDescent="0.25">
      <c r="A9110" t="s">
        <v>311</v>
      </c>
      <c r="B9110" t="s">
        <v>314</v>
      </c>
      <c r="C9110" t="s">
        <v>398</v>
      </c>
      <c r="D9110" s="34">
        <v>45627</v>
      </c>
      <c r="E9110">
        <v>440.78</v>
      </c>
      <c r="F9110" s="24">
        <v>29.2</v>
      </c>
      <c r="G9110" s="24">
        <f t="shared" si="142"/>
        <v>469.97999999999996</v>
      </c>
    </row>
    <row r="9111" spans="1:7" x14ac:dyDescent="0.25">
      <c r="A9111" t="s">
        <v>311</v>
      </c>
      <c r="B9111" t="s">
        <v>314</v>
      </c>
      <c r="C9111" t="s">
        <v>399</v>
      </c>
      <c r="D9111" s="34">
        <v>45627</v>
      </c>
      <c r="E9111">
        <v>440.78</v>
      </c>
      <c r="F9111" s="24">
        <v>29.2</v>
      </c>
      <c r="G9111" s="24">
        <f t="shared" si="142"/>
        <v>469.97999999999996</v>
      </c>
    </row>
    <row r="9112" spans="1:7" x14ac:dyDescent="0.25">
      <c r="A9112" t="s">
        <v>311</v>
      </c>
      <c r="B9112" t="s">
        <v>314</v>
      </c>
      <c r="C9112" t="s">
        <v>400</v>
      </c>
      <c r="D9112" s="34">
        <v>45627</v>
      </c>
      <c r="E9112">
        <v>440.78</v>
      </c>
      <c r="F9112" s="24">
        <v>29.2</v>
      </c>
      <c r="G9112" s="24">
        <f t="shared" si="142"/>
        <v>469.97999999999996</v>
      </c>
    </row>
    <row r="9113" spans="1:7" x14ac:dyDescent="0.25">
      <c r="A9113" t="s">
        <v>311</v>
      </c>
      <c r="B9113" t="s">
        <v>314</v>
      </c>
      <c r="C9113" t="s">
        <v>401</v>
      </c>
      <c r="D9113" s="34">
        <v>45627</v>
      </c>
      <c r="E9113">
        <v>440.78</v>
      </c>
      <c r="F9113" s="24">
        <v>29.2</v>
      </c>
      <c r="G9113" s="24">
        <f t="shared" si="142"/>
        <v>469.97999999999996</v>
      </c>
    </row>
    <row r="9114" spans="1:7" x14ac:dyDescent="0.25">
      <c r="A9114" t="s">
        <v>311</v>
      </c>
      <c r="B9114" t="s">
        <v>314</v>
      </c>
      <c r="C9114" t="s">
        <v>402</v>
      </c>
      <c r="D9114" s="34">
        <v>45627</v>
      </c>
      <c r="E9114">
        <v>440.78</v>
      </c>
      <c r="F9114" s="24">
        <v>29.2</v>
      </c>
      <c r="G9114" s="24">
        <f t="shared" si="142"/>
        <v>469.97999999999996</v>
      </c>
    </row>
    <row r="9115" spans="1:7" x14ac:dyDescent="0.25">
      <c r="A9115" t="s">
        <v>311</v>
      </c>
      <c r="B9115" t="s">
        <v>314</v>
      </c>
      <c r="C9115" t="s">
        <v>403</v>
      </c>
      <c r="D9115" s="34">
        <v>45627</v>
      </c>
      <c r="E9115">
        <v>440.78</v>
      </c>
      <c r="F9115" s="24">
        <v>29.2</v>
      </c>
      <c r="G9115" s="24">
        <f t="shared" si="142"/>
        <v>469.97999999999996</v>
      </c>
    </row>
    <row r="9116" spans="1:7" x14ac:dyDescent="0.25">
      <c r="A9116" t="s">
        <v>311</v>
      </c>
      <c r="B9116" t="s">
        <v>314</v>
      </c>
      <c r="C9116" t="s">
        <v>404</v>
      </c>
      <c r="D9116" s="34">
        <v>45627</v>
      </c>
      <c r="E9116">
        <v>440.78</v>
      </c>
      <c r="F9116" s="24">
        <v>29.2</v>
      </c>
      <c r="G9116" s="24">
        <f t="shared" si="142"/>
        <v>469.97999999999996</v>
      </c>
    </row>
    <row r="9117" spans="1:7" x14ac:dyDescent="0.25">
      <c r="A9117" t="s">
        <v>311</v>
      </c>
      <c r="B9117" t="s">
        <v>314</v>
      </c>
      <c r="C9117" t="s">
        <v>405</v>
      </c>
      <c r="D9117" s="34">
        <v>45627</v>
      </c>
      <c r="E9117">
        <v>440.78</v>
      </c>
      <c r="F9117" s="24">
        <v>29.2</v>
      </c>
      <c r="G9117" s="24">
        <f t="shared" si="142"/>
        <v>469.97999999999996</v>
      </c>
    </row>
    <row r="9118" spans="1:7" x14ac:dyDescent="0.25">
      <c r="A9118" t="s">
        <v>311</v>
      </c>
      <c r="B9118" t="s">
        <v>314</v>
      </c>
      <c r="C9118" t="s">
        <v>406</v>
      </c>
      <c r="D9118" s="34">
        <v>45627</v>
      </c>
      <c r="E9118">
        <v>440.78</v>
      </c>
      <c r="F9118" s="24">
        <v>29.2</v>
      </c>
      <c r="G9118" s="24">
        <f t="shared" si="142"/>
        <v>469.97999999999996</v>
      </c>
    </row>
    <row r="9119" spans="1:7" x14ac:dyDescent="0.25">
      <c r="A9119" t="s">
        <v>311</v>
      </c>
      <c r="B9119" t="s">
        <v>314</v>
      </c>
      <c r="C9119" t="s">
        <v>407</v>
      </c>
      <c r="D9119" s="34">
        <v>45627</v>
      </c>
      <c r="E9119">
        <v>440.78</v>
      </c>
      <c r="F9119" s="24">
        <v>29.2</v>
      </c>
      <c r="G9119" s="24">
        <f t="shared" si="142"/>
        <v>469.97999999999996</v>
      </c>
    </row>
    <row r="9120" spans="1:7" x14ac:dyDescent="0.25">
      <c r="A9120" t="s">
        <v>311</v>
      </c>
      <c r="B9120" t="s">
        <v>314</v>
      </c>
      <c r="C9120" t="s">
        <v>408</v>
      </c>
      <c r="D9120" s="34">
        <v>45627</v>
      </c>
      <c r="E9120">
        <v>440.78</v>
      </c>
      <c r="F9120" s="24">
        <v>29.2</v>
      </c>
      <c r="G9120" s="24">
        <f t="shared" si="142"/>
        <v>469.97999999999996</v>
      </c>
    </row>
    <row r="9121" spans="1:7" x14ac:dyDescent="0.25">
      <c r="A9121" t="s">
        <v>311</v>
      </c>
      <c r="B9121" t="s">
        <v>314</v>
      </c>
      <c r="C9121" t="s">
        <v>409</v>
      </c>
      <c r="D9121" s="34">
        <v>45627</v>
      </c>
      <c r="E9121">
        <v>440.78</v>
      </c>
      <c r="F9121" s="24">
        <v>29.2</v>
      </c>
      <c r="G9121" s="24">
        <f t="shared" si="142"/>
        <v>469.97999999999996</v>
      </c>
    </row>
    <row r="9122" spans="1:7" x14ac:dyDescent="0.25">
      <c r="A9122" t="s">
        <v>311</v>
      </c>
      <c r="B9122" t="s">
        <v>314</v>
      </c>
      <c r="C9122" t="s">
        <v>410</v>
      </c>
      <c r="D9122" s="34">
        <v>45627</v>
      </c>
      <c r="E9122">
        <v>440.78</v>
      </c>
      <c r="F9122" s="24">
        <v>29.2</v>
      </c>
      <c r="G9122" s="24">
        <f t="shared" si="142"/>
        <v>469.97999999999996</v>
      </c>
    </row>
    <row r="9123" spans="1:7" x14ac:dyDescent="0.25">
      <c r="A9123" t="s">
        <v>311</v>
      </c>
      <c r="B9123" t="s">
        <v>314</v>
      </c>
      <c r="C9123" t="s">
        <v>411</v>
      </c>
      <c r="D9123" s="34">
        <v>45627</v>
      </c>
      <c r="E9123">
        <v>440.78</v>
      </c>
      <c r="F9123" s="24">
        <v>29.2</v>
      </c>
      <c r="G9123" s="24">
        <f t="shared" si="142"/>
        <v>469.97999999999996</v>
      </c>
    </row>
    <row r="9124" spans="1:7" x14ac:dyDescent="0.25">
      <c r="A9124" t="s">
        <v>311</v>
      </c>
      <c r="B9124" t="s">
        <v>314</v>
      </c>
      <c r="C9124" t="s">
        <v>412</v>
      </c>
      <c r="D9124" s="34">
        <v>45627</v>
      </c>
      <c r="E9124">
        <v>440.78</v>
      </c>
      <c r="F9124" s="24">
        <v>29.2</v>
      </c>
      <c r="G9124" s="24">
        <f t="shared" si="142"/>
        <v>469.97999999999996</v>
      </c>
    </row>
    <row r="9125" spans="1:7" x14ac:dyDescent="0.25">
      <c r="A9125" t="s">
        <v>311</v>
      </c>
      <c r="B9125" t="s">
        <v>314</v>
      </c>
      <c r="C9125" t="s">
        <v>413</v>
      </c>
      <c r="D9125" s="34">
        <v>45627</v>
      </c>
      <c r="E9125">
        <v>440.78</v>
      </c>
      <c r="F9125" s="24">
        <v>29.2</v>
      </c>
      <c r="G9125" s="24">
        <f t="shared" si="142"/>
        <v>469.97999999999996</v>
      </c>
    </row>
    <row r="9126" spans="1:7" x14ac:dyDescent="0.25">
      <c r="A9126" t="s">
        <v>311</v>
      </c>
      <c r="B9126" t="s">
        <v>314</v>
      </c>
      <c r="C9126" t="s">
        <v>414</v>
      </c>
      <c r="D9126" s="34">
        <v>45627</v>
      </c>
      <c r="E9126">
        <v>440.78</v>
      </c>
      <c r="F9126" s="24">
        <v>29.2</v>
      </c>
      <c r="G9126" s="24">
        <f t="shared" si="142"/>
        <v>469.97999999999996</v>
      </c>
    </row>
    <row r="9127" spans="1:7" x14ac:dyDescent="0.25">
      <c r="A9127" t="s">
        <v>311</v>
      </c>
      <c r="B9127" t="s">
        <v>314</v>
      </c>
      <c r="C9127" t="s">
        <v>415</v>
      </c>
      <c r="D9127" s="34">
        <v>45627</v>
      </c>
      <c r="E9127">
        <v>440.78</v>
      </c>
      <c r="F9127" s="24">
        <v>29.2</v>
      </c>
      <c r="G9127" s="24">
        <f t="shared" si="142"/>
        <v>469.97999999999996</v>
      </c>
    </row>
    <row r="9128" spans="1:7" x14ac:dyDescent="0.25">
      <c r="A9128" t="s">
        <v>311</v>
      </c>
      <c r="B9128" t="s">
        <v>314</v>
      </c>
      <c r="C9128" t="s">
        <v>416</v>
      </c>
      <c r="D9128" s="34">
        <v>45627</v>
      </c>
      <c r="E9128">
        <v>440.78</v>
      </c>
      <c r="F9128" s="24">
        <v>29.2</v>
      </c>
      <c r="G9128" s="24">
        <f t="shared" si="142"/>
        <v>469.97999999999996</v>
      </c>
    </row>
    <row r="9129" spans="1:7" x14ac:dyDescent="0.25">
      <c r="A9129" t="s">
        <v>311</v>
      </c>
      <c r="B9129" t="s">
        <v>314</v>
      </c>
      <c r="C9129" t="s">
        <v>417</v>
      </c>
      <c r="D9129" s="34">
        <v>45627</v>
      </c>
      <c r="E9129">
        <v>440.78</v>
      </c>
      <c r="F9129" s="24">
        <v>29.2</v>
      </c>
      <c r="G9129" s="24">
        <f t="shared" si="142"/>
        <v>469.97999999999996</v>
      </c>
    </row>
    <row r="9130" spans="1:7" x14ac:dyDescent="0.25">
      <c r="A9130" t="s">
        <v>311</v>
      </c>
      <c r="B9130" t="s">
        <v>314</v>
      </c>
      <c r="C9130" t="s">
        <v>418</v>
      </c>
      <c r="D9130" s="34">
        <v>45627</v>
      </c>
      <c r="E9130">
        <v>440.78</v>
      </c>
      <c r="F9130" s="24">
        <v>29.2</v>
      </c>
      <c r="G9130" s="24">
        <f t="shared" si="142"/>
        <v>469.97999999999996</v>
      </c>
    </row>
    <row r="9131" spans="1:7" x14ac:dyDescent="0.25">
      <c r="A9131" t="s">
        <v>311</v>
      </c>
      <c r="B9131" t="s">
        <v>314</v>
      </c>
      <c r="C9131" t="s">
        <v>419</v>
      </c>
      <c r="D9131" s="34">
        <v>45627</v>
      </c>
      <c r="E9131">
        <v>440.78</v>
      </c>
      <c r="F9131" s="24">
        <v>29.2</v>
      </c>
      <c r="G9131" s="24">
        <f t="shared" si="142"/>
        <v>469.97999999999996</v>
      </c>
    </row>
    <row r="9132" spans="1:7" x14ac:dyDescent="0.25">
      <c r="A9132" t="s">
        <v>311</v>
      </c>
      <c r="B9132" t="s">
        <v>314</v>
      </c>
      <c r="C9132" t="s">
        <v>420</v>
      </c>
      <c r="D9132" s="34">
        <v>45627</v>
      </c>
      <c r="E9132">
        <v>440.78</v>
      </c>
      <c r="F9132" s="24">
        <v>29.2</v>
      </c>
      <c r="G9132" s="24">
        <f t="shared" si="142"/>
        <v>469.97999999999996</v>
      </c>
    </row>
    <row r="9133" spans="1:7" x14ac:dyDescent="0.25">
      <c r="A9133" t="s">
        <v>311</v>
      </c>
      <c r="B9133" t="s">
        <v>314</v>
      </c>
      <c r="C9133" t="s">
        <v>421</v>
      </c>
      <c r="D9133" s="34">
        <v>45627</v>
      </c>
      <c r="E9133">
        <v>440.78</v>
      </c>
      <c r="F9133" s="24">
        <v>29.2</v>
      </c>
      <c r="G9133" s="24">
        <f t="shared" si="142"/>
        <v>469.97999999999996</v>
      </c>
    </row>
    <row r="9134" spans="1:7" x14ac:dyDescent="0.25">
      <c r="A9134" t="s">
        <v>311</v>
      </c>
      <c r="B9134" t="s">
        <v>314</v>
      </c>
      <c r="C9134" t="s">
        <v>422</v>
      </c>
      <c r="D9134" s="34">
        <v>45627</v>
      </c>
      <c r="E9134">
        <v>440.78</v>
      </c>
      <c r="F9134" s="24">
        <v>29.2</v>
      </c>
      <c r="G9134" s="24">
        <f t="shared" si="142"/>
        <v>469.97999999999996</v>
      </c>
    </row>
    <row r="9135" spans="1:7" x14ac:dyDescent="0.25">
      <c r="A9135" t="s">
        <v>311</v>
      </c>
      <c r="B9135" t="s">
        <v>314</v>
      </c>
      <c r="C9135" t="s">
        <v>423</v>
      </c>
      <c r="D9135" s="34">
        <v>45627</v>
      </c>
      <c r="E9135">
        <v>440.78</v>
      </c>
      <c r="F9135" s="24">
        <v>29.2</v>
      </c>
      <c r="G9135" s="24">
        <f t="shared" si="142"/>
        <v>469.97999999999996</v>
      </c>
    </row>
    <row r="9136" spans="1:7" x14ac:dyDescent="0.25">
      <c r="A9136" t="s">
        <v>311</v>
      </c>
      <c r="B9136" t="s">
        <v>314</v>
      </c>
      <c r="C9136" t="s">
        <v>424</v>
      </c>
      <c r="D9136" s="34">
        <v>45627</v>
      </c>
      <c r="E9136">
        <v>440.78</v>
      </c>
      <c r="F9136" s="24">
        <v>29.2</v>
      </c>
      <c r="G9136" s="24">
        <f t="shared" si="142"/>
        <v>469.97999999999996</v>
      </c>
    </row>
    <row r="9137" spans="1:7" x14ac:dyDescent="0.25">
      <c r="A9137" t="s">
        <v>311</v>
      </c>
      <c r="B9137" t="s">
        <v>314</v>
      </c>
      <c r="C9137" t="s">
        <v>425</v>
      </c>
      <c r="D9137" s="34">
        <v>45627</v>
      </c>
      <c r="E9137">
        <v>440.78</v>
      </c>
      <c r="F9137" s="24">
        <v>29.2</v>
      </c>
      <c r="G9137" s="24">
        <f t="shared" si="142"/>
        <v>469.97999999999996</v>
      </c>
    </row>
    <row r="9138" spans="1:7" x14ac:dyDescent="0.25">
      <c r="A9138" t="s">
        <v>311</v>
      </c>
      <c r="B9138" t="s">
        <v>314</v>
      </c>
      <c r="C9138" t="s">
        <v>426</v>
      </c>
      <c r="D9138" s="34">
        <v>45627</v>
      </c>
      <c r="E9138">
        <v>442.21</v>
      </c>
      <c r="F9138" s="24">
        <v>29.3</v>
      </c>
      <c r="G9138" s="24">
        <f t="shared" si="142"/>
        <v>471.51</v>
      </c>
    </row>
    <row r="9139" spans="1:7" x14ac:dyDescent="0.25">
      <c r="A9139" t="s">
        <v>311</v>
      </c>
      <c r="B9139" t="s">
        <v>314</v>
      </c>
      <c r="C9139" t="s">
        <v>427</v>
      </c>
      <c r="D9139" s="34">
        <v>45627</v>
      </c>
      <c r="E9139">
        <v>440.78</v>
      </c>
      <c r="F9139" s="24">
        <v>29.2</v>
      </c>
      <c r="G9139" s="24">
        <f t="shared" si="142"/>
        <v>469.97999999999996</v>
      </c>
    </row>
    <row r="9140" spans="1:7" x14ac:dyDescent="0.25">
      <c r="A9140" t="s">
        <v>311</v>
      </c>
      <c r="B9140" t="s">
        <v>314</v>
      </c>
      <c r="C9140" t="s">
        <v>428</v>
      </c>
      <c r="D9140" s="34">
        <v>45627</v>
      </c>
      <c r="E9140">
        <v>440.78</v>
      </c>
      <c r="F9140" s="24">
        <v>29.2</v>
      </c>
      <c r="G9140" s="24">
        <f t="shared" si="142"/>
        <v>469.97999999999996</v>
      </c>
    </row>
    <row r="9141" spans="1:7" x14ac:dyDescent="0.25">
      <c r="A9141" t="s">
        <v>311</v>
      </c>
      <c r="B9141" t="s">
        <v>314</v>
      </c>
      <c r="C9141" t="s">
        <v>429</v>
      </c>
      <c r="D9141" s="34">
        <v>45627</v>
      </c>
      <c r="E9141">
        <v>440.78</v>
      </c>
      <c r="F9141" s="24">
        <v>29.2</v>
      </c>
      <c r="G9141" s="24">
        <f t="shared" si="142"/>
        <v>469.97999999999996</v>
      </c>
    </row>
    <row r="9142" spans="1:7" x14ac:dyDescent="0.25">
      <c r="A9142" t="s">
        <v>311</v>
      </c>
      <c r="B9142" t="s">
        <v>314</v>
      </c>
      <c r="C9142" t="s">
        <v>430</v>
      </c>
      <c r="D9142" s="34">
        <v>45627</v>
      </c>
      <c r="E9142">
        <v>442.21</v>
      </c>
      <c r="F9142" s="24">
        <v>29.3</v>
      </c>
      <c r="G9142" s="24">
        <f t="shared" si="142"/>
        <v>471.51</v>
      </c>
    </row>
    <row r="9143" spans="1:7" x14ac:dyDescent="0.25">
      <c r="A9143" t="s">
        <v>311</v>
      </c>
      <c r="B9143" t="s">
        <v>314</v>
      </c>
      <c r="C9143" t="s">
        <v>431</v>
      </c>
      <c r="D9143" s="34">
        <v>45627</v>
      </c>
      <c r="E9143">
        <v>442.21</v>
      </c>
      <c r="F9143" s="24">
        <v>29.3</v>
      </c>
      <c r="G9143" s="24">
        <f t="shared" si="142"/>
        <v>471.51</v>
      </c>
    </row>
    <row r="9144" spans="1:7" x14ac:dyDescent="0.25">
      <c r="A9144" t="s">
        <v>311</v>
      </c>
      <c r="B9144" t="s">
        <v>314</v>
      </c>
      <c r="C9144" t="s">
        <v>432</v>
      </c>
      <c r="D9144" s="34">
        <v>45627</v>
      </c>
      <c r="E9144">
        <v>442.21</v>
      </c>
      <c r="F9144" s="24">
        <v>29.3</v>
      </c>
      <c r="G9144" s="24">
        <f t="shared" si="142"/>
        <v>471.51</v>
      </c>
    </row>
    <row r="9145" spans="1:7" x14ac:dyDescent="0.25">
      <c r="A9145" t="s">
        <v>311</v>
      </c>
      <c r="B9145" t="s">
        <v>314</v>
      </c>
      <c r="C9145" t="s">
        <v>433</v>
      </c>
      <c r="D9145" s="34">
        <v>45627</v>
      </c>
      <c r="E9145">
        <v>442.21</v>
      </c>
      <c r="F9145" s="24">
        <v>29.3</v>
      </c>
      <c r="G9145" s="24">
        <f t="shared" si="142"/>
        <v>471.51</v>
      </c>
    </row>
    <row r="9146" spans="1:7" x14ac:dyDescent="0.25">
      <c r="A9146" t="s">
        <v>311</v>
      </c>
      <c r="B9146" t="s">
        <v>314</v>
      </c>
      <c r="C9146" t="s">
        <v>434</v>
      </c>
      <c r="D9146" s="34">
        <v>45627</v>
      </c>
      <c r="E9146">
        <v>442.21</v>
      </c>
      <c r="F9146" s="24">
        <v>29.3</v>
      </c>
      <c r="G9146" s="24">
        <f t="shared" si="142"/>
        <v>471.51</v>
      </c>
    </row>
    <row r="9147" spans="1:7" x14ac:dyDescent="0.25">
      <c r="A9147" t="s">
        <v>311</v>
      </c>
      <c r="B9147" t="s">
        <v>314</v>
      </c>
      <c r="C9147" t="s">
        <v>435</v>
      </c>
      <c r="D9147" s="34">
        <v>45627</v>
      </c>
      <c r="E9147">
        <v>442.21</v>
      </c>
      <c r="F9147" s="24">
        <v>29.3</v>
      </c>
      <c r="G9147" s="24">
        <f t="shared" si="142"/>
        <v>471.51</v>
      </c>
    </row>
    <row r="9148" spans="1:7" x14ac:dyDescent="0.25">
      <c r="A9148" t="s">
        <v>311</v>
      </c>
      <c r="B9148" t="s">
        <v>314</v>
      </c>
      <c r="C9148" t="s">
        <v>436</v>
      </c>
      <c r="D9148" s="34">
        <v>45627</v>
      </c>
      <c r="E9148">
        <v>442.21</v>
      </c>
      <c r="F9148" s="24">
        <v>29.3</v>
      </c>
      <c r="G9148" s="24">
        <f t="shared" si="142"/>
        <v>471.51</v>
      </c>
    </row>
    <row r="9149" spans="1:7" x14ac:dyDescent="0.25">
      <c r="A9149" t="s">
        <v>311</v>
      </c>
      <c r="B9149" t="s">
        <v>314</v>
      </c>
      <c r="C9149" t="s">
        <v>437</v>
      </c>
      <c r="D9149" s="34">
        <v>45627</v>
      </c>
      <c r="E9149">
        <v>442.21</v>
      </c>
      <c r="F9149" s="24">
        <v>29.3</v>
      </c>
      <c r="G9149" s="24">
        <f t="shared" si="142"/>
        <v>471.51</v>
      </c>
    </row>
    <row r="9150" spans="1:7" x14ac:dyDescent="0.25">
      <c r="A9150" t="s">
        <v>311</v>
      </c>
      <c r="B9150" t="s">
        <v>314</v>
      </c>
      <c r="C9150" t="s">
        <v>438</v>
      </c>
      <c r="D9150" s="34">
        <v>45627</v>
      </c>
      <c r="E9150">
        <v>442.21</v>
      </c>
      <c r="F9150" s="24">
        <v>29.3</v>
      </c>
      <c r="G9150" s="24">
        <f t="shared" si="142"/>
        <v>471.51</v>
      </c>
    </row>
    <row r="9151" spans="1:7" x14ac:dyDescent="0.25">
      <c r="A9151" t="s">
        <v>311</v>
      </c>
      <c r="B9151" t="s">
        <v>314</v>
      </c>
      <c r="C9151" t="s">
        <v>439</v>
      </c>
      <c r="D9151" s="34">
        <v>45627</v>
      </c>
      <c r="E9151">
        <v>442.21</v>
      </c>
      <c r="F9151" s="24">
        <v>29.3</v>
      </c>
      <c r="G9151" s="24">
        <f t="shared" si="142"/>
        <v>471.51</v>
      </c>
    </row>
    <row r="9152" spans="1:7" x14ac:dyDescent="0.25">
      <c r="A9152" t="s">
        <v>311</v>
      </c>
      <c r="B9152" t="s">
        <v>314</v>
      </c>
      <c r="C9152" t="s">
        <v>440</v>
      </c>
      <c r="D9152" s="34">
        <v>45627</v>
      </c>
      <c r="E9152">
        <v>442.21</v>
      </c>
      <c r="F9152" s="24">
        <v>29.3</v>
      </c>
      <c r="G9152" s="24">
        <f t="shared" si="142"/>
        <v>471.51</v>
      </c>
    </row>
    <row r="9153" spans="1:7" x14ac:dyDescent="0.25">
      <c r="A9153" t="s">
        <v>311</v>
      </c>
      <c r="B9153" t="s">
        <v>314</v>
      </c>
      <c r="C9153" t="s">
        <v>441</v>
      </c>
      <c r="D9153" s="34">
        <v>45627</v>
      </c>
      <c r="E9153">
        <v>442.21</v>
      </c>
      <c r="F9153" s="24">
        <v>29.3</v>
      </c>
      <c r="G9153" s="24">
        <f t="shared" si="142"/>
        <v>471.51</v>
      </c>
    </row>
    <row r="9154" spans="1:7" x14ac:dyDescent="0.25">
      <c r="A9154" t="s">
        <v>311</v>
      </c>
      <c r="B9154" t="s">
        <v>314</v>
      </c>
      <c r="C9154" t="s">
        <v>442</v>
      </c>
      <c r="D9154" s="34">
        <v>45627</v>
      </c>
      <c r="E9154">
        <v>442.21</v>
      </c>
      <c r="F9154" s="24">
        <v>29.3</v>
      </c>
      <c r="G9154" s="24">
        <f t="shared" si="142"/>
        <v>471.51</v>
      </c>
    </row>
    <row r="9155" spans="1:7" x14ac:dyDescent="0.25">
      <c r="A9155" t="s">
        <v>311</v>
      </c>
      <c r="B9155" t="s">
        <v>314</v>
      </c>
      <c r="C9155" t="s">
        <v>443</v>
      </c>
      <c r="D9155" s="34">
        <v>45627</v>
      </c>
      <c r="E9155">
        <v>442.21</v>
      </c>
      <c r="F9155" s="24">
        <v>29.3</v>
      </c>
      <c r="G9155" s="24">
        <f t="shared" ref="G9155:G9218" si="143">SUM(E9155:F9155)</f>
        <v>471.51</v>
      </c>
    </row>
    <row r="9156" spans="1:7" x14ac:dyDescent="0.25">
      <c r="A9156" t="s">
        <v>311</v>
      </c>
      <c r="B9156" t="s">
        <v>314</v>
      </c>
      <c r="C9156" t="s">
        <v>444</v>
      </c>
      <c r="D9156" s="34">
        <v>45627</v>
      </c>
      <c r="E9156">
        <v>442.21</v>
      </c>
      <c r="F9156" s="24">
        <v>29.3</v>
      </c>
      <c r="G9156" s="24">
        <f t="shared" si="143"/>
        <v>471.51</v>
      </c>
    </row>
    <row r="9157" spans="1:7" x14ac:dyDescent="0.25">
      <c r="A9157" t="s">
        <v>311</v>
      </c>
      <c r="B9157" t="s">
        <v>314</v>
      </c>
      <c r="C9157" t="s">
        <v>445</v>
      </c>
      <c r="D9157" s="34">
        <v>45627</v>
      </c>
      <c r="E9157">
        <v>442.21</v>
      </c>
      <c r="F9157" s="24">
        <v>29.3</v>
      </c>
      <c r="G9157" s="24">
        <f t="shared" si="143"/>
        <v>471.51</v>
      </c>
    </row>
    <row r="9158" spans="1:7" x14ac:dyDescent="0.25">
      <c r="A9158" t="s">
        <v>311</v>
      </c>
      <c r="B9158" t="s">
        <v>314</v>
      </c>
      <c r="C9158" t="s">
        <v>446</v>
      </c>
      <c r="D9158" s="34">
        <v>45627</v>
      </c>
      <c r="E9158">
        <v>442.21</v>
      </c>
      <c r="F9158" s="24">
        <v>29.3</v>
      </c>
      <c r="G9158" s="24">
        <f t="shared" si="143"/>
        <v>471.51</v>
      </c>
    </row>
    <row r="9159" spans="1:7" x14ac:dyDescent="0.25">
      <c r="A9159" t="s">
        <v>311</v>
      </c>
      <c r="B9159" t="s">
        <v>314</v>
      </c>
      <c r="C9159" t="s">
        <v>447</v>
      </c>
      <c r="D9159" s="34">
        <v>45627</v>
      </c>
      <c r="E9159">
        <v>442.21</v>
      </c>
      <c r="F9159" s="24">
        <v>29.3</v>
      </c>
      <c r="G9159" s="24">
        <f t="shared" si="143"/>
        <v>471.51</v>
      </c>
    </row>
    <row r="9160" spans="1:7" x14ac:dyDescent="0.25">
      <c r="A9160" t="s">
        <v>311</v>
      </c>
      <c r="B9160" t="s">
        <v>314</v>
      </c>
      <c r="C9160" t="s">
        <v>448</v>
      </c>
      <c r="D9160" s="34">
        <v>45627</v>
      </c>
      <c r="E9160">
        <v>442.21</v>
      </c>
      <c r="F9160" s="24">
        <v>29.3</v>
      </c>
      <c r="G9160" s="24">
        <f t="shared" si="143"/>
        <v>471.51</v>
      </c>
    </row>
    <row r="9161" spans="1:7" x14ac:dyDescent="0.25">
      <c r="A9161" t="s">
        <v>311</v>
      </c>
      <c r="B9161" t="s">
        <v>314</v>
      </c>
      <c r="C9161" t="s">
        <v>449</v>
      </c>
      <c r="D9161" s="34">
        <v>45627</v>
      </c>
      <c r="E9161">
        <v>442.21</v>
      </c>
      <c r="F9161" s="24">
        <v>29.3</v>
      </c>
      <c r="G9161" s="24">
        <f t="shared" si="143"/>
        <v>471.51</v>
      </c>
    </row>
    <row r="9162" spans="1:7" x14ac:dyDescent="0.25">
      <c r="A9162" t="s">
        <v>311</v>
      </c>
      <c r="B9162" t="s">
        <v>314</v>
      </c>
      <c r="C9162" t="s">
        <v>450</v>
      </c>
      <c r="D9162" s="34">
        <v>45627</v>
      </c>
      <c r="E9162">
        <v>442.21</v>
      </c>
      <c r="F9162" s="24">
        <v>29.3</v>
      </c>
      <c r="G9162" s="24">
        <f t="shared" si="143"/>
        <v>471.51</v>
      </c>
    </row>
    <row r="9163" spans="1:7" x14ac:dyDescent="0.25">
      <c r="A9163" t="s">
        <v>311</v>
      </c>
      <c r="B9163" t="s">
        <v>314</v>
      </c>
      <c r="C9163" t="s">
        <v>451</v>
      </c>
      <c r="D9163" s="34">
        <v>45627</v>
      </c>
      <c r="E9163">
        <v>442.21</v>
      </c>
      <c r="F9163" s="24">
        <v>29.3</v>
      </c>
      <c r="G9163" s="24">
        <f t="shared" si="143"/>
        <v>471.51</v>
      </c>
    </row>
    <row r="9164" spans="1:7" x14ac:dyDescent="0.25">
      <c r="A9164" t="s">
        <v>311</v>
      </c>
      <c r="B9164" t="s">
        <v>314</v>
      </c>
      <c r="C9164" t="s">
        <v>452</v>
      </c>
      <c r="D9164" s="34">
        <v>45627</v>
      </c>
      <c r="E9164">
        <v>442.21</v>
      </c>
      <c r="F9164" s="24">
        <v>29.3</v>
      </c>
      <c r="G9164" s="24">
        <f t="shared" si="143"/>
        <v>471.51</v>
      </c>
    </row>
    <row r="9165" spans="1:7" x14ac:dyDescent="0.25">
      <c r="A9165" t="s">
        <v>311</v>
      </c>
      <c r="B9165" t="s">
        <v>314</v>
      </c>
      <c r="C9165" t="s">
        <v>453</v>
      </c>
      <c r="D9165" s="34">
        <v>45627</v>
      </c>
      <c r="E9165">
        <v>442.21</v>
      </c>
      <c r="F9165" s="24">
        <v>29.3</v>
      </c>
      <c r="G9165" s="24">
        <f t="shared" si="143"/>
        <v>471.51</v>
      </c>
    </row>
    <row r="9166" spans="1:7" x14ac:dyDescent="0.25">
      <c r="A9166" t="s">
        <v>311</v>
      </c>
      <c r="B9166" t="s">
        <v>314</v>
      </c>
      <c r="C9166" t="s">
        <v>454</v>
      </c>
      <c r="D9166" s="34">
        <v>45627</v>
      </c>
      <c r="E9166">
        <v>442.21</v>
      </c>
      <c r="F9166" s="24">
        <v>29.3</v>
      </c>
      <c r="G9166" s="24">
        <f t="shared" si="143"/>
        <v>471.51</v>
      </c>
    </row>
    <row r="9167" spans="1:7" x14ac:dyDescent="0.25">
      <c r="A9167" t="s">
        <v>311</v>
      </c>
      <c r="B9167" t="s">
        <v>314</v>
      </c>
      <c r="C9167" t="s">
        <v>455</v>
      </c>
      <c r="D9167" s="34">
        <v>45627</v>
      </c>
      <c r="E9167">
        <v>442.21</v>
      </c>
      <c r="F9167" s="24">
        <v>29.3</v>
      </c>
      <c r="G9167" s="24">
        <f t="shared" si="143"/>
        <v>471.51</v>
      </c>
    </row>
    <row r="9168" spans="1:7" x14ac:dyDescent="0.25">
      <c r="A9168" t="s">
        <v>311</v>
      </c>
      <c r="B9168" t="s">
        <v>314</v>
      </c>
      <c r="C9168" t="s">
        <v>456</v>
      </c>
      <c r="D9168" s="34">
        <v>45627</v>
      </c>
      <c r="E9168">
        <v>442.21</v>
      </c>
      <c r="F9168" s="24">
        <v>29.3</v>
      </c>
      <c r="G9168" s="24">
        <f t="shared" si="143"/>
        <v>471.51</v>
      </c>
    </row>
    <row r="9169" spans="1:7" x14ac:dyDescent="0.25">
      <c r="A9169" t="s">
        <v>311</v>
      </c>
      <c r="B9169" t="s">
        <v>314</v>
      </c>
      <c r="C9169" t="s">
        <v>457</v>
      </c>
      <c r="D9169" s="34">
        <v>45627</v>
      </c>
      <c r="E9169">
        <v>442.21</v>
      </c>
      <c r="F9169" s="24">
        <v>29.3</v>
      </c>
      <c r="G9169" s="24">
        <f t="shared" si="143"/>
        <v>471.51</v>
      </c>
    </row>
    <row r="9170" spans="1:7" x14ac:dyDescent="0.25">
      <c r="A9170" t="s">
        <v>311</v>
      </c>
      <c r="B9170" t="s">
        <v>314</v>
      </c>
      <c r="C9170" t="s">
        <v>458</v>
      </c>
      <c r="D9170" s="34">
        <v>45627</v>
      </c>
      <c r="E9170">
        <v>442.21</v>
      </c>
      <c r="F9170" s="24">
        <v>29.3</v>
      </c>
      <c r="G9170" s="24">
        <f t="shared" si="143"/>
        <v>471.51</v>
      </c>
    </row>
    <row r="9171" spans="1:7" x14ac:dyDescent="0.25">
      <c r="A9171" t="s">
        <v>311</v>
      </c>
      <c r="B9171" t="s">
        <v>314</v>
      </c>
      <c r="C9171" t="s">
        <v>459</v>
      </c>
      <c r="D9171" s="34">
        <v>45627</v>
      </c>
      <c r="E9171">
        <v>442.21</v>
      </c>
      <c r="F9171" s="24">
        <v>29.3</v>
      </c>
      <c r="G9171" s="24">
        <f t="shared" si="143"/>
        <v>471.51</v>
      </c>
    </row>
    <row r="9172" spans="1:7" x14ac:dyDescent="0.25">
      <c r="A9172" t="s">
        <v>311</v>
      </c>
      <c r="B9172" t="s">
        <v>314</v>
      </c>
      <c r="C9172" t="s">
        <v>460</v>
      </c>
      <c r="D9172" s="34">
        <v>45627</v>
      </c>
      <c r="E9172">
        <v>442.21</v>
      </c>
      <c r="F9172" s="24">
        <v>29.3</v>
      </c>
      <c r="G9172" s="24">
        <f t="shared" si="143"/>
        <v>471.51</v>
      </c>
    </row>
    <row r="9173" spans="1:7" x14ac:dyDescent="0.25">
      <c r="A9173" t="s">
        <v>311</v>
      </c>
      <c r="B9173" t="s">
        <v>314</v>
      </c>
      <c r="C9173" t="s">
        <v>461</v>
      </c>
      <c r="D9173" s="34">
        <v>45627</v>
      </c>
      <c r="E9173">
        <v>442.21</v>
      </c>
      <c r="F9173" s="24">
        <v>29.3</v>
      </c>
      <c r="G9173" s="24">
        <f t="shared" si="143"/>
        <v>471.51</v>
      </c>
    </row>
    <row r="9174" spans="1:7" x14ac:dyDescent="0.25">
      <c r="A9174" t="s">
        <v>311</v>
      </c>
      <c r="B9174" t="s">
        <v>314</v>
      </c>
      <c r="C9174" t="s">
        <v>462</v>
      </c>
      <c r="D9174" s="34">
        <v>45627</v>
      </c>
      <c r="E9174">
        <v>442.21</v>
      </c>
      <c r="F9174" s="24">
        <v>29.3</v>
      </c>
      <c r="G9174" s="24">
        <f t="shared" si="143"/>
        <v>471.51</v>
      </c>
    </row>
    <row r="9175" spans="1:7" x14ac:dyDescent="0.25">
      <c r="A9175" t="s">
        <v>311</v>
      </c>
      <c r="B9175" t="s">
        <v>314</v>
      </c>
      <c r="C9175" t="s">
        <v>463</v>
      </c>
      <c r="D9175" s="34">
        <v>45627</v>
      </c>
      <c r="E9175">
        <v>442.21</v>
      </c>
      <c r="F9175" s="24">
        <v>29.3</v>
      </c>
      <c r="G9175" s="24">
        <f t="shared" si="143"/>
        <v>471.51</v>
      </c>
    </row>
    <row r="9176" spans="1:7" x14ac:dyDescent="0.25">
      <c r="A9176" t="s">
        <v>311</v>
      </c>
      <c r="B9176" t="s">
        <v>314</v>
      </c>
      <c r="C9176" t="s">
        <v>464</v>
      </c>
      <c r="D9176" s="34">
        <v>45627</v>
      </c>
      <c r="E9176">
        <v>442.21</v>
      </c>
      <c r="F9176" s="24">
        <v>29.3</v>
      </c>
      <c r="G9176" s="24">
        <f t="shared" si="143"/>
        <v>471.51</v>
      </c>
    </row>
    <row r="9177" spans="1:7" x14ac:dyDescent="0.25">
      <c r="A9177" t="s">
        <v>311</v>
      </c>
      <c r="B9177" t="s">
        <v>314</v>
      </c>
      <c r="C9177" t="s">
        <v>465</v>
      </c>
      <c r="D9177" s="34">
        <v>45627</v>
      </c>
      <c r="E9177">
        <v>442.21</v>
      </c>
      <c r="F9177" s="24">
        <v>29.3</v>
      </c>
      <c r="G9177" s="24">
        <f t="shared" si="143"/>
        <v>471.51</v>
      </c>
    </row>
    <row r="9178" spans="1:7" x14ac:dyDescent="0.25">
      <c r="A9178" t="s">
        <v>311</v>
      </c>
      <c r="B9178" t="s">
        <v>314</v>
      </c>
      <c r="C9178" t="s">
        <v>466</v>
      </c>
      <c r="D9178" s="34">
        <v>45627</v>
      </c>
      <c r="E9178">
        <v>442.21</v>
      </c>
      <c r="F9178" s="24">
        <v>29.3</v>
      </c>
      <c r="G9178" s="24">
        <f t="shared" si="143"/>
        <v>471.51</v>
      </c>
    </row>
    <row r="9179" spans="1:7" x14ac:dyDescent="0.25">
      <c r="A9179" t="s">
        <v>311</v>
      </c>
      <c r="B9179" t="s">
        <v>314</v>
      </c>
      <c r="C9179" t="s">
        <v>467</v>
      </c>
      <c r="D9179" s="34">
        <v>45627</v>
      </c>
      <c r="E9179">
        <v>442.21</v>
      </c>
      <c r="F9179" s="24">
        <v>29.3</v>
      </c>
      <c r="G9179" s="24">
        <f t="shared" si="143"/>
        <v>471.51</v>
      </c>
    </row>
    <row r="9180" spans="1:7" x14ac:dyDescent="0.25">
      <c r="A9180" t="s">
        <v>311</v>
      </c>
      <c r="B9180" t="s">
        <v>314</v>
      </c>
      <c r="C9180" t="s">
        <v>468</v>
      </c>
      <c r="D9180" s="34">
        <v>45627</v>
      </c>
      <c r="E9180">
        <v>442.21</v>
      </c>
      <c r="F9180" s="24">
        <v>29.3</v>
      </c>
      <c r="G9180" s="24">
        <f t="shared" si="143"/>
        <v>471.51</v>
      </c>
    </row>
    <row r="9181" spans="1:7" x14ac:dyDescent="0.25">
      <c r="A9181" t="s">
        <v>311</v>
      </c>
      <c r="B9181" t="s">
        <v>314</v>
      </c>
      <c r="C9181" t="s">
        <v>469</v>
      </c>
      <c r="D9181" s="34">
        <v>45627</v>
      </c>
      <c r="E9181">
        <v>442.21</v>
      </c>
      <c r="F9181" s="24">
        <v>29.3</v>
      </c>
      <c r="G9181" s="24">
        <f t="shared" si="143"/>
        <v>471.51</v>
      </c>
    </row>
    <row r="9182" spans="1:7" x14ac:dyDescent="0.25">
      <c r="A9182" t="s">
        <v>311</v>
      </c>
      <c r="B9182" t="s">
        <v>314</v>
      </c>
      <c r="C9182" t="s">
        <v>470</v>
      </c>
      <c r="D9182" s="34">
        <v>45627</v>
      </c>
      <c r="E9182">
        <v>442.21</v>
      </c>
      <c r="F9182" s="24">
        <v>29.3</v>
      </c>
      <c r="G9182" s="24">
        <f t="shared" si="143"/>
        <v>471.51</v>
      </c>
    </row>
    <row r="9183" spans="1:7" x14ac:dyDescent="0.25">
      <c r="A9183" t="s">
        <v>311</v>
      </c>
      <c r="B9183" t="s">
        <v>314</v>
      </c>
      <c r="C9183" t="s">
        <v>471</v>
      </c>
      <c r="D9183" s="34">
        <v>45627</v>
      </c>
      <c r="E9183">
        <v>442.21</v>
      </c>
      <c r="F9183" s="24">
        <v>29.3</v>
      </c>
      <c r="G9183" s="24">
        <f t="shared" si="143"/>
        <v>471.51</v>
      </c>
    </row>
    <row r="9184" spans="1:7" x14ac:dyDescent="0.25">
      <c r="A9184" t="s">
        <v>311</v>
      </c>
      <c r="B9184" t="s">
        <v>314</v>
      </c>
      <c r="C9184" t="s">
        <v>472</v>
      </c>
      <c r="D9184" s="34">
        <v>45627</v>
      </c>
      <c r="E9184">
        <v>442.21</v>
      </c>
      <c r="F9184" s="24">
        <v>29.3</v>
      </c>
      <c r="G9184" s="24">
        <f t="shared" si="143"/>
        <v>471.51</v>
      </c>
    </row>
    <row r="9185" spans="1:7" x14ac:dyDescent="0.25">
      <c r="A9185" t="s">
        <v>311</v>
      </c>
      <c r="B9185" t="s">
        <v>314</v>
      </c>
      <c r="C9185" t="s">
        <v>473</v>
      </c>
      <c r="D9185" s="34">
        <v>45627</v>
      </c>
      <c r="E9185">
        <v>442.21</v>
      </c>
      <c r="F9185" s="24">
        <v>29.3</v>
      </c>
      <c r="G9185" s="24">
        <f t="shared" si="143"/>
        <v>471.51</v>
      </c>
    </row>
    <row r="9186" spans="1:7" x14ac:dyDescent="0.25">
      <c r="A9186" t="s">
        <v>311</v>
      </c>
      <c r="B9186" t="s">
        <v>314</v>
      </c>
      <c r="C9186" t="s">
        <v>474</v>
      </c>
      <c r="D9186" s="34">
        <v>45627</v>
      </c>
      <c r="E9186">
        <v>442.21</v>
      </c>
      <c r="F9186" s="24">
        <v>29.3</v>
      </c>
      <c r="G9186" s="24">
        <f t="shared" si="143"/>
        <v>471.51</v>
      </c>
    </row>
    <row r="9187" spans="1:7" x14ac:dyDescent="0.25">
      <c r="A9187" t="s">
        <v>311</v>
      </c>
      <c r="B9187" t="s">
        <v>314</v>
      </c>
      <c r="C9187" t="s">
        <v>475</v>
      </c>
      <c r="D9187" s="34">
        <v>45627</v>
      </c>
      <c r="E9187">
        <v>442.21</v>
      </c>
      <c r="F9187" s="24">
        <v>29.3</v>
      </c>
      <c r="G9187" s="24">
        <f t="shared" si="143"/>
        <v>471.51</v>
      </c>
    </row>
    <row r="9188" spans="1:7" x14ac:dyDescent="0.25">
      <c r="A9188" t="s">
        <v>311</v>
      </c>
      <c r="B9188" t="s">
        <v>314</v>
      </c>
      <c r="C9188" t="s">
        <v>476</v>
      </c>
      <c r="D9188" s="34">
        <v>45627</v>
      </c>
      <c r="E9188">
        <v>440.78</v>
      </c>
      <c r="F9188" s="24">
        <v>29.2</v>
      </c>
      <c r="G9188" s="24">
        <f t="shared" si="143"/>
        <v>469.97999999999996</v>
      </c>
    </row>
    <row r="9189" spans="1:7" x14ac:dyDescent="0.25">
      <c r="A9189" t="s">
        <v>311</v>
      </c>
      <c r="B9189" t="s">
        <v>314</v>
      </c>
      <c r="C9189" t="s">
        <v>477</v>
      </c>
      <c r="D9189" s="34">
        <v>45627</v>
      </c>
      <c r="E9189">
        <v>442.21</v>
      </c>
      <c r="F9189" s="24">
        <v>29.3</v>
      </c>
      <c r="G9189" s="24">
        <f t="shared" si="143"/>
        <v>471.51</v>
      </c>
    </row>
    <row r="9190" spans="1:7" x14ac:dyDescent="0.25">
      <c r="A9190" t="s">
        <v>311</v>
      </c>
      <c r="B9190" t="s">
        <v>314</v>
      </c>
      <c r="C9190" t="s">
        <v>478</v>
      </c>
      <c r="D9190" s="34">
        <v>45627</v>
      </c>
      <c r="E9190">
        <v>442.21</v>
      </c>
      <c r="F9190" s="24">
        <v>29.3</v>
      </c>
      <c r="G9190" s="24">
        <f t="shared" si="143"/>
        <v>471.51</v>
      </c>
    </row>
    <row r="9191" spans="1:7" x14ac:dyDescent="0.25">
      <c r="A9191" t="s">
        <v>311</v>
      </c>
      <c r="B9191" t="s">
        <v>314</v>
      </c>
      <c r="C9191" t="s">
        <v>479</v>
      </c>
      <c r="D9191" s="34">
        <v>45627</v>
      </c>
      <c r="E9191">
        <v>442.21</v>
      </c>
      <c r="F9191" s="24">
        <v>29.3</v>
      </c>
      <c r="G9191" s="24">
        <f t="shared" si="143"/>
        <v>471.51</v>
      </c>
    </row>
    <row r="9192" spans="1:7" x14ac:dyDescent="0.25">
      <c r="A9192" t="s">
        <v>311</v>
      </c>
      <c r="B9192" t="s">
        <v>314</v>
      </c>
      <c r="C9192" t="s">
        <v>480</v>
      </c>
      <c r="D9192" s="34">
        <v>45627</v>
      </c>
      <c r="E9192">
        <v>442.21</v>
      </c>
      <c r="F9192" s="24">
        <v>29.3</v>
      </c>
      <c r="G9192" s="24">
        <f t="shared" si="143"/>
        <v>471.51</v>
      </c>
    </row>
    <row r="9193" spans="1:7" x14ac:dyDescent="0.25">
      <c r="A9193" t="s">
        <v>311</v>
      </c>
      <c r="B9193" t="s">
        <v>314</v>
      </c>
      <c r="C9193" t="s">
        <v>481</v>
      </c>
      <c r="D9193" s="34">
        <v>45627</v>
      </c>
      <c r="E9193">
        <v>440.78</v>
      </c>
      <c r="F9193" s="24">
        <v>29.2</v>
      </c>
      <c r="G9193" s="24">
        <f t="shared" si="143"/>
        <v>469.97999999999996</v>
      </c>
    </row>
    <row r="9194" spans="1:7" x14ac:dyDescent="0.25">
      <c r="A9194" t="s">
        <v>311</v>
      </c>
      <c r="B9194" t="s">
        <v>314</v>
      </c>
      <c r="C9194" t="s">
        <v>482</v>
      </c>
      <c r="D9194" s="34">
        <v>45627</v>
      </c>
      <c r="E9194">
        <v>440.78</v>
      </c>
      <c r="F9194" s="24">
        <v>29.2</v>
      </c>
      <c r="G9194" s="24">
        <f t="shared" si="143"/>
        <v>469.97999999999996</v>
      </c>
    </row>
    <row r="9195" spans="1:7" x14ac:dyDescent="0.25">
      <c r="A9195" t="s">
        <v>311</v>
      </c>
      <c r="B9195" t="s">
        <v>314</v>
      </c>
      <c r="C9195" t="s">
        <v>483</v>
      </c>
      <c r="D9195" s="34">
        <v>45627</v>
      </c>
      <c r="E9195">
        <v>440.78</v>
      </c>
      <c r="F9195" s="24">
        <v>29.2</v>
      </c>
      <c r="G9195" s="24">
        <f t="shared" si="143"/>
        <v>469.97999999999996</v>
      </c>
    </row>
    <row r="9196" spans="1:7" x14ac:dyDescent="0.25">
      <c r="A9196" t="s">
        <v>311</v>
      </c>
      <c r="B9196" t="s">
        <v>314</v>
      </c>
      <c r="C9196" t="s">
        <v>484</v>
      </c>
      <c r="D9196" s="34">
        <v>45627</v>
      </c>
      <c r="E9196">
        <v>440.78</v>
      </c>
      <c r="F9196" s="24">
        <v>29.2</v>
      </c>
      <c r="G9196" s="24">
        <f t="shared" si="143"/>
        <v>469.97999999999996</v>
      </c>
    </row>
    <row r="9197" spans="1:7" x14ac:dyDescent="0.25">
      <c r="A9197" t="s">
        <v>311</v>
      </c>
      <c r="B9197" t="s">
        <v>314</v>
      </c>
      <c r="C9197" t="s">
        <v>485</v>
      </c>
      <c r="D9197" s="34">
        <v>45627</v>
      </c>
      <c r="E9197">
        <v>440.78</v>
      </c>
      <c r="F9197" s="24">
        <v>29.2</v>
      </c>
      <c r="G9197" s="24">
        <f t="shared" si="143"/>
        <v>469.97999999999996</v>
      </c>
    </row>
    <row r="9198" spans="1:7" x14ac:dyDescent="0.25">
      <c r="A9198" t="s">
        <v>311</v>
      </c>
      <c r="B9198" t="s">
        <v>314</v>
      </c>
      <c r="C9198" t="s">
        <v>486</v>
      </c>
      <c r="D9198" s="34">
        <v>45627</v>
      </c>
      <c r="E9198">
        <v>440.78</v>
      </c>
      <c r="F9198" s="24">
        <v>29.2</v>
      </c>
      <c r="G9198" s="24">
        <f t="shared" si="143"/>
        <v>469.97999999999996</v>
      </c>
    </row>
    <row r="9199" spans="1:7" x14ac:dyDescent="0.25">
      <c r="A9199" t="s">
        <v>311</v>
      </c>
      <c r="B9199" t="s">
        <v>314</v>
      </c>
      <c r="C9199" t="s">
        <v>487</v>
      </c>
      <c r="D9199" s="34">
        <v>45627</v>
      </c>
      <c r="E9199">
        <v>440.78</v>
      </c>
      <c r="F9199" s="24">
        <v>29.2</v>
      </c>
      <c r="G9199" s="24">
        <f t="shared" si="143"/>
        <v>469.97999999999996</v>
      </c>
    </row>
    <row r="9200" spans="1:7" x14ac:dyDescent="0.25">
      <c r="A9200" t="s">
        <v>311</v>
      </c>
      <c r="B9200" t="s">
        <v>314</v>
      </c>
      <c r="C9200" t="s">
        <v>488</v>
      </c>
      <c r="D9200" s="34">
        <v>45627</v>
      </c>
      <c r="E9200">
        <v>440.78</v>
      </c>
      <c r="F9200" s="24">
        <v>29.2</v>
      </c>
      <c r="G9200" s="24">
        <f t="shared" si="143"/>
        <v>469.97999999999996</v>
      </c>
    </row>
    <row r="9201" spans="1:7" x14ac:dyDescent="0.25">
      <c r="A9201" t="s">
        <v>311</v>
      </c>
      <c r="B9201" t="s">
        <v>314</v>
      </c>
      <c r="C9201" t="s">
        <v>489</v>
      </c>
      <c r="D9201" s="34">
        <v>45627</v>
      </c>
      <c r="E9201">
        <v>440.78</v>
      </c>
      <c r="F9201" s="24">
        <v>29.2</v>
      </c>
      <c r="G9201" s="24">
        <f t="shared" si="143"/>
        <v>469.97999999999996</v>
      </c>
    </row>
    <row r="9202" spans="1:7" x14ac:dyDescent="0.25">
      <c r="A9202" t="s">
        <v>311</v>
      </c>
      <c r="B9202" t="s">
        <v>314</v>
      </c>
      <c r="C9202" t="s">
        <v>490</v>
      </c>
      <c r="D9202" s="34">
        <v>45627</v>
      </c>
      <c r="E9202">
        <v>440.78</v>
      </c>
      <c r="F9202" s="24">
        <v>29.2</v>
      </c>
      <c r="G9202" s="24">
        <f t="shared" si="143"/>
        <v>469.97999999999996</v>
      </c>
    </row>
    <row r="9203" spans="1:7" x14ac:dyDescent="0.25">
      <c r="A9203" t="s">
        <v>311</v>
      </c>
      <c r="B9203" t="s">
        <v>314</v>
      </c>
      <c r="C9203" t="s">
        <v>491</v>
      </c>
      <c r="D9203" s="34">
        <v>45627</v>
      </c>
      <c r="E9203">
        <v>440.78</v>
      </c>
      <c r="F9203" s="24">
        <v>29.2</v>
      </c>
      <c r="G9203" s="24">
        <f t="shared" si="143"/>
        <v>469.97999999999996</v>
      </c>
    </row>
    <row r="9204" spans="1:7" x14ac:dyDescent="0.25">
      <c r="A9204" t="s">
        <v>311</v>
      </c>
      <c r="B9204" t="s">
        <v>314</v>
      </c>
      <c r="C9204" t="s">
        <v>492</v>
      </c>
      <c r="D9204" s="34">
        <v>45627</v>
      </c>
      <c r="E9204">
        <v>440.78</v>
      </c>
      <c r="F9204" s="24">
        <v>29.2</v>
      </c>
      <c r="G9204" s="24">
        <f t="shared" si="143"/>
        <v>469.97999999999996</v>
      </c>
    </row>
    <row r="9205" spans="1:7" x14ac:dyDescent="0.25">
      <c r="A9205" t="s">
        <v>311</v>
      </c>
      <c r="B9205" t="s">
        <v>314</v>
      </c>
      <c r="C9205" t="s">
        <v>493</v>
      </c>
      <c r="D9205" s="34">
        <v>45627</v>
      </c>
      <c r="E9205">
        <v>440.78</v>
      </c>
      <c r="F9205" s="24">
        <v>29.2</v>
      </c>
      <c r="G9205" s="24">
        <f t="shared" si="143"/>
        <v>469.97999999999996</v>
      </c>
    </row>
    <row r="9206" spans="1:7" x14ac:dyDescent="0.25">
      <c r="A9206" t="s">
        <v>311</v>
      </c>
      <c r="B9206" t="s">
        <v>314</v>
      </c>
      <c r="C9206" t="s">
        <v>494</v>
      </c>
      <c r="D9206" s="34">
        <v>45627</v>
      </c>
      <c r="E9206">
        <v>440.78</v>
      </c>
      <c r="F9206" s="24">
        <v>29.2</v>
      </c>
      <c r="G9206" s="24">
        <f t="shared" si="143"/>
        <v>469.97999999999996</v>
      </c>
    </row>
    <row r="9207" spans="1:7" x14ac:dyDescent="0.25">
      <c r="A9207" t="s">
        <v>311</v>
      </c>
      <c r="B9207" t="s">
        <v>314</v>
      </c>
      <c r="C9207" t="s">
        <v>495</v>
      </c>
      <c r="D9207" s="34">
        <v>45627</v>
      </c>
      <c r="E9207">
        <v>440.78</v>
      </c>
      <c r="F9207" s="24">
        <v>29.2</v>
      </c>
      <c r="G9207" s="24">
        <f t="shared" si="143"/>
        <v>469.97999999999996</v>
      </c>
    </row>
    <row r="9208" spans="1:7" x14ac:dyDescent="0.25">
      <c r="A9208" t="s">
        <v>311</v>
      </c>
      <c r="B9208" t="s">
        <v>314</v>
      </c>
      <c r="C9208" t="s">
        <v>496</v>
      </c>
      <c r="D9208" s="34">
        <v>45627</v>
      </c>
      <c r="E9208">
        <v>440.78</v>
      </c>
      <c r="F9208" s="24">
        <v>29.2</v>
      </c>
      <c r="G9208" s="24">
        <f t="shared" si="143"/>
        <v>469.97999999999996</v>
      </c>
    </row>
    <row r="9209" spans="1:7" x14ac:dyDescent="0.25">
      <c r="A9209" t="s">
        <v>311</v>
      </c>
      <c r="B9209" t="s">
        <v>314</v>
      </c>
      <c r="C9209" t="s">
        <v>497</v>
      </c>
      <c r="D9209" s="34">
        <v>45627</v>
      </c>
      <c r="E9209">
        <v>440.78</v>
      </c>
      <c r="F9209" s="24">
        <v>29.2</v>
      </c>
      <c r="G9209" s="24">
        <f t="shared" si="143"/>
        <v>469.97999999999996</v>
      </c>
    </row>
    <row r="9210" spans="1:7" x14ac:dyDescent="0.25">
      <c r="A9210" t="s">
        <v>311</v>
      </c>
      <c r="B9210" t="s">
        <v>314</v>
      </c>
      <c r="C9210" t="s">
        <v>498</v>
      </c>
      <c r="D9210" s="34">
        <v>45627</v>
      </c>
      <c r="E9210">
        <v>440.78</v>
      </c>
      <c r="F9210" s="24">
        <v>29.2</v>
      </c>
      <c r="G9210" s="24">
        <f t="shared" si="143"/>
        <v>469.97999999999996</v>
      </c>
    </row>
    <row r="9211" spans="1:7" x14ac:dyDescent="0.25">
      <c r="A9211" t="s">
        <v>311</v>
      </c>
      <c r="B9211" t="s">
        <v>314</v>
      </c>
      <c r="C9211" t="s">
        <v>499</v>
      </c>
      <c r="D9211" s="34">
        <v>45627</v>
      </c>
      <c r="E9211">
        <v>440.78</v>
      </c>
      <c r="F9211" s="24">
        <v>29.2</v>
      </c>
      <c r="G9211" s="24">
        <f t="shared" si="143"/>
        <v>469.97999999999996</v>
      </c>
    </row>
    <row r="9212" spans="1:7" x14ac:dyDescent="0.25">
      <c r="A9212" t="s">
        <v>311</v>
      </c>
      <c r="B9212" t="s">
        <v>314</v>
      </c>
      <c r="C9212" t="s">
        <v>500</v>
      </c>
      <c r="D9212" s="34">
        <v>45627</v>
      </c>
      <c r="E9212">
        <v>440.78</v>
      </c>
      <c r="F9212" s="24">
        <v>29.2</v>
      </c>
      <c r="G9212" s="24">
        <f t="shared" si="143"/>
        <v>469.97999999999996</v>
      </c>
    </row>
    <row r="9213" spans="1:7" x14ac:dyDescent="0.25">
      <c r="A9213" t="s">
        <v>311</v>
      </c>
      <c r="B9213" t="s">
        <v>314</v>
      </c>
      <c r="C9213" t="s">
        <v>501</v>
      </c>
      <c r="D9213" s="34">
        <v>45627</v>
      </c>
      <c r="E9213">
        <v>440.78</v>
      </c>
      <c r="F9213" s="24">
        <v>29.2</v>
      </c>
      <c r="G9213" s="24">
        <f t="shared" si="143"/>
        <v>469.97999999999996</v>
      </c>
    </row>
    <row r="9214" spans="1:7" x14ac:dyDescent="0.25">
      <c r="A9214" t="s">
        <v>311</v>
      </c>
      <c r="B9214" t="s">
        <v>314</v>
      </c>
      <c r="C9214" t="s">
        <v>502</v>
      </c>
      <c r="D9214" s="34">
        <v>45627</v>
      </c>
      <c r="E9214">
        <v>440.78</v>
      </c>
      <c r="F9214" s="24">
        <v>29.2</v>
      </c>
      <c r="G9214" s="24">
        <f t="shared" si="143"/>
        <v>469.97999999999996</v>
      </c>
    </row>
    <row r="9215" spans="1:7" x14ac:dyDescent="0.25">
      <c r="A9215" t="s">
        <v>311</v>
      </c>
      <c r="B9215" t="s">
        <v>314</v>
      </c>
      <c r="C9215" t="s">
        <v>503</v>
      </c>
      <c r="D9215" s="34">
        <v>45627</v>
      </c>
      <c r="E9215">
        <v>440.78</v>
      </c>
      <c r="F9215" s="24">
        <v>29.2</v>
      </c>
      <c r="G9215" s="24">
        <f t="shared" si="143"/>
        <v>469.97999999999996</v>
      </c>
    </row>
    <row r="9216" spans="1:7" x14ac:dyDescent="0.25">
      <c r="A9216" t="s">
        <v>311</v>
      </c>
      <c r="B9216" t="s">
        <v>314</v>
      </c>
      <c r="C9216" t="s">
        <v>504</v>
      </c>
      <c r="D9216" s="34">
        <v>45627</v>
      </c>
      <c r="E9216">
        <v>440.78</v>
      </c>
      <c r="F9216" s="24">
        <v>29.2</v>
      </c>
      <c r="G9216" s="24">
        <f t="shared" si="143"/>
        <v>469.97999999999996</v>
      </c>
    </row>
    <row r="9217" spans="1:8" x14ac:dyDescent="0.25">
      <c r="A9217" t="s">
        <v>311</v>
      </c>
      <c r="B9217" t="s">
        <v>314</v>
      </c>
      <c r="C9217" t="s">
        <v>505</v>
      </c>
      <c r="D9217" s="34">
        <v>45627</v>
      </c>
      <c r="E9217">
        <v>440.78</v>
      </c>
      <c r="F9217" s="24">
        <v>29.2</v>
      </c>
      <c r="G9217" s="24">
        <f t="shared" si="143"/>
        <v>469.97999999999996</v>
      </c>
      <c r="H9217" s="37">
        <f>SUM(G6914:G9217)</f>
        <v>15460788.480000164</v>
      </c>
    </row>
    <row r="9218" spans="1:8" x14ac:dyDescent="0.25">
      <c r="A9218" t="s">
        <v>311</v>
      </c>
      <c r="B9218" t="s">
        <v>312</v>
      </c>
      <c r="C9218" t="s">
        <v>313</v>
      </c>
      <c r="D9218" s="34">
        <v>45658</v>
      </c>
      <c r="E9218">
        <v>968847.74</v>
      </c>
      <c r="F9218" s="24">
        <v>229644.36</v>
      </c>
      <c r="G9218" s="24">
        <f t="shared" si="143"/>
        <v>1198492.1000000001</v>
      </c>
    </row>
    <row r="9219" spans="1:8" x14ac:dyDescent="0.25">
      <c r="A9219" t="s">
        <v>311</v>
      </c>
      <c r="B9219" t="s">
        <v>314</v>
      </c>
      <c r="C9219" t="s">
        <v>315</v>
      </c>
      <c r="D9219" s="34">
        <v>45658</v>
      </c>
      <c r="E9219">
        <v>442.12</v>
      </c>
      <c r="F9219" s="24">
        <v>27.86</v>
      </c>
      <c r="G9219" s="24">
        <f t="shared" ref="G9219:G9282" si="144">SUM(E9219:F9219)</f>
        <v>469.98</v>
      </c>
    </row>
    <row r="9220" spans="1:8" x14ac:dyDescent="0.25">
      <c r="A9220" t="s">
        <v>311</v>
      </c>
      <c r="B9220" t="s">
        <v>314</v>
      </c>
      <c r="C9220" t="s">
        <v>316</v>
      </c>
      <c r="D9220" s="34">
        <v>45658</v>
      </c>
      <c r="E9220">
        <v>443.56</v>
      </c>
      <c r="F9220" s="24">
        <v>27.95</v>
      </c>
      <c r="G9220" s="24">
        <f t="shared" si="144"/>
        <v>471.51</v>
      </c>
    </row>
    <row r="9221" spans="1:8" x14ac:dyDescent="0.25">
      <c r="A9221" t="s">
        <v>311</v>
      </c>
      <c r="B9221" t="s">
        <v>314</v>
      </c>
      <c r="C9221" t="s">
        <v>317</v>
      </c>
      <c r="D9221" s="34">
        <v>45658</v>
      </c>
      <c r="E9221">
        <v>442.12</v>
      </c>
      <c r="F9221" s="24">
        <v>27.86</v>
      </c>
      <c r="G9221" s="24">
        <f t="shared" si="144"/>
        <v>469.98</v>
      </c>
    </row>
    <row r="9222" spans="1:8" x14ac:dyDescent="0.25">
      <c r="A9222" t="s">
        <v>311</v>
      </c>
      <c r="B9222" t="s">
        <v>314</v>
      </c>
      <c r="C9222" t="s">
        <v>318</v>
      </c>
      <c r="D9222" s="34">
        <v>45658</v>
      </c>
      <c r="E9222">
        <v>443.56</v>
      </c>
      <c r="F9222" s="24">
        <v>27.95</v>
      </c>
      <c r="G9222" s="24">
        <f t="shared" si="144"/>
        <v>471.51</v>
      </c>
    </row>
    <row r="9223" spans="1:8" x14ac:dyDescent="0.25">
      <c r="A9223" t="s">
        <v>311</v>
      </c>
      <c r="B9223" t="s">
        <v>314</v>
      </c>
      <c r="C9223" t="s">
        <v>319</v>
      </c>
      <c r="D9223" s="34">
        <v>45658</v>
      </c>
      <c r="E9223">
        <v>443.56</v>
      </c>
      <c r="F9223" s="24">
        <v>27.95</v>
      </c>
      <c r="G9223" s="24">
        <f t="shared" si="144"/>
        <v>471.51</v>
      </c>
    </row>
    <row r="9224" spans="1:8" x14ac:dyDescent="0.25">
      <c r="A9224" t="s">
        <v>311</v>
      </c>
      <c r="B9224" t="s">
        <v>314</v>
      </c>
      <c r="C9224" t="s">
        <v>320</v>
      </c>
      <c r="D9224" s="34">
        <v>45658</v>
      </c>
      <c r="E9224">
        <v>443.56</v>
      </c>
      <c r="F9224" s="24">
        <v>27.95</v>
      </c>
      <c r="G9224" s="24">
        <f t="shared" si="144"/>
        <v>471.51</v>
      </c>
    </row>
    <row r="9225" spans="1:8" x14ac:dyDescent="0.25">
      <c r="A9225" t="s">
        <v>311</v>
      </c>
      <c r="B9225" t="s">
        <v>314</v>
      </c>
      <c r="C9225" t="s">
        <v>321</v>
      </c>
      <c r="D9225" s="34">
        <v>45658</v>
      </c>
      <c r="E9225">
        <v>442.12</v>
      </c>
      <c r="F9225" s="24">
        <v>27.86</v>
      </c>
      <c r="G9225" s="24">
        <f t="shared" si="144"/>
        <v>469.98</v>
      </c>
    </row>
    <row r="9226" spans="1:8" x14ac:dyDescent="0.25">
      <c r="A9226" t="s">
        <v>311</v>
      </c>
      <c r="B9226" t="s">
        <v>314</v>
      </c>
      <c r="C9226" t="s">
        <v>322</v>
      </c>
      <c r="D9226" s="34">
        <v>45658</v>
      </c>
      <c r="E9226">
        <v>443.56</v>
      </c>
      <c r="F9226" s="24">
        <v>27.95</v>
      </c>
      <c r="G9226" s="24">
        <f t="shared" si="144"/>
        <v>471.51</v>
      </c>
    </row>
    <row r="9227" spans="1:8" x14ac:dyDescent="0.25">
      <c r="A9227" t="s">
        <v>311</v>
      </c>
      <c r="B9227" t="s">
        <v>314</v>
      </c>
      <c r="C9227" t="s">
        <v>323</v>
      </c>
      <c r="D9227" s="34">
        <v>45658</v>
      </c>
      <c r="E9227">
        <v>442.12</v>
      </c>
      <c r="F9227" s="24">
        <v>27.86</v>
      </c>
      <c r="G9227" s="24">
        <f t="shared" si="144"/>
        <v>469.98</v>
      </c>
    </row>
    <row r="9228" spans="1:8" x14ac:dyDescent="0.25">
      <c r="A9228" t="s">
        <v>311</v>
      </c>
      <c r="B9228" t="s">
        <v>314</v>
      </c>
      <c r="C9228" t="s">
        <v>324</v>
      </c>
      <c r="D9228" s="34">
        <v>45658</v>
      </c>
      <c r="E9228">
        <v>443.56</v>
      </c>
      <c r="F9228" s="24">
        <v>27.95</v>
      </c>
      <c r="G9228" s="24">
        <f t="shared" si="144"/>
        <v>471.51</v>
      </c>
    </row>
    <row r="9229" spans="1:8" x14ac:dyDescent="0.25">
      <c r="A9229" t="s">
        <v>311</v>
      </c>
      <c r="B9229" t="s">
        <v>314</v>
      </c>
      <c r="C9229" t="s">
        <v>325</v>
      </c>
      <c r="D9229" s="34">
        <v>45658</v>
      </c>
      <c r="E9229">
        <v>442.12</v>
      </c>
      <c r="F9229" s="24">
        <v>27.86</v>
      </c>
      <c r="G9229" s="24">
        <f t="shared" si="144"/>
        <v>469.98</v>
      </c>
    </row>
    <row r="9230" spans="1:8" x14ac:dyDescent="0.25">
      <c r="A9230" t="s">
        <v>311</v>
      </c>
      <c r="B9230" t="s">
        <v>314</v>
      </c>
      <c r="C9230" t="s">
        <v>326</v>
      </c>
      <c r="D9230" s="34">
        <v>45658</v>
      </c>
      <c r="E9230">
        <v>443.56</v>
      </c>
      <c r="F9230" s="24">
        <v>27.95</v>
      </c>
      <c r="G9230" s="24">
        <f t="shared" si="144"/>
        <v>471.51</v>
      </c>
    </row>
    <row r="9231" spans="1:8" x14ac:dyDescent="0.25">
      <c r="A9231" t="s">
        <v>311</v>
      </c>
      <c r="B9231" t="s">
        <v>314</v>
      </c>
      <c r="C9231" t="s">
        <v>327</v>
      </c>
      <c r="D9231" s="34">
        <v>45658</v>
      </c>
      <c r="E9231">
        <v>443.56</v>
      </c>
      <c r="F9231" s="24">
        <v>27.95</v>
      </c>
      <c r="G9231" s="24">
        <f t="shared" si="144"/>
        <v>471.51</v>
      </c>
    </row>
    <row r="9232" spans="1:8" x14ac:dyDescent="0.25">
      <c r="A9232" t="s">
        <v>311</v>
      </c>
      <c r="B9232" t="s">
        <v>314</v>
      </c>
      <c r="C9232" t="s">
        <v>328</v>
      </c>
      <c r="D9232" s="34">
        <v>45658</v>
      </c>
      <c r="E9232">
        <v>443.56</v>
      </c>
      <c r="F9232" s="24">
        <v>27.95</v>
      </c>
      <c r="G9232" s="24">
        <f t="shared" si="144"/>
        <v>471.51</v>
      </c>
    </row>
    <row r="9233" spans="1:7" x14ac:dyDescent="0.25">
      <c r="A9233" t="s">
        <v>311</v>
      </c>
      <c r="B9233" t="s">
        <v>314</v>
      </c>
      <c r="C9233" t="s">
        <v>329</v>
      </c>
      <c r="D9233" s="34">
        <v>45658</v>
      </c>
      <c r="E9233">
        <v>443.56</v>
      </c>
      <c r="F9233" s="24">
        <v>27.95</v>
      </c>
      <c r="G9233" s="24">
        <f t="shared" si="144"/>
        <v>471.51</v>
      </c>
    </row>
    <row r="9234" spans="1:7" x14ac:dyDescent="0.25">
      <c r="A9234" t="s">
        <v>311</v>
      </c>
      <c r="B9234" t="s">
        <v>314</v>
      </c>
      <c r="C9234" t="s">
        <v>330</v>
      </c>
      <c r="D9234" s="34">
        <v>45658</v>
      </c>
      <c r="E9234">
        <v>442.12</v>
      </c>
      <c r="F9234" s="24">
        <v>27.86</v>
      </c>
      <c r="G9234" s="24">
        <f t="shared" si="144"/>
        <v>469.98</v>
      </c>
    </row>
    <row r="9235" spans="1:7" x14ac:dyDescent="0.25">
      <c r="A9235" t="s">
        <v>311</v>
      </c>
      <c r="B9235" t="s">
        <v>314</v>
      </c>
      <c r="C9235" t="s">
        <v>331</v>
      </c>
      <c r="D9235" s="34">
        <v>45658</v>
      </c>
      <c r="E9235">
        <v>443.56</v>
      </c>
      <c r="F9235" s="24">
        <v>27.95</v>
      </c>
      <c r="G9235" s="24">
        <f t="shared" si="144"/>
        <v>471.51</v>
      </c>
    </row>
    <row r="9236" spans="1:7" x14ac:dyDescent="0.25">
      <c r="A9236" t="s">
        <v>311</v>
      </c>
      <c r="B9236" t="s">
        <v>314</v>
      </c>
      <c r="C9236" t="s">
        <v>332</v>
      </c>
      <c r="D9236" s="34">
        <v>45658</v>
      </c>
      <c r="E9236">
        <v>443.56</v>
      </c>
      <c r="F9236" s="24">
        <v>27.95</v>
      </c>
      <c r="G9236" s="24">
        <f t="shared" si="144"/>
        <v>471.51</v>
      </c>
    </row>
    <row r="9237" spans="1:7" x14ac:dyDescent="0.25">
      <c r="A9237" t="s">
        <v>311</v>
      </c>
      <c r="B9237" t="s">
        <v>314</v>
      </c>
      <c r="C9237" t="s">
        <v>333</v>
      </c>
      <c r="D9237" s="34">
        <v>45658</v>
      </c>
      <c r="E9237">
        <v>443.56</v>
      </c>
      <c r="F9237" s="24">
        <v>27.95</v>
      </c>
      <c r="G9237" s="24">
        <f t="shared" si="144"/>
        <v>471.51</v>
      </c>
    </row>
    <row r="9238" spans="1:7" x14ac:dyDescent="0.25">
      <c r="A9238" t="s">
        <v>311</v>
      </c>
      <c r="B9238" t="s">
        <v>314</v>
      </c>
      <c r="C9238" t="s">
        <v>334</v>
      </c>
      <c r="D9238" s="34">
        <v>45658</v>
      </c>
      <c r="E9238">
        <v>442.12</v>
      </c>
      <c r="F9238" s="24">
        <v>27.86</v>
      </c>
      <c r="G9238" s="24">
        <f t="shared" si="144"/>
        <v>469.98</v>
      </c>
    </row>
    <row r="9239" spans="1:7" x14ac:dyDescent="0.25">
      <c r="A9239" t="s">
        <v>311</v>
      </c>
      <c r="B9239" t="s">
        <v>314</v>
      </c>
      <c r="C9239" t="s">
        <v>335</v>
      </c>
      <c r="D9239" s="34">
        <v>45658</v>
      </c>
      <c r="E9239">
        <v>443.56</v>
      </c>
      <c r="F9239" s="24">
        <v>27.95</v>
      </c>
      <c r="G9239" s="24">
        <f t="shared" si="144"/>
        <v>471.51</v>
      </c>
    </row>
    <row r="9240" spans="1:7" x14ac:dyDescent="0.25">
      <c r="A9240" t="s">
        <v>311</v>
      </c>
      <c r="B9240" t="s">
        <v>314</v>
      </c>
      <c r="C9240" t="s">
        <v>336</v>
      </c>
      <c r="D9240" s="34">
        <v>45658</v>
      </c>
      <c r="E9240">
        <v>443.56</v>
      </c>
      <c r="F9240" s="24">
        <v>27.95</v>
      </c>
      <c r="G9240" s="24">
        <f t="shared" si="144"/>
        <v>471.51</v>
      </c>
    </row>
    <row r="9241" spans="1:7" x14ac:dyDescent="0.25">
      <c r="A9241" t="s">
        <v>311</v>
      </c>
      <c r="B9241" t="s">
        <v>314</v>
      </c>
      <c r="C9241" t="s">
        <v>337</v>
      </c>
      <c r="D9241" s="34">
        <v>45658</v>
      </c>
      <c r="E9241">
        <v>442.12</v>
      </c>
      <c r="F9241" s="24">
        <v>27.86</v>
      </c>
      <c r="G9241" s="24">
        <f t="shared" si="144"/>
        <v>469.98</v>
      </c>
    </row>
    <row r="9242" spans="1:7" x14ac:dyDescent="0.25">
      <c r="A9242" t="s">
        <v>311</v>
      </c>
      <c r="B9242" t="s">
        <v>314</v>
      </c>
      <c r="C9242" t="s">
        <v>338</v>
      </c>
      <c r="D9242" s="34">
        <v>45658</v>
      </c>
      <c r="E9242">
        <v>442.12</v>
      </c>
      <c r="F9242" s="24">
        <v>27.86</v>
      </c>
      <c r="G9242" s="24">
        <f t="shared" si="144"/>
        <v>469.98</v>
      </c>
    </row>
    <row r="9243" spans="1:7" x14ac:dyDescent="0.25">
      <c r="A9243" t="s">
        <v>311</v>
      </c>
      <c r="B9243" t="s">
        <v>314</v>
      </c>
      <c r="C9243" t="s">
        <v>339</v>
      </c>
      <c r="D9243" s="34">
        <v>45658</v>
      </c>
      <c r="E9243">
        <v>442.12</v>
      </c>
      <c r="F9243" s="24">
        <v>27.86</v>
      </c>
      <c r="G9243" s="24">
        <f t="shared" si="144"/>
        <v>469.98</v>
      </c>
    </row>
    <row r="9244" spans="1:7" x14ac:dyDescent="0.25">
      <c r="A9244" t="s">
        <v>311</v>
      </c>
      <c r="B9244" t="s">
        <v>314</v>
      </c>
      <c r="C9244" t="s">
        <v>340</v>
      </c>
      <c r="D9244" s="34">
        <v>45658</v>
      </c>
      <c r="E9244">
        <v>442.12</v>
      </c>
      <c r="F9244" s="24">
        <v>27.86</v>
      </c>
      <c r="G9244" s="24">
        <f t="shared" si="144"/>
        <v>469.98</v>
      </c>
    </row>
    <row r="9245" spans="1:7" x14ac:dyDescent="0.25">
      <c r="A9245" t="s">
        <v>311</v>
      </c>
      <c r="B9245" t="s">
        <v>314</v>
      </c>
      <c r="C9245" t="s">
        <v>341</v>
      </c>
      <c r="D9245" s="34">
        <v>45658</v>
      </c>
      <c r="E9245">
        <v>442.12</v>
      </c>
      <c r="F9245" s="24">
        <v>27.86</v>
      </c>
      <c r="G9245" s="24">
        <f t="shared" si="144"/>
        <v>469.98</v>
      </c>
    </row>
    <row r="9246" spans="1:7" x14ac:dyDescent="0.25">
      <c r="A9246" t="s">
        <v>311</v>
      </c>
      <c r="B9246" t="s">
        <v>314</v>
      </c>
      <c r="C9246" t="s">
        <v>342</v>
      </c>
      <c r="D9246" s="34">
        <v>45658</v>
      </c>
      <c r="E9246">
        <v>442.12</v>
      </c>
      <c r="F9246" s="24">
        <v>27.86</v>
      </c>
      <c r="G9246" s="24">
        <f t="shared" si="144"/>
        <v>469.98</v>
      </c>
    </row>
    <row r="9247" spans="1:7" x14ac:dyDescent="0.25">
      <c r="A9247" t="s">
        <v>311</v>
      </c>
      <c r="B9247" t="s">
        <v>314</v>
      </c>
      <c r="C9247" t="s">
        <v>343</v>
      </c>
      <c r="D9247" s="34">
        <v>45658</v>
      </c>
      <c r="E9247">
        <v>442.12</v>
      </c>
      <c r="F9247" s="24">
        <v>27.86</v>
      </c>
      <c r="G9247" s="24">
        <f t="shared" si="144"/>
        <v>469.98</v>
      </c>
    </row>
    <row r="9248" spans="1:7" x14ac:dyDescent="0.25">
      <c r="A9248" t="s">
        <v>311</v>
      </c>
      <c r="B9248" t="s">
        <v>314</v>
      </c>
      <c r="C9248" t="s">
        <v>344</v>
      </c>
      <c r="D9248" s="34">
        <v>45658</v>
      </c>
      <c r="E9248">
        <v>442.12</v>
      </c>
      <c r="F9248" s="24">
        <v>27.86</v>
      </c>
      <c r="G9248" s="24">
        <f t="shared" si="144"/>
        <v>469.98</v>
      </c>
    </row>
    <row r="9249" spans="1:7" x14ac:dyDescent="0.25">
      <c r="A9249" t="s">
        <v>311</v>
      </c>
      <c r="B9249" t="s">
        <v>314</v>
      </c>
      <c r="C9249" t="s">
        <v>345</v>
      </c>
      <c r="D9249" s="34">
        <v>45658</v>
      </c>
      <c r="E9249">
        <v>442.12</v>
      </c>
      <c r="F9249" s="24">
        <v>27.86</v>
      </c>
      <c r="G9249" s="24">
        <f t="shared" si="144"/>
        <v>469.98</v>
      </c>
    </row>
    <row r="9250" spans="1:7" x14ac:dyDescent="0.25">
      <c r="A9250" t="s">
        <v>311</v>
      </c>
      <c r="B9250" t="s">
        <v>314</v>
      </c>
      <c r="C9250" t="s">
        <v>346</v>
      </c>
      <c r="D9250" s="34">
        <v>45658</v>
      </c>
      <c r="E9250">
        <v>442.12</v>
      </c>
      <c r="F9250" s="24">
        <v>27.86</v>
      </c>
      <c r="G9250" s="24">
        <f t="shared" si="144"/>
        <v>469.98</v>
      </c>
    </row>
    <row r="9251" spans="1:7" x14ac:dyDescent="0.25">
      <c r="A9251" t="s">
        <v>311</v>
      </c>
      <c r="B9251" t="s">
        <v>314</v>
      </c>
      <c r="C9251" t="s">
        <v>347</v>
      </c>
      <c r="D9251" s="34">
        <v>45658</v>
      </c>
      <c r="E9251">
        <v>442.12</v>
      </c>
      <c r="F9251" s="24">
        <v>27.86</v>
      </c>
      <c r="G9251" s="24">
        <f t="shared" si="144"/>
        <v>469.98</v>
      </c>
    </row>
    <row r="9252" spans="1:7" x14ac:dyDescent="0.25">
      <c r="A9252" t="s">
        <v>311</v>
      </c>
      <c r="B9252" t="s">
        <v>314</v>
      </c>
      <c r="C9252" t="s">
        <v>348</v>
      </c>
      <c r="D9252" s="34">
        <v>45658</v>
      </c>
      <c r="E9252">
        <v>442.12</v>
      </c>
      <c r="F9252" s="24">
        <v>27.86</v>
      </c>
      <c r="G9252" s="24">
        <f t="shared" si="144"/>
        <v>469.98</v>
      </c>
    </row>
    <row r="9253" spans="1:7" x14ac:dyDescent="0.25">
      <c r="A9253" t="s">
        <v>311</v>
      </c>
      <c r="B9253" t="s">
        <v>314</v>
      </c>
      <c r="C9253" t="s">
        <v>349</v>
      </c>
      <c r="D9253" s="34">
        <v>45658</v>
      </c>
      <c r="E9253">
        <v>443.56</v>
      </c>
      <c r="F9253" s="24">
        <v>27.95</v>
      </c>
      <c r="G9253" s="24">
        <f t="shared" si="144"/>
        <v>471.51</v>
      </c>
    </row>
    <row r="9254" spans="1:7" x14ac:dyDescent="0.25">
      <c r="A9254" t="s">
        <v>311</v>
      </c>
      <c r="B9254" t="s">
        <v>314</v>
      </c>
      <c r="C9254" t="s">
        <v>350</v>
      </c>
      <c r="D9254" s="34">
        <v>45658</v>
      </c>
      <c r="E9254">
        <v>442.12</v>
      </c>
      <c r="F9254" s="24">
        <v>27.86</v>
      </c>
      <c r="G9254" s="24">
        <f t="shared" si="144"/>
        <v>469.98</v>
      </c>
    </row>
    <row r="9255" spans="1:7" x14ac:dyDescent="0.25">
      <c r="A9255" t="s">
        <v>311</v>
      </c>
      <c r="B9255" t="s">
        <v>314</v>
      </c>
      <c r="C9255" t="s">
        <v>351</v>
      </c>
      <c r="D9255" s="34">
        <v>45658</v>
      </c>
      <c r="E9255">
        <v>443.56</v>
      </c>
      <c r="F9255" s="24">
        <v>27.95</v>
      </c>
      <c r="G9255" s="24">
        <f t="shared" si="144"/>
        <v>471.51</v>
      </c>
    </row>
    <row r="9256" spans="1:7" x14ac:dyDescent="0.25">
      <c r="A9256" t="s">
        <v>311</v>
      </c>
      <c r="B9256" t="s">
        <v>314</v>
      </c>
      <c r="C9256" t="s">
        <v>352</v>
      </c>
      <c r="D9256" s="34">
        <v>45658</v>
      </c>
      <c r="E9256">
        <v>443.56</v>
      </c>
      <c r="F9256" s="24">
        <v>27.95</v>
      </c>
      <c r="G9256" s="24">
        <f t="shared" si="144"/>
        <v>471.51</v>
      </c>
    </row>
    <row r="9257" spans="1:7" x14ac:dyDescent="0.25">
      <c r="A9257" t="s">
        <v>311</v>
      </c>
      <c r="B9257" t="s">
        <v>314</v>
      </c>
      <c r="C9257" t="s">
        <v>353</v>
      </c>
      <c r="D9257" s="34">
        <v>45658</v>
      </c>
      <c r="E9257">
        <v>442.12</v>
      </c>
      <c r="F9257" s="24">
        <v>27.86</v>
      </c>
      <c r="G9257" s="24">
        <f t="shared" si="144"/>
        <v>469.98</v>
      </c>
    </row>
    <row r="9258" spans="1:7" x14ac:dyDescent="0.25">
      <c r="A9258" t="s">
        <v>311</v>
      </c>
      <c r="B9258" t="s">
        <v>314</v>
      </c>
      <c r="C9258" t="s">
        <v>354</v>
      </c>
      <c r="D9258" s="34">
        <v>45658</v>
      </c>
      <c r="E9258">
        <v>443.56</v>
      </c>
      <c r="F9258" s="24">
        <v>27.95</v>
      </c>
      <c r="G9258" s="24">
        <f t="shared" si="144"/>
        <v>471.51</v>
      </c>
    </row>
    <row r="9259" spans="1:7" x14ac:dyDescent="0.25">
      <c r="A9259" t="s">
        <v>311</v>
      </c>
      <c r="B9259" t="s">
        <v>314</v>
      </c>
      <c r="C9259" t="s">
        <v>355</v>
      </c>
      <c r="D9259" s="34">
        <v>45658</v>
      </c>
      <c r="E9259">
        <v>443.56</v>
      </c>
      <c r="F9259" s="24">
        <v>27.95</v>
      </c>
      <c r="G9259" s="24">
        <f t="shared" si="144"/>
        <v>471.51</v>
      </c>
    </row>
    <row r="9260" spans="1:7" x14ac:dyDescent="0.25">
      <c r="A9260" t="s">
        <v>311</v>
      </c>
      <c r="B9260" t="s">
        <v>314</v>
      </c>
      <c r="C9260" t="s">
        <v>356</v>
      </c>
      <c r="D9260" s="34">
        <v>45658</v>
      </c>
      <c r="E9260">
        <v>443.56</v>
      </c>
      <c r="F9260" s="24">
        <v>27.95</v>
      </c>
      <c r="G9260" s="24">
        <f t="shared" si="144"/>
        <v>471.51</v>
      </c>
    </row>
    <row r="9261" spans="1:7" x14ac:dyDescent="0.25">
      <c r="A9261" t="s">
        <v>311</v>
      </c>
      <c r="B9261" t="s">
        <v>314</v>
      </c>
      <c r="C9261" t="s">
        <v>357</v>
      </c>
      <c r="D9261" s="34">
        <v>45658</v>
      </c>
      <c r="E9261">
        <v>443.56</v>
      </c>
      <c r="F9261" s="24">
        <v>27.95</v>
      </c>
      <c r="G9261" s="24">
        <f t="shared" si="144"/>
        <v>471.51</v>
      </c>
    </row>
    <row r="9262" spans="1:7" x14ac:dyDescent="0.25">
      <c r="A9262" t="s">
        <v>311</v>
      </c>
      <c r="B9262" t="s">
        <v>314</v>
      </c>
      <c r="C9262" t="s">
        <v>358</v>
      </c>
      <c r="D9262" s="34">
        <v>45658</v>
      </c>
      <c r="E9262">
        <v>443.56</v>
      </c>
      <c r="F9262" s="24">
        <v>27.95</v>
      </c>
      <c r="G9262" s="24">
        <f t="shared" si="144"/>
        <v>471.51</v>
      </c>
    </row>
    <row r="9263" spans="1:7" x14ac:dyDescent="0.25">
      <c r="A9263" t="s">
        <v>311</v>
      </c>
      <c r="B9263" t="s">
        <v>314</v>
      </c>
      <c r="C9263" t="s">
        <v>359</v>
      </c>
      <c r="D9263" s="34">
        <v>45658</v>
      </c>
      <c r="E9263">
        <v>443.56</v>
      </c>
      <c r="F9263" s="24">
        <v>27.95</v>
      </c>
      <c r="G9263" s="24">
        <f t="shared" si="144"/>
        <v>471.51</v>
      </c>
    </row>
    <row r="9264" spans="1:7" x14ac:dyDescent="0.25">
      <c r="A9264" t="s">
        <v>311</v>
      </c>
      <c r="B9264" t="s">
        <v>314</v>
      </c>
      <c r="C9264" t="s">
        <v>360</v>
      </c>
      <c r="D9264" s="34">
        <v>45658</v>
      </c>
      <c r="E9264">
        <v>443.56</v>
      </c>
      <c r="F9264" s="24">
        <v>27.95</v>
      </c>
      <c r="G9264" s="24">
        <f t="shared" si="144"/>
        <v>471.51</v>
      </c>
    </row>
    <row r="9265" spans="1:7" x14ac:dyDescent="0.25">
      <c r="A9265" t="s">
        <v>311</v>
      </c>
      <c r="B9265" t="s">
        <v>314</v>
      </c>
      <c r="C9265" t="s">
        <v>361</v>
      </c>
      <c r="D9265" s="34">
        <v>45658</v>
      </c>
      <c r="E9265">
        <v>443.56</v>
      </c>
      <c r="F9265" s="24">
        <v>27.95</v>
      </c>
      <c r="G9265" s="24">
        <f t="shared" si="144"/>
        <v>471.51</v>
      </c>
    </row>
    <row r="9266" spans="1:7" x14ac:dyDescent="0.25">
      <c r="A9266" t="s">
        <v>311</v>
      </c>
      <c r="B9266" t="s">
        <v>314</v>
      </c>
      <c r="C9266" t="s">
        <v>362</v>
      </c>
      <c r="D9266" s="34">
        <v>45658</v>
      </c>
      <c r="E9266">
        <v>443.56</v>
      </c>
      <c r="F9266" s="24">
        <v>27.95</v>
      </c>
      <c r="G9266" s="24">
        <f t="shared" si="144"/>
        <v>471.51</v>
      </c>
    </row>
    <row r="9267" spans="1:7" x14ac:dyDescent="0.25">
      <c r="A9267" t="s">
        <v>311</v>
      </c>
      <c r="B9267" t="s">
        <v>314</v>
      </c>
      <c r="C9267" t="s">
        <v>363</v>
      </c>
      <c r="D9267" s="34">
        <v>45658</v>
      </c>
      <c r="E9267">
        <v>443.56</v>
      </c>
      <c r="F9267" s="24">
        <v>27.95</v>
      </c>
      <c r="G9267" s="24">
        <f t="shared" si="144"/>
        <v>471.51</v>
      </c>
    </row>
    <row r="9268" spans="1:7" x14ac:dyDescent="0.25">
      <c r="A9268" t="s">
        <v>311</v>
      </c>
      <c r="B9268" t="s">
        <v>314</v>
      </c>
      <c r="C9268" t="s">
        <v>364</v>
      </c>
      <c r="D9268" s="34">
        <v>45658</v>
      </c>
      <c r="E9268">
        <v>443.56</v>
      </c>
      <c r="F9268" s="24">
        <v>27.95</v>
      </c>
      <c r="G9268" s="24">
        <f t="shared" si="144"/>
        <v>471.51</v>
      </c>
    </row>
    <row r="9269" spans="1:7" x14ac:dyDescent="0.25">
      <c r="A9269" t="s">
        <v>311</v>
      </c>
      <c r="B9269" t="s">
        <v>314</v>
      </c>
      <c r="C9269" t="s">
        <v>365</v>
      </c>
      <c r="D9269" s="34">
        <v>45658</v>
      </c>
      <c r="E9269">
        <v>443.56</v>
      </c>
      <c r="F9269" s="24">
        <v>27.95</v>
      </c>
      <c r="G9269" s="24">
        <f t="shared" si="144"/>
        <v>471.51</v>
      </c>
    </row>
    <row r="9270" spans="1:7" x14ac:dyDescent="0.25">
      <c r="A9270" t="s">
        <v>311</v>
      </c>
      <c r="B9270" t="s">
        <v>314</v>
      </c>
      <c r="C9270" t="s">
        <v>366</v>
      </c>
      <c r="D9270" s="34">
        <v>45658</v>
      </c>
      <c r="E9270">
        <v>443.56</v>
      </c>
      <c r="F9270" s="24">
        <v>27.95</v>
      </c>
      <c r="G9270" s="24">
        <f t="shared" si="144"/>
        <v>471.51</v>
      </c>
    </row>
    <row r="9271" spans="1:7" x14ac:dyDescent="0.25">
      <c r="A9271" t="s">
        <v>311</v>
      </c>
      <c r="B9271" t="s">
        <v>314</v>
      </c>
      <c r="C9271" t="s">
        <v>367</v>
      </c>
      <c r="D9271" s="34">
        <v>45658</v>
      </c>
      <c r="E9271">
        <v>442.12</v>
      </c>
      <c r="F9271" s="24">
        <v>27.86</v>
      </c>
      <c r="G9271" s="24">
        <f t="shared" si="144"/>
        <v>469.98</v>
      </c>
    </row>
    <row r="9272" spans="1:7" x14ac:dyDescent="0.25">
      <c r="A9272" t="s">
        <v>311</v>
      </c>
      <c r="B9272" t="s">
        <v>314</v>
      </c>
      <c r="C9272" t="s">
        <v>368</v>
      </c>
      <c r="D9272" s="34">
        <v>45658</v>
      </c>
      <c r="E9272">
        <v>443.56</v>
      </c>
      <c r="F9272" s="24">
        <v>27.95</v>
      </c>
      <c r="G9272" s="24">
        <f t="shared" si="144"/>
        <v>471.51</v>
      </c>
    </row>
    <row r="9273" spans="1:7" x14ac:dyDescent="0.25">
      <c r="A9273" t="s">
        <v>311</v>
      </c>
      <c r="B9273" t="s">
        <v>314</v>
      </c>
      <c r="C9273" t="s">
        <v>369</v>
      </c>
      <c r="D9273" s="34">
        <v>45658</v>
      </c>
      <c r="E9273">
        <v>443.56</v>
      </c>
      <c r="F9273" s="24">
        <v>27.95</v>
      </c>
      <c r="G9273" s="24">
        <f t="shared" si="144"/>
        <v>471.51</v>
      </c>
    </row>
    <row r="9274" spans="1:7" x14ac:dyDescent="0.25">
      <c r="A9274" t="s">
        <v>311</v>
      </c>
      <c r="B9274" t="s">
        <v>314</v>
      </c>
      <c r="C9274" t="s">
        <v>370</v>
      </c>
      <c r="D9274" s="34">
        <v>45658</v>
      </c>
      <c r="E9274">
        <v>443.56</v>
      </c>
      <c r="F9274" s="24">
        <v>27.95</v>
      </c>
      <c r="G9274" s="24">
        <f t="shared" si="144"/>
        <v>471.51</v>
      </c>
    </row>
    <row r="9275" spans="1:7" x14ac:dyDescent="0.25">
      <c r="A9275" t="s">
        <v>311</v>
      </c>
      <c r="B9275" t="s">
        <v>314</v>
      </c>
      <c r="C9275" t="s">
        <v>371</v>
      </c>
      <c r="D9275" s="34">
        <v>45658</v>
      </c>
      <c r="E9275">
        <v>443.56</v>
      </c>
      <c r="F9275" s="24">
        <v>27.95</v>
      </c>
      <c r="G9275" s="24">
        <f t="shared" si="144"/>
        <v>471.51</v>
      </c>
    </row>
    <row r="9276" spans="1:7" x14ac:dyDescent="0.25">
      <c r="A9276" t="s">
        <v>311</v>
      </c>
      <c r="B9276" t="s">
        <v>314</v>
      </c>
      <c r="C9276" t="s">
        <v>372</v>
      </c>
      <c r="D9276" s="34">
        <v>45658</v>
      </c>
      <c r="E9276">
        <v>443.56</v>
      </c>
      <c r="F9276" s="24">
        <v>27.95</v>
      </c>
      <c r="G9276" s="24">
        <f t="shared" si="144"/>
        <v>471.51</v>
      </c>
    </row>
    <row r="9277" spans="1:7" x14ac:dyDescent="0.25">
      <c r="A9277" t="s">
        <v>311</v>
      </c>
      <c r="B9277" t="s">
        <v>314</v>
      </c>
      <c r="C9277" t="s">
        <v>373</v>
      </c>
      <c r="D9277" s="34">
        <v>45658</v>
      </c>
      <c r="E9277">
        <v>443.56</v>
      </c>
      <c r="F9277" s="24">
        <v>27.95</v>
      </c>
      <c r="G9277" s="24">
        <f t="shared" si="144"/>
        <v>471.51</v>
      </c>
    </row>
    <row r="9278" spans="1:7" x14ac:dyDescent="0.25">
      <c r="A9278" t="s">
        <v>311</v>
      </c>
      <c r="B9278" t="s">
        <v>314</v>
      </c>
      <c r="C9278" t="s">
        <v>374</v>
      </c>
      <c r="D9278" s="34">
        <v>45658</v>
      </c>
      <c r="E9278">
        <v>442.12</v>
      </c>
      <c r="F9278" s="24">
        <v>27.86</v>
      </c>
      <c r="G9278" s="24">
        <f t="shared" si="144"/>
        <v>469.98</v>
      </c>
    </row>
    <row r="9279" spans="1:7" x14ac:dyDescent="0.25">
      <c r="A9279" t="s">
        <v>311</v>
      </c>
      <c r="B9279" t="s">
        <v>314</v>
      </c>
      <c r="C9279" t="s">
        <v>375</v>
      </c>
      <c r="D9279" s="34">
        <v>45658</v>
      </c>
      <c r="E9279">
        <v>443.56</v>
      </c>
      <c r="F9279" s="24">
        <v>27.95</v>
      </c>
      <c r="G9279" s="24">
        <f t="shared" si="144"/>
        <v>471.51</v>
      </c>
    </row>
    <row r="9280" spans="1:7" x14ac:dyDescent="0.25">
      <c r="A9280" t="s">
        <v>311</v>
      </c>
      <c r="B9280" t="s">
        <v>314</v>
      </c>
      <c r="C9280" t="s">
        <v>376</v>
      </c>
      <c r="D9280" s="34">
        <v>45658</v>
      </c>
      <c r="E9280">
        <v>443.56</v>
      </c>
      <c r="F9280" s="24">
        <v>27.95</v>
      </c>
      <c r="G9280" s="24">
        <f t="shared" si="144"/>
        <v>471.51</v>
      </c>
    </row>
    <row r="9281" spans="1:7" x14ac:dyDescent="0.25">
      <c r="A9281" t="s">
        <v>311</v>
      </c>
      <c r="B9281" t="s">
        <v>314</v>
      </c>
      <c r="C9281" t="s">
        <v>377</v>
      </c>
      <c r="D9281" s="34">
        <v>45658</v>
      </c>
      <c r="E9281">
        <v>443.56</v>
      </c>
      <c r="F9281" s="24">
        <v>27.95</v>
      </c>
      <c r="G9281" s="24">
        <f t="shared" si="144"/>
        <v>471.51</v>
      </c>
    </row>
    <row r="9282" spans="1:7" x14ac:dyDescent="0.25">
      <c r="A9282" t="s">
        <v>311</v>
      </c>
      <c r="B9282" t="s">
        <v>314</v>
      </c>
      <c r="C9282" t="s">
        <v>378</v>
      </c>
      <c r="D9282" s="34">
        <v>45658</v>
      </c>
      <c r="E9282">
        <v>443.56</v>
      </c>
      <c r="F9282" s="24">
        <v>27.95</v>
      </c>
      <c r="G9282" s="24">
        <f t="shared" si="144"/>
        <v>471.51</v>
      </c>
    </row>
    <row r="9283" spans="1:7" x14ac:dyDescent="0.25">
      <c r="A9283" t="s">
        <v>311</v>
      </c>
      <c r="B9283" t="s">
        <v>314</v>
      </c>
      <c r="C9283" t="s">
        <v>379</v>
      </c>
      <c r="D9283" s="34">
        <v>45658</v>
      </c>
      <c r="E9283">
        <v>442.12</v>
      </c>
      <c r="F9283" s="24">
        <v>27.86</v>
      </c>
      <c r="G9283" s="24">
        <f t="shared" ref="G9283:G9346" si="145">SUM(E9283:F9283)</f>
        <v>469.98</v>
      </c>
    </row>
    <row r="9284" spans="1:7" x14ac:dyDescent="0.25">
      <c r="A9284" t="s">
        <v>311</v>
      </c>
      <c r="B9284" t="s">
        <v>314</v>
      </c>
      <c r="C9284" t="s">
        <v>380</v>
      </c>
      <c r="D9284" s="34">
        <v>45658</v>
      </c>
      <c r="E9284">
        <v>442.12</v>
      </c>
      <c r="F9284" s="24">
        <v>27.86</v>
      </c>
      <c r="G9284" s="24">
        <f t="shared" si="145"/>
        <v>469.98</v>
      </c>
    </row>
    <row r="9285" spans="1:7" x14ac:dyDescent="0.25">
      <c r="A9285" t="s">
        <v>311</v>
      </c>
      <c r="B9285" t="s">
        <v>314</v>
      </c>
      <c r="C9285" t="s">
        <v>381</v>
      </c>
      <c r="D9285" s="34">
        <v>45658</v>
      </c>
      <c r="E9285">
        <v>442.12</v>
      </c>
      <c r="F9285" s="24">
        <v>27.86</v>
      </c>
      <c r="G9285" s="24">
        <f t="shared" si="145"/>
        <v>469.98</v>
      </c>
    </row>
    <row r="9286" spans="1:7" x14ac:dyDescent="0.25">
      <c r="A9286" t="s">
        <v>311</v>
      </c>
      <c r="B9286" t="s">
        <v>314</v>
      </c>
      <c r="C9286" t="s">
        <v>382</v>
      </c>
      <c r="D9286" s="34">
        <v>45658</v>
      </c>
      <c r="E9286">
        <v>442.12</v>
      </c>
      <c r="F9286" s="24">
        <v>27.86</v>
      </c>
      <c r="G9286" s="24">
        <f t="shared" si="145"/>
        <v>469.98</v>
      </c>
    </row>
    <row r="9287" spans="1:7" x14ac:dyDescent="0.25">
      <c r="A9287" t="s">
        <v>311</v>
      </c>
      <c r="B9287" t="s">
        <v>314</v>
      </c>
      <c r="C9287" t="s">
        <v>383</v>
      </c>
      <c r="D9287" s="34">
        <v>45658</v>
      </c>
      <c r="E9287">
        <v>442.12</v>
      </c>
      <c r="F9287" s="24">
        <v>27.86</v>
      </c>
      <c r="G9287" s="24">
        <f t="shared" si="145"/>
        <v>469.98</v>
      </c>
    </row>
    <row r="9288" spans="1:7" x14ac:dyDescent="0.25">
      <c r="A9288" t="s">
        <v>311</v>
      </c>
      <c r="B9288" t="s">
        <v>314</v>
      </c>
      <c r="C9288" t="s">
        <v>384</v>
      </c>
      <c r="D9288" s="34">
        <v>45658</v>
      </c>
      <c r="E9288">
        <v>442.12</v>
      </c>
      <c r="F9288" s="24">
        <v>27.86</v>
      </c>
      <c r="G9288" s="24">
        <f t="shared" si="145"/>
        <v>469.98</v>
      </c>
    </row>
    <row r="9289" spans="1:7" x14ac:dyDescent="0.25">
      <c r="A9289" t="s">
        <v>311</v>
      </c>
      <c r="B9289" t="s">
        <v>314</v>
      </c>
      <c r="C9289" t="s">
        <v>385</v>
      </c>
      <c r="D9289" s="34">
        <v>45658</v>
      </c>
      <c r="E9289">
        <v>442.12</v>
      </c>
      <c r="F9289" s="24">
        <v>27.86</v>
      </c>
      <c r="G9289" s="24">
        <f t="shared" si="145"/>
        <v>469.98</v>
      </c>
    </row>
    <row r="9290" spans="1:7" x14ac:dyDescent="0.25">
      <c r="A9290" t="s">
        <v>311</v>
      </c>
      <c r="B9290" t="s">
        <v>314</v>
      </c>
      <c r="C9290" t="s">
        <v>386</v>
      </c>
      <c r="D9290" s="34">
        <v>45658</v>
      </c>
      <c r="E9290">
        <v>442.12</v>
      </c>
      <c r="F9290" s="24">
        <v>27.86</v>
      </c>
      <c r="G9290" s="24">
        <f t="shared" si="145"/>
        <v>469.98</v>
      </c>
    </row>
    <row r="9291" spans="1:7" x14ac:dyDescent="0.25">
      <c r="A9291" t="s">
        <v>311</v>
      </c>
      <c r="B9291" t="s">
        <v>314</v>
      </c>
      <c r="C9291" t="s">
        <v>387</v>
      </c>
      <c r="D9291" s="34">
        <v>45658</v>
      </c>
      <c r="E9291">
        <v>442.12</v>
      </c>
      <c r="F9291" s="24">
        <v>27.86</v>
      </c>
      <c r="G9291" s="24">
        <f t="shared" si="145"/>
        <v>469.98</v>
      </c>
    </row>
    <row r="9292" spans="1:7" x14ac:dyDescent="0.25">
      <c r="A9292" t="s">
        <v>311</v>
      </c>
      <c r="B9292" t="s">
        <v>314</v>
      </c>
      <c r="C9292" t="s">
        <v>388</v>
      </c>
      <c r="D9292" s="34">
        <v>45658</v>
      </c>
      <c r="E9292">
        <v>442.12</v>
      </c>
      <c r="F9292" s="24">
        <v>27.86</v>
      </c>
      <c r="G9292" s="24">
        <f t="shared" si="145"/>
        <v>469.98</v>
      </c>
    </row>
    <row r="9293" spans="1:7" x14ac:dyDescent="0.25">
      <c r="A9293" t="s">
        <v>311</v>
      </c>
      <c r="B9293" t="s">
        <v>314</v>
      </c>
      <c r="C9293" t="s">
        <v>389</v>
      </c>
      <c r="D9293" s="34">
        <v>45658</v>
      </c>
      <c r="E9293">
        <v>442.12</v>
      </c>
      <c r="F9293" s="24">
        <v>27.86</v>
      </c>
      <c r="G9293" s="24">
        <f t="shared" si="145"/>
        <v>469.98</v>
      </c>
    </row>
    <row r="9294" spans="1:7" x14ac:dyDescent="0.25">
      <c r="A9294" t="s">
        <v>311</v>
      </c>
      <c r="B9294" t="s">
        <v>314</v>
      </c>
      <c r="C9294" t="s">
        <v>390</v>
      </c>
      <c r="D9294" s="34">
        <v>45658</v>
      </c>
      <c r="E9294">
        <v>442.12</v>
      </c>
      <c r="F9294" s="24">
        <v>27.86</v>
      </c>
      <c r="G9294" s="24">
        <f t="shared" si="145"/>
        <v>469.98</v>
      </c>
    </row>
    <row r="9295" spans="1:7" x14ac:dyDescent="0.25">
      <c r="A9295" t="s">
        <v>311</v>
      </c>
      <c r="B9295" t="s">
        <v>314</v>
      </c>
      <c r="C9295" t="s">
        <v>391</v>
      </c>
      <c r="D9295" s="34">
        <v>45658</v>
      </c>
      <c r="E9295">
        <v>442.12</v>
      </c>
      <c r="F9295" s="24">
        <v>27.86</v>
      </c>
      <c r="G9295" s="24">
        <f t="shared" si="145"/>
        <v>469.98</v>
      </c>
    </row>
    <row r="9296" spans="1:7" x14ac:dyDescent="0.25">
      <c r="A9296" t="s">
        <v>311</v>
      </c>
      <c r="B9296" t="s">
        <v>314</v>
      </c>
      <c r="C9296" t="s">
        <v>392</v>
      </c>
      <c r="D9296" s="34">
        <v>45658</v>
      </c>
      <c r="E9296">
        <v>442.12</v>
      </c>
      <c r="F9296" s="24">
        <v>27.86</v>
      </c>
      <c r="G9296" s="24">
        <f t="shared" si="145"/>
        <v>469.98</v>
      </c>
    </row>
    <row r="9297" spans="1:7" x14ac:dyDescent="0.25">
      <c r="A9297" t="s">
        <v>311</v>
      </c>
      <c r="B9297" t="s">
        <v>314</v>
      </c>
      <c r="C9297" t="s">
        <v>393</v>
      </c>
      <c r="D9297" s="34">
        <v>45658</v>
      </c>
      <c r="E9297">
        <v>442.12</v>
      </c>
      <c r="F9297" s="24">
        <v>27.86</v>
      </c>
      <c r="G9297" s="24">
        <f t="shared" si="145"/>
        <v>469.98</v>
      </c>
    </row>
    <row r="9298" spans="1:7" x14ac:dyDescent="0.25">
      <c r="A9298" t="s">
        <v>311</v>
      </c>
      <c r="B9298" t="s">
        <v>314</v>
      </c>
      <c r="C9298" t="s">
        <v>394</v>
      </c>
      <c r="D9298" s="34">
        <v>45658</v>
      </c>
      <c r="E9298">
        <v>442.12</v>
      </c>
      <c r="F9298" s="24">
        <v>27.86</v>
      </c>
      <c r="G9298" s="24">
        <f t="shared" si="145"/>
        <v>469.98</v>
      </c>
    </row>
    <row r="9299" spans="1:7" x14ac:dyDescent="0.25">
      <c r="A9299" t="s">
        <v>311</v>
      </c>
      <c r="B9299" t="s">
        <v>314</v>
      </c>
      <c r="C9299" t="s">
        <v>395</v>
      </c>
      <c r="D9299" s="34">
        <v>45658</v>
      </c>
      <c r="E9299">
        <v>442.12</v>
      </c>
      <c r="F9299" s="24">
        <v>27.86</v>
      </c>
      <c r="G9299" s="24">
        <f t="shared" si="145"/>
        <v>469.98</v>
      </c>
    </row>
    <row r="9300" spans="1:7" x14ac:dyDescent="0.25">
      <c r="A9300" t="s">
        <v>311</v>
      </c>
      <c r="B9300" t="s">
        <v>314</v>
      </c>
      <c r="C9300" t="s">
        <v>396</v>
      </c>
      <c r="D9300" s="34">
        <v>45658</v>
      </c>
      <c r="E9300">
        <v>442.12</v>
      </c>
      <c r="F9300" s="24">
        <v>27.86</v>
      </c>
      <c r="G9300" s="24">
        <f t="shared" si="145"/>
        <v>469.98</v>
      </c>
    </row>
    <row r="9301" spans="1:7" x14ac:dyDescent="0.25">
      <c r="A9301" t="s">
        <v>311</v>
      </c>
      <c r="B9301" t="s">
        <v>314</v>
      </c>
      <c r="C9301" t="s">
        <v>397</v>
      </c>
      <c r="D9301" s="34">
        <v>45658</v>
      </c>
      <c r="E9301">
        <v>442.12</v>
      </c>
      <c r="F9301" s="24">
        <v>27.86</v>
      </c>
      <c r="G9301" s="24">
        <f t="shared" si="145"/>
        <v>469.98</v>
      </c>
    </row>
    <row r="9302" spans="1:7" x14ac:dyDescent="0.25">
      <c r="A9302" t="s">
        <v>311</v>
      </c>
      <c r="B9302" t="s">
        <v>314</v>
      </c>
      <c r="C9302" t="s">
        <v>398</v>
      </c>
      <c r="D9302" s="34">
        <v>45658</v>
      </c>
      <c r="E9302">
        <v>442.12</v>
      </c>
      <c r="F9302" s="24">
        <v>27.86</v>
      </c>
      <c r="G9302" s="24">
        <f t="shared" si="145"/>
        <v>469.98</v>
      </c>
    </row>
    <row r="9303" spans="1:7" x14ac:dyDescent="0.25">
      <c r="A9303" t="s">
        <v>311</v>
      </c>
      <c r="B9303" t="s">
        <v>314</v>
      </c>
      <c r="C9303" t="s">
        <v>399</v>
      </c>
      <c r="D9303" s="34">
        <v>45658</v>
      </c>
      <c r="E9303">
        <v>442.12</v>
      </c>
      <c r="F9303" s="24">
        <v>27.86</v>
      </c>
      <c r="G9303" s="24">
        <f t="shared" si="145"/>
        <v>469.98</v>
      </c>
    </row>
    <row r="9304" spans="1:7" x14ac:dyDescent="0.25">
      <c r="A9304" t="s">
        <v>311</v>
      </c>
      <c r="B9304" t="s">
        <v>314</v>
      </c>
      <c r="C9304" t="s">
        <v>400</v>
      </c>
      <c r="D9304" s="34">
        <v>45658</v>
      </c>
      <c r="E9304">
        <v>442.12</v>
      </c>
      <c r="F9304" s="24">
        <v>27.86</v>
      </c>
      <c r="G9304" s="24">
        <f t="shared" si="145"/>
        <v>469.98</v>
      </c>
    </row>
    <row r="9305" spans="1:7" x14ac:dyDescent="0.25">
      <c r="A9305" t="s">
        <v>311</v>
      </c>
      <c r="B9305" t="s">
        <v>314</v>
      </c>
      <c r="C9305" t="s">
        <v>401</v>
      </c>
      <c r="D9305" s="34">
        <v>45658</v>
      </c>
      <c r="E9305">
        <v>442.12</v>
      </c>
      <c r="F9305" s="24">
        <v>27.86</v>
      </c>
      <c r="G9305" s="24">
        <f t="shared" si="145"/>
        <v>469.98</v>
      </c>
    </row>
    <row r="9306" spans="1:7" x14ac:dyDescent="0.25">
      <c r="A9306" t="s">
        <v>311</v>
      </c>
      <c r="B9306" t="s">
        <v>314</v>
      </c>
      <c r="C9306" t="s">
        <v>402</v>
      </c>
      <c r="D9306" s="34">
        <v>45658</v>
      </c>
      <c r="E9306">
        <v>442.12</v>
      </c>
      <c r="F9306" s="24">
        <v>27.86</v>
      </c>
      <c r="G9306" s="24">
        <f t="shared" si="145"/>
        <v>469.98</v>
      </c>
    </row>
    <row r="9307" spans="1:7" x14ac:dyDescent="0.25">
      <c r="A9307" t="s">
        <v>311</v>
      </c>
      <c r="B9307" t="s">
        <v>314</v>
      </c>
      <c r="C9307" t="s">
        <v>403</v>
      </c>
      <c r="D9307" s="34">
        <v>45658</v>
      </c>
      <c r="E9307">
        <v>442.12</v>
      </c>
      <c r="F9307" s="24">
        <v>27.86</v>
      </c>
      <c r="G9307" s="24">
        <f t="shared" si="145"/>
        <v>469.98</v>
      </c>
    </row>
    <row r="9308" spans="1:7" x14ac:dyDescent="0.25">
      <c r="A9308" t="s">
        <v>311</v>
      </c>
      <c r="B9308" t="s">
        <v>314</v>
      </c>
      <c r="C9308" t="s">
        <v>404</v>
      </c>
      <c r="D9308" s="34">
        <v>45658</v>
      </c>
      <c r="E9308">
        <v>442.12</v>
      </c>
      <c r="F9308" s="24">
        <v>27.86</v>
      </c>
      <c r="G9308" s="24">
        <f t="shared" si="145"/>
        <v>469.98</v>
      </c>
    </row>
    <row r="9309" spans="1:7" x14ac:dyDescent="0.25">
      <c r="A9309" t="s">
        <v>311</v>
      </c>
      <c r="B9309" t="s">
        <v>314</v>
      </c>
      <c r="C9309" t="s">
        <v>405</v>
      </c>
      <c r="D9309" s="34">
        <v>45658</v>
      </c>
      <c r="E9309">
        <v>442.12</v>
      </c>
      <c r="F9309" s="24">
        <v>27.86</v>
      </c>
      <c r="G9309" s="24">
        <f t="shared" si="145"/>
        <v>469.98</v>
      </c>
    </row>
    <row r="9310" spans="1:7" x14ac:dyDescent="0.25">
      <c r="A9310" t="s">
        <v>311</v>
      </c>
      <c r="B9310" t="s">
        <v>314</v>
      </c>
      <c r="C9310" t="s">
        <v>406</v>
      </c>
      <c r="D9310" s="34">
        <v>45658</v>
      </c>
      <c r="E9310">
        <v>442.12</v>
      </c>
      <c r="F9310" s="24">
        <v>27.86</v>
      </c>
      <c r="G9310" s="24">
        <f t="shared" si="145"/>
        <v>469.98</v>
      </c>
    </row>
    <row r="9311" spans="1:7" x14ac:dyDescent="0.25">
      <c r="A9311" t="s">
        <v>311</v>
      </c>
      <c r="B9311" t="s">
        <v>314</v>
      </c>
      <c r="C9311" t="s">
        <v>407</v>
      </c>
      <c r="D9311" s="34">
        <v>45658</v>
      </c>
      <c r="E9311">
        <v>442.12</v>
      </c>
      <c r="F9311" s="24">
        <v>27.86</v>
      </c>
      <c r="G9311" s="24">
        <f t="shared" si="145"/>
        <v>469.98</v>
      </c>
    </row>
    <row r="9312" spans="1:7" x14ac:dyDescent="0.25">
      <c r="A9312" t="s">
        <v>311</v>
      </c>
      <c r="B9312" t="s">
        <v>314</v>
      </c>
      <c r="C9312" t="s">
        <v>408</v>
      </c>
      <c r="D9312" s="34">
        <v>45658</v>
      </c>
      <c r="E9312">
        <v>442.12</v>
      </c>
      <c r="F9312" s="24">
        <v>27.86</v>
      </c>
      <c r="G9312" s="24">
        <f t="shared" si="145"/>
        <v>469.98</v>
      </c>
    </row>
    <row r="9313" spans="1:7" x14ac:dyDescent="0.25">
      <c r="A9313" t="s">
        <v>311</v>
      </c>
      <c r="B9313" t="s">
        <v>314</v>
      </c>
      <c r="C9313" t="s">
        <v>409</v>
      </c>
      <c r="D9313" s="34">
        <v>45658</v>
      </c>
      <c r="E9313">
        <v>442.12</v>
      </c>
      <c r="F9313" s="24">
        <v>27.86</v>
      </c>
      <c r="G9313" s="24">
        <f t="shared" si="145"/>
        <v>469.98</v>
      </c>
    </row>
    <row r="9314" spans="1:7" x14ac:dyDescent="0.25">
      <c r="A9314" t="s">
        <v>311</v>
      </c>
      <c r="B9314" t="s">
        <v>314</v>
      </c>
      <c r="C9314" t="s">
        <v>410</v>
      </c>
      <c r="D9314" s="34">
        <v>45658</v>
      </c>
      <c r="E9314">
        <v>442.12</v>
      </c>
      <c r="F9314" s="24">
        <v>27.86</v>
      </c>
      <c r="G9314" s="24">
        <f t="shared" si="145"/>
        <v>469.98</v>
      </c>
    </row>
    <row r="9315" spans="1:7" x14ac:dyDescent="0.25">
      <c r="A9315" t="s">
        <v>311</v>
      </c>
      <c r="B9315" t="s">
        <v>314</v>
      </c>
      <c r="C9315" t="s">
        <v>411</v>
      </c>
      <c r="D9315" s="34">
        <v>45658</v>
      </c>
      <c r="E9315">
        <v>442.12</v>
      </c>
      <c r="F9315" s="24">
        <v>27.86</v>
      </c>
      <c r="G9315" s="24">
        <f t="shared" si="145"/>
        <v>469.98</v>
      </c>
    </row>
    <row r="9316" spans="1:7" x14ac:dyDescent="0.25">
      <c r="A9316" t="s">
        <v>311</v>
      </c>
      <c r="B9316" t="s">
        <v>314</v>
      </c>
      <c r="C9316" t="s">
        <v>412</v>
      </c>
      <c r="D9316" s="34">
        <v>45658</v>
      </c>
      <c r="E9316">
        <v>442.12</v>
      </c>
      <c r="F9316" s="24">
        <v>27.86</v>
      </c>
      <c r="G9316" s="24">
        <f t="shared" si="145"/>
        <v>469.98</v>
      </c>
    </row>
    <row r="9317" spans="1:7" x14ac:dyDescent="0.25">
      <c r="A9317" t="s">
        <v>311</v>
      </c>
      <c r="B9317" t="s">
        <v>314</v>
      </c>
      <c r="C9317" t="s">
        <v>413</v>
      </c>
      <c r="D9317" s="34">
        <v>45658</v>
      </c>
      <c r="E9317">
        <v>442.12</v>
      </c>
      <c r="F9317" s="24">
        <v>27.86</v>
      </c>
      <c r="G9317" s="24">
        <f t="shared" si="145"/>
        <v>469.98</v>
      </c>
    </row>
    <row r="9318" spans="1:7" x14ac:dyDescent="0.25">
      <c r="A9318" t="s">
        <v>311</v>
      </c>
      <c r="B9318" t="s">
        <v>314</v>
      </c>
      <c r="C9318" t="s">
        <v>414</v>
      </c>
      <c r="D9318" s="34">
        <v>45658</v>
      </c>
      <c r="E9318">
        <v>442.12</v>
      </c>
      <c r="F9318" s="24">
        <v>27.86</v>
      </c>
      <c r="G9318" s="24">
        <f t="shared" si="145"/>
        <v>469.98</v>
      </c>
    </row>
    <row r="9319" spans="1:7" x14ac:dyDescent="0.25">
      <c r="A9319" t="s">
        <v>311</v>
      </c>
      <c r="B9319" t="s">
        <v>314</v>
      </c>
      <c r="C9319" t="s">
        <v>415</v>
      </c>
      <c r="D9319" s="34">
        <v>45658</v>
      </c>
      <c r="E9319">
        <v>442.12</v>
      </c>
      <c r="F9319" s="24">
        <v>27.86</v>
      </c>
      <c r="G9319" s="24">
        <f t="shared" si="145"/>
        <v>469.98</v>
      </c>
    </row>
    <row r="9320" spans="1:7" x14ac:dyDescent="0.25">
      <c r="A9320" t="s">
        <v>311</v>
      </c>
      <c r="B9320" t="s">
        <v>314</v>
      </c>
      <c r="C9320" t="s">
        <v>416</v>
      </c>
      <c r="D9320" s="34">
        <v>45658</v>
      </c>
      <c r="E9320">
        <v>442.12</v>
      </c>
      <c r="F9320" s="24">
        <v>27.86</v>
      </c>
      <c r="G9320" s="24">
        <f t="shared" si="145"/>
        <v>469.98</v>
      </c>
    </row>
    <row r="9321" spans="1:7" x14ac:dyDescent="0.25">
      <c r="A9321" t="s">
        <v>311</v>
      </c>
      <c r="B9321" t="s">
        <v>314</v>
      </c>
      <c r="C9321" t="s">
        <v>417</v>
      </c>
      <c r="D9321" s="34">
        <v>45658</v>
      </c>
      <c r="E9321">
        <v>442.12</v>
      </c>
      <c r="F9321" s="24">
        <v>27.86</v>
      </c>
      <c r="G9321" s="24">
        <f t="shared" si="145"/>
        <v>469.98</v>
      </c>
    </row>
    <row r="9322" spans="1:7" x14ac:dyDescent="0.25">
      <c r="A9322" t="s">
        <v>311</v>
      </c>
      <c r="B9322" t="s">
        <v>314</v>
      </c>
      <c r="C9322" t="s">
        <v>418</v>
      </c>
      <c r="D9322" s="34">
        <v>45658</v>
      </c>
      <c r="E9322">
        <v>442.12</v>
      </c>
      <c r="F9322" s="24">
        <v>27.86</v>
      </c>
      <c r="G9322" s="24">
        <f t="shared" si="145"/>
        <v>469.98</v>
      </c>
    </row>
    <row r="9323" spans="1:7" x14ac:dyDescent="0.25">
      <c r="A9323" t="s">
        <v>311</v>
      </c>
      <c r="B9323" t="s">
        <v>314</v>
      </c>
      <c r="C9323" t="s">
        <v>419</v>
      </c>
      <c r="D9323" s="34">
        <v>45658</v>
      </c>
      <c r="E9323">
        <v>442.12</v>
      </c>
      <c r="F9323" s="24">
        <v>27.86</v>
      </c>
      <c r="G9323" s="24">
        <f t="shared" si="145"/>
        <v>469.98</v>
      </c>
    </row>
    <row r="9324" spans="1:7" x14ac:dyDescent="0.25">
      <c r="A9324" t="s">
        <v>311</v>
      </c>
      <c r="B9324" t="s">
        <v>314</v>
      </c>
      <c r="C9324" t="s">
        <v>420</v>
      </c>
      <c r="D9324" s="34">
        <v>45658</v>
      </c>
      <c r="E9324">
        <v>442.12</v>
      </c>
      <c r="F9324" s="24">
        <v>27.86</v>
      </c>
      <c r="G9324" s="24">
        <f t="shared" si="145"/>
        <v>469.98</v>
      </c>
    </row>
    <row r="9325" spans="1:7" x14ac:dyDescent="0.25">
      <c r="A9325" t="s">
        <v>311</v>
      </c>
      <c r="B9325" t="s">
        <v>314</v>
      </c>
      <c r="C9325" t="s">
        <v>421</v>
      </c>
      <c r="D9325" s="34">
        <v>45658</v>
      </c>
      <c r="E9325">
        <v>442.12</v>
      </c>
      <c r="F9325" s="24">
        <v>27.86</v>
      </c>
      <c r="G9325" s="24">
        <f t="shared" si="145"/>
        <v>469.98</v>
      </c>
    </row>
    <row r="9326" spans="1:7" x14ac:dyDescent="0.25">
      <c r="A9326" t="s">
        <v>311</v>
      </c>
      <c r="B9326" t="s">
        <v>314</v>
      </c>
      <c r="C9326" t="s">
        <v>422</v>
      </c>
      <c r="D9326" s="34">
        <v>45658</v>
      </c>
      <c r="E9326">
        <v>442.12</v>
      </c>
      <c r="F9326" s="24">
        <v>27.86</v>
      </c>
      <c r="G9326" s="24">
        <f t="shared" si="145"/>
        <v>469.98</v>
      </c>
    </row>
    <row r="9327" spans="1:7" x14ac:dyDescent="0.25">
      <c r="A9327" t="s">
        <v>311</v>
      </c>
      <c r="B9327" t="s">
        <v>314</v>
      </c>
      <c r="C9327" t="s">
        <v>423</v>
      </c>
      <c r="D9327" s="34">
        <v>45658</v>
      </c>
      <c r="E9327">
        <v>442.12</v>
      </c>
      <c r="F9327" s="24">
        <v>27.86</v>
      </c>
      <c r="G9327" s="24">
        <f t="shared" si="145"/>
        <v>469.98</v>
      </c>
    </row>
    <row r="9328" spans="1:7" x14ac:dyDescent="0.25">
      <c r="A9328" t="s">
        <v>311</v>
      </c>
      <c r="B9328" t="s">
        <v>314</v>
      </c>
      <c r="C9328" t="s">
        <v>424</v>
      </c>
      <c r="D9328" s="34">
        <v>45658</v>
      </c>
      <c r="E9328">
        <v>442.12</v>
      </c>
      <c r="F9328" s="24">
        <v>27.86</v>
      </c>
      <c r="G9328" s="24">
        <f t="shared" si="145"/>
        <v>469.98</v>
      </c>
    </row>
    <row r="9329" spans="1:7" x14ac:dyDescent="0.25">
      <c r="A9329" t="s">
        <v>311</v>
      </c>
      <c r="B9329" t="s">
        <v>314</v>
      </c>
      <c r="C9329" t="s">
        <v>425</v>
      </c>
      <c r="D9329" s="34">
        <v>45658</v>
      </c>
      <c r="E9329">
        <v>442.12</v>
      </c>
      <c r="F9329" s="24">
        <v>27.86</v>
      </c>
      <c r="G9329" s="24">
        <f t="shared" si="145"/>
        <v>469.98</v>
      </c>
    </row>
    <row r="9330" spans="1:7" x14ac:dyDescent="0.25">
      <c r="A9330" t="s">
        <v>311</v>
      </c>
      <c r="B9330" t="s">
        <v>314</v>
      </c>
      <c r="C9330" t="s">
        <v>426</v>
      </c>
      <c r="D9330" s="34">
        <v>45658</v>
      </c>
      <c r="E9330">
        <v>443.56</v>
      </c>
      <c r="F9330" s="24">
        <v>27.95</v>
      </c>
      <c r="G9330" s="24">
        <f t="shared" si="145"/>
        <v>471.51</v>
      </c>
    </row>
    <row r="9331" spans="1:7" x14ac:dyDescent="0.25">
      <c r="A9331" t="s">
        <v>311</v>
      </c>
      <c r="B9331" t="s">
        <v>314</v>
      </c>
      <c r="C9331" t="s">
        <v>427</v>
      </c>
      <c r="D9331" s="34">
        <v>45658</v>
      </c>
      <c r="E9331">
        <v>442.12</v>
      </c>
      <c r="F9331" s="24">
        <v>27.86</v>
      </c>
      <c r="G9331" s="24">
        <f t="shared" si="145"/>
        <v>469.98</v>
      </c>
    </row>
    <row r="9332" spans="1:7" x14ac:dyDescent="0.25">
      <c r="A9332" t="s">
        <v>311</v>
      </c>
      <c r="B9332" t="s">
        <v>314</v>
      </c>
      <c r="C9332" t="s">
        <v>428</v>
      </c>
      <c r="D9332" s="34">
        <v>45658</v>
      </c>
      <c r="E9332">
        <v>442.12</v>
      </c>
      <c r="F9332" s="24">
        <v>27.86</v>
      </c>
      <c r="G9332" s="24">
        <f t="shared" si="145"/>
        <v>469.98</v>
      </c>
    </row>
    <row r="9333" spans="1:7" x14ac:dyDescent="0.25">
      <c r="A9333" t="s">
        <v>311</v>
      </c>
      <c r="B9333" t="s">
        <v>314</v>
      </c>
      <c r="C9333" t="s">
        <v>429</v>
      </c>
      <c r="D9333" s="34">
        <v>45658</v>
      </c>
      <c r="E9333">
        <v>442.12</v>
      </c>
      <c r="F9333" s="24">
        <v>27.86</v>
      </c>
      <c r="G9333" s="24">
        <f t="shared" si="145"/>
        <v>469.98</v>
      </c>
    </row>
    <row r="9334" spans="1:7" x14ac:dyDescent="0.25">
      <c r="A9334" t="s">
        <v>311</v>
      </c>
      <c r="B9334" t="s">
        <v>314</v>
      </c>
      <c r="C9334" t="s">
        <v>430</v>
      </c>
      <c r="D9334" s="34">
        <v>45658</v>
      </c>
      <c r="E9334">
        <v>443.56</v>
      </c>
      <c r="F9334" s="24">
        <v>27.95</v>
      </c>
      <c r="G9334" s="24">
        <f t="shared" si="145"/>
        <v>471.51</v>
      </c>
    </row>
    <row r="9335" spans="1:7" x14ac:dyDescent="0.25">
      <c r="A9335" t="s">
        <v>311</v>
      </c>
      <c r="B9335" t="s">
        <v>314</v>
      </c>
      <c r="C9335" t="s">
        <v>431</v>
      </c>
      <c r="D9335" s="34">
        <v>45658</v>
      </c>
      <c r="E9335">
        <v>443.56</v>
      </c>
      <c r="F9335" s="24">
        <v>27.95</v>
      </c>
      <c r="G9335" s="24">
        <f t="shared" si="145"/>
        <v>471.51</v>
      </c>
    </row>
    <row r="9336" spans="1:7" x14ac:dyDescent="0.25">
      <c r="A9336" t="s">
        <v>311</v>
      </c>
      <c r="B9336" t="s">
        <v>314</v>
      </c>
      <c r="C9336" t="s">
        <v>432</v>
      </c>
      <c r="D9336" s="34">
        <v>45658</v>
      </c>
      <c r="E9336">
        <v>443.56</v>
      </c>
      <c r="F9336" s="24">
        <v>27.95</v>
      </c>
      <c r="G9336" s="24">
        <f t="shared" si="145"/>
        <v>471.51</v>
      </c>
    </row>
    <row r="9337" spans="1:7" x14ac:dyDescent="0.25">
      <c r="A9337" t="s">
        <v>311</v>
      </c>
      <c r="B9337" t="s">
        <v>314</v>
      </c>
      <c r="C9337" t="s">
        <v>433</v>
      </c>
      <c r="D9337" s="34">
        <v>45658</v>
      </c>
      <c r="E9337">
        <v>443.56</v>
      </c>
      <c r="F9337" s="24">
        <v>27.95</v>
      </c>
      <c r="G9337" s="24">
        <f t="shared" si="145"/>
        <v>471.51</v>
      </c>
    </row>
    <row r="9338" spans="1:7" x14ac:dyDescent="0.25">
      <c r="A9338" t="s">
        <v>311</v>
      </c>
      <c r="B9338" t="s">
        <v>314</v>
      </c>
      <c r="C9338" t="s">
        <v>434</v>
      </c>
      <c r="D9338" s="34">
        <v>45658</v>
      </c>
      <c r="E9338">
        <v>443.56</v>
      </c>
      <c r="F9338" s="24">
        <v>27.95</v>
      </c>
      <c r="G9338" s="24">
        <f t="shared" si="145"/>
        <v>471.51</v>
      </c>
    </row>
    <row r="9339" spans="1:7" x14ac:dyDescent="0.25">
      <c r="A9339" t="s">
        <v>311</v>
      </c>
      <c r="B9339" t="s">
        <v>314</v>
      </c>
      <c r="C9339" t="s">
        <v>435</v>
      </c>
      <c r="D9339" s="34">
        <v>45658</v>
      </c>
      <c r="E9339">
        <v>443.56</v>
      </c>
      <c r="F9339" s="24">
        <v>27.95</v>
      </c>
      <c r="G9339" s="24">
        <f t="shared" si="145"/>
        <v>471.51</v>
      </c>
    </row>
    <row r="9340" spans="1:7" x14ac:dyDescent="0.25">
      <c r="A9340" t="s">
        <v>311</v>
      </c>
      <c r="B9340" t="s">
        <v>314</v>
      </c>
      <c r="C9340" t="s">
        <v>436</v>
      </c>
      <c r="D9340" s="34">
        <v>45658</v>
      </c>
      <c r="E9340">
        <v>443.56</v>
      </c>
      <c r="F9340" s="24">
        <v>27.95</v>
      </c>
      <c r="G9340" s="24">
        <f t="shared" si="145"/>
        <v>471.51</v>
      </c>
    </row>
    <row r="9341" spans="1:7" x14ac:dyDescent="0.25">
      <c r="A9341" t="s">
        <v>311</v>
      </c>
      <c r="B9341" t="s">
        <v>314</v>
      </c>
      <c r="C9341" t="s">
        <v>437</v>
      </c>
      <c r="D9341" s="34">
        <v>45658</v>
      </c>
      <c r="E9341">
        <v>443.56</v>
      </c>
      <c r="F9341" s="24">
        <v>27.95</v>
      </c>
      <c r="G9341" s="24">
        <f t="shared" si="145"/>
        <v>471.51</v>
      </c>
    </row>
    <row r="9342" spans="1:7" x14ac:dyDescent="0.25">
      <c r="A9342" t="s">
        <v>311</v>
      </c>
      <c r="B9342" t="s">
        <v>314</v>
      </c>
      <c r="C9342" t="s">
        <v>438</v>
      </c>
      <c r="D9342" s="34">
        <v>45658</v>
      </c>
      <c r="E9342">
        <v>443.56</v>
      </c>
      <c r="F9342" s="24">
        <v>27.95</v>
      </c>
      <c r="G9342" s="24">
        <f t="shared" si="145"/>
        <v>471.51</v>
      </c>
    </row>
    <row r="9343" spans="1:7" x14ac:dyDescent="0.25">
      <c r="A9343" t="s">
        <v>311</v>
      </c>
      <c r="B9343" t="s">
        <v>314</v>
      </c>
      <c r="C9343" t="s">
        <v>439</v>
      </c>
      <c r="D9343" s="34">
        <v>45658</v>
      </c>
      <c r="E9343">
        <v>443.56</v>
      </c>
      <c r="F9343" s="24">
        <v>27.95</v>
      </c>
      <c r="G9343" s="24">
        <f t="shared" si="145"/>
        <v>471.51</v>
      </c>
    </row>
    <row r="9344" spans="1:7" x14ac:dyDescent="0.25">
      <c r="A9344" t="s">
        <v>311</v>
      </c>
      <c r="B9344" t="s">
        <v>314</v>
      </c>
      <c r="C9344" t="s">
        <v>440</v>
      </c>
      <c r="D9344" s="34">
        <v>45658</v>
      </c>
      <c r="E9344">
        <v>443.56</v>
      </c>
      <c r="F9344" s="24">
        <v>27.95</v>
      </c>
      <c r="G9344" s="24">
        <f t="shared" si="145"/>
        <v>471.51</v>
      </c>
    </row>
    <row r="9345" spans="1:7" x14ac:dyDescent="0.25">
      <c r="A9345" t="s">
        <v>311</v>
      </c>
      <c r="B9345" t="s">
        <v>314</v>
      </c>
      <c r="C9345" t="s">
        <v>441</v>
      </c>
      <c r="D9345" s="34">
        <v>45658</v>
      </c>
      <c r="E9345">
        <v>443.56</v>
      </c>
      <c r="F9345" s="24">
        <v>27.95</v>
      </c>
      <c r="G9345" s="24">
        <f t="shared" si="145"/>
        <v>471.51</v>
      </c>
    </row>
    <row r="9346" spans="1:7" x14ac:dyDescent="0.25">
      <c r="A9346" t="s">
        <v>311</v>
      </c>
      <c r="B9346" t="s">
        <v>314</v>
      </c>
      <c r="C9346" t="s">
        <v>442</v>
      </c>
      <c r="D9346" s="34">
        <v>45658</v>
      </c>
      <c r="E9346">
        <v>443.56</v>
      </c>
      <c r="F9346" s="24">
        <v>27.95</v>
      </c>
      <c r="G9346" s="24">
        <f t="shared" si="145"/>
        <v>471.51</v>
      </c>
    </row>
    <row r="9347" spans="1:7" x14ac:dyDescent="0.25">
      <c r="A9347" t="s">
        <v>311</v>
      </c>
      <c r="B9347" t="s">
        <v>314</v>
      </c>
      <c r="C9347" t="s">
        <v>443</v>
      </c>
      <c r="D9347" s="34">
        <v>45658</v>
      </c>
      <c r="E9347">
        <v>443.56</v>
      </c>
      <c r="F9347" s="24">
        <v>27.95</v>
      </c>
      <c r="G9347" s="24">
        <f t="shared" ref="G9347:G9410" si="146">SUM(E9347:F9347)</f>
        <v>471.51</v>
      </c>
    </row>
    <row r="9348" spans="1:7" x14ac:dyDescent="0.25">
      <c r="A9348" t="s">
        <v>311</v>
      </c>
      <c r="B9348" t="s">
        <v>314</v>
      </c>
      <c r="C9348" t="s">
        <v>444</v>
      </c>
      <c r="D9348" s="34">
        <v>45658</v>
      </c>
      <c r="E9348">
        <v>443.56</v>
      </c>
      <c r="F9348" s="24">
        <v>27.95</v>
      </c>
      <c r="G9348" s="24">
        <f t="shared" si="146"/>
        <v>471.51</v>
      </c>
    </row>
    <row r="9349" spans="1:7" x14ac:dyDescent="0.25">
      <c r="A9349" t="s">
        <v>311</v>
      </c>
      <c r="B9349" t="s">
        <v>314</v>
      </c>
      <c r="C9349" t="s">
        <v>445</v>
      </c>
      <c r="D9349" s="34">
        <v>45658</v>
      </c>
      <c r="E9349">
        <v>443.56</v>
      </c>
      <c r="F9349" s="24">
        <v>27.95</v>
      </c>
      <c r="G9349" s="24">
        <f t="shared" si="146"/>
        <v>471.51</v>
      </c>
    </row>
    <row r="9350" spans="1:7" x14ac:dyDescent="0.25">
      <c r="A9350" t="s">
        <v>311</v>
      </c>
      <c r="B9350" t="s">
        <v>314</v>
      </c>
      <c r="C9350" t="s">
        <v>446</v>
      </c>
      <c r="D9350" s="34">
        <v>45658</v>
      </c>
      <c r="E9350">
        <v>443.56</v>
      </c>
      <c r="F9350" s="24">
        <v>27.95</v>
      </c>
      <c r="G9350" s="24">
        <f t="shared" si="146"/>
        <v>471.51</v>
      </c>
    </row>
    <row r="9351" spans="1:7" x14ac:dyDescent="0.25">
      <c r="A9351" t="s">
        <v>311</v>
      </c>
      <c r="B9351" t="s">
        <v>314</v>
      </c>
      <c r="C9351" t="s">
        <v>447</v>
      </c>
      <c r="D9351" s="34">
        <v>45658</v>
      </c>
      <c r="E9351">
        <v>443.56</v>
      </c>
      <c r="F9351" s="24">
        <v>27.95</v>
      </c>
      <c r="G9351" s="24">
        <f t="shared" si="146"/>
        <v>471.51</v>
      </c>
    </row>
    <row r="9352" spans="1:7" x14ac:dyDescent="0.25">
      <c r="A9352" t="s">
        <v>311</v>
      </c>
      <c r="B9352" t="s">
        <v>314</v>
      </c>
      <c r="C9352" t="s">
        <v>448</v>
      </c>
      <c r="D9352" s="34">
        <v>45658</v>
      </c>
      <c r="E9352">
        <v>443.56</v>
      </c>
      <c r="F9352" s="24">
        <v>27.95</v>
      </c>
      <c r="G9352" s="24">
        <f t="shared" si="146"/>
        <v>471.51</v>
      </c>
    </row>
    <row r="9353" spans="1:7" x14ac:dyDescent="0.25">
      <c r="A9353" t="s">
        <v>311</v>
      </c>
      <c r="B9353" t="s">
        <v>314</v>
      </c>
      <c r="C9353" t="s">
        <v>449</v>
      </c>
      <c r="D9353" s="34">
        <v>45658</v>
      </c>
      <c r="E9353">
        <v>443.56</v>
      </c>
      <c r="F9353" s="24">
        <v>27.95</v>
      </c>
      <c r="G9353" s="24">
        <f t="shared" si="146"/>
        <v>471.51</v>
      </c>
    </row>
    <row r="9354" spans="1:7" x14ac:dyDescent="0.25">
      <c r="A9354" t="s">
        <v>311</v>
      </c>
      <c r="B9354" t="s">
        <v>314</v>
      </c>
      <c r="C9354" t="s">
        <v>450</v>
      </c>
      <c r="D9354" s="34">
        <v>45658</v>
      </c>
      <c r="E9354">
        <v>443.56</v>
      </c>
      <c r="F9354" s="24">
        <v>27.95</v>
      </c>
      <c r="G9354" s="24">
        <f t="shared" si="146"/>
        <v>471.51</v>
      </c>
    </row>
    <row r="9355" spans="1:7" x14ac:dyDescent="0.25">
      <c r="A9355" t="s">
        <v>311</v>
      </c>
      <c r="B9355" t="s">
        <v>314</v>
      </c>
      <c r="C9355" t="s">
        <v>451</v>
      </c>
      <c r="D9355" s="34">
        <v>45658</v>
      </c>
      <c r="E9355">
        <v>443.56</v>
      </c>
      <c r="F9355" s="24">
        <v>27.95</v>
      </c>
      <c r="G9355" s="24">
        <f t="shared" si="146"/>
        <v>471.51</v>
      </c>
    </row>
    <row r="9356" spans="1:7" x14ac:dyDescent="0.25">
      <c r="A9356" t="s">
        <v>311</v>
      </c>
      <c r="B9356" t="s">
        <v>314</v>
      </c>
      <c r="C9356" t="s">
        <v>452</v>
      </c>
      <c r="D9356" s="34">
        <v>45658</v>
      </c>
      <c r="E9356">
        <v>443.56</v>
      </c>
      <c r="F9356" s="24">
        <v>27.95</v>
      </c>
      <c r="G9356" s="24">
        <f t="shared" si="146"/>
        <v>471.51</v>
      </c>
    </row>
    <row r="9357" spans="1:7" x14ac:dyDescent="0.25">
      <c r="A9357" t="s">
        <v>311</v>
      </c>
      <c r="B9357" t="s">
        <v>314</v>
      </c>
      <c r="C9357" t="s">
        <v>453</v>
      </c>
      <c r="D9357" s="34">
        <v>45658</v>
      </c>
      <c r="E9357">
        <v>443.56</v>
      </c>
      <c r="F9357" s="24">
        <v>27.95</v>
      </c>
      <c r="G9357" s="24">
        <f t="shared" si="146"/>
        <v>471.51</v>
      </c>
    </row>
    <row r="9358" spans="1:7" x14ac:dyDescent="0.25">
      <c r="A9358" t="s">
        <v>311</v>
      </c>
      <c r="B9358" t="s">
        <v>314</v>
      </c>
      <c r="C9358" t="s">
        <v>454</v>
      </c>
      <c r="D9358" s="34">
        <v>45658</v>
      </c>
      <c r="E9358">
        <v>443.56</v>
      </c>
      <c r="F9358" s="24">
        <v>27.95</v>
      </c>
      <c r="G9358" s="24">
        <f t="shared" si="146"/>
        <v>471.51</v>
      </c>
    </row>
    <row r="9359" spans="1:7" x14ac:dyDescent="0.25">
      <c r="A9359" t="s">
        <v>311</v>
      </c>
      <c r="B9359" t="s">
        <v>314</v>
      </c>
      <c r="C9359" t="s">
        <v>455</v>
      </c>
      <c r="D9359" s="34">
        <v>45658</v>
      </c>
      <c r="E9359">
        <v>443.56</v>
      </c>
      <c r="F9359" s="24">
        <v>27.95</v>
      </c>
      <c r="G9359" s="24">
        <f t="shared" si="146"/>
        <v>471.51</v>
      </c>
    </row>
    <row r="9360" spans="1:7" x14ac:dyDescent="0.25">
      <c r="A9360" t="s">
        <v>311</v>
      </c>
      <c r="B9360" t="s">
        <v>314</v>
      </c>
      <c r="C9360" t="s">
        <v>456</v>
      </c>
      <c r="D9360" s="34">
        <v>45658</v>
      </c>
      <c r="E9360">
        <v>443.56</v>
      </c>
      <c r="F9360" s="24">
        <v>27.95</v>
      </c>
      <c r="G9360" s="24">
        <f t="shared" si="146"/>
        <v>471.51</v>
      </c>
    </row>
    <row r="9361" spans="1:7" x14ac:dyDescent="0.25">
      <c r="A9361" t="s">
        <v>311</v>
      </c>
      <c r="B9361" t="s">
        <v>314</v>
      </c>
      <c r="C9361" t="s">
        <v>457</v>
      </c>
      <c r="D9361" s="34">
        <v>45658</v>
      </c>
      <c r="E9361">
        <v>443.56</v>
      </c>
      <c r="F9361" s="24">
        <v>27.95</v>
      </c>
      <c r="G9361" s="24">
        <f t="shared" si="146"/>
        <v>471.51</v>
      </c>
    </row>
    <row r="9362" spans="1:7" x14ac:dyDescent="0.25">
      <c r="A9362" t="s">
        <v>311</v>
      </c>
      <c r="B9362" t="s">
        <v>314</v>
      </c>
      <c r="C9362" t="s">
        <v>458</v>
      </c>
      <c r="D9362" s="34">
        <v>45658</v>
      </c>
      <c r="E9362">
        <v>443.56</v>
      </c>
      <c r="F9362" s="24">
        <v>27.95</v>
      </c>
      <c r="G9362" s="24">
        <f t="shared" si="146"/>
        <v>471.51</v>
      </c>
    </row>
    <row r="9363" spans="1:7" x14ac:dyDescent="0.25">
      <c r="A9363" t="s">
        <v>311</v>
      </c>
      <c r="B9363" t="s">
        <v>314</v>
      </c>
      <c r="C9363" t="s">
        <v>459</v>
      </c>
      <c r="D9363" s="34">
        <v>45658</v>
      </c>
      <c r="E9363">
        <v>443.56</v>
      </c>
      <c r="F9363" s="24">
        <v>27.95</v>
      </c>
      <c r="G9363" s="24">
        <f t="shared" si="146"/>
        <v>471.51</v>
      </c>
    </row>
    <row r="9364" spans="1:7" x14ac:dyDescent="0.25">
      <c r="A9364" t="s">
        <v>311</v>
      </c>
      <c r="B9364" t="s">
        <v>314</v>
      </c>
      <c r="C9364" t="s">
        <v>460</v>
      </c>
      <c r="D9364" s="34">
        <v>45658</v>
      </c>
      <c r="E9364">
        <v>443.56</v>
      </c>
      <c r="F9364" s="24">
        <v>27.95</v>
      </c>
      <c r="G9364" s="24">
        <f t="shared" si="146"/>
        <v>471.51</v>
      </c>
    </row>
    <row r="9365" spans="1:7" x14ac:dyDescent="0.25">
      <c r="A9365" t="s">
        <v>311</v>
      </c>
      <c r="B9365" t="s">
        <v>314</v>
      </c>
      <c r="C9365" t="s">
        <v>461</v>
      </c>
      <c r="D9365" s="34">
        <v>45658</v>
      </c>
      <c r="E9365">
        <v>443.56</v>
      </c>
      <c r="F9365" s="24">
        <v>27.95</v>
      </c>
      <c r="G9365" s="24">
        <f t="shared" si="146"/>
        <v>471.51</v>
      </c>
    </row>
    <row r="9366" spans="1:7" x14ac:dyDescent="0.25">
      <c r="A9366" t="s">
        <v>311</v>
      </c>
      <c r="B9366" t="s">
        <v>314</v>
      </c>
      <c r="C9366" t="s">
        <v>462</v>
      </c>
      <c r="D9366" s="34">
        <v>45658</v>
      </c>
      <c r="E9366">
        <v>443.56</v>
      </c>
      <c r="F9366" s="24">
        <v>27.95</v>
      </c>
      <c r="G9366" s="24">
        <f t="shared" si="146"/>
        <v>471.51</v>
      </c>
    </row>
    <row r="9367" spans="1:7" x14ac:dyDescent="0.25">
      <c r="A9367" t="s">
        <v>311</v>
      </c>
      <c r="B9367" t="s">
        <v>314</v>
      </c>
      <c r="C9367" t="s">
        <v>463</v>
      </c>
      <c r="D9367" s="34">
        <v>45658</v>
      </c>
      <c r="E9367">
        <v>443.56</v>
      </c>
      <c r="F9367" s="24">
        <v>27.95</v>
      </c>
      <c r="G9367" s="24">
        <f t="shared" si="146"/>
        <v>471.51</v>
      </c>
    </row>
    <row r="9368" spans="1:7" x14ac:dyDescent="0.25">
      <c r="A9368" t="s">
        <v>311</v>
      </c>
      <c r="B9368" t="s">
        <v>314</v>
      </c>
      <c r="C9368" t="s">
        <v>464</v>
      </c>
      <c r="D9368" s="34">
        <v>45658</v>
      </c>
      <c r="E9368">
        <v>443.56</v>
      </c>
      <c r="F9368" s="24">
        <v>27.95</v>
      </c>
      <c r="G9368" s="24">
        <f t="shared" si="146"/>
        <v>471.51</v>
      </c>
    </row>
    <row r="9369" spans="1:7" x14ac:dyDescent="0.25">
      <c r="A9369" t="s">
        <v>311</v>
      </c>
      <c r="B9369" t="s">
        <v>314</v>
      </c>
      <c r="C9369" t="s">
        <v>465</v>
      </c>
      <c r="D9369" s="34">
        <v>45658</v>
      </c>
      <c r="E9369">
        <v>443.56</v>
      </c>
      <c r="F9369" s="24">
        <v>27.95</v>
      </c>
      <c r="G9369" s="24">
        <f t="shared" si="146"/>
        <v>471.51</v>
      </c>
    </row>
    <row r="9370" spans="1:7" x14ac:dyDescent="0.25">
      <c r="A9370" t="s">
        <v>311</v>
      </c>
      <c r="B9370" t="s">
        <v>314</v>
      </c>
      <c r="C9370" t="s">
        <v>466</v>
      </c>
      <c r="D9370" s="34">
        <v>45658</v>
      </c>
      <c r="E9370">
        <v>443.56</v>
      </c>
      <c r="F9370" s="24">
        <v>27.95</v>
      </c>
      <c r="G9370" s="24">
        <f t="shared" si="146"/>
        <v>471.51</v>
      </c>
    </row>
    <row r="9371" spans="1:7" x14ac:dyDescent="0.25">
      <c r="A9371" t="s">
        <v>311</v>
      </c>
      <c r="B9371" t="s">
        <v>314</v>
      </c>
      <c r="C9371" t="s">
        <v>467</v>
      </c>
      <c r="D9371" s="34">
        <v>45658</v>
      </c>
      <c r="E9371">
        <v>443.56</v>
      </c>
      <c r="F9371" s="24">
        <v>27.95</v>
      </c>
      <c r="G9371" s="24">
        <f t="shared" si="146"/>
        <v>471.51</v>
      </c>
    </row>
    <row r="9372" spans="1:7" x14ac:dyDescent="0.25">
      <c r="A9372" t="s">
        <v>311</v>
      </c>
      <c r="B9372" t="s">
        <v>314</v>
      </c>
      <c r="C9372" t="s">
        <v>468</v>
      </c>
      <c r="D9372" s="34">
        <v>45658</v>
      </c>
      <c r="E9372">
        <v>443.56</v>
      </c>
      <c r="F9372" s="24">
        <v>27.95</v>
      </c>
      <c r="G9372" s="24">
        <f t="shared" si="146"/>
        <v>471.51</v>
      </c>
    </row>
    <row r="9373" spans="1:7" x14ac:dyDescent="0.25">
      <c r="A9373" t="s">
        <v>311</v>
      </c>
      <c r="B9373" t="s">
        <v>314</v>
      </c>
      <c r="C9373" t="s">
        <v>469</v>
      </c>
      <c r="D9373" s="34">
        <v>45658</v>
      </c>
      <c r="E9373">
        <v>443.56</v>
      </c>
      <c r="F9373" s="24">
        <v>27.95</v>
      </c>
      <c r="G9373" s="24">
        <f t="shared" si="146"/>
        <v>471.51</v>
      </c>
    </row>
    <row r="9374" spans="1:7" x14ac:dyDescent="0.25">
      <c r="A9374" t="s">
        <v>311</v>
      </c>
      <c r="B9374" t="s">
        <v>314</v>
      </c>
      <c r="C9374" t="s">
        <v>470</v>
      </c>
      <c r="D9374" s="34">
        <v>45658</v>
      </c>
      <c r="E9374">
        <v>443.56</v>
      </c>
      <c r="F9374" s="24">
        <v>27.95</v>
      </c>
      <c r="G9374" s="24">
        <f t="shared" si="146"/>
        <v>471.51</v>
      </c>
    </row>
    <row r="9375" spans="1:7" x14ac:dyDescent="0.25">
      <c r="A9375" t="s">
        <v>311</v>
      </c>
      <c r="B9375" t="s">
        <v>314</v>
      </c>
      <c r="C9375" t="s">
        <v>471</v>
      </c>
      <c r="D9375" s="34">
        <v>45658</v>
      </c>
      <c r="E9375">
        <v>443.56</v>
      </c>
      <c r="F9375" s="24">
        <v>27.95</v>
      </c>
      <c r="G9375" s="24">
        <f t="shared" si="146"/>
        <v>471.51</v>
      </c>
    </row>
    <row r="9376" spans="1:7" x14ac:dyDescent="0.25">
      <c r="A9376" t="s">
        <v>311</v>
      </c>
      <c r="B9376" t="s">
        <v>314</v>
      </c>
      <c r="C9376" t="s">
        <v>472</v>
      </c>
      <c r="D9376" s="34">
        <v>45658</v>
      </c>
      <c r="E9376">
        <v>443.56</v>
      </c>
      <c r="F9376" s="24">
        <v>27.95</v>
      </c>
      <c r="G9376" s="24">
        <f t="shared" si="146"/>
        <v>471.51</v>
      </c>
    </row>
    <row r="9377" spans="1:7" x14ac:dyDescent="0.25">
      <c r="A9377" t="s">
        <v>311</v>
      </c>
      <c r="B9377" t="s">
        <v>314</v>
      </c>
      <c r="C9377" t="s">
        <v>473</v>
      </c>
      <c r="D9377" s="34">
        <v>45658</v>
      </c>
      <c r="E9377">
        <v>443.56</v>
      </c>
      <c r="F9377" s="24">
        <v>27.95</v>
      </c>
      <c r="G9377" s="24">
        <f t="shared" si="146"/>
        <v>471.51</v>
      </c>
    </row>
    <row r="9378" spans="1:7" x14ac:dyDescent="0.25">
      <c r="A9378" t="s">
        <v>311</v>
      </c>
      <c r="B9378" t="s">
        <v>314</v>
      </c>
      <c r="C9378" t="s">
        <v>474</v>
      </c>
      <c r="D9378" s="34">
        <v>45658</v>
      </c>
      <c r="E9378">
        <v>443.56</v>
      </c>
      <c r="F9378" s="24">
        <v>27.95</v>
      </c>
      <c r="G9378" s="24">
        <f t="shared" si="146"/>
        <v>471.51</v>
      </c>
    </row>
    <row r="9379" spans="1:7" x14ac:dyDescent="0.25">
      <c r="A9379" t="s">
        <v>311</v>
      </c>
      <c r="B9379" t="s">
        <v>314</v>
      </c>
      <c r="C9379" t="s">
        <v>475</v>
      </c>
      <c r="D9379" s="34">
        <v>45658</v>
      </c>
      <c r="E9379">
        <v>443.56</v>
      </c>
      <c r="F9379" s="24">
        <v>27.95</v>
      </c>
      <c r="G9379" s="24">
        <f t="shared" si="146"/>
        <v>471.51</v>
      </c>
    </row>
    <row r="9380" spans="1:7" x14ac:dyDescent="0.25">
      <c r="A9380" t="s">
        <v>311</v>
      </c>
      <c r="B9380" t="s">
        <v>314</v>
      </c>
      <c r="C9380" t="s">
        <v>476</v>
      </c>
      <c r="D9380" s="34">
        <v>45658</v>
      </c>
      <c r="E9380">
        <v>442.12</v>
      </c>
      <c r="F9380" s="24">
        <v>27.86</v>
      </c>
      <c r="G9380" s="24">
        <f t="shared" si="146"/>
        <v>469.98</v>
      </c>
    </row>
    <row r="9381" spans="1:7" x14ac:dyDescent="0.25">
      <c r="A9381" t="s">
        <v>311</v>
      </c>
      <c r="B9381" t="s">
        <v>314</v>
      </c>
      <c r="C9381" t="s">
        <v>477</v>
      </c>
      <c r="D9381" s="34">
        <v>45658</v>
      </c>
      <c r="E9381">
        <v>443.56</v>
      </c>
      <c r="F9381" s="24">
        <v>27.95</v>
      </c>
      <c r="G9381" s="24">
        <f t="shared" si="146"/>
        <v>471.51</v>
      </c>
    </row>
    <row r="9382" spans="1:7" x14ac:dyDescent="0.25">
      <c r="A9382" t="s">
        <v>311</v>
      </c>
      <c r="B9382" t="s">
        <v>314</v>
      </c>
      <c r="C9382" t="s">
        <v>478</v>
      </c>
      <c r="D9382" s="34">
        <v>45658</v>
      </c>
      <c r="E9382">
        <v>443.56</v>
      </c>
      <c r="F9382" s="24">
        <v>27.95</v>
      </c>
      <c r="G9382" s="24">
        <f t="shared" si="146"/>
        <v>471.51</v>
      </c>
    </row>
    <row r="9383" spans="1:7" x14ac:dyDescent="0.25">
      <c r="A9383" t="s">
        <v>311</v>
      </c>
      <c r="B9383" t="s">
        <v>314</v>
      </c>
      <c r="C9383" t="s">
        <v>479</v>
      </c>
      <c r="D9383" s="34">
        <v>45658</v>
      </c>
      <c r="E9383">
        <v>443.56</v>
      </c>
      <c r="F9383" s="24">
        <v>27.95</v>
      </c>
      <c r="G9383" s="24">
        <f t="shared" si="146"/>
        <v>471.51</v>
      </c>
    </row>
    <row r="9384" spans="1:7" x14ac:dyDescent="0.25">
      <c r="A9384" t="s">
        <v>311</v>
      </c>
      <c r="B9384" t="s">
        <v>314</v>
      </c>
      <c r="C9384" t="s">
        <v>480</v>
      </c>
      <c r="D9384" s="34">
        <v>45658</v>
      </c>
      <c r="E9384">
        <v>443.56</v>
      </c>
      <c r="F9384" s="24">
        <v>27.95</v>
      </c>
      <c r="G9384" s="24">
        <f t="shared" si="146"/>
        <v>471.51</v>
      </c>
    </row>
    <row r="9385" spans="1:7" x14ac:dyDescent="0.25">
      <c r="A9385" t="s">
        <v>311</v>
      </c>
      <c r="B9385" t="s">
        <v>314</v>
      </c>
      <c r="C9385" t="s">
        <v>481</v>
      </c>
      <c r="D9385" s="34">
        <v>45658</v>
      </c>
      <c r="E9385">
        <v>442.12</v>
      </c>
      <c r="F9385" s="24">
        <v>27.86</v>
      </c>
      <c r="G9385" s="24">
        <f t="shared" si="146"/>
        <v>469.98</v>
      </c>
    </row>
    <row r="9386" spans="1:7" x14ac:dyDescent="0.25">
      <c r="A9386" t="s">
        <v>311</v>
      </c>
      <c r="B9386" t="s">
        <v>314</v>
      </c>
      <c r="C9386" t="s">
        <v>482</v>
      </c>
      <c r="D9386" s="34">
        <v>45658</v>
      </c>
      <c r="E9386">
        <v>442.12</v>
      </c>
      <c r="F9386" s="24">
        <v>27.86</v>
      </c>
      <c r="G9386" s="24">
        <f t="shared" si="146"/>
        <v>469.98</v>
      </c>
    </row>
    <row r="9387" spans="1:7" x14ac:dyDescent="0.25">
      <c r="A9387" t="s">
        <v>311</v>
      </c>
      <c r="B9387" t="s">
        <v>314</v>
      </c>
      <c r="C9387" t="s">
        <v>483</v>
      </c>
      <c r="D9387" s="34">
        <v>45658</v>
      </c>
      <c r="E9387">
        <v>442.12</v>
      </c>
      <c r="F9387" s="24">
        <v>27.86</v>
      </c>
      <c r="G9387" s="24">
        <f t="shared" si="146"/>
        <v>469.98</v>
      </c>
    </row>
    <row r="9388" spans="1:7" x14ac:dyDescent="0.25">
      <c r="A9388" t="s">
        <v>311</v>
      </c>
      <c r="B9388" t="s">
        <v>314</v>
      </c>
      <c r="C9388" t="s">
        <v>484</v>
      </c>
      <c r="D9388" s="34">
        <v>45658</v>
      </c>
      <c r="E9388">
        <v>442.12</v>
      </c>
      <c r="F9388" s="24">
        <v>27.86</v>
      </c>
      <c r="G9388" s="24">
        <f t="shared" si="146"/>
        <v>469.98</v>
      </c>
    </row>
    <row r="9389" spans="1:7" x14ac:dyDescent="0.25">
      <c r="A9389" t="s">
        <v>311</v>
      </c>
      <c r="B9389" t="s">
        <v>314</v>
      </c>
      <c r="C9389" t="s">
        <v>485</v>
      </c>
      <c r="D9389" s="34">
        <v>45658</v>
      </c>
      <c r="E9389">
        <v>442.12</v>
      </c>
      <c r="F9389" s="24">
        <v>27.86</v>
      </c>
      <c r="G9389" s="24">
        <f t="shared" si="146"/>
        <v>469.98</v>
      </c>
    </row>
    <row r="9390" spans="1:7" x14ac:dyDescent="0.25">
      <c r="A9390" t="s">
        <v>311</v>
      </c>
      <c r="B9390" t="s">
        <v>314</v>
      </c>
      <c r="C9390" t="s">
        <v>486</v>
      </c>
      <c r="D9390" s="34">
        <v>45658</v>
      </c>
      <c r="E9390">
        <v>442.12</v>
      </c>
      <c r="F9390" s="24">
        <v>27.86</v>
      </c>
      <c r="G9390" s="24">
        <f t="shared" si="146"/>
        <v>469.98</v>
      </c>
    </row>
    <row r="9391" spans="1:7" x14ac:dyDescent="0.25">
      <c r="A9391" t="s">
        <v>311</v>
      </c>
      <c r="B9391" t="s">
        <v>314</v>
      </c>
      <c r="C9391" t="s">
        <v>487</v>
      </c>
      <c r="D9391" s="34">
        <v>45658</v>
      </c>
      <c r="E9391">
        <v>442.12</v>
      </c>
      <c r="F9391" s="24">
        <v>27.86</v>
      </c>
      <c r="G9391" s="24">
        <f t="shared" si="146"/>
        <v>469.98</v>
      </c>
    </row>
    <row r="9392" spans="1:7" x14ac:dyDescent="0.25">
      <c r="A9392" t="s">
        <v>311</v>
      </c>
      <c r="B9392" t="s">
        <v>314</v>
      </c>
      <c r="C9392" t="s">
        <v>488</v>
      </c>
      <c r="D9392" s="34">
        <v>45658</v>
      </c>
      <c r="E9392">
        <v>442.12</v>
      </c>
      <c r="F9392" s="24">
        <v>27.86</v>
      </c>
      <c r="G9392" s="24">
        <f t="shared" si="146"/>
        <v>469.98</v>
      </c>
    </row>
    <row r="9393" spans="1:7" x14ac:dyDescent="0.25">
      <c r="A9393" t="s">
        <v>311</v>
      </c>
      <c r="B9393" t="s">
        <v>314</v>
      </c>
      <c r="C9393" t="s">
        <v>489</v>
      </c>
      <c r="D9393" s="34">
        <v>45658</v>
      </c>
      <c r="E9393">
        <v>442.12</v>
      </c>
      <c r="F9393" s="24">
        <v>27.86</v>
      </c>
      <c r="G9393" s="24">
        <f t="shared" si="146"/>
        <v>469.98</v>
      </c>
    </row>
    <row r="9394" spans="1:7" x14ac:dyDescent="0.25">
      <c r="A9394" t="s">
        <v>311</v>
      </c>
      <c r="B9394" t="s">
        <v>314</v>
      </c>
      <c r="C9394" t="s">
        <v>490</v>
      </c>
      <c r="D9394" s="34">
        <v>45658</v>
      </c>
      <c r="E9394">
        <v>442.12</v>
      </c>
      <c r="F9394" s="24">
        <v>27.86</v>
      </c>
      <c r="G9394" s="24">
        <f t="shared" si="146"/>
        <v>469.98</v>
      </c>
    </row>
    <row r="9395" spans="1:7" x14ac:dyDescent="0.25">
      <c r="A9395" t="s">
        <v>311</v>
      </c>
      <c r="B9395" t="s">
        <v>314</v>
      </c>
      <c r="C9395" t="s">
        <v>491</v>
      </c>
      <c r="D9395" s="34">
        <v>45658</v>
      </c>
      <c r="E9395">
        <v>442.12</v>
      </c>
      <c r="F9395" s="24">
        <v>27.86</v>
      </c>
      <c r="G9395" s="24">
        <f t="shared" si="146"/>
        <v>469.98</v>
      </c>
    </row>
    <row r="9396" spans="1:7" x14ac:dyDescent="0.25">
      <c r="A9396" t="s">
        <v>311</v>
      </c>
      <c r="B9396" t="s">
        <v>314</v>
      </c>
      <c r="C9396" t="s">
        <v>492</v>
      </c>
      <c r="D9396" s="34">
        <v>45658</v>
      </c>
      <c r="E9396">
        <v>442.12</v>
      </c>
      <c r="F9396" s="24">
        <v>27.86</v>
      </c>
      <c r="G9396" s="24">
        <f t="shared" si="146"/>
        <v>469.98</v>
      </c>
    </row>
    <row r="9397" spans="1:7" x14ac:dyDescent="0.25">
      <c r="A9397" t="s">
        <v>311</v>
      </c>
      <c r="B9397" t="s">
        <v>314</v>
      </c>
      <c r="C9397" t="s">
        <v>493</v>
      </c>
      <c r="D9397" s="34">
        <v>45658</v>
      </c>
      <c r="E9397">
        <v>442.12</v>
      </c>
      <c r="F9397" s="24">
        <v>27.86</v>
      </c>
      <c r="G9397" s="24">
        <f t="shared" si="146"/>
        <v>469.98</v>
      </c>
    </row>
    <row r="9398" spans="1:7" x14ac:dyDescent="0.25">
      <c r="A9398" t="s">
        <v>311</v>
      </c>
      <c r="B9398" t="s">
        <v>314</v>
      </c>
      <c r="C9398" t="s">
        <v>494</v>
      </c>
      <c r="D9398" s="34">
        <v>45658</v>
      </c>
      <c r="E9398">
        <v>442.12</v>
      </c>
      <c r="F9398" s="24">
        <v>27.86</v>
      </c>
      <c r="G9398" s="24">
        <f t="shared" si="146"/>
        <v>469.98</v>
      </c>
    </row>
    <row r="9399" spans="1:7" x14ac:dyDescent="0.25">
      <c r="A9399" t="s">
        <v>311</v>
      </c>
      <c r="B9399" t="s">
        <v>314</v>
      </c>
      <c r="C9399" t="s">
        <v>495</v>
      </c>
      <c r="D9399" s="34">
        <v>45658</v>
      </c>
      <c r="E9399">
        <v>442.12</v>
      </c>
      <c r="F9399" s="24">
        <v>27.86</v>
      </c>
      <c r="G9399" s="24">
        <f t="shared" si="146"/>
        <v>469.98</v>
      </c>
    </row>
    <row r="9400" spans="1:7" x14ac:dyDescent="0.25">
      <c r="A9400" t="s">
        <v>311</v>
      </c>
      <c r="B9400" t="s">
        <v>314</v>
      </c>
      <c r="C9400" t="s">
        <v>496</v>
      </c>
      <c r="D9400" s="34">
        <v>45658</v>
      </c>
      <c r="E9400">
        <v>442.12</v>
      </c>
      <c r="F9400" s="24">
        <v>27.86</v>
      </c>
      <c r="G9400" s="24">
        <f t="shared" si="146"/>
        <v>469.98</v>
      </c>
    </row>
    <row r="9401" spans="1:7" x14ac:dyDescent="0.25">
      <c r="A9401" t="s">
        <v>311</v>
      </c>
      <c r="B9401" t="s">
        <v>314</v>
      </c>
      <c r="C9401" t="s">
        <v>497</v>
      </c>
      <c r="D9401" s="34">
        <v>45658</v>
      </c>
      <c r="E9401">
        <v>442.12</v>
      </c>
      <c r="F9401" s="24">
        <v>27.86</v>
      </c>
      <c r="G9401" s="24">
        <f t="shared" si="146"/>
        <v>469.98</v>
      </c>
    </row>
    <row r="9402" spans="1:7" x14ac:dyDescent="0.25">
      <c r="A9402" t="s">
        <v>311</v>
      </c>
      <c r="B9402" t="s">
        <v>314</v>
      </c>
      <c r="C9402" t="s">
        <v>498</v>
      </c>
      <c r="D9402" s="34">
        <v>45658</v>
      </c>
      <c r="E9402">
        <v>442.12</v>
      </c>
      <c r="F9402" s="24">
        <v>27.86</v>
      </c>
      <c r="G9402" s="24">
        <f t="shared" si="146"/>
        <v>469.98</v>
      </c>
    </row>
    <row r="9403" spans="1:7" x14ac:dyDescent="0.25">
      <c r="A9403" t="s">
        <v>311</v>
      </c>
      <c r="B9403" t="s">
        <v>314</v>
      </c>
      <c r="C9403" t="s">
        <v>499</v>
      </c>
      <c r="D9403" s="34">
        <v>45658</v>
      </c>
      <c r="E9403">
        <v>442.12</v>
      </c>
      <c r="F9403" s="24">
        <v>27.86</v>
      </c>
      <c r="G9403" s="24">
        <f t="shared" si="146"/>
        <v>469.98</v>
      </c>
    </row>
    <row r="9404" spans="1:7" x14ac:dyDescent="0.25">
      <c r="A9404" t="s">
        <v>311</v>
      </c>
      <c r="B9404" t="s">
        <v>314</v>
      </c>
      <c r="C9404" t="s">
        <v>500</v>
      </c>
      <c r="D9404" s="34">
        <v>45658</v>
      </c>
      <c r="E9404">
        <v>442.12</v>
      </c>
      <c r="F9404" s="24">
        <v>27.86</v>
      </c>
      <c r="G9404" s="24">
        <f t="shared" si="146"/>
        <v>469.98</v>
      </c>
    </row>
    <row r="9405" spans="1:7" x14ac:dyDescent="0.25">
      <c r="A9405" t="s">
        <v>311</v>
      </c>
      <c r="B9405" t="s">
        <v>314</v>
      </c>
      <c r="C9405" t="s">
        <v>501</v>
      </c>
      <c r="D9405" s="34">
        <v>45658</v>
      </c>
      <c r="E9405">
        <v>442.12</v>
      </c>
      <c r="F9405" s="24">
        <v>27.86</v>
      </c>
      <c r="G9405" s="24">
        <f t="shared" si="146"/>
        <v>469.98</v>
      </c>
    </row>
    <row r="9406" spans="1:7" x14ac:dyDescent="0.25">
      <c r="A9406" t="s">
        <v>311</v>
      </c>
      <c r="B9406" t="s">
        <v>314</v>
      </c>
      <c r="C9406" t="s">
        <v>502</v>
      </c>
      <c r="D9406" s="34">
        <v>45658</v>
      </c>
      <c r="E9406">
        <v>442.12</v>
      </c>
      <c r="F9406" s="24">
        <v>27.86</v>
      </c>
      <c r="G9406" s="24">
        <f t="shared" si="146"/>
        <v>469.98</v>
      </c>
    </row>
    <row r="9407" spans="1:7" x14ac:dyDescent="0.25">
      <c r="A9407" t="s">
        <v>311</v>
      </c>
      <c r="B9407" t="s">
        <v>314</v>
      </c>
      <c r="C9407" t="s">
        <v>503</v>
      </c>
      <c r="D9407" s="34">
        <v>45658</v>
      </c>
      <c r="E9407">
        <v>442.12</v>
      </c>
      <c r="F9407" s="24">
        <v>27.86</v>
      </c>
      <c r="G9407" s="24">
        <f t="shared" si="146"/>
        <v>469.98</v>
      </c>
    </row>
    <row r="9408" spans="1:7" x14ac:dyDescent="0.25">
      <c r="A9408" t="s">
        <v>311</v>
      </c>
      <c r="B9408" t="s">
        <v>314</v>
      </c>
      <c r="C9408" t="s">
        <v>504</v>
      </c>
      <c r="D9408" s="34">
        <v>45658</v>
      </c>
      <c r="E9408">
        <v>442.12</v>
      </c>
      <c r="F9408" s="24">
        <v>27.86</v>
      </c>
      <c r="G9408" s="24">
        <f t="shared" si="146"/>
        <v>469.98</v>
      </c>
    </row>
    <row r="9409" spans="1:7" x14ac:dyDescent="0.25">
      <c r="A9409" t="s">
        <v>311</v>
      </c>
      <c r="B9409" t="s">
        <v>314</v>
      </c>
      <c r="C9409" t="s">
        <v>505</v>
      </c>
      <c r="D9409" s="34">
        <v>45658</v>
      </c>
      <c r="E9409">
        <v>442.12</v>
      </c>
      <c r="F9409" s="24">
        <v>27.86</v>
      </c>
      <c r="G9409" s="24">
        <f t="shared" si="146"/>
        <v>469.98</v>
      </c>
    </row>
    <row r="9410" spans="1:7" x14ac:dyDescent="0.25">
      <c r="A9410" t="s">
        <v>311</v>
      </c>
      <c r="B9410" t="s">
        <v>312</v>
      </c>
      <c r="C9410" t="s">
        <v>313</v>
      </c>
      <c r="D9410" s="34">
        <v>45689</v>
      </c>
      <c r="E9410">
        <v>971975.3</v>
      </c>
      <c r="F9410" s="24">
        <v>226516.8</v>
      </c>
      <c r="G9410" s="24">
        <f t="shared" si="146"/>
        <v>1198492.1000000001</v>
      </c>
    </row>
    <row r="9411" spans="1:7" x14ac:dyDescent="0.25">
      <c r="A9411" t="s">
        <v>311</v>
      </c>
      <c r="B9411" t="s">
        <v>314</v>
      </c>
      <c r="C9411" t="s">
        <v>315</v>
      </c>
      <c r="D9411" s="34">
        <v>45689</v>
      </c>
      <c r="E9411">
        <v>443.47</v>
      </c>
      <c r="F9411" s="24">
        <v>26.51</v>
      </c>
      <c r="G9411" s="24">
        <f t="shared" ref="G9411:G9474" si="147">SUM(E9411:F9411)</f>
        <v>469.98</v>
      </c>
    </row>
    <row r="9412" spans="1:7" x14ac:dyDescent="0.25">
      <c r="A9412" t="s">
        <v>311</v>
      </c>
      <c r="B9412" t="s">
        <v>314</v>
      </c>
      <c r="C9412" t="s">
        <v>316</v>
      </c>
      <c r="D9412" s="34">
        <v>45689</v>
      </c>
      <c r="E9412">
        <v>444.91</v>
      </c>
      <c r="F9412" s="24">
        <v>26.6</v>
      </c>
      <c r="G9412" s="24">
        <f t="shared" si="147"/>
        <v>471.51000000000005</v>
      </c>
    </row>
    <row r="9413" spans="1:7" x14ac:dyDescent="0.25">
      <c r="A9413" t="s">
        <v>311</v>
      </c>
      <c r="B9413" t="s">
        <v>314</v>
      </c>
      <c r="C9413" t="s">
        <v>317</v>
      </c>
      <c r="D9413" s="34">
        <v>45689</v>
      </c>
      <c r="E9413">
        <v>443.47</v>
      </c>
      <c r="F9413" s="24">
        <v>26.51</v>
      </c>
      <c r="G9413" s="24">
        <f t="shared" si="147"/>
        <v>469.98</v>
      </c>
    </row>
    <row r="9414" spans="1:7" x14ac:dyDescent="0.25">
      <c r="A9414" t="s">
        <v>311</v>
      </c>
      <c r="B9414" t="s">
        <v>314</v>
      </c>
      <c r="C9414" t="s">
        <v>318</v>
      </c>
      <c r="D9414" s="34">
        <v>45689</v>
      </c>
      <c r="E9414">
        <v>444.91</v>
      </c>
      <c r="F9414" s="24">
        <v>26.6</v>
      </c>
      <c r="G9414" s="24">
        <f t="shared" si="147"/>
        <v>471.51000000000005</v>
      </c>
    </row>
    <row r="9415" spans="1:7" x14ac:dyDescent="0.25">
      <c r="A9415" t="s">
        <v>311</v>
      </c>
      <c r="B9415" t="s">
        <v>314</v>
      </c>
      <c r="C9415" t="s">
        <v>319</v>
      </c>
      <c r="D9415" s="34">
        <v>45689</v>
      </c>
      <c r="E9415">
        <v>444.91</v>
      </c>
      <c r="F9415" s="24">
        <v>26.6</v>
      </c>
      <c r="G9415" s="24">
        <f t="shared" si="147"/>
        <v>471.51000000000005</v>
      </c>
    </row>
    <row r="9416" spans="1:7" x14ac:dyDescent="0.25">
      <c r="A9416" t="s">
        <v>311</v>
      </c>
      <c r="B9416" t="s">
        <v>314</v>
      </c>
      <c r="C9416" t="s">
        <v>320</v>
      </c>
      <c r="D9416" s="34">
        <v>45689</v>
      </c>
      <c r="E9416">
        <v>444.91</v>
      </c>
      <c r="F9416" s="24">
        <v>26.6</v>
      </c>
      <c r="G9416" s="24">
        <f t="shared" si="147"/>
        <v>471.51000000000005</v>
      </c>
    </row>
    <row r="9417" spans="1:7" x14ac:dyDescent="0.25">
      <c r="A9417" t="s">
        <v>311</v>
      </c>
      <c r="B9417" t="s">
        <v>314</v>
      </c>
      <c r="C9417" t="s">
        <v>321</v>
      </c>
      <c r="D9417" s="34">
        <v>45689</v>
      </c>
      <c r="E9417">
        <v>443.47</v>
      </c>
      <c r="F9417" s="24">
        <v>26.51</v>
      </c>
      <c r="G9417" s="24">
        <f t="shared" si="147"/>
        <v>469.98</v>
      </c>
    </row>
    <row r="9418" spans="1:7" x14ac:dyDescent="0.25">
      <c r="A9418" t="s">
        <v>311</v>
      </c>
      <c r="B9418" t="s">
        <v>314</v>
      </c>
      <c r="C9418" t="s">
        <v>322</v>
      </c>
      <c r="D9418" s="34">
        <v>45689</v>
      </c>
      <c r="E9418">
        <v>444.91</v>
      </c>
      <c r="F9418" s="24">
        <v>26.6</v>
      </c>
      <c r="G9418" s="24">
        <f t="shared" si="147"/>
        <v>471.51000000000005</v>
      </c>
    </row>
    <row r="9419" spans="1:7" x14ac:dyDescent="0.25">
      <c r="A9419" t="s">
        <v>311</v>
      </c>
      <c r="B9419" t="s">
        <v>314</v>
      </c>
      <c r="C9419" t="s">
        <v>323</v>
      </c>
      <c r="D9419" s="34">
        <v>45689</v>
      </c>
      <c r="E9419">
        <v>443.47</v>
      </c>
      <c r="F9419" s="24">
        <v>26.51</v>
      </c>
      <c r="G9419" s="24">
        <f t="shared" si="147"/>
        <v>469.98</v>
      </c>
    </row>
    <row r="9420" spans="1:7" x14ac:dyDescent="0.25">
      <c r="A9420" t="s">
        <v>311</v>
      </c>
      <c r="B9420" t="s">
        <v>314</v>
      </c>
      <c r="C9420" t="s">
        <v>324</v>
      </c>
      <c r="D9420" s="34">
        <v>45689</v>
      </c>
      <c r="E9420">
        <v>444.91</v>
      </c>
      <c r="F9420" s="24">
        <v>26.6</v>
      </c>
      <c r="G9420" s="24">
        <f t="shared" si="147"/>
        <v>471.51000000000005</v>
      </c>
    </row>
    <row r="9421" spans="1:7" x14ac:dyDescent="0.25">
      <c r="A9421" t="s">
        <v>311</v>
      </c>
      <c r="B9421" t="s">
        <v>314</v>
      </c>
      <c r="C9421" t="s">
        <v>325</v>
      </c>
      <c r="D9421" s="34">
        <v>45689</v>
      </c>
      <c r="E9421">
        <v>443.47</v>
      </c>
      <c r="F9421" s="24">
        <v>26.51</v>
      </c>
      <c r="G9421" s="24">
        <f t="shared" si="147"/>
        <v>469.98</v>
      </c>
    </row>
    <row r="9422" spans="1:7" x14ac:dyDescent="0.25">
      <c r="A9422" t="s">
        <v>311</v>
      </c>
      <c r="B9422" t="s">
        <v>314</v>
      </c>
      <c r="C9422" t="s">
        <v>326</v>
      </c>
      <c r="D9422" s="34">
        <v>45689</v>
      </c>
      <c r="E9422">
        <v>444.91</v>
      </c>
      <c r="F9422" s="24">
        <v>26.6</v>
      </c>
      <c r="G9422" s="24">
        <f t="shared" si="147"/>
        <v>471.51000000000005</v>
      </c>
    </row>
    <row r="9423" spans="1:7" x14ac:dyDescent="0.25">
      <c r="A9423" t="s">
        <v>311</v>
      </c>
      <c r="B9423" t="s">
        <v>314</v>
      </c>
      <c r="C9423" t="s">
        <v>327</v>
      </c>
      <c r="D9423" s="34">
        <v>45689</v>
      </c>
      <c r="E9423">
        <v>444.91</v>
      </c>
      <c r="F9423" s="24">
        <v>26.6</v>
      </c>
      <c r="G9423" s="24">
        <f t="shared" si="147"/>
        <v>471.51000000000005</v>
      </c>
    </row>
    <row r="9424" spans="1:7" x14ac:dyDescent="0.25">
      <c r="A9424" t="s">
        <v>311</v>
      </c>
      <c r="B9424" t="s">
        <v>314</v>
      </c>
      <c r="C9424" t="s">
        <v>328</v>
      </c>
      <c r="D9424" s="34">
        <v>45689</v>
      </c>
      <c r="E9424">
        <v>444.91</v>
      </c>
      <c r="F9424" s="24">
        <v>26.6</v>
      </c>
      <c r="G9424" s="24">
        <f t="shared" si="147"/>
        <v>471.51000000000005</v>
      </c>
    </row>
    <row r="9425" spans="1:7" x14ac:dyDescent="0.25">
      <c r="A9425" t="s">
        <v>311</v>
      </c>
      <c r="B9425" t="s">
        <v>314</v>
      </c>
      <c r="C9425" t="s">
        <v>329</v>
      </c>
      <c r="D9425" s="34">
        <v>45689</v>
      </c>
      <c r="E9425">
        <v>444.91</v>
      </c>
      <c r="F9425" s="24">
        <v>26.6</v>
      </c>
      <c r="G9425" s="24">
        <f t="shared" si="147"/>
        <v>471.51000000000005</v>
      </c>
    </row>
    <row r="9426" spans="1:7" x14ac:dyDescent="0.25">
      <c r="A9426" t="s">
        <v>311</v>
      </c>
      <c r="B9426" t="s">
        <v>314</v>
      </c>
      <c r="C9426" t="s">
        <v>330</v>
      </c>
      <c r="D9426" s="34">
        <v>45689</v>
      </c>
      <c r="E9426">
        <v>443.47</v>
      </c>
      <c r="F9426" s="24">
        <v>26.51</v>
      </c>
      <c r="G9426" s="24">
        <f t="shared" si="147"/>
        <v>469.98</v>
      </c>
    </row>
    <row r="9427" spans="1:7" x14ac:dyDescent="0.25">
      <c r="A9427" t="s">
        <v>311</v>
      </c>
      <c r="B9427" t="s">
        <v>314</v>
      </c>
      <c r="C9427" t="s">
        <v>331</v>
      </c>
      <c r="D9427" s="34">
        <v>45689</v>
      </c>
      <c r="E9427">
        <v>444.91</v>
      </c>
      <c r="F9427" s="24">
        <v>26.6</v>
      </c>
      <c r="G9427" s="24">
        <f t="shared" si="147"/>
        <v>471.51000000000005</v>
      </c>
    </row>
    <row r="9428" spans="1:7" x14ac:dyDescent="0.25">
      <c r="A9428" t="s">
        <v>311</v>
      </c>
      <c r="B9428" t="s">
        <v>314</v>
      </c>
      <c r="C9428" t="s">
        <v>332</v>
      </c>
      <c r="D9428" s="34">
        <v>45689</v>
      </c>
      <c r="E9428">
        <v>444.91</v>
      </c>
      <c r="F9428" s="24">
        <v>26.6</v>
      </c>
      <c r="G9428" s="24">
        <f t="shared" si="147"/>
        <v>471.51000000000005</v>
      </c>
    </row>
    <row r="9429" spans="1:7" x14ac:dyDescent="0.25">
      <c r="A9429" t="s">
        <v>311</v>
      </c>
      <c r="B9429" t="s">
        <v>314</v>
      </c>
      <c r="C9429" t="s">
        <v>333</v>
      </c>
      <c r="D9429" s="34">
        <v>45689</v>
      </c>
      <c r="E9429">
        <v>444.91</v>
      </c>
      <c r="F9429" s="24">
        <v>26.6</v>
      </c>
      <c r="G9429" s="24">
        <f t="shared" si="147"/>
        <v>471.51000000000005</v>
      </c>
    </row>
    <row r="9430" spans="1:7" x14ac:dyDescent="0.25">
      <c r="A9430" t="s">
        <v>311</v>
      </c>
      <c r="B9430" t="s">
        <v>314</v>
      </c>
      <c r="C9430" t="s">
        <v>334</v>
      </c>
      <c r="D9430" s="34">
        <v>45689</v>
      </c>
      <c r="E9430">
        <v>443.47</v>
      </c>
      <c r="F9430" s="24">
        <v>26.51</v>
      </c>
      <c r="G9430" s="24">
        <f t="shared" si="147"/>
        <v>469.98</v>
      </c>
    </row>
    <row r="9431" spans="1:7" x14ac:dyDescent="0.25">
      <c r="A9431" t="s">
        <v>311</v>
      </c>
      <c r="B9431" t="s">
        <v>314</v>
      </c>
      <c r="C9431" t="s">
        <v>335</v>
      </c>
      <c r="D9431" s="34">
        <v>45689</v>
      </c>
      <c r="E9431">
        <v>444.91</v>
      </c>
      <c r="F9431" s="24">
        <v>26.6</v>
      </c>
      <c r="G9431" s="24">
        <f t="shared" si="147"/>
        <v>471.51000000000005</v>
      </c>
    </row>
    <row r="9432" spans="1:7" x14ac:dyDescent="0.25">
      <c r="A9432" t="s">
        <v>311</v>
      </c>
      <c r="B9432" t="s">
        <v>314</v>
      </c>
      <c r="C9432" t="s">
        <v>336</v>
      </c>
      <c r="D9432" s="34">
        <v>45689</v>
      </c>
      <c r="E9432">
        <v>444.91</v>
      </c>
      <c r="F9432" s="24">
        <v>26.6</v>
      </c>
      <c r="G9432" s="24">
        <f t="shared" si="147"/>
        <v>471.51000000000005</v>
      </c>
    </row>
    <row r="9433" spans="1:7" x14ac:dyDescent="0.25">
      <c r="A9433" t="s">
        <v>311</v>
      </c>
      <c r="B9433" t="s">
        <v>314</v>
      </c>
      <c r="C9433" t="s">
        <v>337</v>
      </c>
      <c r="D9433" s="34">
        <v>45689</v>
      </c>
      <c r="E9433">
        <v>443.47</v>
      </c>
      <c r="F9433" s="24">
        <v>26.51</v>
      </c>
      <c r="G9433" s="24">
        <f t="shared" si="147"/>
        <v>469.98</v>
      </c>
    </row>
    <row r="9434" spans="1:7" x14ac:dyDescent="0.25">
      <c r="A9434" t="s">
        <v>311</v>
      </c>
      <c r="B9434" t="s">
        <v>314</v>
      </c>
      <c r="C9434" t="s">
        <v>338</v>
      </c>
      <c r="D9434" s="34">
        <v>45689</v>
      </c>
      <c r="E9434">
        <v>443.47</v>
      </c>
      <c r="F9434" s="24">
        <v>26.51</v>
      </c>
      <c r="G9434" s="24">
        <f t="shared" si="147"/>
        <v>469.98</v>
      </c>
    </row>
    <row r="9435" spans="1:7" x14ac:dyDescent="0.25">
      <c r="A9435" t="s">
        <v>311</v>
      </c>
      <c r="B9435" t="s">
        <v>314</v>
      </c>
      <c r="C9435" t="s">
        <v>339</v>
      </c>
      <c r="D9435" s="34">
        <v>45689</v>
      </c>
      <c r="E9435">
        <v>443.47</v>
      </c>
      <c r="F9435" s="24">
        <v>26.51</v>
      </c>
      <c r="G9435" s="24">
        <f t="shared" si="147"/>
        <v>469.98</v>
      </c>
    </row>
    <row r="9436" spans="1:7" x14ac:dyDescent="0.25">
      <c r="A9436" t="s">
        <v>311</v>
      </c>
      <c r="B9436" t="s">
        <v>314</v>
      </c>
      <c r="C9436" t="s">
        <v>340</v>
      </c>
      <c r="D9436" s="34">
        <v>45689</v>
      </c>
      <c r="E9436">
        <v>443.47</v>
      </c>
      <c r="F9436" s="24">
        <v>26.51</v>
      </c>
      <c r="G9436" s="24">
        <f t="shared" si="147"/>
        <v>469.98</v>
      </c>
    </row>
    <row r="9437" spans="1:7" x14ac:dyDescent="0.25">
      <c r="A9437" t="s">
        <v>311</v>
      </c>
      <c r="B9437" t="s">
        <v>314</v>
      </c>
      <c r="C9437" t="s">
        <v>341</v>
      </c>
      <c r="D9437" s="34">
        <v>45689</v>
      </c>
      <c r="E9437">
        <v>443.47</v>
      </c>
      <c r="F9437" s="24">
        <v>26.51</v>
      </c>
      <c r="G9437" s="24">
        <f t="shared" si="147"/>
        <v>469.98</v>
      </c>
    </row>
    <row r="9438" spans="1:7" x14ac:dyDescent="0.25">
      <c r="A9438" t="s">
        <v>311</v>
      </c>
      <c r="B9438" t="s">
        <v>314</v>
      </c>
      <c r="C9438" t="s">
        <v>342</v>
      </c>
      <c r="D9438" s="34">
        <v>45689</v>
      </c>
      <c r="E9438">
        <v>443.47</v>
      </c>
      <c r="F9438" s="24">
        <v>26.51</v>
      </c>
      <c r="G9438" s="24">
        <f t="shared" si="147"/>
        <v>469.98</v>
      </c>
    </row>
    <row r="9439" spans="1:7" x14ac:dyDescent="0.25">
      <c r="A9439" t="s">
        <v>311</v>
      </c>
      <c r="B9439" t="s">
        <v>314</v>
      </c>
      <c r="C9439" t="s">
        <v>343</v>
      </c>
      <c r="D9439" s="34">
        <v>45689</v>
      </c>
      <c r="E9439">
        <v>443.47</v>
      </c>
      <c r="F9439" s="24">
        <v>26.51</v>
      </c>
      <c r="G9439" s="24">
        <f t="shared" si="147"/>
        <v>469.98</v>
      </c>
    </row>
    <row r="9440" spans="1:7" x14ac:dyDescent="0.25">
      <c r="A9440" t="s">
        <v>311</v>
      </c>
      <c r="B9440" t="s">
        <v>314</v>
      </c>
      <c r="C9440" t="s">
        <v>344</v>
      </c>
      <c r="D9440" s="34">
        <v>45689</v>
      </c>
      <c r="E9440">
        <v>443.47</v>
      </c>
      <c r="F9440" s="24">
        <v>26.51</v>
      </c>
      <c r="G9440" s="24">
        <f t="shared" si="147"/>
        <v>469.98</v>
      </c>
    </row>
    <row r="9441" spans="1:7" x14ac:dyDescent="0.25">
      <c r="A9441" t="s">
        <v>311</v>
      </c>
      <c r="B9441" t="s">
        <v>314</v>
      </c>
      <c r="C9441" t="s">
        <v>345</v>
      </c>
      <c r="D9441" s="34">
        <v>45689</v>
      </c>
      <c r="E9441">
        <v>443.47</v>
      </c>
      <c r="F9441" s="24">
        <v>26.51</v>
      </c>
      <c r="G9441" s="24">
        <f t="shared" si="147"/>
        <v>469.98</v>
      </c>
    </row>
    <row r="9442" spans="1:7" x14ac:dyDescent="0.25">
      <c r="A9442" t="s">
        <v>311</v>
      </c>
      <c r="B9442" t="s">
        <v>314</v>
      </c>
      <c r="C9442" t="s">
        <v>346</v>
      </c>
      <c r="D9442" s="34">
        <v>45689</v>
      </c>
      <c r="E9442">
        <v>443.47</v>
      </c>
      <c r="F9442" s="24">
        <v>26.51</v>
      </c>
      <c r="G9442" s="24">
        <f t="shared" si="147"/>
        <v>469.98</v>
      </c>
    </row>
    <row r="9443" spans="1:7" x14ac:dyDescent="0.25">
      <c r="A9443" t="s">
        <v>311</v>
      </c>
      <c r="B9443" t="s">
        <v>314</v>
      </c>
      <c r="C9443" t="s">
        <v>347</v>
      </c>
      <c r="D9443" s="34">
        <v>45689</v>
      </c>
      <c r="E9443">
        <v>443.47</v>
      </c>
      <c r="F9443" s="24">
        <v>26.51</v>
      </c>
      <c r="G9443" s="24">
        <f t="shared" si="147"/>
        <v>469.98</v>
      </c>
    </row>
    <row r="9444" spans="1:7" x14ac:dyDescent="0.25">
      <c r="A9444" t="s">
        <v>311</v>
      </c>
      <c r="B9444" t="s">
        <v>314</v>
      </c>
      <c r="C9444" t="s">
        <v>348</v>
      </c>
      <c r="D9444" s="34">
        <v>45689</v>
      </c>
      <c r="E9444">
        <v>443.47</v>
      </c>
      <c r="F9444" s="24">
        <v>26.51</v>
      </c>
      <c r="G9444" s="24">
        <f t="shared" si="147"/>
        <v>469.98</v>
      </c>
    </row>
    <row r="9445" spans="1:7" x14ac:dyDescent="0.25">
      <c r="A9445" t="s">
        <v>311</v>
      </c>
      <c r="B9445" t="s">
        <v>314</v>
      </c>
      <c r="C9445" t="s">
        <v>349</v>
      </c>
      <c r="D9445" s="34">
        <v>45689</v>
      </c>
      <c r="E9445">
        <v>444.91</v>
      </c>
      <c r="F9445" s="24">
        <v>26.6</v>
      </c>
      <c r="G9445" s="24">
        <f t="shared" si="147"/>
        <v>471.51000000000005</v>
      </c>
    </row>
    <row r="9446" spans="1:7" x14ac:dyDescent="0.25">
      <c r="A9446" t="s">
        <v>311</v>
      </c>
      <c r="B9446" t="s">
        <v>314</v>
      </c>
      <c r="C9446" t="s">
        <v>350</v>
      </c>
      <c r="D9446" s="34">
        <v>45689</v>
      </c>
      <c r="E9446">
        <v>443.47</v>
      </c>
      <c r="F9446" s="24">
        <v>26.51</v>
      </c>
      <c r="G9446" s="24">
        <f t="shared" si="147"/>
        <v>469.98</v>
      </c>
    </row>
    <row r="9447" spans="1:7" x14ac:dyDescent="0.25">
      <c r="A9447" t="s">
        <v>311</v>
      </c>
      <c r="B9447" t="s">
        <v>314</v>
      </c>
      <c r="C9447" t="s">
        <v>351</v>
      </c>
      <c r="D9447" s="34">
        <v>45689</v>
      </c>
      <c r="E9447">
        <v>444.91</v>
      </c>
      <c r="F9447" s="24">
        <v>26.6</v>
      </c>
      <c r="G9447" s="24">
        <f t="shared" si="147"/>
        <v>471.51000000000005</v>
      </c>
    </row>
    <row r="9448" spans="1:7" x14ac:dyDescent="0.25">
      <c r="A9448" t="s">
        <v>311</v>
      </c>
      <c r="B9448" t="s">
        <v>314</v>
      </c>
      <c r="C9448" t="s">
        <v>352</v>
      </c>
      <c r="D9448" s="34">
        <v>45689</v>
      </c>
      <c r="E9448">
        <v>444.91</v>
      </c>
      <c r="F9448" s="24">
        <v>26.6</v>
      </c>
      <c r="G9448" s="24">
        <f t="shared" si="147"/>
        <v>471.51000000000005</v>
      </c>
    </row>
    <row r="9449" spans="1:7" x14ac:dyDescent="0.25">
      <c r="A9449" t="s">
        <v>311</v>
      </c>
      <c r="B9449" t="s">
        <v>314</v>
      </c>
      <c r="C9449" t="s">
        <v>353</v>
      </c>
      <c r="D9449" s="34">
        <v>45689</v>
      </c>
      <c r="E9449">
        <v>443.47</v>
      </c>
      <c r="F9449" s="24">
        <v>26.51</v>
      </c>
      <c r="G9449" s="24">
        <f t="shared" si="147"/>
        <v>469.98</v>
      </c>
    </row>
    <row r="9450" spans="1:7" x14ac:dyDescent="0.25">
      <c r="A9450" t="s">
        <v>311</v>
      </c>
      <c r="B9450" t="s">
        <v>314</v>
      </c>
      <c r="C9450" t="s">
        <v>354</v>
      </c>
      <c r="D9450" s="34">
        <v>45689</v>
      </c>
      <c r="E9450">
        <v>444.91</v>
      </c>
      <c r="F9450" s="24">
        <v>26.6</v>
      </c>
      <c r="G9450" s="24">
        <f t="shared" si="147"/>
        <v>471.51000000000005</v>
      </c>
    </row>
    <row r="9451" spans="1:7" x14ac:dyDescent="0.25">
      <c r="A9451" t="s">
        <v>311</v>
      </c>
      <c r="B9451" t="s">
        <v>314</v>
      </c>
      <c r="C9451" t="s">
        <v>355</v>
      </c>
      <c r="D9451" s="34">
        <v>45689</v>
      </c>
      <c r="E9451">
        <v>444.91</v>
      </c>
      <c r="F9451" s="24">
        <v>26.6</v>
      </c>
      <c r="G9451" s="24">
        <f t="shared" si="147"/>
        <v>471.51000000000005</v>
      </c>
    </row>
    <row r="9452" spans="1:7" x14ac:dyDescent="0.25">
      <c r="A9452" t="s">
        <v>311</v>
      </c>
      <c r="B9452" t="s">
        <v>314</v>
      </c>
      <c r="C9452" t="s">
        <v>356</v>
      </c>
      <c r="D9452" s="34">
        <v>45689</v>
      </c>
      <c r="E9452">
        <v>444.91</v>
      </c>
      <c r="F9452" s="24">
        <v>26.6</v>
      </c>
      <c r="G9452" s="24">
        <f t="shared" si="147"/>
        <v>471.51000000000005</v>
      </c>
    </row>
    <row r="9453" spans="1:7" x14ac:dyDescent="0.25">
      <c r="A9453" t="s">
        <v>311</v>
      </c>
      <c r="B9453" t="s">
        <v>314</v>
      </c>
      <c r="C9453" t="s">
        <v>357</v>
      </c>
      <c r="D9453" s="34">
        <v>45689</v>
      </c>
      <c r="E9453">
        <v>444.91</v>
      </c>
      <c r="F9453" s="24">
        <v>26.6</v>
      </c>
      <c r="G9453" s="24">
        <f t="shared" si="147"/>
        <v>471.51000000000005</v>
      </c>
    </row>
    <row r="9454" spans="1:7" x14ac:dyDescent="0.25">
      <c r="A9454" t="s">
        <v>311</v>
      </c>
      <c r="B9454" t="s">
        <v>314</v>
      </c>
      <c r="C9454" t="s">
        <v>358</v>
      </c>
      <c r="D9454" s="34">
        <v>45689</v>
      </c>
      <c r="E9454">
        <v>444.91</v>
      </c>
      <c r="F9454" s="24">
        <v>26.6</v>
      </c>
      <c r="G9454" s="24">
        <f t="shared" si="147"/>
        <v>471.51000000000005</v>
      </c>
    </row>
    <row r="9455" spans="1:7" x14ac:dyDescent="0.25">
      <c r="A9455" t="s">
        <v>311</v>
      </c>
      <c r="B9455" t="s">
        <v>314</v>
      </c>
      <c r="C9455" t="s">
        <v>359</v>
      </c>
      <c r="D9455" s="34">
        <v>45689</v>
      </c>
      <c r="E9455">
        <v>444.91</v>
      </c>
      <c r="F9455" s="24">
        <v>26.6</v>
      </c>
      <c r="G9455" s="24">
        <f t="shared" si="147"/>
        <v>471.51000000000005</v>
      </c>
    </row>
    <row r="9456" spans="1:7" x14ac:dyDescent="0.25">
      <c r="A9456" t="s">
        <v>311</v>
      </c>
      <c r="B9456" t="s">
        <v>314</v>
      </c>
      <c r="C9456" t="s">
        <v>360</v>
      </c>
      <c r="D9456" s="34">
        <v>45689</v>
      </c>
      <c r="E9456">
        <v>444.91</v>
      </c>
      <c r="F9456" s="24">
        <v>26.6</v>
      </c>
      <c r="G9456" s="24">
        <f t="shared" si="147"/>
        <v>471.51000000000005</v>
      </c>
    </row>
    <row r="9457" spans="1:7" x14ac:dyDescent="0.25">
      <c r="A9457" t="s">
        <v>311</v>
      </c>
      <c r="B9457" t="s">
        <v>314</v>
      </c>
      <c r="C9457" t="s">
        <v>361</v>
      </c>
      <c r="D9457" s="34">
        <v>45689</v>
      </c>
      <c r="E9457">
        <v>444.91</v>
      </c>
      <c r="F9457" s="24">
        <v>26.6</v>
      </c>
      <c r="G9457" s="24">
        <f t="shared" si="147"/>
        <v>471.51000000000005</v>
      </c>
    </row>
    <row r="9458" spans="1:7" x14ac:dyDescent="0.25">
      <c r="A9458" t="s">
        <v>311</v>
      </c>
      <c r="B9458" t="s">
        <v>314</v>
      </c>
      <c r="C9458" t="s">
        <v>362</v>
      </c>
      <c r="D9458" s="34">
        <v>45689</v>
      </c>
      <c r="E9458">
        <v>444.91</v>
      </c>
      <c r="F9458" s="24">
        <v>26.6</v>
      </c>
      <c r="G9458" s="24">
        <f t="shared" si="147"/>
        <v>471.51000000000005</v>
      </c>
    </row>
    <row r="9459" spans="1:7" x14ac:dyDescent="0.25">
      <c r="A9459" t="s">
        <v>311</v>
      </c>
      <c r="B9459" t="s">
        <v>314</v>
      </c>
      <c r="C9459" t="s">
        <v>363</v>
      </c>
      <c r="D9459" s="34">
        <v>45689</v>
      </c>
      <c r="E9459">
        <v>444.91</v>
      </c>
      <c r="F9459" s="24">
        <v>26.6</v>
      </c>
      <c r="G9459" s="24">
        <f t="shared" si="147"/>
        <v>471.51000000000005</v>
      </c>
    </row>
    <row r="9460" spans="1:7" x14ac:dyDescent="0.25">
      <c r="A9460" t="s">
        <v>311</v>
      </c>
      <c r="B9460" t="s">
        <v>314</v>
      </c>
      <c r="C9460" t="s">
        <v>364</v>
      </c>
      <c r="D9460" s="34">
        <v>45689</v>
      </c>
      <c r="E9460">
        <v>444.91</v>
      </c>
      <c r="F9460" s="24">
        <v>26.6</v>
      </c>
      <c r="G9460" s="24">
        <f t="shared" si="147"/>
        <v>471.51000000000005</v>
      </c>
    </row>
    <row r="9461" spans="1:7" x14ac:dyDescent="0.25">
      <c r="A9461" t="s">
        <v>311</v>
      </c>
      <c r="B9461" t="s">
        <v>314</v>
      </c>
      <c r="C9461" t="s">
        <v>365</v>
      </c>
      <c r="D9461" s="34">
        <v>45689</v>
      </c>
      <c r="E9461">
        <v>444.91</v>
      </c>
      <c r="F9461" s="24">
        <v>26.6</v>
      </c>
      <c r="G9461" s="24">
        <f t="shared" si="147"/>
        <v>471.51000000000005</v>
      </c>
    </row>
    <row r="9462" spans="1:7" x14ac:dyDescent="0.25">
      <c r="A9462" t="s">
        <v>311</v>
      </c>
      <c r="B9462" t="s">
        <v>314</v>
      </c>
      <c r="C9462" t="s">
        <v>366</v>
      </c>
      <c r="D9462" s="34">
        <v>45689</v>
      </c>
      <c r="E9462">
        <v>444.91</v>
      </c>
      <c r="F9462" s="24">
        <v>26.6</v>
      </c>
      <c r="G9462" s="24">
        <f t="shared" si="147"/>
        <v>471.51000000000005</v>
      </c>
    </row>
    <row r="9463" spans="1:7" x14ac:dyDescent="0.25">
      <c r="A9463" t="s">
        <v>311</v>
      </c>
      <c r="B9463" t="s">
        <v>314</v>
      </c>
      <c r="C9463" t="s">
        <v>367</v>
      </c>
      <c r="D9463" s="34">
        <v>45689</v>
      </c>
      <c r="E9463">
        <v>443.47</v>
      </c>
      <c r="F9463" s="24">
        <v>26.51</v>
      </c>
      <c r="G9463" s="24">
        <f t="shared" si="147"/>
        <v>469.98</v>
      </c>
    </row>
    <row r="9464" spans="1:7" x14ac:dyDescent="0.25">
      <c r="A9464" t="s">
        <v>311</v>
      </c>
      <c r="B9464" t="s">
        <v>314</v>
      </c>
      <c r="C9464" t="s">
        <v>368</v>
      </c>
      <c r="D9464" s="34">
        <v>45689</v>
      </c>
      <c r="E9464">
        <v>444.91</v>
      </c>
      <c r="F9464" s="24">
        <v>26.6</v>
      </c>
      <c r="G9464" s="24">
        <f t="shared" si="147"/>
        <v>471.51000000000005</v>
      </c>
    </row>
    <row r="9465" spans="1:7" x14ac:dyDescent="0.25">
      <c r="A9465" t="s">
        <v>311</v>
      </c>
      <c r="B9465" t="s">
        <v>314</v>
      </c>
      <c r="C9465" t="s">
        <v>369</v>
      </c>
      <c r="D9465" s="34">
        <v>45689</v>
      </c>
      <c r="E9465">
        <v>444.91</v>
      </c>
      <c r="F9465" s="24">
        <v>26.6</v>
      </c>
      <c r="G9465" s="24">
        <f t="shared" si="147"/>
        <v>471.51000000000005</v>
      </c>
    </row>
    <row r="9466" spans="1:7" x14ac:dyDescent="0.25">
      <c r="A9466" t="s">
        <v>311</v>
      </c>
      <c r="B9466" t="s">
        <v>314</v>
      </c>
      <c r="C9466" t="s">
        <v>370</v>
      </c>
      <c r="D9466" s="34">
        <v>45689</v>
      </c>
      <c r="E9466">
        <v>444.91</v>
      </c>
      <c r="F9466" s="24">
        <v>26.6</v>
      </c>
      <c r="G9466" s="24">
        <f t="shared" si="147"/>
        <v>471.51000000000005</v>
      </c>
    </row>
    <row r="9467" spans="1:7" x14ac:dyDescent="0.25">
      <c r="A9467" t="s">
        <v>311</v>
      </c>
      <c r="B9467" t="s">
        <v>314</v>
      </c>
      <c r="C9467" t="s">
        <v>371</v>
      </c>
      <c r="D9467" s="34">
        <v>45689</v>
      </c>
      <c r="E9467">
        <v>444.91</v>
      </c>
      <c r="F9467" s="24">
        <v>26.6</v>
      </c>
      <c r="G9467" s="24">
        <f t="shared" si="147"/>
        <v>471.51000000000005</v>
      </c>
    </row>
    <row r="9468" spans="1:7" x14ac:dyDescent="0.25">
      <c r="A9468" t="s">
        <v>311</v>
      </c>
      <c r="B9468" t="s">
        <v>314</v>
      </c>
      <c r="C9468" t="s">
        <v>372</v>
      </c>
      <c r="D9468" s="34">
        <v>45689</v>
      </c>
      <c r="E9468">
        <v>444.91</v>
      </c>
      <c r="F9468" s="24">
        <v>26.6</v>
      </c>
      <c r="G9468" s="24">
        <f t="shared" si="147"/>
        <v>471.51000000000005</v>
      </c>
    </row>
    <row r="9469" spans="1:7" x14ac:dyDescent="0.25">
      <c r="A9469" t="s">
        <v>311</v>
      </c>
      <c r="B9469" t="s">
        <v>314</v>
      </c>
      <c r="C9469" t="s">
        <v>373</v>
      </c>
      <c r="D9469" s="34">
        <v>45689</v>
      </c>
      <c r="E9469">
        <v>444.91</v>
      </c>
      <c r="F9469" s="24">
        <v>26.6</v>
      </c>
      <c r="G9469" s="24">
        <f t="shared" si="147"/>
        <v>471.51000000000005</v>
      </c>
    </row>
    <row r="9470" spans="1:7" x14ac:dyDescent="0.25">
      <c r="A9470" t="s">
        <v>311</v>
      </c>
      <c r="B9470" t="s">
        <v>314</v>
      </c>
      <c r="C9470" t="s">
        <v>374</v>
      </c>
      <c r="D9470" s="34">
        <v>45689</v>
      </c>
      <c r="E9470">
        <v>443.47</v>
      </c>
      <c r="F9470" s="24">
        <v>26.51</v>
      </c>
      <c r="G9470" s="24">
        <f t="shared" si="147"/>
        <v>469.98</v>
      </c>
    </row>
    <row r="9471" spans="1:7" x14ac:dyDescent="0.25">
      <c r="A9471" t="s">
        <v>311</v>
      </c>
      <c r="B9471" t="s">
        <v>314</v>
      </c>
      <c r="C9471" t="s">
        <v>375</v>
      </c>
      <c r="D9471" s="34">
        <v>45689</v>
      </c>
      <c r="E9471">
        <v>444.91</v>
      </c>
      <c r="F9471" s="24">
        <v>26.6</v>
      </c>
      <c r="G9471" s="24">
        <f t="shared" si="147"/>
        <v>471.51000000000005</v>
      </c>
    </row>
    <row r="9472" spans="1:7" x14ac:dyDescent="0.25">
      <c r="A9472" t="s">
        <v>311</v>
      </c>
      <c r="B9472" t="s">
        <v>314</v>
      </c>
      <c r="C9472" t="s">
        <v>376</v>
      </c>
      <c r="D9472" s="34">
        <v>45689</v>
      </c>
      <c r="E9472">
        <v>444.91</v>
      </c>
      <c r="F9472" s="24">
        <v>26.6</v>
      </c>
      <c r="G9472" s="24">
        <f t="shared" si="147"/>
        <v>471.51000000000005</v>
      </c>
    </row>
    <row r="9473" spans="1:7" x14ac:dyDescent="0.25">
      <c r="A9473" t="s">
        <v>311</v>
      </c>
      <c r="B9473" t="s">
        <v>314</v>
      </c>
      <c r="C9473" t="s">
        <v>377</v>
      </c>
      <c r="D9473" s="34">
        <v>45689</v>
      </c>
      <c r="E9473">
        <v>444.91</v>
      </c>
      <c r="F9473" s="24">
        <v>26.6</v>
      </c>
      <c r="G9473" s="24">
        <f t="shared" si="147"/>
        <v>471.51000000000005</v>
      </c>
    </row>
    <row r="9474" spans="1:7" x14ac:dyDescent="0.25">
      <c r="A9474" t="s">
        <v>311</v>
      </c>
      <c r="B9474" t="s">
        <v>314</v>
      </c>
      <c r="C9474" t="s">
        <v>378</v>
      </c>
      <c r="D9474" s="34">
        <v>45689</v>
      </c>
      <c r="E9474">
        <v>444.91</v>
      </c>
      <c r="F9474" s="24">
        <v>26.6</v>
      </c>
      <c r="G9474" s="24">
        <f t="shared" si="147"/>
        <v>471.51000000000005</v>
      </c>
    </row>
    <row r="9475" spans="1:7" x14ac:dyDescent="0.25">
      <c r="A9475" t="s">
        <v>311</v>
      </c>
      <c r="B9475" t="s">
        <v>314</v>
      </c>
      <c r="C9475" t="s">
        <v>379</v>
      </c>
      <c r="D9475" s="34">
        <v>45689</v>
      </c>
      <c r="E9475">
        <v>443.47</v>
      </c>
      <c r="F9475" s="24">
        <v>26.51</v>
      </c>
      <c r="G9475" s="24">
        <f t="shared" ref="G9475:G9538" si="148">SUM(E9475:F9475)</f>
        <v>469.98</v>
      </c>
    </row>
    <row r="9476" spans="1:7" x14ac:dyDescent="0.25">
      <c r="A9476" t="s">
        <v>311</v>
      </c>
      <c r="B9476" t="s">
        <v>314</v>
      </c>
      <c r="C9476" t="s">
        <v>380</v>
      </c>
      <c r="D9476" s="34">
        <v>45689</v>
      </c>
      <c r="E9476">
        <v>443.47</v>
      </c>
      <c r="F9476" s="24">
        <v>26.51</v>
      </c>
      <c r="G9476" s="24">
        <f t="shared" si="148"/>
        <v>469.98</v>
      </c>
    </row>
    <row r="9477" spans="1:7" x14ac:dyDescent="0.25">
      <c r="A9477" t="s">
        <v>311</v>
      </c>
      <c r="B9477" t="s">
        <v>314</v>
      </c>
      <c r="C9477" t="s">
        <v>381</v>
      </c>
      <c r="D9477" s="34">
        <v>45689</v>
      </c>
      <c r="E9477">
        <v>443.47</v>
      </c>
      <c r="F9477" s="24">
        <v>26.51</v>
      </c>
      <c r="G9477" s="24">
        <f t="shared" si="148"/>
        <v>469.98</v>
      </c>
    </row>
    <row r="9478" spans="1:7" x14ac:dyDescent="0.25">
      <c r="A9478" t="s">
        <v>311</v>
      </c>
      <c r="B9478" t="s">
        <v>314</v>
      </c>
      <c r="C9478" t="s">
        <v>382</v>
      </c>
      <c r="D9478" s="34">
        <v>45689</v>
      </c>
      <c r="E9478">
        <v>443.47</v>
      </c>
      <c r="F9478" s="24">
        <v>26.51</v>
      </c>
      <c r="G9478" s="24">
        <f t="shared" si="148"/>
        <v>469.98</v>
      </c>
    </row>
    <row r="9479" spans="1:7" x14ac:dyDescent="0.25">
      <c r="A9479" t="s">
        <v>311</v>
      </c>
      <c r="B9479" t="s">
        <v>314</v>
      </c>
      <c r="C9479" t="s">
        <v>383</v>
      </c>
      <c r="D9479" s="34">
        <v>45689</v>
      </c>
      <c r="E9479">
        <v>443.47</v>
      </c>
      <c r="F9479" s="24">
        <v>26.51</v>
      </c>
      <c r="G9479" s="24">
        <f t="shared" si="148"/>
        <v>469.98</v>
      </c>
    </row>
    <row r="9480" spans="1:7" x14ac:dyDescent="0.25">
      <c r="A9480" t="s">
        <v>311</v>
      </c>
      <c r="B9480" t="s">
        <v>314</v>
      </c>
      <c r="C9480" t="s">
        <v>384</v>
      </c>
      <c r="D9480" s="34">
        <v>45689</v>
      </c>
      <c r="E9480">
        <v>443.47</v>
      </c>
      <c r="F9480" s="24">
        <v>26.51</v>
      </c>
      <c r="G9480" s="24">
        <f t="shared" si="148"/>
        <v>469.98</v>
      </c>
    </row>
    <row r="9481" spans="1:7" x14ac:dyDescent="0.25">
      <c r="A9481" t="s">
        <v>311</v>
      </c>
      <c r="B9481" t="s">
        <v>314</v>
      </c>
      <c r="C9481" t="s">
        <v>385</v>
      </c>
      <c r="D9481" s="34">
        <v>45689</v>
      </c>
      <c r="E9481">
        <v>443.47</v>
      </c>
      <c r="F9481" s="24">
        <v>26.51</v>
      </c>
      <c r="G9481" s="24">
        <f t="shared" si="148"/>
        <v>469.98</v>
      </c>
    </row>
    <row r="9482" spans="1:7" x14ac:dyDescent="0.25">
      <c r="A9482" t="s">
        <v>311</v>
      </c>
      <c r="B9482" t="s">
        <v>314</v>
      </c>
      <c r="C9482" t="s">
        <v>386</v>
      </c>
      <c r="D9482" s="34">
        <v>45689</v>
      </c>
      <c r="E9482">
        <v>443.47</v>
      </c>
      <c r="F9482" s="24">
        <v>26.51</v>
      </c>
      <c r="G9482" s="24">
        <f t="shared" si="148"/>
        <v>469.98</v>
      </c>
    </row>
    <row r="9483" spans="1:7" x14ac:dyDescent="0.25">
      <c r="A9483" t="s">
        <v>311</v>
      </c>
      <c r="B9483" t="s">
        <v>314</v>
      </c>
      <c r="C9483" t="s">
        <v>387</v>
      </c>
      <c r="D9483" s="34">
        <v>45689</v>
      </c>
      <c r="E9483">
        <v>443.47</v>
      </c>
      <c r="F9483" s="24">
        <v>26.51</v>
      </c>
      <c r="G9483" s="24">
        <f t="shared" si="148"/>
        <v>469.98</v>
      </c>
    </row>
    <row r="9484" spans="1:7" x14ac:dyDescent="0.25">
      <c r="A9484" t="s">
        <v>311</v>
      </c>
      <c r="B9484" t="s">
        <v>314</v>
      </c>
      <c r="C9484" t="s">
        <v>388</v>
      </c>
      <c r="D9484" s="34">
        <v>45689</v>
      </c>
      <c r="E9484">
        <v>443.47</v>
      </c>
      <c r="F9484" s="24">
        <v>26.51</v>
      </c>
      <c r="G9484" s="24">
        <f t="shared" si="148"/>
        <v>469.98</v>
      </c>
    </row>
    <row r="9485" spans="1:7" x14ac:dyDescent="0.25">
      <c r="A9485" t="s">
        <v>311</v>
      </c>
      <c r="B9485" t="s">
        <v>314</v>
      </c>
      <c r="C9485" t="s">
        <v>389</v>
      </c>
      <c r="D9485" s="34">
        <v>45689</v>
      </c>
      <c r="E9485">
        <v>443.47</v>
      </c>
      <c r="F9485" s="24">
        <v>26.51</v>
      </c>
      <c r="G9485" s="24">
        <f t="shared" si="148"/>
        <v>469.98</v>
      </c>
    </row>
    <row r="9486" spans="1:7" x14ac:dyDescent="0.25">
      <c r="A9486" t="s">
        <v>311</v>
      </c>
      <c r="B9486" t="s">
        <v>314</v>
      </c>
      <c r="C9486" t="s">
        <v>390</v>
      </c>
      <c r="D9486" s="34">
        <v>45689</v>
      </c>
      <c r="E9486">
        <v>443.47</v>
      </c>
      <c r="F9486" s="24">
        <v>26.51</v>
      </c>
      <c r="G9486" s="24">
        <f t="shared" si="148"/>
        <v>469.98</v>
      </c>
    </row>
    <row r="9487" spans="1:7" x14ac:dyDescent="0.25">
      <c r="A9487" t="s">
        <v>311</v>
      </c>
      <c r="B9487" t="s">
        <v>314</v>
      </c>
      <c r="C9487" t="s">
        <v>391</v>
      </c>
      <c r="D9487" s="34">
        <v>45689</v>
      </c>
      <c r="E9487">
        <v>443.47</v>
      </c>
      <c r="F9487" s="24">
        <v>26.51</v>
      </c>
      <c r="G9487" s="24">
        <f t="shared" si="148"/>
        <v>469.98</v>
      </c>
    </row>
    <row r="9488" spans="1:7" x14ac:dyDescent="0.25">
      <c r="A9488" t="s">
        <v>311</v>
      </c>
      <c r="B9488" t="s">
        <v>314</v>
      </c>
      <c r="C9488" t="s">
        <v>392</v>
      </c>
      <c r="D9488" s="34">
        <v>45689</v>
      </c>
      <c r="E9488">
        <v>443.47</v>
      </c>
      <c r="F9488" s="24">
        <v>26.51</v>
      </c>
      <c r="G9488" s="24">
        <f t="shared" si="148"/>
        <v>469.98</v>
      </c>
    </row>
    <row r="9489" spans="1:7" x14ac:dyDescent="0.25">
      <c r="A9489" t="s">
        <v>311</v>
      </c>
      <c r="B9489" t="s">
        <v>314</v>
      </c>
      <c r="C9489" t="s">
        <v>393</v>
      </c>
      <c r="D9489" s="34">
        <v>45689</v>
      </c>
      <c r="E9489">
        <v>443.47</v>
      </c>
      <c r="F9489" s="24">
        <v>26.51</v>
      </c>
      <c r="G9489" s="24">
        <f t="shared" si="148"/>
        <v>469.98</v>
      </c>
    </row>
    <row r="9490" spans="1:7" x14ac:dyDescent="0.25">
      <c r="A9490" t="s">
        <v>311</v>
      </c>
      <c r="B9490" t="s">
        <v>314</v>
      </c>
      <c r="C9490" t="s">
        <v>394</v>
      </c>
      <c r="D9490" s="34">
        <v>45689</v>
      </c>
      <c r="E9490">
        <v>443.47</v>
      </c>
      <c r="F9490" s="24">
        <v>26.51</v>
      </c>
      <c r="G9490" s="24">
        <f t="shared" si="148"/>
        <v>469.98</v>
      </c>
    </row>
    <row r="9491" spans="1:7" x14ac:dyDescent="0.25">
      <c r="A9491" t="s">
        <v>311</v>
      </c>
      <c r="B9491" t="s">
        <v>314</v>
      </c>
      <c r="C9491" t="s">
        <v>395</v>
      </c>
      <c r="D9491" s="34">
        <v>45689</v>
      </c>
      <c r="E9491">
        <v>443.47</v>
      </c>
      <c r="F9491" s="24">
        <v>26.51</v>
      </c>
      <c r="G9491" s="24">
        <f t="shared" si="148"/>
        <v>469.98</v>
      </c>
    </row>
    <row r="9492" spans="1:7" x14ac:dyDescent="0.25">
      <c r="A9492" t="s">
        <v>311</v>
      </c>
      <c r="B9492" t="s">
        <v>314</v>
      </c>
      <c r="C9492" t="s">
        <v>396</v>
      </c>
      <c r="D9492" s="34">
        <v>45689</v>
      </c>
      <c r="E9492">
        <v>443.47</v>
      </c>
      <c r="F9492" s="24">
        <v>26.51</v>
      </c>
      <c r="G9492" s="24">
        <f t="shared" si="148"/>
        <v>469.98</v>
      </c>
    </row>
    <row r="9493" spans="1:7" x14ac:dyDescent="0.25">
      <c r="A9493" t="s">
        <v>311</v>
      </c>
      <c r="B9493" t="s">
        <v>314</v>
      </c>
      <c r="C9493" t="s">
        <v>397</v>
      </c>
      <c r="D9493" s="34">
        <v>45689</v>
      </c>
      <c r="E9493">
        <v>443.47</v>
      </c>
      <c r="F9493" s="24">
        <v>26.51</v>
      </c>
      <c r="G9493" s="24">
        <f t="shared" si="148"/>
        <v>469.98</v>
      </c>
    </row>
    <row r="9494" spans="1:7" x14ac:dyDescent="0.25">
      <c r="A9494" t="s">
        <v>311</v>
      </c>
      <c r="B9494" t="s">
        <v>314</v>
      </c>
      <c r="C9494" t="s">
        <v>398</v>
      </c>
      <c r="D9494" s="34">
        <v>45689</v>
      </c>
      <c r="E9494">
        <v>443.47</v>
      </c>
      <c r="F9494" s="24">
        <v>26.51</v>
      </c>
      <c r="G9494" s="24">
        <f t="shared" si="148"/>
        <v>469.98</v>
      </c>
    </row>
    <row r="9495" spans="1:7" x14ac:dyDescent="0.25">
      <c r="A9495" t="s">
        <v>311</v>
      </c>
      <c r="B9495" t="s">
        <v>314</v>
      </c>
      <c r="C9495" t="s">
        <v>399</v>
      </c>
      <c r="D9495" s="34">
        <v>45689</v>
      </c>
      <c r="E9495">
        <v>443.47</v>
      </c>
      <c r="F9495" s="24">
        <v>26.51</v>
      </c>
      <c r="G9495" s="24">
        <f t="shared" si="148"/>
        <v>469.98</v>
      </c>
    </row>
    <row r="9496" spans="1:7" x14ac:dyDescent="0.25">
      <c r="A9496" t="s">
        <v>311</v>
      </c>
      <c r="B9496" t="s">
        <v>314</v>
      </c>
      <c r="C9496" t="s">
        <v>400</v>
      </c>
      <c r="D9496" s="34">
        <v>45689</v>
      </c>
      <c r="E9496">
        <v>443.47</v>
      </c>
      <c r="F9496" s="24">
        <v>26.51</v>
      </c>
      <c r="G9496" s="24">
        <f t="shared" si="148"/>
        <v>469.98</v>
      </c>
    </row>
    <row r="9497" spans="1:7" x14ac:dyDescent="0.25">
      <c r="A9497" t="s">
        <v>311</v>
      </c>
      <c r="B9497" t="s">
        <v>314</v>
      </c>
      <c r="C9497" t="s">
        <v>401</v>
      </c>
      <c r="D9497" s="34">
        <v>45689</v>
      </c>
      <c r="E9497">
        <v>443.47</v>
      </c>
      <c r="F9497" s="24">
        <v>26.51</v>
      </c>
      <c r="G9497" s="24">
        <f t="shared" si="148"/>
        <v>469.98</v>
      </c>
    </row>
    <row r="9498" spans="1:7" x14ac:dyDescent="0.25">
      <c r="A9498" t="s">
        <v>311</v>
      </c>
      <c r="B9498" t="s">
        <v>314</v>
      </c>
      <c r="C9498" t="s">
        <v>402</v>
      </c>
      <c r="D9498" s="34">
        <v>45689</v>
      </c>
      <c r="E9498">
        <v>443.47</v>
      </c>
      <c r="F9498" s="24">
        <v>26.51</v>
      </c>
      <c r="G9498" s="24">
        <f t="shared" si="148"/>
        <v>469.98</v>
      </c>
    </row>
    <row r="9499" spans="1:7" x14ac:dyDescent="0.25">
      <c r="A9499" t="s">
        <v>311</v>
      </c>
      <c r="B9499" t="s">
        <v>314</v>
      </c>
      <c r="C9499" t="s">
        <v>403</v>
      </c>
      <c r="D9499" s="34">
        <v>45689</v>
      </c>
      <c r="E9499">
        <v>443.47</v>
      </c>
      <c r="F9499" s="24">
        <v>26.51</v>
      </c>
      <c r="G9499" s="24">
        <f t="shared" si="148"/>
        <v>469.98</v>
      </c>
    </row>
    <row r="9500" spans="1:7" x14ac:dyDescent="0.25">
      <c r="A9500" t="s">
        <v>311</v>
      </c>
      <c r="B9500" t="s">
        <v>314</v>
      </c>
      <c r="C9500" t="s">
        <v>404</v>
      </c>
      <c r="D9500" s="34">
        <v>45689</v>
      </c>
      <c r="E9500">
        <v>443.47</v>
      </c>
      <c r="F9500" s="24">
        <v>26.51</v>
      </c>
      <c r="G9500" s="24">
        <f t="shared" si="148"/>
        <v>469.98</v>
      </c>
    </row>
    <row r="9501" spans="1:7" x14ac:dyDescent="0.25">
      <c r="A9501" t="s">
        <v>311</v>
      </c>
      <c r="B9501" t="s">
        <v>314</v>
      </c>
      <c r="C9501" t="s">
        <v>405</v>
      </c>
      <c r="D9501" s="34">
        <v>45689</v>
      </c>
      <c r="E9501">
        <v>443.47</v>
      </c>
      <c r="F9501" s="24">
        <v>26.51</v>
      </c>
      <c r="G9501" s="24">
        <f t="shared" si="148"/>
        <v>469.98</v>
      </c>
    </row>
    <row r="9502" spans="1:7" x14ac:dyDescent="0.25">
      <c r="A9502" t="s">
        <v>311</v>
      </c>
      <c r="B9502" t="s">
        <v>314</v>
      </c>
      <c r="C9502" t="s">
        <v>406</v>
      </c>
      <c r="D9502" s="34">
        <v>45689</v>
      </c>
      <c r="E9502">
        <v>443.47</v>
      </c>
      <c r="F9502" s="24">
        <v>26.51</v>
      </c>
      <c r="G9502" s="24">
        <f t="shared" si="148"/>
        <v>469.98</v>
      </c>
    </row>
    <row r="9503" spans="1:7" x14ac:dyDescent="0.25">
      <c r="A9503" t="s">
        <v>311</v>
      </c>
      <c r="B9503" t="s">
        <v>314</v>
      </c>
      <c r="C9503" t="s">
        <v>407</v>
      </c>
      <c r="D9503" s="34">
        <v>45689</v>
      </c>
      <c r="E9503">
        <v>443.47</v>
      </c>
      <c r="F9503" s="24">
        <v>26.51</v>
      </c>
      <c r="G9503" s="24">
        <f t="shared" si="148"/>
        <v>469.98</v>
      </c>
    </row>
    <row r="9504" spans="1:7" x14ac:dyDescent="0.25">
      <c r="A9504" t="s">
        <v>311</v>
      </c>
      <c r="B9504" t="s">
        <v>314</v>
      </c>
      <c r="C9504" t="s">
        <v>408</v>
      </c>
      <c r="D9504" s="34">
        <v>45689</v>
      </c>
      <c r="E9504">
        <v>443.47</v>
      </c>
      <c r="F9504" s="24">
        <v>26.51</v>
      </c>
      <c r="G9504" s="24">
        <f t="shared" si="148"/>
        <v>469.98</v>
      </c>
    </row>
    <row r="9505" spans="1:7" x14ac:dyDescent="0.25">
      <c r="A9505" t="s">
        <v>311</v>
      </c>
      <c r="B9505" t="s">
        <v>314</v>
      </c>
      <c r="C9505" t="s">
        <v>409</v>
      </c>
      <c r="D9505" s="34">
        <v>45689</v>
      </c>
      <c r="E9505">
        <v>443.47</v>
      </c>
      <c r="F9505" s="24">
        <v>26.51</v>
      </c>
      <c r="G9505" s="24">
        <f t="shared" si="148"/>
        <v>469.98</v>
      </c>
    </row>
    <row r="9506" spans="1:7" x14ac:dyDescent="0.25">
      <c r="A9506" t="s">
        <v>311</v>
      </c>
      <c r="B9506" t="s">
        <v>314</v>
      </c>
      <c r="C9506" t="s">
        <v>410</v>
      </c>
      <c r="D9506" s="34">
        <v>45689</v>
      </c>
      <c r="E9506">
        <v>443.47</v>
      </c>
      <c r="F9506" s="24">
        <v>26.51</v>
      </c>
      <c r="G9506" s="24">
        <f t="shared" si="148"/>
        <v>469.98</v>
      </c>
    </row>
    <row r="9507" spans="1:7" x14ac:dyDescent="0.25">
      <c r="A9507" t="s">
        <v>311</v>
      </c>
      <c r="B9507" t="s">
        <v>314</v>
      </c>
      <c r="C9507" t="s">
        <v>411</v>
      </c>
      <c r="D9507" s="34">
        <v>45689</v>
      </c>
      <c r="E9507">
        <v>443.47</v>
      </c>
      <c r="F9507" s="24">
        <v>26.51</v>
      </c>
      <c r="G9507" s="24">
        <f t="shared" si="148"/>
        <v>469.98</v>
      </c>
    </row>
    <row r="9508" spans="1:7" x14ac:dyDescent="0.25">
      <c r="A9508" t="s">
        <v>311</v>
      </c>
      <c r="B9508" t="s">
        <v>314</v>
      </c>
      <c r="C9508" t="s">
        <v>412</v>
      </c>
      <c r="D9508" s="34">
        <v>45689</v>
      </c>
      <c r="E9508">
        <v>443.47</v>
      </c>
      <c r="F9508" s="24">
        <v>26.51</v>
      </c>
      <c r="G9508" s="24">
        <f t="shared" si="148"/>
        <v>469.98</v>
      </c>
    </row>
    <row r="9509" spans="1:7" x14ac:dyDescent="0.25">
      <c r="A9509" t="s">
        <v>311</v>
      </c>
      <c r="B9509" t="s">
        <v>314</v>
      </c>
      <c r="C9509" t="s">
        <v>413</v>
      </c>
      <c r="D9509" s="34">
        <v>45689</v>
      </c>
      <c r="E9509">
        <v>443.47</v>
      </c>
      <c r="F9509" s="24">
        <v>26.51</v>
      </c>
      <c r="G9509" s="24">
        <f t="shared" si="148"/>
        <v>469.98</v>
      </c>
    </row>
    <row r="9510" spans="1:7" x14ac:dyDescent="0.25">
      <c r="A9510" t="s">
        <v>311</v>
      </c>
      <c r="B9510" t="s">
        <v>314</v>
      </c>
      <c r="C9510" t="s">
        <v>414</v>
      </c>
      <c r="D9510" s="34">
        <v>45689</v>
      </c>
      <c r="E9510">
        <v>443.47</v>
      </c>
      <c r="F9510" s="24">
        <v>26.51</v>
      </c>
      <c r="G9510" s="24">
        <f t="shared" si="148"/>
        <v>469.98</v>
      </c>
    </row>
    <row r="9511" spans="1:7" x14ac:dyDescent="0.25">
      <c r="A9511" t="s">
        <v>311</v>
      </c>
      <c r="B9511" t="s">
        <v>314</v>
      </c>
      <c r="C9511" t="s">
        <v>415</v>
      </c>
      <c r="D9511" s="34">
        <v>45689</v>
      </c>
      <c r="E9511">
        <v>443.47</v>
      </c>
      <c r="F9511" s="24">
        <v>26.51</v>
      </c>
      <c r="G9511" s="24">
        <f t="shared" si="148"/>
        <v>469.98</v>
      </c>
    </row>
    <row r="9512" spans="1:7" x14ac:dyDescent="0.25">
      <c r="A9512" t="s">
        <v>311</v>
      </c>
      <c r="B9512" t="s">
        <v>314</v>
      </c>
      <c r="C9512" t="s">
        <v>416</v>
      </c>
      <c r="D9512" s="34">
        <v>45689</v>
      </c>
      <c r="E9512">
        <v>443.47</v>
      </c>
      <c r="F9512" s="24">
        <v>26.51</v>
      </c>
      <c r="G9512" s="24">
        <f t="shared" si="148"/>
        <v>469.98</v>
      </c>
    </row>
    <row r="9513" spans="1:7" x14ac:dyDescent="0.25">
      <c r="A9513" t="s">
        <v>311</v>
      </c>
      <c r="B9513" t="s">
        <v>314</v>
      </c>
      <c r="C9513" t="s">
        <v>417</v>
      </c>
      <c r="D9513" s="34">
        <v>45689</v>
      </c>
      <c r="E9513">
        <v>443.47</v>
      </c>
      <c r="F9513" s="24">
        <v>26.51</v>
      </c>
      <c r="G9513" s="24">
        <f t="shared" si="148"/>
        <v>469.98</v>
      </c>
    </row>
    <row r="9514" spans="1:7" x14ac:dyDescent="0.25">
      <c r="A9514" t="s">
        <v>311</v>
      </c>
      <c r="B9514" t="s">
        <v>314</v>
      </c>
      <c r="C9514" t="s">
        <v>418</v>
      </c>
      <c r="D9514" s="34">
        <v>45689</v>
      </c>
      <c r="E9514">
        <v>443.47</v>
      </c>
      <c r="F9514" s="24">
        <v>26.51</v>
      </c>
      <c r="G9514" s="24">
        <f t="shared" si="148"/>
        <v>469.98</v>
      </c>
    </row>
    <row r="9515" spans="1:7" x14ac:dyDescent="0.25">
      <c r="A9515" t="s">
        <v>311</v>
      </c>
      <c r="B9515" t="s">
        <v>314</v>
      </c>
      <c r="C9515" t="s">
        <v>419</v>
      </c>
      <c r="D9515" s="34">
        <v>45689</v>
      </c>
      <c r="E9515">
        <v>443.47</v>
      </c>
      <c r="F9515" s="24">
        <v>26.51</v>
      </c>
      <c r="G9515" s="24">
        <f t="shared" si="148"/>
        <v>469.98</v>
      </c>
    </row>
    <row r="9516" spans="1:7" x14ac:dyDescent="0.25">
      <c r="A9516" t="s">
        <v>311</v>
      </c>
      <c r="B9516" t="s">
        <v>314</v>
      </c>
      <c r="C9516" t="s">
        <v>420</v>
      </c>
      <c r="D9516" s="34">
        <v>45689</v>
      </c>
      <c r="E9516">
        <v>443.47</v>
      </c>
      <c r="F9516" s="24">
        <v>26.51</v>
      </c>
      <c r="G9516" s="24">
        <f t="shared" si="148"/>
        <v>469.98</v>
      </c>
    </row>
    <row r="9517" spans="1:7" x14ac:dyDescent="0.25">
      <c r="A9517" t="s">
        <v>311</v>
      </c>
      <c r="B9517" t="s">
        <v>314</v>
      </c>
      <c r="C9517" t="s">
        <v>421</v>
      </c>
      <c r="D9517" s="34">
        <v>45689</v>
      </c>
      <c r="E9517">
        <v>443.47</v>
      </c>
      <c r="F9517" s="24">
        <v>26.51</v>
      </c>
      <c r="G9517" s="24">
        <f t="shared" si="148"/>
        <v>469.98</v>
      </c>
    </row>
    <row r="9518" spans="1:7" x14ac:dyDescent="0.25">
      <c r="A9518" t="s">
        <v>311</v>
      </c>
      <c r="B9518" t="s">
        <v>314</v>
      </c>
      <c r="C9518" t="s">
        <v>422</v>
      </c>
      <c r="D9518" s="34">
        <v>45689</v>
      </c>
      <c r="E9518">
        <v>443.47</v>
      </c>
      <c r="F9518" s="24">
        <v>26.51</v>
      </c>
      <c r="G9518" s="24">
        <f t="shared" si="148"/>
        <v>469.98</v>
      </c>
    </row>
    <row r="9519" spans="1:7" x14ac:dyDescent="0.25">
      <c r="A9519" t="s">
        <v>311</v>
      </c>
      <c r="B9519" t="s">
        <v>314</v>
      </c>
      <c r="C9519" t="s">
        <v>423</v>
      </c>
      <c r="D9519" s="34">
        <v>45689</v>
      </c>
      <c r="E9519">
        <v>443.47</v>
      </c>
      <c r="F9519" s="24">
        <v>26.51</v>
      </c>
      <c r="G9519" s="24">
        <f t="shared" si="148"/>
        <v>469.98</v>
      </c>
    </row>
    <row r="9520" spans="1:7" x14ac:dyDescent="0.25">
      <c r="A9520" t="s">
        <v>311</v>
      </c>
      <c r="B9520" t="s">
        <v>314</v>
      </c>
      <c r="C9520" t="s">
        <v>424</v>
      </c>
      <c r="D9520" s="34">
        <v>45689</v>
      </c>
      <c r="E9520">
        <v>443.47</v>
      </c>
      <c r="F9520" s="24">
        <v>26.51</v>
      </c>
      <c r="G9520" s="24">
        <f t="shared" si="148"/>
        <v>469.98</v>
      </c>
    </row>
    <row r="9521" spans="1:7" x14ac:dyDescent="0.25">
      <c r="A9521" t="s">
        <v>311</v>
      </c>
      <c r="B9521" t="s">
        <v>314</v>
      </c>
      <c r="C9521" t="s">
        <v>425</v>
      </c>
      <c r="D9521" s="34">
        <v>45689</v>
      </c>
      <c r="E9521">
        <v>443.47</v>
      </c>
      <c r="F9521" s="24">
        <v>26.51</v>
      </c>
      <c r="G9521" s="24">
        <f t="shared" si="148"/>
        <v>469.98</v>
      </c>
    </row>
    <row r="9522" spans="1:7" x14ac:dyDescent="0.25">
      <c r="A9522" t="s">
        <v>311</v>
      </c>
      <c r="B9522" t="s">
        <v>314</v>
      </c>
      <c r="C9522" t="s">
        <v>426</v>
      </c>
      <c r="D9522" s="34">
        <v>45689</v>
      </c>
      <c r="E9522">
        <v>444.91</v>
      </c>
      <c r="F9522" s="24">
        <v>26.6</v>
      </c>
      <c r="G9522" s="24">
        <f t="shared" si="148"/>
        <v>471.51000000000005</v>
      </c>
    </row>
    <row r="9523" spans="1:7" x14ac:dyDescent="0.25">
      <c r="A9523" t="s">
        <v>311</v>
      </c>
      <c r="B9523" t="s">
        <v>314</v>
      </c>
      <c r="C9523" t="s">
        <v>427</v>
      </c>
      <c r="D9523" s="34">
        <v>45689</v>
      </c>
      <c r="E9523">
        <v>443.47</v>
      </c>
      <c r="F9523" s="24">
        <v>26.51</v>
      </c>
      <c r="G9523" s="24">
        <f t="shared" si="148"/>
        <v>469.98</v>
      </c>
    </row>
    <row r="9524" spans="1:7" x14ac:dyDescent="0.25">
      <c r="A9524" t="s">
        <v>311</v>
      </c>
      <c r="B9524" t="s">
        <v>314</v>
      </c>
      <c r="C9524" t="s">
        <v>428</v>
      </c>
      <c r="D9524" s="34">
        <v>45689</v>
      </c>
      <c r="E9524">
        <v>443.47</v>
      </c>
      <c r="F9524" s="24">
        <v>26.51</v>
      </c>
      <c r="G9524" s="24">
        <f t="shared" si="148"/>
        <v>469.98</v>
      </c>
    </row>
    <row r="9525" spans="1:7" x14ac:dyDescent="0.25">
      <c r="A9525" t="s">
        <v>311</v>
      </c>
      <c r="B9525" t="s">
        <v>314</v>
      </c>
      <c r="C9525" t="s">
        <v>429</v>
      </c>
      <c r="D9525" s="34">
        <v>45689</v>
      </c>
      <c r="E9525">
        <v>443.47</v>
      </c>
      <c r="F9525" s="24">
        <v>26.51</v>
      </c>
      <c r="G9525" s="24">
        <f t="shared" si="148"/>
        <v>469.98</v>
      </c>
    </row>
    <row r="9526" spans="1:7" x14ac:dyDescent="0.25">
      <c r="A9526" t="s">
        <v>311</v>
      </c>
      <c r="B9526" t="s">
        <v>314</v>
      </c>
      <c r="C9526" t="s">
        <v>430</v>
      </c>
      <c r="D9526" s="34">
        <v>45689</v>
      </c>
      <c r="E9526">
        <v>444.91</v>
      </c>
      <c r="F9526" s="24">
        <v>26.6</v>
      </c>
      <c r="G9526" s="24">
        <f t="shared" si="148"/>
        <v>471.51000000000005</v>
      </c>
    </row>
    <row r="9527" spans="1:7" x14ac:dyDescent="0.25">
      <c r="A9527" t="s">
        <v>311</v>
      </c>
      <c r="B9527" t="s">
        <v>314</v>
      </c>
      <c r="C9527" t="s">
        <v>431</v>
      </c>
      <c r="D9527" s="34">
        <v>45689</v>
      </c>
      <c r="E9527">
        <v>444.91</v>
      </c>
      <c r="F9527" s="24">
        <v>26.6</v>
      </c>
      <c r="G9527" s="24">
        <f t="shared" si="148"/>
        <v>471.51000000000005</v>
      </c>
    </row>
    <row r="9528" spans="1:7" x14ac:dyDescent="0.25">
      <c r="A9528" t="s">
        <v>311</v>
      </c>
      <c r="B9528" t="s">
        <v>314</v>
      </c>
      <c r="C9528" t="s">
        <v>432</v>
      </c>
      <c r="D9528" s="34">
        <v>45689</v>
      </c>
      <c r="E9528">
        <v>444.91</v>
      </c>
      <c r="F9528" s="24">
        <v>26.6</v>
      </c>
      <c r="G9528" s="24">
        <f t="shared" si="148"/>
        <v>471.51000000000005</v>
      </c>
    </row>
    <row r="9529" spans="1:7" x14ac:dyDescent="0.25">
      <c r="A9529" t="s">
        <v>311</v>
      </c>
      <c r="B9529" t="s">
        <v>314</v>
      </c>
      <c r="C9529" t="s">
        <v>433</v>
      </c>
      <c r="D9529" s="34">
        <v>45689</v>
      </c>
      <c r="E9529">
        <v>444.91</v>
      </c>
      <c r="F9529" s="24">
        <v>26.6</v>
      </c>
      <c r="G9529" s="24">
        <f t="shared" si="148"/>
        <v>471.51000000000005</v>
      </c>
    </row>
    <row r="9530" spans="1:7" x14ac:dyDescent="0.25">
      <c r="A9530" t="s">
        <v>311</v>
      </c>
      <c r="B9530" t="s">
        <v>314</v>
      </c>
      <c r="C9530" t="s">
        <v>434</v>
      </c>
      <c r="D9530" s="34">
        <v>45689</v>
      </c>
      <c r="E9530">
        <v>444.91</v>
      </c>
      <c r="F9530" s="24">
        <v>26.6</v>
      </c>
      <c r="G9530" s="24">
        <f t="shared" si="148"/>
        <v>471.51000000000005</v>
      </c>
    </row>
    <row r="9531" spans="1:7" x14ac:dyDescent="0.25">
      <c r="A9531" t="s">
        <v>311</v>
      </c>
      <c r="B9531" t="s">
        <v>314</v>
      </c>
      <c r="C9531" t="s">
        <v>435</v>
      </c>
      <c r="D9531" s="34">
        <v>45689</v>
      </c>
      <c r="E9531">
        <v>444.91</v>
      </c>
      <c r="F9531" s="24">
        <v>26.6</v>
      </c>
      <c r="G9531" s="24">
        <f t="shared" si="148"/>
        <v>471.51000000000005</v>
      </c>
    </row>
    <row r="9532" spans="1:7" x14ac:dyDescent="0.25">
      <c r="A9532" t="s">
        <v>311</v>
      </c>
      <c r="B9532" t="s">
        <v>314</v>
      </c>
      <c r="C9532" t="s">
        <v>436</v>
      </c>
      <c r="D9532" s="34">
        <v>45689</v>
      </c>
      <c r="E9532">
        <v>444.91</v>
      </c>
      <c r="F9532" s="24">
        <v>26.6</v>
      </c>
      <c r="G9532" s="24">
        <f t="shared" si="148"/>
        <v>471.51000000000005</v>
      </c>
    </row>
    <row r="9533" spans="1:7" x14ac:dyDescent="0.25">
      <c r="A9533" t="s">
        <v>311</v>
      </c>
      <c r="B9533" t="s">
        <v>314</v>
      </c>
      <c r="C9533" t="s">
        <v>437</v>
      </c>
      <c r="D9533" s="34">
        <v>45689</v>
      </c>
      <c r="E9533">
        <v>444.91</v>
      </c>
      <c r="F9533" s="24">
        <v>26.6</v>
      </c>
      <c r="G9533" s="24">
        <f t="shared" si="148"/>
        <v>471.51000000000005</v>
      </c>
    </row>
    <row r="9534" spans="1:7" x14ac:dyDescent="0.25">
      <c r="A9534" t="s">
        <v>311</v>
      </c>
      <c r="B9534" t="s">
        <v>314</v>
      </c>
      <c r="C9534" t="s">
        <v>438</v>
      </c>
      <c r="D9534" s="34">
        <v>45689</v>
      </c>
      <c r="E9534">
        <v>444.91</v>
      </c>
      <c r="F9534" s="24">
        <v>26.6</v>
      </c>
      <c r="G9534" s="24">
        <f t="shared" si="148"/>
        <v>471.51000000000005</v>
      </c>
    </row>
    <row r="9535" spans="1:7" x14ac:dyDescent="0.25">
      <c r="A9535" t="s">
        <v>311</v>
      </c>
      <c r="B9535" t="s">
        <v>314</v>
      </c>
      <c r="C9535" t="s">
        <v>439</v>
      </c>
      <c r="D9535" s="34">
        <v>45689</v>
      </c>
      <c r="E9535">
        <v>444.91</v>
      </c>
      <c r="F9535" s="24">
        <v>26.6</v>
      </c>
      <c r="G9535" s="24">
        <f t="shared" si="148"/>
        <v>471.51000000000005</v>
      </c>
    </row>
    <row r="9536" spans="1:7" x14ac:dyDescent="0.25">
      <c r="A9536" t="s">
        <v>311</v>
      </c>
      <c r="B9536" t="s">
        <v>314</v>
      </c>
      <c r="C9536" t="s">
        <v>440</v>
      </c>
      <c r="D9536" s="34">
        <v>45689</v>
      </c>
      <c r="E9536">
        <v>444.91</v>
      </c>
      <c r="F9536" s="24">
        <v>26.6</v>
      </c>
      <c r="G9536" s="24">
        <f t="shared" si="148"/>
        <v>471.51000000000005</v>
      </c>
    </row>
    <row r="9537" spans="1:7" x14ac:dyDescent="0.25">
      <c r="A9537" t="s">
        <v>311</v>
      </c>
      <c r="B9537" t="s">
        <v>314</v>
      </c>
      <c r="C9537" t="s">
        <v>441</v>
      </c>
      <c r="D9537" s="34">
        <v>45689</v>
      </c>
      <c r="E9537">
        <v>444.91</v>
      </c>
      <c r="F9537" s="24">
        <v>26.6</v>
      </c>
      <c r="G9537" s="24">
        <f t="shared" si="148"/>
        <v>471.51000000000005</v>
      </c>
    </row>
    <row r="9538" spans="1:7" x14ac:dyDescent="0.25">
      <c r="A9538" t="s">
        <v>311</v>
      </c>
      <c r="B9538" t="s">
        <v>314</v>
      </c>
      <c r="C9538" t="s">
        <v>442</v>
      </c>
      <c r="D9538" s="34">
        <v>45689</v>
      </c>
      <c r="E9538">
        <v>444.91</v>
      </c>
      <c r="F9538" s="24">
        <v>26.6</v>
      </c>
      <c r="G9538" s="24">
        <f t="shared" si="148"/>
        <v>471.51000000000005</v>
      </c>
    </row>
    <row r="9539" spans="1:7" x14ac:dyDescent="0.25">
      <c r="A9539" t="s">
        <v>311</v>
      </c>
      <c r="B9539" t="s">
        <v>314</v>
      </c>
      <c r="C9539" t="s">
        <v>443</v>
      </c>
      <c r="D9539" s="34">
        <v>45689</v>
      </c>
      <c r="E9539">
        <v>444.91</v>
      </c>
      <c r="F9539" s="24">
        <v>26.6</v>
      </c>
      <c r="G9539" s="24">
        <f t="shared" ref="G9539:G9602" si="149">SUM(E9539:F9539)</f>
        <v>471.51000000000005</v>
      </c>
    </row>
    <row r="9540" spans="1:7" x14ac:dyDescent="0.25">
      <c r="A9540" t="s">
        <v>311</v>
      </c>
      <c r="B9540" t="s">
        <v>314</v>
      </c>
      <c r="C9540" t="s">
        <v>444</v>
      </c>
      <c r="D9540" s="34">
        <v>45689</v>
      </c>
      <c r="E9540">
        <v>444.91</v>
      </c>
      <c r="F9540" s="24">
        <v>26.6</v>
      </c>
      <c r="G9540" s="24">
        <f t="shared" si="149"/>
        <v>471.51000000000005</v>
      </c>
    </row>
    <row r="9541" spans="1:7" x14ac:dyDescent="0.25">
      <c r="A9541" t="s">
        <v>311</v>
      </c>
      <c r="B9541" t="s">
        <v>314</v>
      </c>
      <c r="C9541" t="s">
        <v>445</v>
      </c>
      <c r="D9541" s="34">
        <v>45689</v>
      </c>
      <c r="E9541">
        <v>444.91</v>
      </c>
      <c r="F9541" s="24">
        <v>26.6</v>
      </c>
      <c r="G9541" s="24">
        <f t="shared" si="149"/>
        <v>471.51000000000005</v>
      </c>
    </row>
    <row r="9542" spans="1:7" x14ac:dyDescent="0.25">
      <c r="A9542" t="s">
        <v>311</v>
      </c>
      <c r="B9542" t="s">
        <v>314</v>
      </c>
      <c r="C9542" t="s">
        <v>446</v>
      </c>
      <c r="D9542" s="34">
        <v>45689</v>
      </c>
      <c r="E9542">
        <v>444.91</v>
      </c>
      <c r="F9542" s="24">
        <v>26.6</v>
      </c>
      <c r="G9542" s="24">
        <f t="shared" si="149"/>
        <v>471.51000000000005</v>
      </c>
    </row>
    <row r="9543" spans="1:7" x14ac:dyDescent="0.25">
      <c r="A9543" t="s">
        <v>311</v>
      </c>
      <c r="B9543" t="s">
        <v>314</v>
      </c>
      <c r="C9543" t="s">
        <v>447</v>
      </c>
      <c r="D9543" s="34">
        <v>45689</v>
      </c>
      <c r="E9543">
        <v>444.91</v>
      </c>
      <c r="F9543" s="24">
        <v>26.6</v>
      </c>
      <c r="G9543" s="24">
        <f t="shared" si="149"/>
        <v>471.51000000000005</v>
      </c>
    </row>
    <row r="9544" spans="1:7" x14ac:dyDescent="0.25">
      <c r="A9544" t="s">
        <v>311</v>
      </c>
      <c r="B9544" t="s">
        <v>314</v>
      </c>
      <c r="C9544" t="s">
        <v>448</v>
      </c>
      <c r="D9544" s="34">
        <v>45689</v>
      </c>
      <c r="E9544">
        <v>444.91</v>
      </c>
      <c r="F9544" s="24">
        <v>26.6</v>
      </c>
      <c r="G9544" s="24">
        <f t="shared" si="149"/>
        <v>471.51000000000005</v>
      </c>
    </row>
    <row r="9545" spans="1:7" x14ac:dyDescent="0.25">
      <c r="A9545" t="s">
        <v>311</v>
      </c>
      <c r="B9545" t="s">
        <v>314</v>
      </c>
      <c r="C9545" t="s">
        <v>449</v>
      </c>
      <c r="D9545" s="34">
        <v>45689</v>
      </c>
      <c r="E9545">
        <v>444.91</v>
      </c>
      <c r="F9545" s="24">
        <v>26.6</v>
      </c>
      <c r="G9545" s="24">
        <f t="shared" si="149"/>
        <v>471.51000000000005</v>
      </c>
    </row>
    <row r="9546" spans="1:7" x14ac:dyDescent="0.25">
      <c r="A9546" t="s">
        <v>311</v>
      </c>
      <c r="B9546" t="s">
        <v>314</v>
      </c>
      <c r="C9546" t="s">
        <v>450</v>
      </c>
      <c r="D9546" s="34">
        <v>45689</v>
      </c>
      <c r="E9546">
        <v>444.91</v>
      </c>
      <c r="F9546" s="24">
        <v>26.6</v>
      </c>
      <c r="G9546" s="24">
        <f t="shared" si="149"/>
        <v>471.51000000000005</v>
      </c>
    </row>
    <row r="9547" spans="1:7" x14ac:dyDescent="0.25">
      <c r="A9547" t="s">
        <v>311</v>
      </c>
      <c r="B9547" t="s">
        <v>314</v>
      </c>
      <c r="C9547" t="s">
        <v>451</v>
      </c>
      <c r="D9547" s="34">
        <v>45689</v>
      </c>
      <c r="E9547">
        <v>444.91</v>
      </c>
      <c r="F9547" s="24">
        <v>26.6</v>
      </c>
      <c r="G9547" s="24">
        <f t="shared" si="149"/>
        <v>471.51000000000005</v>
      </c>
    </row>
    <row r="9548" spans="1:7" x14ac:dyDescent="0.25">
      <c r="A9548" t="s">
        <v>311</v>
      </c>
      <c r="B9548" t="s">
        <v>314</v>
      </c>
      <c r="C9548" t="s">
        <v>452</v>
      </c>
      <c r="D9548" s="34">
        <v>45689</v>
      </c>
      <c r="E9548">
        <v>444.91</v>
      </c>
      <c r="F9548" s="24">
        <v>26.6</v>
      </c>
      <c r="G9548" s="24">
        <f t="shared" si="149"/>
        <v>471.51000000000005</v>
      </c>
    </row>
    <row r="9549" spans="1:7" x14ac:dyDescent="0.25">
      <c r="A9549" t="s">
        <v>311</v>
      </c>
      <c r="B9549" t="s">
        <v>314</v>
      </c>
      <c r="C9549" t="s">
        <v>453</v>
      </c>
      <c r="D9549" s="34">
        <v>45689</v>
      </c>
      <c r="E9549">
        <v>444.91</v>
      </c>
      <c r="F9549" s="24">
        <v>26.6</v>
      </c>
      <c r="G9549" s="24">
        <f t="shared" si="149"/>
        <v>471.51000000000005</v>
      </c>
    </row>
    <row r="9550" spans="1:7" x14ac:dyDescent="0.25">
      <c r="A9550" t="s">
        <v>311</v>
      </c>
      <c r="B9550" t="s">
        <v>314</v>
      </c>
      <c r="C9550" t="s">
        <v>454</v>
      </c>
      <c r="D9550" s="34">
        <v>45689</v>
      </c>
      <c r="E9550">
        <v>444.91</v>
      </c>
      <c r="F9550" s="24">
        <v>26.6</v>
      </c>
      <c r="G9550" s="24">
        <f t="shared" si="149"/>
        <v>471.51000000000005</v>
      </c>
    </row>
    <row r="9551" spans="1:7" x14ac:dyDescent="0.25">
      <c r="A9551" t="s">
        <v>311</v>
      </c>
      <c r="B9551" t="s">
        <v>314</v>
      </c>
      <c r="C9551" t="s">
        <v>455</v>
      </c>
      <c r="D9551" s="34">
        <v>45689</v>
      </c>
      <c r="E9551">
        <v>444.91</v>
      </c>
      <c r="F9551" s="24">
        <v>26.6</v>
      </c>
      <c r="G9551" s="24">
        <f t="shared" si="149"/>
        <v>471.51000000000005</v>
      </c>
    </row>
    <row r="9552" spans="1:7" x14ac:dyDescent="0.25">
      <c r="A9552" t="s">
        <v>311</v>
      </c>
      <c r="B9552" t="s">
        <v>314</v>
      </c>
      <c r="C9552" t="s">
        <v>456</v>
      </c>
      <c r="D9552" s="34">
        <v>45689</v>
      </c>
      <c r="E9552">
        <v>444.91</v>
      </c>
      <c r="F9552" s="24">
        <v>26.6</v>
      </c>
      <c r="G9552" s="24">
        <f t="shared" si="149"/>
        <v>471.51000000000005</v>
      </c>
    </row>
    <row r="9553" spans="1:7" x14ac:dyDescent="0.25">
      <c r="A9553" t="s">
        <v>311</v>
      </c>
      <c r="B9553" t="s">
        <v>314</v>
      </c>
      <c r="C9553" t="s">
        <v>457</v>
      </c>
      <c r="D9553" s="34">
        <v>45689</v>
      </c>
      <c r="E9553">
        <v>444.91</v>
      </c>
      <c r="F9553" s="24">
        <v>26.6</v>
      </c>
      <c r="G9553" s="24">
        <f t="shared" si="149"/>
        <v>471.51000000000005</v>
      </c>
    </row>
    <row r="9554" spans="1:7" x14ac:dyDescent="0.25">
      <c r="A9554" t="s">
        <v>311</v>
      </c>
      <c r="B9554" t="s">
        <v>314</v>
      </c>
      <c r="C9554" t="s">
        <v>458</v>
      </c>
      <c r="D9554" s="34">
        <v>45689</v>
      </c>
      <c r="E9554">
        <v>444.91</v>
      </c>
      <c r="F9554" s="24">
        <v>26.6</v>
      </c>
      <c r="G9554" s="24">
        <f t="shared" si="149"/>
        <v>471.51000000000005</v>
      </c>
    </row>
    <row r="9555" spans="1:7" x14ac:dyDescent="0.25">
      <c r="A9555" t="s">
        <v>311</v>
      </c>
      <c r="B9555" t="s">
        <v>314</v>
      </c>
      <c r="C9555" t="s">
        <v>459</v>
      </c>
      <c r="D9555" s="34">
        <v>45689</v>
      </c>
      <c r="E9555">
        <v>444.91</v>
      </c>
      <c r="F9555" s="24">
        <v>26.6</v>
      </c>
      <c r="G9555" s="24">
        <f t="shared" si="149"/>
        <v>471.51000000000005</v>
      </c>
    </row>
    <row r="9556" spans="1:7" x14ac:dyDescent="0.25">
      <c r="A9556" t="s">
        <v>311</v>
      </c>
      <c r="B9556" t="s">
        <v>314</v>
      </c>
      <c r="C9556" t="s">
        <v>460</v>
      </c>
      <c r="D9556" s="34">
        <v>45689</v>
      </c>
      <c r="E9556">
        <v>444.91</v>
      </c>
      <c r="F9556" s="24">
        <v>26.6</v>
      </c>
      <c r="G9556" s="24">
        <f t="shared" si="149"/>
        <v>471.51000000000005</v>
      </c>
    </row>
    <row r="9557" spans="1:7" x14ac:dyDescent="0.25">
      <c r="A9557" t="s">
        <v>311</v>
      </c>
      <c r="B9557" t="s">
        <v>314</v>
      </c>
      <c r="C9557" t="s">
        <v>461</v>
      </c>
      <c r="D9557" s="34">
        <v>45689</v>
      </c>
      <c r="E9557">
        <v>444.91</v>
      </c>
      <c r="F9557" s="24">
        <v>26.6</v>
      </c>
      <c r="G9557" s="24">
        <f t="shared" si="149"/>
        <v>471.51000000000005</v>
      </c>
    </row>
    <row r="9558" spans="1:7" x14ac:dyDescent="0.25">
      <c r="A9558" t="s">
        <v>311</v>
      </c>
      <c r="B9558" t="s">
        <v>314</v>
      </c>
      <c r="C9558" t="s">
        <v>462</v>
      </c>
      <c r="D9558" s="34">
        <v>45689</v>
      </c>
      <c r="E9558">
        <v>444.91</v>
      </c>
      <c r="F9558" s="24">
        <v>26.6</v>
      </c>
      <c r="G9558" s="24">
        <f t="shared" si="149"/>
        <v>471.51000000000005</v>
      </c>
    </row>
    <row r="9559" spans="1:7" x14ac:dyDescent="0.25">
      <c r="A9559" t="s">
        <v>311</v>
      </c>
      <c r="B9559" t="s">
        <v>314</v>
      </c>
      <c r="C9559" t="s">
        <v>463</v>
      </c>
      <c r="D9559" s="34">
        <v>45689</v>
      </c>
      <c r="E9559">
        <v>444.91</v>
      </c>
      <c r="F9559" s="24">
        <v>26.6</v>
      </c>
      <c r="G9559" s="24">
        <f t="shared" si="149"/>
        <v>471.51000000000005</v>
      </c>
    </row>
    <row r="9560" spans="1:7" x14ac:dyDescent="0.25">
      <c r="A9560" t="s">
        <v>311</v>
      </c>
      <c r="B9560" t="s">
        <v>314</v>
      </c>
      <c r="C9560" t="s">
        <v>464</v>
      </c>
      <c r="D9560" s="34">
        <v>45689</v>
      </c>
      <c r="E9560">
        <v>444.91</v>
      </c>
      <c r="F9560" s="24">
        <v>26.6</v>
      </c>
      <c r="G9560" s="24">
        <f t="shared" si="149"/>
        <v>471.51000000000005</v>
      </c>
    </row>
    <row r="9561" spans="1:7" x14ac:dyDescent="0.25">
      <c r="A9561" t="s">
        <v>311</v>
      </c>
      <c r="B9561" t="s">
        <v>314</v>
      </c>
      <c r="C9561" t="s">
        <v>465</v>
      </c>
      <c r="D9561" s="34">
        <v>45689</v>
      </c>
      <c r="E9561">
        <v>444.91</v>
      </c>
      <c r="F9561" s="24">
        <v>26.6</v>
      </c>
      <c r="G9561" s="24">
        <f t="shared" si="149"/>
        <v>471.51000000000005</v>
      </c>
    </row>
    <row r="9562" spans="1:7" x14ac:dyDescent="0.25">
      <c r="A9562" t="s">
        <v>311</v>
      </c>
      <c r="B9562" t="s">
        <v>314</v>
      </c>
      <c r="C9562" t="s">
        <v>466</v>
      </c>
      <c r="D9562" s="34">
        <v>45689</v>
      </c>
      <c r="E9562">
        <v>444.91</v>
      </c>
      <c r="F9562" s="24">
        <v>26.6</v>
      </c>
      <c r="G9562" s="24">
        <f t="shared" si="149"/>
        <v>471.51000000000005</v>
      </c>
    </row>
    <row r="9563" spans="1:7" x14ac:dyDescent="0.25">
      <c r="A9563" t="s">
        <v>311</v>
      </c>
      <c r="B9563" t="s">
        <v>314</v>
      </c>
      <c r="C9563" t="s">
        <v>467</v>
      </c>
      <c r="D9563" s="34">
        <v>45689</v>
      </c>
      <c r="E9563">
        <v>444.91</v>
      </c>
      <c r="F9563" s="24">
        <v>26.6</v>
      </c>
      <c r="G9563" s="24">
        <f t="shared" si="149"/>
        <v>471.51000000000005</v>
      </c>
    </row>
    <row r="9564" spans="1:7" x14ac:dyDescent="0.25">
      <c r="A9564" t="s">
        <v>311</v>
      </c>
      <c r="B9564" t="s">
        <v>314</v>
      </c>
      <c r="C9564" t="s">
        <v>468</v>
      </c>
      <c r="D9564" s="34">
        <v>45689</v>
      </c>
      <c r="E9564">
        <v>444.91</v>
      </c>
      <c r="F9564" s="24">
        <v>26.6</v>
      </c>
      <c r="G9564" s="24">
        <f t="shared" si="149"/>
        <v>471.51000000000005</v>
      </c>
    </row>
    <row r="9565" spans="1:7" x14ac:dyDescent="0.25">
      <c r="A9565" t="s">
        <v>311</v>
      </c>
      <c r="B9565" t="s">
        <v>314</v>
      </c>
      <c r="C9565" t="s">
        <v>469</v>
      </c>
      <c r="D9565" s="34">
        <v>45689</v>
      </c>
      <c r="E9565">
        <v>444.91</v>
      </c>
      <c r="F9565" s="24">
        <v>26.6</v>
      </c>
      <c r="G9565" s="24">
        <f t="shared" si="149"/>
        <v>471.51000000000005</v>
      </c>
    </row>
    <row r="9566" spans="1:7" x14ac:dyDescent="0.25">
      <c r="A9566" t="s">
        <v>311</v>
      </c>
      <c r="B9566" t="s">
        <v>314</v>
      </c>
      <c r="C9566" t="s">
        <v>470</v>
      </c>
      <c r="D9566" s="34">
        <v>45689</v>
      </c>
      <c r="E9566">
        <v>444.91</v>
      </c>
      <c r="F9566" s="24">
        <v>26.6</v>
      </c>
      <c r="G9566" s="24">
        <f t="shared" si="149"/>
        <v>471.51000000000005</v>
      </c>
    </row>
    <row r="9567" spans="1:7" x14ac:dyDescent="0.25">
      <c r="A9567" t="s">
        <v>311</v>
      </c>
      <c r="B9567" t="s">
        <v>314</v>
      </c>
      <c r="C9567" t="s">
        <v>471</v>
      </c>
      <c r="D9567" s="34">
        <v>45689</v>
      </c>
      <c r="E9567">
        <v>444.91</v>
      </c>
      <c r="F9567" s="24">
        <v>26.6</v>
      </c>
      <c r="G9567" s="24">
        <f t="shared" si="149"/>
        <v>471.51000000000005</v>
      </c>
    </row>
    <row r="9568" spans="1:7" x14ac:dyDescent="0.25">
      <c r="A9568" t="s">
        <v>311</v>
      </c>
      <c r="B9568" t="s">
        <v>314</v>
      </c>
      <c r="C9568" t="s">
        <v>472</v>
      </c>
      <c r="D9568" s="34">
        <v>45689</v>
      </c>
      <c r="E9568">
        <v>444.91</v>
      </c>
      <c r="F9568" s="24">
        <v>26.6</v>
      </c>
      <c r="G9568" s="24">
        <f t="shared" si="149"/>
        <v>471.51000000000005</v>
      </c>
    </row>
    <row r="9569" spans="1:7" x14ac:dyDescent="0.25">
      <c r="A9569" t="s">
        <v>311</v>
      </c>
      <c r="B9569" t="s">
        <v>314</v>
      </c>
      <c r="C9569" t="s">
        <v>473</v>
      </c>
      <c r="D9569" s="34">
        <v>45689</v>
      </c>
      <c r="E9569">
        <v>444.91</v>
      </c>
      <c r="F9569" s="24">
        <v>26.6</v>
      </c>
      <c r="G9569" s="24">
        <f t="shared" si="149"/>
        <v>471.51000000000005</v>
      </c>
    </row>
    <row r="9570" spans="1:7" x14ac:dyDescent="0.25">
      <c r="A9570" t="s">
        <v>311</v>
      </c>
      <c r="B9570" t="s">
        <v>314</v>
      </c>
      <c r="C9570" t="s">
        <v>474</v>
      </c>
      <c r="D9570" s="34">
        <v>45689</v>
      </c>
      <c r="E9570">
        <v>444.91</v>
      </c>
      <c r="F9570" s="24">
        <v>26.6</v>
      </c>
      <c r="G9570" s="24">
        <f t="shared" si="149"/>
        <v>471.51000000000005</v>
      </c>
    </row>
    <row r="9571" spans="1:7" x14ac:dyDescent="0.25">
      <c r="A9571" t="s">
        <v>311</v>
      </c>
      <c r="B9571" t="s">
        <v>314</v>
      </c>
      <c r="C9571" t="s">
        <v>475</v>
      </c>
      <c r="D9571" s="34">
        <v>45689</v>
      </c>
      <c r="E9571">
        <v>444.91</v>
      </c>
      <c r="F9571" s="24">
        <v>26.6</v>
      </c>
      <c r="G9571" s="24">
        <f t="shared" si="149"/>
        <v>471.51000000000005</v>
      </c>
    </row>
    <row r="9572" spans="1:7" x14ac:dyDescent="0.25">
      <c r="A9572" t="s">
        <v>311</v>
      </c>
      <c r="B9572" t="s">
        <v>314</v>
      </c>
      <c r="C9572" t="s">
        <v>476</v>
      </c>
      <c r="D9572" s="34">
        <v>45689</v>
      </c>
      <c r="E9572">
        <v>443.47</v>
      </c>
      <c r="F9572" s="24">
        <v>26.51</v>
      </c>
      <c r="G9572" s="24">
        <f t="shared" si="149"/>
        <v>469.98</v>
      </c>
    </row>
    <row r="9573" spans="1:7" x14ac:dyDescent="0.25">
      <c r="A9573" t="s">
        <v>311</v>
      </c>
      <c r="B9573" t="s">
        <v>314</v>
      </c>
      <c r="C9573" t="s">
        <v>477</v>
      </c>
      <c r="D9573" s="34">
        <v>45689</v>
      </c>
      <c r="E9573">
        <v>444.91</v>
      </c>
      <c r="F9573" s="24">
        <v>26.6</v>
      </c>
      <c r="G9573" s="24">
        <f t="shared" si="149"/>
        <v>471.51000000000005</v>
      </c>
    </row>
    <row r="9574" spans="1:7" x14ac:dyDescent="0.25">
      <c r="A9574" t="s">
        <v>311</v>
      </c>
      <c r="B9574" t="s">
        <v>314</v>
      </c>
      <c r="C9574" t="s">
        <v>478</v>
      </c>
      <c r="D9574" s="34">
        <v>45689</v>
      </c>
      <c r="E9574">
        <v>444.91</v>
      </c>
      <c r="F9574" s="24">
        <v>26.6</v>
      </c>
      <c r="G9574" s="24">
        <f t="shared" si="149"/>
        <v>471.51000000000005</v>
      </c>
    </row>
    <row r="9575" spans="1:7" x14ac:dyDescent="0.25">
      <c r="A9575" t="s">
        <v>311</v>
      </c>
      <c r="B9575" t="s">
        <v>314</v>
      </c>
      <c r="C9575" t="s">
        <v>479</v>
      </c>
      <c r="D9575" s="34">
        <v>45689</v>
      </c>
      <c r="E9575">
        <v>444.91</v>
      </c>
      <c r="F9575" s="24">
        <v>26.6</v>
      </c>
      <c r="G9575" s="24">
        <f t="shared" si="149"/>
        <v>471.51000000000005</v>
      </c>
    </row>
    <row r="9576" spans="1:7" x14ac:dyDescent="0.25">
      <c r="A9576" t="s">
        <v>311</v>
      </c>
      <c r="B9576" t="s">
        <v>314</v>
      </c>
      <c r="C9576" t="s">
        <v>480</v>
      </c>
      <c r="D9576" s="34">
        <v>45689</v>
      </c>
      <c r="E9576">
        <v>444.91</v>
      </c>
      <c r="F9576" s="24">
        <v>26.6</v>
      </c>
      <c r="G9576" s="24">
        <f t="shared" si="149"/>
        <v>471.51000000000005</v>
      </c>
    </row>
    <row r="9577" spans="1:7" x14ac:dyDescent="0.25">
      <c r="A9577" t="s">
        <v>311</v>
      </c>
      <c r="B9577" t="s">
        <v>314</v>
      </c>
      <c r="C9577" t="s">
        <v>481</v>
      </c>
      <c r="D9577" s="34">
        <v>45689</v>
      </c>
      <c r="E9577">
        <v>443.47</v>
      </c>
      <c r="F9577" s="24">
        <v>26.51</v>
      </c>
      <c r="G9577" s="24">
        <f t="shared" si="149"/>
        <v>469.98</v>
      </c>
    </row>
    <row r="9578" spans="1:7" x14ac:dyDescent="0.25">
      <c r="A9578" t="s">
        <v>311</v>
      </c>
      <c r="B9578" t="s">
        <v>314</v>
      </c>
      <c r="C9578" t="s">
        <v>482</v>
      </c>
      <c r="D9578" s="34">
        <v>45689</v>
      </c>
      <c r="E9578">
        <v>443.47</v>
      </c>
      <c r="F9578" s="24">
        <v>26.51</v>
      </c>
      <c r="G9578" s="24">
        <f t="shared" si="149"/>
        <v>469.98</v>
      </c>
    </row>
    <row r="9579" spans="1:7" x14ac:dyDescent="0.25">
      <c r="A9579" t="s">
        <v>311</v>
      </c>
      <c r="B9579" t="s">
        <v>314</v>
      </c>
      <c r="C9579" t="s">
        <v>483</v>
      </c>
      <c r="D9579" s="34">
        <v>45689</v>
      </c>
      <c r="E9579">
        <v>443.47</v>
      </c>
      <c r="F9579" s="24">
        <v>26.51</v>
      </c>
      <c r="G9579" s="24">
        <f t="shared" si="149"/>
        <v>469.98</v>
      </c>
    </row>
    <row r="9580" spans="1:7" x14ac:dyDescent="0.25">
      <c r="A9580" t="s">
        <v>311</v>
      </c>
      <c r="B9580" t="s">
        <v>314</v>
      </c>
      <c r="C9580" t="s">
        <v>484</v>
      </c>
      <c r="D9580" s="34">
        <v>45689</v>
      </c>
      <c r="E9580">
        <v>443.47</v>
      </c>
      <c r="F9580" s="24">
        <v>26.51</v>
      </c>
      <c r="G9580" s="24">
        <f t="shared" si="149"/>
        <v>469.98</v>
      </c>
    </row>
    <row r="9581" spans="1:7" x14ac:dyDescent="0.25">
      <c r="A9581" t="s">
        <v>311</v>
      </c>
      <c r="B9581" t="s">
        <v>314</v>
      </c>
      <c r="C9581" t="s">
        <v>485</v>
      </c>
      <c r="D9581" s="34">
        <v>45689</v>
      </c>
      <c r="E9581">
        <v>443.47</v>
      </c>
      <c r="F9581" s="24">
        <v>26.51</v>
      </c>
      <c r="G9581" s="24">
        <f t="shared" si="149"/>
        <v>469.98</v>
      </c>
    </row>
    <row r="9582" spans="1:7" x14ac:dyDescent="0.25">
      <c r="A9582" t="s">
        <v>311</v>
      </c>
      <c r="B9582" t="s">
        <v>314</v>
      </c>
      <c r="C9582" t="s">
        <v>486</v>
      </c>
      <c r="D9582" s="34">
        <v>45689</v>
      </c>
      <c r="E9582">
        <v>443.47</v>
      </c>
      <c r="F9582" s="24">
        <v>26.51</v>
      </c>
      <c r="G9582" s="24">
        <f t="shared" si="149"/>
        <v>469.98</v>
      </c>
    </row>
    <row r="9583" spans="1:7" x14ac:dyDescent="0.25">
      <c r="A9583" t="s">
        <v>311</v>
      </c>
      <c r="B9583" t="s">
        <v>314</v>
      </c>
      <c r="C9583" t="s">
        <v>487</v>
      </c>
      <c r="D9583" s="34">
        <v>45689</v>
      </c>
      <c r="E9583">
        <v>443.47</v>
      </c>
      <c r="F9583" s="24">
        <v>26.51</v>
      </c>
      <c r="G9583" s="24">
        <f t="shared" si="149"/>
        <v>469.98</v>
      </c>
    </row>
    <row r="9584" spans="1:7" x14ac:dyDescent="0.25">
      <c r="A9584" t="s">
        <v>311</v>
      </c>
      <c r="B9584" t="s">
        <v>314</v>
      </c>
      <c r="C9584" t="s">
        <v>488</v>
      </c>
      <c r="D9584" s="34">
        <v>45689</v>
      </c>
      <c r="E9584">
        <v>443.47</v>
      </c>
      <c r="F9584" s="24">
        <v>26.51</v>
      </c>
      <c r="G9584" s="24">
        <f t="shared" si="149"/>
        <v>469.98</v>
      </c>
    </row>
    <row r="9585" spans="1:7" x14ac:dyDescent="0.25">
      <c r="A9585" t="s">
        <v>311</v>
      </c>
      <c r="B9585" t="s">
        <v>314</v>
      </c>
      <c r="C9585" t="s">
        <v>489</v>
      </c>
      <c r="D9585" s="34">
        <v>45689</v>
      </c>
      <c r="E9585">
        <v>443.47</v>
      </c>
      <c r="F9585" s="24">
        <v>26.51</v>
      </c>
      <c r="G9585" s="24">
        <f t="shared" si="149"/>
        <v>469.98</v>
      </c>
    </row>
    <row r="9586" spans="1:7" x14ac:dyDescent="0.25">
      <c r="A9586" t="s">
        <v>311</v>
      </c>
      <c r="B9586" t="s">
        <v>314</v>
      </c>
      <c r="C9586" t="s">
        <v>490</v>
      </c>
      <c r="D9586" s="34">
        <v>45689</v>
      </c>
      <c r="E9586">
        <v>443.47</v>
      </c>
      <c r="F9586" s="24">
        <v>26.51</v>
      </c>
      <c r="G9586" s="24">
        <f t="shared" si="149"/>
        <v>469.98</v>
      </c>
    </row>
    <row r="9587" spans="1:7" x14ac:dyDescent="0.25">
      <c r="A9587" t="s">
        <v>311</v>
      </c>
      <c r="B9587" t="s">
        <v>314</v>
      </c>
      <c r="C9587" t="s">
        <v>491</v>
      </c>
      <c r="D9587" s="34">
        <v>45689</v>
      </c>
      <c r="E9587">
        <v>443.47</v>
      </c>
      <c r="F9587" s="24">
        <v>26.51</v>
      </c>
      <c r="G9587" s="24">
        <f t="shared" si="149"/>
        <v>469.98</v>
      </c>
    </row>
    <row r="9588" spans="1:7" x14ac:dyDescent="0.25">
      <c r="A9588" t="s">
        <v>311</v>
      </c>
      <c r="B9588" t="s">
        <v>314</v>
      </c>
      <c r="C9588" t="s">
        <v>492</v>
      </c>
      <c r="D9588" s="34">
        <v>45689</v>
      </c>
      <c r="E9588">
        <v>443.47</v>
      </c>
      <c r="F9588" s="24">
        <v>26.51</v>
      </c>
      <c r="G9588" s="24">
        <f t="shared" si="149"/>
        <v>469.98</v>
      </c>
    </row>
    <row r="9589" spans="1:7" x14ac:dyDescent="0.25">
      <c r="A9589" t="s">
        <v>311</v>
      </c>
      <c r="B9589" t="s">
        <v>314</v>
      </c>
      <c r="C9589" t="s">
        <v>493</v>
      </c>
      <c r="D9589" s="34">
        <v>45689</v>
      </c>
      <c r="E9589">
        <v>443.47</v>
      </c>
      <c r="F9589" s="24">
        <v>26.51</v>
      </c>
      <c r="G9589" s="24">
        <f t="shared" si="149"/>
        <v>469.98</v>
      </c>
    </row>
    <row r="9590" spans="1:7" x14ac:dyDescent="0.25">
      <c r="A9590" t="s">
        <v>311</v>
      </c>
      <c r="B9590" t="s">
        <v>314</v>
      </c>
      <c r="C9590" t="s">
        <v>494</v>
      </c>
      <c r="D9590" s="34">
        <v>45689</v>
      </c>
      <c r="E9590">
        <v>443.47</v>
      </c>
      <c r="F9590" s="24">
        <v>26.51</v>
      </c>
      <c r="G9590" s="24">
        <f t="shared" si="149"/>
        <v>469.98</v>
      </c>
    </row>
    <row r="9591" spans="1:7" x14ac:dyDescent="0.25">
      <c r="A9591" t="s">
        <v>311</v>
      </c>
      <c r="B9591" t="s">
        <v>314</v>
      </c>
      <c r="C9591" t="s">
        <v>495</v>
      </c>
      <c r="D9591" s="34">
        <v>45689</v>
      </c>
      <c r="E9591">
        <v>443.47</v>
      </c>
      <c r="F9591" s="24">
        <v>26.51</v>
      </c>
      <c r="G9591" s="24">
        <f t="shared" si="149"/>
        <v>469.98</v>
      </c>
    </row>
    <row r="9592" spans="1:7" x14ac:dyDescent="0.25">
      <c r="A9592" t="s">
        <v>311</v>
      </c>
      <c r="B9592" t="s">
        <v>314</v>
      </c>
      <c r="C9592" t="s">
        <v>496</v>
      </c>
      <c r="D9592" s="34">
        <v>45689</v>
      </c>
      <c r="E9592">
        <v>443.47</v>
      </c>
      <c r="F9592" s="24">
        <v>26.51</v>
      </c>
      <c r="G9592" s="24">
        <f t="shared" si="149"/>
        <v>469.98</v>
      </c>
    </row>
    <row r="9593" spans="1:7" x14ac:dyDescent="0.25">
      <c r="A9593" t="s">
        <v>311</v>
      </c>
      <c r="B9593" t="s">
        <v>314</v>
      </c>
      <c r="C9593" t="s">
        <v>497</v>
      </c>
      <c r="D9593" s="34">
        <v>45689</v>
      </c>
      <c r="E9593">
        <v>443.47</v>
      </c>
      <c r="F9593" s="24">
        <v>26.51</v>
      </c>
      <c r="G9593" s="24">
        <f t="shared" si="149"/>
        <v>469.98</v>
      </c>
    </row>
    <row r="9594" spans="1:7" x14ac:dyDescent="0.25">
      <c r="A9594" t="s">
        <v>311</v>
      </c>
      <c r="B9594" t="s">
        <v>314</v>
      </c>
      <c r="C9594" t="s">
        <v>498</v>
      </c>
      <c r="D9594" s="34">
        <v>45689</v>
      </c>
      <c r="E9594">
        <v>443.47</v>
      </c>
      <c r="F9594" s="24">
        <v>26.51</v>
      </c>
      <c r="G9594" s="24">
        <f t="shared" si="149"/>
        <v>469.98</v>
      </c>
    </row>
    <row r="9595" spans="1:7" x14ac:dyDescent="0.25">
      <c r="A9595" t="s">
        <v>311</v>
      </c>
      <c r="B9595" t="s">
        <v>314</v>
      </c>
      <c r="C9595" t="s">
        <v>499</v>
      </c>
      <c r="D9595" s="34">
        <v>45689</v>
      </c>
      <c r="E9595">
        <v>443.47</v>
      </c>
      <c r="F9595" s="24">
        <v>26.51</v>
      </c>
      <c r="G9595" s="24">
        <f t="shared" si="149"/>
        <v>469.98</v>
      </c>
    </row>
    <row r="9596" spans="1:7" x14ac:dyDescent="0.25">
      <c r="A9596" t="s">
        <v>311</v>
      </c>
      <c r="B9596" t="s">
        <v>314</v>
      </c>
      <c r="C9596" t="s">
        <v>500</v>
      </c>
      <c r="D9596" s="34">
        <v>45689</v>
      </c>
      <c r="E9596">
        <v>443.47</v>
      </c>
      <c r="F9596" s="24">
        <v>26.51</v>
      </c>
      <c r="G9596" s="24">
        <f t="shared" si="149"/>
        <v>469.98</v>
      </c>
    </row>
    <row r="9597" spans="1:7" x14ac:dyDescent="0.25">
      <c r="A9597" t="s">
        <v>311</v>
      </c>
      <c r="B9597" t="s">
        <v>314</v>
      </c>
      <c r="C9597" t="s">
        <v>501</v>
      </c>
      <c r="D9597" s="34">
        <v>45689</v>
      </c>
      <c r="E9597">
        <v>443.47</v>
      </c>
      <c r="F9597" s="24">
        <v>26.51</v>
      </c>
      <c r="G9597" s="24">
        <f t="shared" si="149"/>
        <v>469.98</v>
      </c>
    </row>
    <row r="9598" spans="1:7" x14ac:dyDescent="0.25">
      <c r="A9598" t="s">
        <v>311</v>
      </c>
      <c r="B9598" t="s">
        <v>314</v>
      </c>
      <c r="C9598" t="s">
        <v>502</v>
      </c>
      <c r="D9598" s="34">
        <v>45689</v>
      </c>
      <c r="E9598">
        <v>443.47</v>
      </c>
      <c r="F9598" s="24">
        <v>26.51</v>
      </c>
      <c r="G9598" s="24">
        <f t="shared" si="149"/>
        <v>469.98</v>
      </c>
    </row>
    <row r="9599" spans="1:7" x14ac:dyDescent="0.25">
      <c r="A9599" t="s">
        <v>311</v>
      </c>
      <c r="B9599" t="s">
        <v>314</v>
      </c>
      <c r="C9599" t="s">
        <v>503</v>
      </c>
      <c r="D9599" s="34">
        <v>45689</v>
      </c>
      <c r="E9599">
        <v>443.47</v>
      </c>
      <c r="F9599" s="24">
        <v>26.51</v>
      </c>
      <c r="G9599" s="24">
        <f t="shared" si="149"/>
        <v>469.98</v>
      </c>
    </row>
    <row r="9600" spans="1:7" x14ac:dyDescent="0.25">
      <c r="A9600" t="s">
        <v>311</v>
      </c>
      <c r="B9600" t="s">
        <v>314</v>
      </c>
      <c r="C9600" t="s">
        <v>504</v>
      </c>
      <c r="D9600" s="34">
        <v>45689</v>
      </c>
      <c r="E9600">
        <v>443.47</v>
      </c>
      <c r="F9600" s="24">
        <v>26.51</v>
      </c>
      <c r="G9600" s="24">
        <f t="shared" si="149"/>
        <v>469.98</v>
      </c>
    </row>
    <row r="9601" spans="1:7" x14ac:dyDescent="0.25">
      <c r="A9601" t="s">
        <v>311</v>
      </c>
      <c r="B9601" t="s">
        <v>314</v>
      </c>
      <c r="C9601" t="s">
        <v>505</v>
      </c>
      <c r="D9601" s="34">
        <v>45689</v>
      </c>
      <c r="E9601">
        <v>443.47</v>
      </c>
      <c r="F9601" s="24">
        <v>26.51</v>
      </c>
      <c r="G9601" s="24">
        <f t="shared" si="149"/>
        <v>469.98</v>
      </c>
    </row>
    <row r="9602" spans="1:7" x14ac:dyDescent="0.25">
      <c r="A9602" t="s">
        <v>311</v>
      </c>
      <c r="B9602" t="s">
        <v>312</v>
      </c>
      <c r="C9602" t="s">
        <v>313</v>
      </c>
      <c r="D9602" s="34">
        <v>45717</v>
      </c>
      <c r="E9602">
        <v>975112.93</v>
      </c>
      <c r="F9602" s="24">
        <v>223379.17</v>
      </c>
      <c r="G9602" s="24">
        <f t="shared" si="149"/>
        <v>1198492.1000000001</v>
      </c>
    </row>
    <row r="9603" spans="1:7" x14ac:dyDescent="0.25">
      <c r="A9603" t="s">
        <v>311</v>
      </c>
      <c r="B9603" t="s">
        <v>314</v>
      </c>
      <c r="C9603" t="s">
        <v>315</v>
      </c>
      <c r="D9603" s="34">
        <v>45717</v>
      </c>
      <c r="E9603">
        <v>444.83</v>
      </c>
      <c r="F9603" s="24">
        <v>25.15</v>
      </c>
      <c r="G9603" s="24">
        <f t="shared" ref="G9603:G9666" si="150">SUM(E9603:F9603)</f>
        <v>469.97999999999996</v>
      </c>
    </row>
    <row r="9604" spans="1:7" x14ac:dyDescent="0.25">
      <c r="A9604" t="s">
        <v>311</v>
      </c>
      <c r="B9604" t="s">
        <v>314</v>
      </c>
      <c r="C9604" t="s">
        <v>316</v>
      </c>
      <c r="D9604" s="34">
        <v>45717</v>
      </c>
      <c r="E9604">
        <v>446.28</v>
      </c>
      <c r="F9604" s="24">
        <v>25.23</v>
      </c>
      <c r="G9604" s="24">
        <f t="shared" si="150"/>
        <v>471.51</v>
      </c>
    </row>
    <row r="9605" spans="1:7" x14ac:dyDescent="0.25">
      <c r="A9605" t="s">
        <v>311</v>
      </c>
      <c r="B9605" t="s">
        <v>314</v>
      </c>
      <c r="C9605" t="s">
        <v>317</v>
      </c>
      <c r="D9605" s="34">
        <v>45717</v>
      </c>
      <c r="E9605">
        <v>444.83</v>
      </c>
      <c r="F9605" s="24">
        <v>25.15</v>
      </c>
      <c r="G9605" s="24">
        <f t="shared" si="150"/>
        <v>469.97999999999996</v>
      </c>
    </row>
    <row r="9606" spans="1:7" x14ac:dyDescent="0.25">
      <c r="A9606" t="s">
        <v>311</v>
      </c>
      <c r="B9606" t="s">
        <v>314</v>
      </c>
      <c r="C9606" t="s">
        <v>318</v>
      </c>
      <c r="D9606" s="34">
        <v>45717</v>
      </c>
      <c r="E9606">
        <v>446.28</v>
      </c>
      <c r="F9606" s="24">
        <v>25.23</v>
      </c>
      <c r="G9606" s="24">
        <f t="shared" si="150"/>
        <v>471.51</v>
      </c>
    </row>
    <row r="9607" spans="1:7" x14ac:dyDescent="0.25">
      <c r="A9607" t="s">
        <v>311</v>
      </c>
      <c r="B9607" t="s">
        <v>314</v>
      </c>
      <c r="C9607" t="s">
        <v>319</v>
      </c>
      <c r="D9607" s="34">
        <v>45717</v>
      </c>
      <c r="E9607">
        <v>446.28</v>
      </c>
      <c r="F9607" s="24">
        <v>25.23</v>
      </c>
      <c r="G9607" s="24">
        <f t="shared" si="150"/>
        <v>471.51</v>
      </c>
    </row>
    <row r="9608" spans="1:7" x14ac:dyDescent="0.25">
      <c r="A9608" t="s">
        <v>311</v>
      </c>
      <c r="B9608" t="s">
        <v>314</v>
      </c>
      <c r="C9608" t="s">
        <v>320</v>
      </c>
      <c r="D9608" s="34">
        <v>45717</v>
      </c>
      <c r="E9608">
        <v>446.28</v>
      </c>
      <c r="F9608" s="24">
        <v>25.23</v>
      </c>
      <c r="G9608" s="24">
        <f t="shared" si="150"/>
        <v>471.51</v>
      </c>
    </row>
    <row r="9609" spans="1:7" x14ac:dyDescent="0.25">
      <c r="A9609" t="s">
        <v>311</v>
      </c>
      <c r="B9609" t="s">
        <v>314</v>
      </c>
      <c r="C9609" t="s">
        <v>321</v>
      </c>
      <c r="D9609" s="34">
        <v>45717</v>
      </c>
      <c r="E9609">
        <v>444.83</v>
      </c>
      <c r="F9609" s="24">
        <v>25.15</v>
      </c>
      <c r="G9609" s="24">
        <f t="shared" si="150"/>
        <v>469.97999999999996</v>
      </c>
    </row>
    <row r="9610" spans="1:7" x14ac:dyDescent="0.25">
      <c r="A9610" t="s">
        <v>311</v>
      </c>
      <c r="B9610" t="s">
        <v>314</v>
      </c>
      <c r="C9610" t="s">
        <v>322</v>
      </c>
      <c r="D9610" s="34">
        <v>45717</v>
      </c>
      <c r="E9610">
        <v>446.28</v>
      </c>
      <c r="F9610" s="24">
        <v>25.23</v>
      </c>
      <c r="G9610" s="24">
        <f t="shared" si="150"/>
        <v>471.51</v>
      </c>
    </row>
    <row r="9611" spans="1:7" x14ac:dyDescent="0.25">
      <c r="A9611" t="s">
        <v>311</v>
      </c>
      <c r="B9611" t="s">
        <v>314</v>
      </c>
      <c r="C9611" t="s">
        <v>323</v>
      </c>
      <c r="D9611" s="34">
        <v>45717</v>
      </c>
      <c r="E9611">
        <v>444.83</v>
      </c>
      <c r="F9611" s="24">
        <v>25.15</v>
      </c>
      <c r="G9611" s="24">
        <f t="shared" si="150"/>
        <v>469.97999999999996</v>
      </c>
    </row>
    <row r="9612" spans="1:7" x14ac:dyDescent="0.25">
      <c r="A9612" t="s">
        <v>311</v>
      </c>
      <c r="B9612" t="s">
        <v>314</v>
      </c>
      <c r="C9612" t="s">
        <v>324</v>
      </c>
      <c r="D9612" s="34">
        <v>45717</v>
      </c>
      <c r="E9612">
        <v>446.28</v>
      </c>
      <c r="F9612" s="24">
        <v>25.23</v>
      </c>
      <c r="G9612" s="24">
        <f t="shared" si="150"/>
        <v>471.51</v>
      </c>
    </row>
    <row r="9613" spans="1:7" x14ac:dyDescent="0.25">
      <c r="A9613" t="s">
        <v>311</v>
      </c>
      <c r="B9613" t="s">
        <v>314</v>
      </c>
      <c r="C9613" t="s">
        <v>325</v>
      </c>
      <c r="D9613" s="34">
        <v>45717</v>
      </c>
      <c r="E9613">
        <v>444.83</v>
      </c>
      <c r="F9613" s="24">
        <v>25.15</v>
      </c>
      <c r="G9613" s="24">
        <f t="shared" si="150"/>
        <v>469.97999999999996</v>
      </c>
    </row>
    <row r="9614" spans="1:7" x14ac:dyDescent="0.25">
      <c r="A9614" t="s">
        <v>311</v>
      </c>
      <c r="B9614" t="s">
        <v>314</v>
      </c>
      <c r="C9614" t="s">
        <v>326</v>
      </c>
      <c r="D9614" s="34">
        <v>45717</v>
      </c>
      <c r="E9614">
        <v>446.28</v>
      </c>
      <c r="F9614" s="24">
        <v>25.23</v>
      </c>
      <c r="G9614" s="24">
        <f t="shared" si="150"/>
        <v>471.51</v>
      </c>
    </row>
    <row r="9615" spans="1:7" x14ac:dyDescent="0.25">
      <c r="A9615" t="s">
        <v>311</v>
      </c>
      <c r="B9615" t="s">
        <v>314</v>
      </c>
      <c r="C9615" t="s">
        <v>327</v>
      </c>
      <c r="D9615" s="34">
        <v>45717</v>
      </c>
      <c r="E9615">
        <v>446.28</v>
      </c>
      <c r="F9615" s="24">
        <v>25.23</v>
      </c>
      <c r="G9615" s="24">
        <f t="shared" si="150"/>
        <v>471.51</v>
      </c>
    </row>
    <row r="9616" spans="1:7" x14ac:dyDescent="0.25">
      <c r="A9616" t="s">
        <v>311</v>
      </c>
      <c r="B9616" t="s">
        <v>314</v>
      </c>
      <c r="C9616" t="s">
        <v>328</v>
      </c>
      <c r="D9616" s="34">
        <v>45717</v>
      </c>
      <c r="E9616">
        <v>446.28</v>
      </c>
      <c r="F9616" s="24">
        <v>25.23</v>
      </c>
      <c r="G9616" s="24">
        <f t="shared" si="150"/>
        <v>471.51</v>
      </c>
    </row>
    <row r="9617" spans="1:7" x14ac:dyDescent="0.25">
      <c r="A9617" t="s">
        <v>311</v>
      </c>
      <c r="B9617" t="s">
        <v>314</v>
      </c>
      <c r="C9617" t="s">
        <v>329</v>
      </c>
      <c r="D9617" s="34">
        <v>45717</v>
      </c>
      <c r="E9617">
        <v>446.28</v>
      </c>
      <c r="F9617" s="24">
        <v>25.23</v>
      </c>
      <c r="G9617" s="24">
        <f t="shared" si="150"/>
        <v>471.51</v>
      </c>
    </row>
    <row r="9618" spans="1:7" x14ac:dyDescent="0.25">
      <c r="A9618" t="s">
        <v>311</v>
      </c>
      <c r="B9618" t="s">
        <v>314</v>
      </c>
      <c r="C9618" t="s">
        <v>330</v>
      </c>
      <c r="D9618" s="34">
        <v>45717</v>
      </c>
      <c r="E9618">
        <v>444.83</v>
      </c>
      <c r="F9618" s="24">
        <v>25.15</v>
      </c>
      <c r="G9618" s="24">
        <f t="shared" si="150"/>
        <v>469.97999999999996</v>
      </c>
    </row>
    <row r="9619" spans="1:7" x14ac:dyDescent="0.25">
      <c r="A9619" t="s">
        <v>311</v>
      </c>
      <c r="B9619" t="s">
        <v>314</v>
      </c>
      <c r="C9619" t="s">
        <v>331</v>
      </c>
      <c r="D9619" s="34">
        <v>45717</v>
      </c>
      <c r="E9619">
        <v>446.28</v>
      </c>
      <c r="F9619" s="24">
        <v>25.23</v>
      </c>
      <c r="G9619" s="24">
        <f t="shared" si="150"/>
        <v>471.51</v>
      </c>
    </row>
    <row r="9620" spans="1:7" x14ac:dyDescent="0.25">
      <c r="A9620" t="s">
        <v>311</v>
      </c>
      <c r="B9620" t="s">
        <v>314</v>
      </c>
      <c r="C9620" t="s">
        <v>332</v>
      </c>
      <c r="D9620" s="34">
        <v>45717</v>
      </c>
      <c r="E9620">
        <v>446.28</v>
      </c>
      <c r="F9620" s="24">
        <v>25.23</v>
      </c>
      <c r="G9620" s="24">
        <f t="shared" si="150"/>
        <v>471.51</v>
      </c>
    </row>
    <row r="9621" spans="1:7" x14ac:dyDescent="0.25">
      <c r="A9621" t="s">
        <v>311</v>
      </c>
      <c r="B9621" t="s">
        <v>314</v>
      </c>
      <c r="C9621" t="s">
        <v>333</v>
      </c>
      <c r="D9621" s="34">
        <v>45717</v>
      </c>
      <c r="E9621">
        <v>446.28</v>
      </c>
      <c r="F9621" s="24">
        <v>25.23</v>
      </c>
      <c r="G9621" s="24">
        <f t="shared" si="150"/>
        <v>471.51</v>
      </c>
    </row>
    <row r="9622" spans="1:7" x14ac:dyDescent="0.25">
      <c r="A9622" t="s">
        <v>311</v>
      </c>
      <c r="B9622" t="s">
        <v>314</v>
      </c>
      <c r="C9622" t="s">
        <v>334</v>
      </c>
      <c r="D9622" s="34">
        <v>45717</v>
      </c>
      <c r="E9622">
        <v>444.83</v>
      </c>
      <c r="F9622" s="24">
        <v>25.15</v>
      </c>
      <c r="G9622" s="24">
        <f t="shared" si="150"/>
        <v>469.97999999999996</v>
      </c>
    </row>
    <row r="9623" spans="1:7" x14ac:dyDescent="0.25">
      <c r="A9623" t="s">
        <v>311</v>
      </c>
      <c r="B9623" t="s">
        <v>314</v>
      </c>
      <c r="C9623" t="s">
        <v>335</v>
      </c>
      <c r="D9623" s="34">
        <v>45717</v>
      </c>
      <c r="E9623">
        <v>446.28</v>
      </c>
      <c r="F9623" s="24">
        <v>25.23</v>
      </c>
      <c r="G9623" s="24">
        <f t="shared" si="150"/>
        <v>471.51</v>
      </c>
    </row>
    <row r="9624" spans="1:7" x14ac:dyDescent="0.25">
      <c r="A9624" t="s">
        <v>311</v>
      </c>
      <c r="B9624" t="s">
        <v>314</v>
      </c>
      <c r="C9624" t="s">
        <v>336</v>
      </c>
      <c r="D9624" s="34">
        <v>45717</v>
      </c>
      <c r="E9624">
        <v>446.28</v>
      </c>
      <c r="F9624" s="24">
        <v>25.23</v>
      </c>
      <c r="G9624" s="24">
        <f t="shared" si="150"/>
        <v>471.51</v>
      </c>
    </row>
    <row r="9625" spans="1:7" x14ac:dyDescent="0.25">
      <c r="A9625" t="s">
        <v>311</v>
      </c>
      <c r="B9625" t="s">
        <v>314</v>
      </c>
      <c r="C9625" t="s">
        <v>337</v>
      </c>
      <c r="D9625" s="34">
        <v>45717</v>
      </c>
      <c r="E9625">
        <v>444.83</v>
      </c>
      <c r="F9625" s="24">
        <v>25.15</v>
      </c>
      <c r="G9625" s="24">
        <f t="shared" si="150"/>
        <v>469.97999999999996</v>
      </c>
    </row>
    <row r="9626" spans="1:7" x14ac:dyDescent="0.25">
      <c r="A9626" t="s">
        <v>311</v>
      </c>
      <c r="B9626" t="s">
        <v>314</v>
      </c>
      <c r="C9626" t="s">
        <v>338</v>
      </c>
      <c r="D9626" s="34">
        <v>45717</v>
      </c>
      <c r="E9626">
        <v>444.83</v>
      </c>
      <c r="F9626" s="24">
        <v>25.15</v>
      </c>
      <c r="G9626" s="24">
        <f t="shared" si="150"/>
        <v>469.97999999999996</v>
      </c>
    </row>
    <row r="9627" spans="1:7" x14ac:dyDescent="0.25">
      <c r="A9627" t="s">
        <v>311</v>
      </c>
      <c r="B9627" t="s">
        <v>314</v>
      </c>
      <c r="C9627" t="s">
        <v>339</v>
      </c>
      <c r="D9627" s="34">
        <v>45717</v>
      </c>
      <c r="E9627">
        <v>444.83</v>
      </c>
      <c r="F9627" s="24">
        <v>25.15</v>
      </c>
      <c r="G9627" s="24">
        <f t="shared" si="150"/>
        <v>469.97999999999996</v>
      </c>
    </row>
    <row r="9628" spans="1:7" x14ac:dyDescent="0.25">
      <c r="A9628" t="s">
        <v>311</v>
      </c>
      <c r="B9628" t="s">
        <v>314</v>
      </c>
      <c r="C9628" t="s">
        <v>340</v>
      </c>
      <c r="D9628" s="34">
        <v>45717</v>
      </c>
      <c r="E9628">
        <v>444.83</v>
      </c>
      <c r="F9628" s="24">
        <v>25.15</v>
      </c>
      <c r="G9628" s="24">
        <f t="shared" si="150"/>
        <v>469.97999999999996</v>
      </c>
    </row>
    <row r="9629" spans="1:7" x14ac:dyDescent="0.25">
      <c r="A9629" t="s">
        <v>311</v>
      </c>
      <c r="B9629" t="s">
        <v>314</v>
      </c>
      <c r="C9629" t="s">
        <v>341</v>
      </c>
      <c r="D9629" s="34">
        <v>45717</v>
      </c>
      <c r="E9629">
        <v>444.83</v>
      </c>
      <c r="F9629" s="24">
        <v>25.15</v>
      </c>
      <c r="G9629" s="24">
        <f t="shared" si="150"/>
        <v>469.97999999999996</v>
      </c>
    </row>
    <row r="9630" spans="1:7" x14ac:dyDescent="0.25">
      <c r="A9630" t="s">
        <v>311</v>
      </c>
      <c r="B9630" t="s">
        <v>314</v>
      </c>
      <c r="C9630" t="s">
        <v>342</v>
      </c>
      <c r="D9630" s="34">
        <v>45717</v>
      </c>
      <c r="E9630">
        <v>444.83</v>
      </c>
      <c r="F9630" s="24">
        <v>25.15</v>
      </c>
      <c r="G9630" s="24">
        <f t="shared" si="150"/>
        <v>469.97999999999996</v>
      </c>
    </row>
    <row r="9631" spans="1:7" x14ac:dyDescent="0.25">
      <c r="A9631" t="s">
        <v>311</v>
      </c>
      <c r="B9631" t="s">
        <v>314</v>
      </c>
      <c r="C9631" t="s">
        <v>343</v>
      </c>
      <c r="D9631" s="34">
        <v>45717</v>
      </c>
      <c r="E9631">
        <v>444.83</v>
      </c>
      <c r="F9631" s="24">
        <v>25.15</v>
      </c>
      <c r="G9631" s="24">
        <f t="shared" si="150"/>
        <v>469.97999999999996</v>
      </c>
    </row>
    <row r="9632" spans="1:7" x14ac:dyDescent="0.25">
      <c r="A9632" t="s">
        <v>311</v>
      </c>
      <c r="B9632" t="s">
        <v>314</v>
      </c>
      <c r="C9632" t="s">
        <v>344</v>
      </c>
      <c r="D9632" s="34">
        <v>45717</v>
      </c>
      <c r="E9632">
        <v>444.83</v>
      </c>
      <c r="F9632" s="24">
        <v>25.15</v>
      </c>
      <c r="G9632" s="24">
        <f t="shared" si="150"/>
        <v>469.97999999999996</v>
      </c>
    </row>
    <row r="9633" spans="1:7" x14ac:dyDescent="0.25">
      <c r="A9633" t="s">
        <v>311</v>
      </c>
      <c r="B9633" t="s">
        <v>314</v>
      </c>
      <c r="C9633" t="s">
        <v>345</v>
      </c>
      <c r="D9633" s="34">
        <v>45717</v>
      </c>
      <c r="E9633">
        <v>444.83</v>
      </c>
      <c r="F9633" s="24">
        <v>25.15</v>
      </c>
      <c r="G9633" s="24">
        <f t="shared" si="150"/>
        <v>469.97999999999996</v>
      </c>
    </row>
    <row r="9634" spans="1:7" x14ac:dyDescent="0.25">
      <c r="A9634" t="s">
        <v>311</v>
      </c>
      <c r="B9634" t="s">
        <v>314</v>
      </c>
      <c r="C9634" t="s">
        <v>346</v>
      </c>
      <c r="D9634" s="34">
        <v>45717</v>
      </c>
      <c r="E9634">
        <v>444.83</v>
      </c>
      <c r="F9634" s="24">
        <v>25.15</v>
      </c>
      <c r="G9634" s="24">
        <f t="shared" si="150"/>
        <v>469.97999999999996</v>
      </c>
    </row>
    <row r="9635" spans="1:7" x14ac:dyDescent="0.25">
      <c r="A9635" t="s">
        <v>311</v>
      </c>
      <c r="B9635" t="s">
        <v>314</v>
      </c>
      <c r="C9635" t="s">
        <v>347</v>
      </c>
      <c r="D9635" s="34">
        <v>45717</v>
      </c>
      <c r="E9635">
        <v>444.83</v>
      </c>
      <c r="F9635" s="24">
        <v>25.15</v>
      </c>
      <c r="G9635" s="24">
        <f t="shared" si="150"/>
        <v>469.97999999999996</v>
      </c>
    </row>
    <row r="9636" spans="1:7" x14ac:dyDescent="0.25">
      <c r="A9636" t="s">
        <v>311</v>
      </c>
      <c r="B9636" t="s">
        <v>314</v>
      </c>
      <c r="C9636" t="s">
        <v>348</v>
      </c>
      <c r="D9636" s="34">
        <v>45717</v>
      </c>
      <c r="E9636">
        <v>444.83</v>
      </c>
      <c r="F9636" s="24">
        <v>25.15</v>
      </c>
      <c r="G9636" s="24">
        <f t="shared" si="150"/>
        <v>469.97999999999996</v>
      </c>
    </row>
    <row r="9637" spans="1:7" x14ac:dyDescent="0.25">
      <c r="A9637" t="s">
        <v>311</v>
      </c>
      <c r="B9637" t="s">
        <v>314</v>
      </c>
      <c r="C9637" t="s">
        <v>349</v>
      </c>
      <c r="D9637" s="34">
        <v>45717</v>
      </c>
      <c r="E9637">
        <v>446.28</v>
      </c>
      <c r="F9637" s="24">
        <v>25.23</v>
      </c>
      <c r="G9637" s="24">
        <f t="shared" si="150"/>
        <v>471.51</v>
      </c>
    </row>
    <row r="9638" spans="1:7" x14ac:dyDescent="0.25">
      <c r="A9638" t="s">
        <v>311</v>
      </c>
      <c r="B9638" t="s">
        <v>314</v>
      </c>
      <c r="C9638" t="s">
        <v>350</v>
      </c>
      <c r="D9638" s="34">
        <v>45717</v>
      </c>
      <c r="E9638">
        <v>444.83</v>
      </c>
      <c r="F9638" s="24">
        <v>25.15</v>
      </c>
      <c r="G9638" s="24">
        <f t="shared" si="150"/>
        <v>469.97999999999996</v>
      </c>
    </row>
    <row r="9639" spans="1:7" x14ac:dyDescent="0.25">
      <c r="A9639" t="s">
        <v>311</v>
      </c>
      <c r="B9639" t="s">
        <v>314</v>
      </c>
      <c r="C9639" t="s">
        <v>351</v>
      </c>
      <c r="D9639" s="34">
        <v>45717</v>
      </c>
      <c r="E9639">
        <v>446.28</v>
      </c>
      <c r="F9639" s="24">
        <v>25.23</v>
      </c>
      <c r="G9639" s="24">
        <f t="shared" si="150"/>
        <v>471.51</v>
      </c>
    </row>
    <row r="9640" spans="1:7" x14ac:dyDescent="0.25">
      <c r="A9640" t="s">
        <v>311</v>
      </c>
      <c r="B9640" t="s">
        <v>314</v>
      </c>
      <c r="C9640" t="s">
        <v>352</v>
      </c>
      <c r="D9640" s="34">
        <v>45717</v>
      </c>
      <c r="E9640">
        <v>446.28</v>
      </c>
      <c r="F9640" s="24">
        <v>25.23</v>
      </c>
      <c r="G9640" s="24">
        <f t="shared" si="150"/>
        <v>471.51</v>
      </c>
    </row>
    <row r="9641" spans="1:7" x14ac:dyDescent="0.25">
      <c r="A9641" t="s">
        <v>311</v>
      </c>
      <c r="B9641" t="s">
        <v>314</v>
      </c>
      <c r="C9641" t="s">
        <v>353</v>
      </c>
      <c r="D9641" s="34">
        <v>45717</v>
      </c>
      <c r="E9641">
        <v>444.83</v>
      </c>
      <c r="F9641" s="24">
        <v>25.15</v>
      </c>
      <c r="G9641" s="24">
        <f t="shared" si="150"/>
        <v>469.97999999999996</v>
      </c>
    </row>
    <row r="9642" spans="1:7" x14ac:dyDescent="0.25">
      <c r="A9642" t="s">
        <v>311</v>
      </c>
      <c r="B9642" t="s">
        <v>314</v>
      </c>
      <c r="C9642" t="s">
        <v>354</v>
      </c>
      <c r="D9642" s="34">
        <v>45717</v>
      </c>
      <c r="E9642">
        <v>446.28</v>
      </c>
      <c r="F9642" s="24">
        <v>25.23</v>
      </c>
      <c r="G9642" s="24">
        <f t="shared" si="150"/>
        <v>471.51</v>
      </c>
    </row>
    <row r="9643" spans="1:7" x14ac:dyDescent="0.25">
      <c r="A9643" t="s">
        <v>311</v>
      </c>
      <c r="B9643" t="s">
        <v>314</v>
      </c>
      <c r="C9643" t="s">
        <v>355</v>
      </c>
      <c r="D9643" s="34">
        <v>45717</v>
      </c>
      <c r="E9643">
        <v>446.28</v>
      </c>
      <c r="F9643" s="24">
        <v>25.23</v>
      </c>
      <c r="G9643" s="24">
        <f t="shared" si="150"/>
        <v>471.51</v>
      </c>
    </row>
    <row r="9644" spans="1:7" x14ac:dyDescent="0.25">
      <c r="A9644" t="s">
        <v>311</v>
      </c>
      <c r="B9644" t="s">
        <v>314</v>
      </c>
      <c r="C9644" t="s">
        <v>356</v>
      </c>
      <c r="D9644" s="34">
        <v>45717</v>
      </c>
      <c r="E9644">
        <v>446.28</v>
      </c>
      <c r="F9644" s="24">
        <v>25.23</v>
      </c>
      <c r="G9644" s="24">
        <f t="shared" si="150"/>
        <v>471.51</v>
      </c>
    </row>
    <row r="9645" spans="1:7" x14ac:dyDescent="0.25">
      <c r="A9645" t="s">
        <v>311</v>
      </c>
      <c r="B9645" t="s">
        <v>314</v>
      </c>
      <c r="C9645" t="s">
        <v>357</v>
      </c>
      <c r="D9645" s="34">
        <v>45717</v>
      </c>
      <c r="E9645">
        <v>446.28</v>
      </c>
      <c r="F9645" s="24">
        <v>25.23</v>
      </c>
      <c r="G9645" s="24">
        <f t="shared" si="150"/>
        <v>471.51</v>
      </c>
    </row>
    <row r="9646" spans="1:7" x14ac:dyDescent="0.25">
      <c r="A9646" t="s">
        <v>311</v>
      </c>
      <c r="B9646" t="s">
        <v>314</v>
      </c>
      <c r="C9646" t="s">
        <v>358</v>
      </c>
      <c r="D9646" s="34">
        <v>45717</v>
      </c>
      <c r="E9646">
        <v>446.28</v>
      </c>
      <c r="F9646" s="24">
        <v>25.23</v>
      </c>
      <c r="G9646" s="24">
        <f t="shared" si="150"/>
        <v>471.51</v>
      </c>
    </row>
    <row r="9647" spans="1:7" x14ac:dyDescent="0.25">
      <c r="A9647" t="s">
        <v>311</v>
      </c>
      <c r="B9647" t="s">
        <v>314</v>
      </c>
      <c r="C9647" t="s">
        <v>359</v>
      </c>
      <c r="D9647" s="34">
        <v>45717</v>
      </c>
      <c r="E9647">
        <v>446.28</v>
      </c>
      <c r="F9647" s="24">
        <v>25.23</v>
      </c>
      <c r="G9647" s="24">
        <f t="shared" si="150"/>
        <v>471.51</v>
      </c>
    </row>
    <row r="9648" spans="1:7" x14ac:dyDescent="0.25">
      <c r="A9648" t="s">
        <v>311</v>
      </c>
      <c r="B9648" t="s">
        <v>314</v>
      </c>
      <c r="C9648" t="s">
        <v>360</v>
      </c>
      <c r="D9648" s="34">
        <v>45717</v>
      </c>
      <c r="E9648">
        <v>446.28</v>
      </c>
      <c r="F9648" s="24">
        <v>25.23</v>
      </c>
      <c r="G9648" s="24">
        <f t="shared" si="150"/>
        <v>471.51</v>
      </c>
    </row>
    <row r="9649" spans="1:7" x14ac:dyDescent="0.25">
      <c r="A9649" t="s">
        <v>311</v>
      </c>
      <c r="B9649" t="s">
        <v>314</v>
      </c>
      <c r="C9649" t="s">
        <v>361</v>
      </c>
      <c r="D9649" s="34">
        <v>45717</v>
      </c>
      <c r="E9649">
        <v>446.28</v>
      </c>
      <c r="F9649" s="24">
        <v>25.23</v>
      </c>
      <c r="G9649" s="24">
        <f t="shared" si="150"/>
        <v>471.51</v>
      </c>
    </row>
    <row r="9650" spans="1:7" x14ac:dyDescent="0.25">
      <c r="A9650" t="s">
        <v>311</v>
      </c>
      <c r="B9650" t="s">
        <v>314</v>
      </c>
      <c r="C9650" t="s">
        <v>362</v>
      </c>
      <c r="D9650" s="34">
        <v>45717</v>
      </c>
      <c r="E9650">
        <v>446.28</v>
      </c>
      <c r="F9650" s="24">
        <v>25.23</v>
      </c>
      <c r="G9650" s="24">
        <f t="shared" si="150"/>
        <v>471.51</v>
      </c>
    </row>
    <row r="9651" spans="1:7" x14ac:dyDescent="0.25">
      <c r="A9651" t="s">
        <v>311</v>
      </c>
      <c r="B9651" t="s">
        <v>314</v>
      </c>
      <c r="C9651" t="s">
        <v>363</v>
      </c>
      <c r="D9651" s="34">
        <v>45717</v>
      </c>
      <c r="E9651">
        <v>446.28</v>
      </c>
      <c r="F9651" s="24">
        <v>25.23</v>
      </c>
      <c r="G9651" s="24">
        <f t="shared" si="150"/>
        <v>471.51</v>
      </c>
    </row>
    <row r="9652" spans="1:7" x14ac:dyDescent="0.25">
      <c r="A9652" t="s">
        <v>311</v>
      </c>
      <c r="B9652" t="s">
        <v>314</v>
      </c>
      <c r="C9652" t="s">
        <v>364</v>
      </c>
      <c r="D9652" s="34">
        <v>45717</v>
      </c>
      <c r="E9652">
        <v>446.28</v>
      </c>
      <c r="F9652" s="24">
        <v>25.23</v>
      </c>
      <c r="G9652" s="24">
        <f t="shared" si="150"/>
        <v>471.51</v>
      </c>
    </row>
    <row r="9653" spans="1:7" x14ac:dyDescent="0.25">
      <c r="A9653" t="s">
        <v>311</v>
      </c>
      <c r="B9653" t="s">
        <v>314</v>
      </c>
      <c r="C9653" t="s">
        <v>365</v>
      </c>
      <c r="D9653" s="34">
        <v>45717</v>
      </c>
      <c r="E9653">
        <v>446.28</v>
      </c>
      <c r="F9653" s="24">
        <v>25.23</v>
      </c>
      <c r="G9653" s="24">
        <f t="shared" si="150"/>
        <v>471.51</v>
      </c>
    </row>
    <row r="9654" spans="1:7" x14ac:dyDescent="0.25">
      <c r="A9654" t="s">
        <v>311</v>
      </c>
      <c r="B9654" t="s">
        <v>314</v>
      </c>
      <c r="C9654" t="s">
        <v>366</v>
      </c>
      <c r="D9654" s="34">
        <v>45717</v>
      </c>
      <c r="E9654">
        <v>446.28</v>
      </c>
      <c r="F9654" s="24">
        <v>25.23</v>
      </c>
      <c r="G9654" s="24">
        <f t="shared" si="150"/>
        <v>471.51</v>
      </c>
    </row>
    <row r="9655" spans="1:7" x14ac:dyDescent="0.25">
      <c r="A9655" t="s">
        <v>311</v>
      </c>
      <c r="B9655" t="s">
        <v>314</v>
      </c>
      <c r="C9655" t="s">
        <v>367</v>
      </c>
      <c r="D9655" s="34">
        <v>45717</v>
      </c>
      <c r="E9655">
        <v>444.83</v>
      </c>
      <c r="F9655" s="24">
        <v>25.15</v>
      </c>
      <c r="G9655" s="24">
        <f t="shared" si="150"/>
        <v>469.97999999999996</v>
      </c>
    </row>
    <row r="9656" spans="1:7" x14ac:dyDescent="0.25">
      <c r="A9656" t="s">
        <v>311</v>
      </c>
      <c r="B9656" t="s">
        <v>314</v>
      </c>
      <c r="C9656" t="s">
        <v>368</v>
      </c>
      <c r="D9656" s="34">
        <v>45717</v>
      </c>
      <c r="E9656">
        <v>446.28</v>
      </c>
      <c r="F9656" s="24">
        <v>25.23</v>
      </c>
      <c r="G9656" s="24">
        <f t="shared" si="150"/>
        <v>471.51</v>
      </c>
    </row>
    <row r="9657" spans="1:7" x14ac:dyDescent="0.25">
      <c r="A9657" t="s">
        <v>311</v>
      </c>
      <c r="B9657" t="s">
        <v>314</v>
      </c>
      <c r="C9657" t="s">
        <v>369</v>
      </c>
      <c r="D9657" s="34">
        <v>45717</v>
      </c>
      <c r="E9657">
        <v>446.28</v>
      </c>
      <c r="F9657" s="24">
        <v>25.23</v>
      </c>
      <c r="G9657" s="24">
        <f t="shared" si="150"/>
        <v>471.51</v>
      </c>
    </row>
    <row r="9658" spans="1:7" x14ac:dyDescent="0.25">
      <c r="A9658" t="s">
        <v>311</v>
      </c>
      <c r="B9658" t="s">
        <v>314</v>
      </c>
      <c r="C9658" t="s">
        <v>370</v>
      </c>
      <c r="D9658" s="34">
        <v>45717</v>
      </c>
      <c r="E9658">
        <v>446.28</v>
      </c>
      <c r="F9658" s="24">
        <v>25.23</v>
      </c>
      <c r="G9658" s="24">
        <f t="shared" si="150"/>
        <v>471.51</v>
      </c>
    </row>
    <row r="9659" spans="1:7" x14ac:dyDescent="0.25">
      <c r="A9659" t="s">
        <v>311</v>
      </c>
      <c r="B9659" t="s">
        <v>314</v>
      </c>
      <c r="C9659" t="s">
        <v>371</v>
      </c>
      <c r="D9659" s="34">
        <v>45717</v>
      </c>
      <c r="E9659">
        <v>446.28</v>
      </c>
      <c r="F9659" s="24">
        <v>25.23</v>
      </c>
      <c r="G9659" s="24">
        <f t="shared" si="150"/>
        <v>471.51</v>
      </c>
    </row>
    <row r="9660" spans="1:7" x14ac:dyDescent="0.25">
      <c r="A9660" t="s">
        <v>311</v>
      </c>
      <c r="B9660" t="s">
        <v>314</v>
      </c>
      <c r="C9660" t="s">
        <v>372</v>
      </c>
      <c r="D9660" s="34">
        <v>45717</v>
      </c>
      <c r="E9660">
        <v>446.28</v>
      </c>
      <c r="F9660" s="24">
        <v>25.23</v>
      </c>
      <c r="G9660" s="24">
        <f t="shared" si="150"/>
        <v>471.51</v>
      </c>
    </row>
    <row r="9661" spans="1:7" x14ac:dyDescent="0.25">
      <c r="A9661" t="s">
        <v>311</v>
      </c>
      <c r="B9661" t="s">
        <v>314</v>
      </c>
      <c r="C9661" t="s">
        <v>373</v>
      </c>
      <c r="D9661" s="34">
        <v>45717</v>
      </c>
      <c r="E9661">
        <v>446.28</v>
      </c>
      <c r="F9661" s="24">
        <v>25.23</v>
      </c>
      <c r="G9661" s="24">
        <f t="shared" si="150"/>
        <v>471.51</v>
      </c>
    </row>
    <row r="9662" spans="1:7" x14ac:dyDescent="0.25">
      <c r="A9662" t="s">
        <v>311</v>
      </c>
      <c r="B9662" t="s">
        <v>314</v>
      </c>
      <c r="C9662" t="s">
        <v>374</v>
      </c>
      <c r="D9662" s="34">
        <v>45717</v>
      </c>
      <c r="E9662">
        <v>444.83</v>
      </c>
      <c r="F9662" s="24">
        <v>25.15</v>
      </c>
      <c r="G9662" s="24">
        <f t="shared" si="150"/>
        <v>469.97999999999996</v>
      </c>
    </row>
    <row r="9663" spans="1:7" x14ac:dyDescent="0.25">
      <c r="A9663" t="s">
        <v>311</v>
      </c>
      <c r="B9663" t="s">
        <v>314</v>
      </c>
      <c r="C9663" t="s">
        <v>375</v>
      </c>
      <c r="D9663" s="34">
        <v>45717</v>
      </c>
      <c r="E9663">
        <v>446.28</v>
      </c>
      <c r="F9663" s="24">
        <v>25.23</v>
      </c>
      <c r="G9663" s="24">
        <f t="shared" si="150"/>
        <v>471.51</v>
      </c>
    </row>
    <row r="9664" spans="1:7" x14ac:dyDescent="0.25">
      <c r="A9664" t="s">
        <v>311</v>
      </c>
      <c r="B9664" t="s">
        <v>314</v>
      </c>
      <c r="C9664" t="s">
        <v>376</v>
      </c>
      <c r="D9664" s="34">
        <v>45717</v>
      </c>
      <c r="E9664">
        <v>446.28</v>
      </c>
      <c r="F9664" s="24">
        <v>25.23</v>
      </c>
      <c r="G9664" s="24">
        <f t="shared" si="150"/>
        <v>471.51</v>
      </c>
    </row>
    <row r="9665" spans="1:7" x14ac:dyDescent="0.25">
      <c r="A9665" t="s">
        <v>311</v>
      </c>
      <c r="B9665" t="s">
        <v>314</v>
      </c>
      <c r="C9665" t="s">
        <v>377</v>
      </c>
      <c r="D9665" s="34">
        <v>45717</v>
      </c>
      <c r="E9665">
        <v>446.28</v>
      </c>
      <c r="F9665" s="24">
        <v>25.23</v>
      </c>
      <c r="G9665" s="24">
        <f t="shared" si="150"/>
        <v>471.51</v>
      </c>
    </row>
    <row r="9666" spans="1:7" x14ac:dyDescent="0.25">
      <c r="A9666" t="s">
        <v>311</v>
      </c>
      <c r="B9666" t="s">
        <v>314</v>
      </c>
      <c r="C9666" t="s">
        <v>378</v>
      </c>
      <c r="D9666" s="34">
        <v>45717</v>
      </c>
      <c r="E9666">
        <v>446.28</v>
      </c>
      <c r="F9666" s="24">
        <v>25.23</v>
      </c>
      <c r="G9666" s="24">
        <f t="shared" si="150"/>
        <v>471.51</v>
      </c>
    </row>
    <row r="9667" spans="1:7" x14ac:dyDescent="0.25">
      <c r="A9667" t="s">
        <v>311</v>
      </c>
      <c r="B9667" t="s">
        <v>314</v>
      </c>
      <c r="C9667" t="s">
        <v>379</v>
      </c>
      <c r="D9667" s="34">
        <v>45717</v>
      </c>
      <c r="E9667">
        <v>444.83</v>
      </c>
      <c r="F9667" s="24">
        <v>25.15</v>
      </c>
      <c r="G9667" s="24">
        <f t="shared" ref="G9667:G9730" si="151">SUM(E9667:F9667)</f>
        <v>469.97999999999996</v>
      </c>
    </row>
    <row r="9668" spans="1:7" x14ac:dyDescent="0.25">
      <c r="A9668" t="s">
        <v>311</v>
      </c>
      <c r="B9668" t="s">
        <v>314</v>
      </c>
      <c r="C9668" t="s">
        <v>380</v>
      </c>
      <c r="D9668" s="34">
        <v>45717</v>
      </c>
      <c r="E9668">
        <v>444.83</v>
      </c>
      <c r="F9668" s="24">
        <v>25.15</v>
      </c>
      <c r="G9668" s="24">
        <f t="shared" si="151"/>
        <v>469.97999999999996</v>
      </c>
    </row>
    <row r="9669" spans="1:7" x14ac:dyDescent="0.25">
      <c r="A9669" t="s">
        <v>311</v>
      </c>
      <c r="B9669" t="s">
        <v>314</v>
      </c>
      <c r="C9669" t="s">
        <v>381</v>
      </c>
      <c r="D9669" s="34">
        <v>45717</v>
      </c>
      <c r="E9669">
        <v>444.83</v>
      </c>
      <c r="F9669" s="24">
        <v>25.15</v>
      </c>
      <c r="G9669" s="24">
        <f t="shared" si="151"/>
        <v>469.97999999999996</v>
      </c>
    </row>
    <row r="9670" spans="1:7" x14ac:dyDescent="0.25">
      <c r="A9670" t="s">
        <v>311</v>
      </c>
      <c r="B9670" t="s">
        <v>314</v>
      </c>
      <c r="C9670" t="s">
        <v>382</v>
      </c>
      <c r="D9670" s="34">
        <v>45717</v>
      </c>
      <c r="E9670">
        <v>444.83</v>
      </c>
      <c r="F9670" s="24">
        <v>25.15</v>
      </c>
      <c r="G9670" s="24">
        <f t="shared" si="151"/>
        <v>469.97999999999996</v>
      </c>
    </row>
    <row r="9671" spans="1:7" x14ac:dyDescent="0.25">
      <c r="A9671" t="s">
        <v>311</v>
      </c>
      <c r="B9671" t="s">
        <v>314</v>
      </c>
      <c r="C9671" t="s">
        <v>383</v>
      </c>
      <c r="D9671" s="34">
        <v>45717</v>
      </c>
      <c r="E9671">
        <v>444.83</v>
      </c>
      <c r="F9671" s="24">
        <v>25.15</v>
      </c>
      <c r="G9671" s="24">
        <f t="shared" si="151"/>
        <v>469.97999999999996</v>
      </c>
    </row>
    <row r="9672" spans="1:7" x14ac:dyDescent="0.25">
      <c r="A9672" t="s">
        <v>311</v>
      </c>
      <c r="B9672" t="s">
        <v>314</v>
      </c>
      <c r="C9672" t="s">
        <v>384</v>
      </c>
      <c r="D9672" s="34">
        <v>45717</v>
      </c>
      <c r="E9672">
        <v>444.83</v>
      </c>
      <c r="F9672" s="24">
        <v>25.15</v>
      </c>
      <c r="G9672" s="24">
        <f t="shared" si="151"/>
        <v>469.97999999999996</v>
      </c>
    </row>
    <row r="9673" spans="1:7" x14ac:dyDescent="0.25">
      <c r="A9673" t="s">
        <v>311</v>
      </c>
      <c r="B9673" t="s">
        <v>314</v>
      </c>
      <c r="C9673" t="s">
        <v>385</v>
      </c>
      <c r="D9673" s="34">
        <v>45717</v>
      </c>
      <c r="E9673">
        <v>444.83</v>
      </c>
      <c r="F9673" s="24">
        <v>25.15</v>
      </c>
      <c r="G9673" s="24">
        <f t="shared" si="151"/>
        <v>469.97999999999996</v>
      </c>
    </row>
    <row r="9674" spans="1:7" x14ac:dyDescent="0.25">
      <c r="A9674" t="s">
        <v>311</v>
      </c>
      <c r="B9674" t="s">
        <v>314</v>
      </c>
      <c r="C9674" t="s">
        <v>386</v>
      </c>
      <c r="D9674" s="34">
        <v>45717</v>
      </c>
      <c r="E9674">
        <v>444.83</v>
      </c>
      <c r="F9674" s="24">
        <v>25.15</v>
      </c>
      <c r="G9674" s="24">
        <f t="shared" si="151"/>
        <v>469.97999999999996</v>
      </c>
    </row>
    <row r="9675" spans="1:7" x14ac:dyDescent="0.25">
      <c r="A9675" t="s">
        <v>311</v>
      </c>
      <c r="B9675" t="s">
        <v>314</v>
      </c>
      <c r="C9675" t="s">
        <v>387</v>
      </c>
      <c r="D9675" s="34">
        <v>45717</v>
      </c>
      <c r="E9675">
        <v>444.83</v>
      </c>
      <c r="F9675" s="24">
        <v>25.15</v>
      </c>
      <c r="G9675" s="24">
        <f t="shared" si="151"/>
        <v>469.97999999999996</v>
      </c>
    </row>
    <row r="9676" spans="1:7" x14ac:dyDescent="0.25">
      <c r="A9676" t="s">
        <v>311</v>
      </c>
      <c r="B9676" t="s">
        <v>314</v>
      </c>
      <c r="C9676" t="s">
        <v>388</v>
      </c>
      <c r="D9676" s="34">
        <v>45717</v>
      </c>
      <c r="E9676">
        <v>444.83</v>
      </c>
      <c r="F9676" s="24">
        <v>25.15</v>
      </c>
      <c r="G9676" s="24">
        <f t="shared" si="151"/>
        <v>469.97999999999996</v>
      </c>
    </row>
    <row r="9677" spans="1:7" x14ac:dyDescent="0.25">
      <c r="A9677" t="s">
        <v>311</v>
      </c>
      <c r="B9677" t="s">
        <v>314</v>
      </c>
      <c r="C9677" t="s">
        <v>389</v>
      </c>
      <c r="D9677" s="34">
        <v>45717</v>
      </c>
      <c r="E9677">
        <v>444.83</v>
      </c>
      <c r="F9677" s="24">
        <v>25.15</v>
      </c>
      <c r="G9677" s="24">
        <f t="shared" si="151"/>
        <v>469.97999999999996</v>
      </c>
    </row>
    <row r="9678" spans="1:7" x14ac:dyDescent="0.25">
      <c r="A9678" t="s">
        <v>311</v>
      </c>
      <c r="B9678" t="s">
        <v>314</v>
      </c>
      <c r="C9678" t="s">
        <v>390</v>
      </c>
      <c r="D9678" s="34">
        <v>45717</v>
      </c>
      <c r="E9678">
        <v>444.83</v>
      </c>
      <c r="F9678" s="24">
        <v>25.15</v>
      </c>
      <c r="G9678" s="24">
        <f t="shared" si="151"/>
        <v>469.97999999999996</v>
      </c>
    </row>
    <row r="9679" spans="1:7" x14ac:dyDescent="0.25">
      <c r="A9679" t="s">
        <v>311</v>
      </c>
      <c r="B9679" t="s">
        <v>314</v>
      </c>
      <c r="C9679" t="s">
        <v>391</v>
      </c>
      <c r="D9679" s="34">
        <v>45717</v>
      </c>
      <c r="E9679">
        <v>444.83</v>
      </c>
      <c r="F9679" s="24">
        <v>25.15</v>
      </c>
      <c r="G9679" s="24">
        <f t="shared" si="151"/>
        <v>469.97999999999996</v>
      </c>
    </row>
    <row r="9680" spans="1:7" x14ac:dyDescent="0.25">
      <c r="A9680" t="s">
        <v>311</v>
      </c>
      <c r="B9680" t="s">
        <v>314</v>
      </c>
      <c r="C9680" t="s">
        <v>392</v>
      </c>
      <c r="D9680" s="34">
        <v>45717</v>
      </c>
      <c r="E9680">
        <v>444.83</v>
      </c>
      <c r="F9680" s="24">
        <v>25.15</v>
      </c>
      <c r="G9680" s="24">
        <f t="shared" si="151"/>
        <v>469.97999999999996</v>
      </c>
    </row>
    <row r="9681" spans="1:7" x14ac:dyDescent="0.25">
      <c r="A9681" t="s">
        <v>311</v>
      </c>
      <c r="B9681" t="s">
        <v>314</v>
      </c>
      <c r="C9681" t="s">
        <v>393</v>
      </c>
      <c r="D9681" s="34">
        <v>45717</v>
      </c>
      <c r="E9681">
        <v>444.83</v>
      </c>
      <c r="F9681" s="24">
        <v>25.15</v>
      </c>
      <c r="G9681" s="24">
        <f t="shared" si="151"/>
        <v>469.97999999999996</v>
      </c>
    </row>
    <row r="9682" spans="1:7" x14ac:dyDescent="0.25">
      <c r="A9682" t="s">
        <v>311</v>
      </c>
      <c r="B9682" t="s">
        <v>314</v>
      </c>
      <c r="C9682" t="s">
        <v>394</v>
      </c>
      <c r="D9682" s="34">
        <v>45717</v>
      </c>
      <c r="E9682">
        <v>444.83</v>
      </c>
      <c r="F9682" s="24">
        <v>25.15</v>
      </c>
      <c r="G9682" s="24">
        <f t="shared" si="151"/>
        <v>469.97999999999996</v>
      </c>
    </row>
    <row r="9683" spans="1:7" x14ac:dyDescent="0.25">
      <c r="A9683" t="s">
        <v>311</v>
      </c>
      <c r="B9683" t="s">
        <v>314</v>
      </c>
      <c r="C9683" t="s">
        <v>395</v>
      </c>
      <c r="D9683" s="34">
        <v>45717</v>
      </c>
      <c r="E9683">
        <v>444.83</v>
      </c>
      <c r="F9683" s="24">
        <v>25.15</v>
      </c>
      <c r="G9683" s="24">
        <f t="shared" si="151"/>
        <v>469.97999999999996</v>
      </c>
    </row>
    <row r="9684" spans="1:7" x14ac:dyDescent="0.25">
      <c r="A9684" t="s">
        <v>311</v>
      </c>
      <c r="B9684" t="s">
        <v>314</v>
      </c>
      <c r="C9684" t="s">
        <v>396</v>
      </c>
      <c r="D9684" s="34">
        <v>45717</v>
      </c>
      <c r="E9684">
        <v>444.83</v>
      </c>
      <c r="F9684" s="24">
        <v>25.15</v>
      </c>
      <c r="G9684" s="24">
        <f t="shared" si="151"/>
        <v>469.97999999999996</v>
      </c>
    </row>
    <row r="9685" spans="1:7" x14ac:dyDescent="0.25">
      <c r="A9685" t="s">
        <v>311</v>
      </c>
      <c r="B9685" t="s">
        <v>314</v>
      </c>
      <c r="C9685" t="s">
        <v>397</v>
      </c>
      <c r="D9685" s="34">
        <v>45717</v>
      </c>
      <c r="E9685">
        <v>444.83</v>
      </c>
      <c r="F9685" s="24">
        <v>25.15</v>
      </c>
      <c r="G9685" s="24">
        <f t="shared" si="151"/>
        <v>469.97999999999996</v>
      </c>
    </row>
    <row r="9686" spans="1:7" x14ac:dyDescent="0.25">
      <c r="A9686" t="s">
        <v>311</v>
      </c>
      <c r="B9686" t="s">
        <v>314</v>
      </c>
      <c r="C9686" t="s">
        <v>398</v>
      </c>
      <c r="D9686" s="34">
        <v>45717</v>
      </c>
      <c r="E9686">
        <v>444.83</v>
      </c>
      <c r="F9686" s="24">
        <v>25.15</v>
      </c>
      <c r="G9686" s="24">
        <f t="shared" si="151"/>
        <v>469.97999999999996</v>
      </c>
    </row>
    <row r="9687" spans="1:7" x14ac:dyDescent="0.25">
      <c r="A9687" t="s">
        <v>311</v>
      </c>
      <c r="B9687" t="s">
        <v>314</v>
      </c>
      <c r="C9687" t="s">
        <v>399</v>
      </c>
      <c r="D9687" s="34">
        <v>45717</v>
      </c>
      <c r="E9687">
        <v>444.83</v>
      </c>
      <c r="F9687" s="24">
        <v>25.15</v>
      </c>
      <c r="G9687" s="24">
        <f t="shared" si="151"/>
        <v>469.97999999999996</v>
      </c>
    </row>
    <row r="9688" spans="1:7" x14ac:dyDescent="0.25">
      <c r="A9688" t="s">
        <v>311</v>
      </c>
      <c r="B9688" t="s">
        <v>314</v>
      </c>
      <c r="C9688" t="s">
        <v>400</v>
      </c>
      <c r="D9688" s="34">
        <v>45717</v>
      </c>
      <c r="E9688">
        <v>444.83</v>
      </c>
      <c r="F9688" s="24">
        <v>25.15</v>
      </c>
      <c r="G9688" s="24">
        <f t="shared" si="151"/>
        <v>469.97999999999996</v>
      </c>
    </row>
    <row r="9689" spans="1:7" x14ac:dyDescent="0.25">
      <c r="A9689" t="s">
        <v>311</v>
      </c>
      <c r="B9689" t="s">
        <v>314</v>
      </c>
      <c r="C9689" t="s">
        <v>401</v>
      </c>
      <c r="D9689" s="34">
        <v>45717</v>
      </c>
      <c r="E9689">
        <v>444.83</v>
      </c>
      <c r="F9689" s="24">
        <v>25.15</v>
      </c>
      <c r="G9689" s="24">
        <f t="shared" si="151"/>
        <v>469.97999999999996</v>
      </c>
    </row>
    <row r="9690" spans="1:7" x14ac:dyDescent="0.25">
      <c r="A9690" t="s">
        <v>311</v>
      </c>
      <c r="B9690" t="s">
        <v>314</v>
      </c>
      <c r="C9690" t="s">
        <v>402</v>
      </c>
      <c r="D9690" s="34">
        <v>45717</v>
      </c>
      <c r="E9690">
        <v>444.83</v>
      </c>
      <c r="F9690" s="24">
        <v>25.15</v>
      </c>
      <c r="G9690" s="24">
        <f t="shared" si="151"/>
        <v>469.97999999999996</v>
      </c>
    </row>
    <row r="9691" spans="1:7" x14ac:dyDescent="0.25">
      <c r="A9691" t="s">
        <v>311</v>
      </c>
      <c r="B9691" t="s">
        <v>314</v>
      </c>
      <c r="C9691" t="s">
        <v>403</v>
      </c>
      <c r="D9691" s="34">
        <v>45717</v>
      </c>
      <c r="E9691">
        <v>444.83</v>
      </c>
      <c r="F9691" s="24">
        <v>25.15</v>
      </c>
      <c r="G9691" s="24">
        <f t="shared" si="151"/>
        <v>469.97999999999996</v>
      </c>
    </row>
    <row r="9692" spans="1:7" x14ac:dyDescent="0.25">
      <c r="A9692" t="s">
        <v>311</v>
      </c>
      <c r="B9692" t="s">
        <v>314</v>
      </c>
      <c r="C9692" t="s">
        <v>404</v>
      </c>
      <c r="D9692" s="34">
        <v>45717</v>
      </c>
      <c r="E9692">
        <v>444.83</v>
      </c>
      <c r="F9692" s="24">
        <v>25.15</v>
      </c>
      <c r="G9692" s="24">
        <f t="shared" si="151"/>
        <v>469.97999999999996</v>
      </c>
    </row>
    <row r="9693" spans="1:7" x14ac:dyDescent="0.25">
      <c r="A9693" t="s">
        <v>311</v>
      </c>
      <c r="B9693" t="s">
        <v>314</v>
      </c>
      <c r="C9693" t="s">
        <v>405</v>
      </c>
      <c r="D9693" s="34">
        <v>45717</v>
      </c>
      <c r="E9693">
        <v>444.83</v>
      </c>
      <c r="F9693" s="24">
        <v>25.15</v>
      </c>
      <c r="G9693" s="24">
        <f t="shared" si="151"/>
        <v>469.97999999999996</v>
      </c>
    </row>
    <row r="9694" spans="1:7" x14ac:dyDescent="0.25">
      <c r="A9694" t="s">
        <v>311</v>
      </c>
      <c r="B9694" t="s">
        <v>314</v>
      </c>
      <c r="C9694" t="s">
        <v>406</v>
      </c>
      <c r="D9694" s="34">
        <v>45717</v>
      </c>
      <c r="E9694">
        <v>444.83</v>
      </c>
      <c r="F9694" s="24">
        <v>25.15</v>
      </c>
      <c r="G9694" s="24">
        <f t="shared" si="151"/>
        <v>469.97999999999996</v>
      </c>
    </row>
    <row r="9695" spans="1:7" x14ac:dyDescent="0.25">
      <c r="A9695" t="s">
        <v>311</v>
      </c>
      <c r="B9695" t="s">
        <v>314</v>
      </c>
      <c r="C9695" t="s">
        <v>407</v>
      </c>
      <c r="D9695" s="34">
        <v>45717</v>
      </c>
      <c r="E9695">
        <v>444.83</v>
      </c>
      <c r="F9695" s="24">
        <v>25.15</v>
      </c>
      <c r="G9695" s="24">
        <f t="shared" si="151"/>
        <v>469.97999999999996</v>
      </c>
    </row>
    <row r="9696" spans="1:7" x14ac:dyDescent="0.25">
      <c r="A9696" t="s">
        <v>311</v>
      </c>
      <c r="B9696" t="s">
        <v>314</v>
      </c>
      <c r="C9696" t="s">
        <v>408</v>
      </c>
      <c r="D9696" s="34">
        <v>45717</v>
      </c>
      <c r="E9696">
        <v>444.83</v>
      </c>
      <c r="F9696" s="24">
        <v>25.15</v>
      </c>
      <c r="G9696" s="24">
        <f t="shared" si="151"/>
        <v>469.97999999999996</v>
      </c>
    </row>
    <row r="9697" spans="1:7" x14ac:dyDescent="0.25">
      <c r="A9697" t="s">
        <v>311</v>
      </c>
      <c r="B9697" t="s">
        <v>314</v>
      </c>
      <c r="C9697" t="s">
        <v>409</v>
      </c>
      <c r="D9697" s="34">
        <v>45717</v>
      </c>
      <c r="E9697">
        <v>444.83</v>
      </c>
      <c r="F9697" s="24">
        <v>25.15</v>
      </c>
      <c r="G9697" s="24">
        <f t="shared" si="151"/>
        <v>469.97999999999996</v>
      </c>
    </row>
    <row r="9698" spans="1:7" x14ac:dyDescent="0.25">
      <c r="A9698" t="s">
        <v>311</v>
      </c>
      <c r="B9698" t="s">
        <v>314</v>
      </c>
      <c r="C9698" t="s">
        <v>410</v>
      </c>
      <c r="D9698" s="34">
        <v>45717</v>
      </c>
      <c r="E9698">
        <v>444.83</v>
      </c>
      <c r="F9698" s="24">
        <v>25.15</v>
      </c>
      <c r="G9698" s="24">
        <f t="shared" si="151"/>
        <v>469.97999999999996</v>
      </c>
    </row>
    <row r="9699" spans="1:7" x14ac:dyDescent="0.25">
      <c r="A9699" t="s">
        <v>311</v>
      </c>
      <c r="B9699" t="s">
        <v>314</v>
      </c>
      <c r="C9699" t="s">
        <v>411</v>
      </c>
      <c r="D9699" s="34">
        <v>45717</v>
      </c>
      <c r="E9699">
        <v>444.83</v>
      </c>
      <c r="F9699" s="24">
        <v>25.15</v>
      </c>
      <c r="G9699" s="24">
        <f t="shared" si="151"/>
        <v>469.97999999999996</v>
      </c>
    </row>
    <row r="9700" spans="1:7" x14ac:dyDescent="0.25">
      <c r="A9700" t="s">
        <v>311</v>
      </c>
      <c r="B9700" t="s">
        <v>314</v>
      </c>
      <c r="C9700" t="s">
        <v>412</v>
      </c>
      <c r="D9700" s="34">
        <v>45717</v>
      </c>
      <c r="E9700">
        <v>444.83</v>
      </c>
      <c r="F9700" s="24">
        <v>25.15</v>
      </c>
      <c r="G9700" s="24">
        <f t="shared" si="151"/>
        <v>469.97999999999996</v>
      </c>
    </row>
    <row r="9701" spans="1:7" x14ac:dyDescent="0.25">
      <c r="A9701" t="s">
        <v>311</v>
      </c>
      <c r="B9701" t="s">
        <v>314</v>
      </c>
      <c r="C9701" t="s">
        <v>413</v>
      </c>
      <c r="D9701" s="34">
        <v>45717</v>
      </c>
      <c r="E9701">
        <v>444.83</v>
      </c>
      <c r="F9701" s="24">
        <v>25.15</v>
      </c>
      <c r="G9701" s="24">
        <f t="shared" si="151"/>
        <v>469.97999999999996</v>
      </c>
    </row>
    <row r="9702" spans="1:7" x14ac:dyDescent="0.25">
      <c r="A9702" t="s">
        <v>311</v>
      </c>
      <c r="B9702" t="s">
        <v>314</v>
      </c>
      <c r="C9702" t="s">
        <v>414</v>
      </c>
      <c r="D9702" s="34">
        <v>45717</v>
      </c>
      <c r="E9702">
        <v>444.83</v>
      </c>
      <c r="F9702" s="24">
        <v>25.15</v>
      </c>
      <c r="G9702" s="24">
        <f t="shared" si="151"/>
        <v>469.97999999999996</v>
      </c>
    </row>
    <row r="9703" spans="1:7" x14ac:dyDescent="0.25">
      <c r="A9703" t="s">
        <v>311</v>
      </c>
      <c r="B9703" t="s">
        <v>314</v>
      </c>
      <c r="C9703" t="s">
        <v>415</v>
      </c>
      <c r="D9703" s="34">
        <v>45717</v>
      </c>
      <c r="E9703">
        <v>444.83</v>
      </c>
      <c r="F9703" s="24">
        <v>25.15</v>
      </c>
      <c r="G9703" s="24">
        <f t="shared" si="151"/>
        <v>469.97999999999996</v>
      </c>
    </row>
    <row r="9704" spans="1:7" x14ac:dyDescent="0.25">
      <c r="A9704" t="s">
        <v>311</v>
      </c>
      <c r="B9704" t="s">
        <v>314</v>
      </c>
      <c r="C9704" t="s">
        <v>416</v>
      </c>
      <c r="D9704" s="34">
        <v>45717</v>
      </c>
      <c r="E9704">
        <v>444.83</v>
      </c>
      <c r="F9704" s="24">
        <v>25.15</v>
      </c>
      <c r="G9704" s="24">
        <f t="shared" si="151"/>
        <v>469.97999999999996</v>
      </c>
    </row>
    <row r="9705" spans="1:7" x14ac:dyDescent="0.25">
      <c r="A9705" t="s">
        <v>311</v>
      </c>
      <c r="B9705" t="s">
        <v>314</v>
      </c>
      <c r="C9705" t="s">
        <v>417</v>
      </c>
      <c r="D9705" s="34">
        <v>45717</v>
      </c>
      <c r="E9705">
        <v>444.83</v>
      </c>
      <c r="F9705" s="24">
        <v>25.15</v>
      </c>
      <c r="G9705" s="24">
        <f t="shared" si="151"/>
        <v>469.97999999999996</v>
      </c>
    </row>
    <row r="9706" spans="1:7" x14ac:dyDescent="0.25">
      <c r="A9706" t="s">
        <v>311</v>
      </c>
      <c r="B9706" t="s">
        <v>314</v>
      </c>
      <c r="C9706" t="s">
        <v>418</v>
      </c>
      <c r="D9706" s="34">
        <v>45717</v>
      </c>
      <c r="E9706">
        <v>444.83</v>
      </c>
      <c r="F9706" s="24">
        <v>25.15</v>
      </c>
      <c r="G9706" s="24">
        <f t="shared" si="151"/>
        <v>469.97999999999996</v>
      </c>
    </row>
    <row r="9707" spans="1:7" x14ac:dyDescent="0.25">
      <c r="A9707" t="s">
        <v>311</v>
      </c>
      <c r="B9707" t="s">
        <v>314</v>
      </c>
      <c r="C9707" t="s">
        <v>419</v>
      </c>
      <c r="D9707" s="34">
        <v>45717</v>
      </c>
      <c r="E9707">
        <v>444.83</v>
      </c>
      <c r="F9707" s="24">
        <v>25.15</v>
      </c>
      <c r="G9707" s="24">
        <f t="shared" si="151"/>
        <v>469.97999999999996</v>
      </c>
    </row>
    <row r="9708" spans="1:7" x14ac:dyDescent="0.25">
      <c r="A9708" t="s">
        <v>311</v>
      </c>
      <c r="B9708" t="s">
        <v>314</v>
      </c>
      <c r="C9708" t="s">
        <v>420</v>
      </c>
      <c r="D9708" s="34">
        <v>45717</v>
      </c>
      <c r="E9708">
        <v>444.83</v>
      </c>
      <c r="F9708" s="24">
        <v>25.15</v>
      </c>
      <c r="G9708" s="24">
        <f t="shared" si="151"/>
        <v>469.97999999999996</v>
      </c>
    </row>
    <row r="9709" spans="1:7" x14ac:dyDescent="0.25">
      <c r="A9709" t="s">
        <v>311</v>
      </c>
      <c r="B9709" t="s">
        <v>314</v>
      </c>
      <c r="C9709" t="s">
        <v>421</v>
      </c>
      <c r="D9709" s="34">
        <v>45717</v>
      </c>
      <c r="E9709">
        <v>444.83</v>
      </c>
      <c r="F9709" s="24">
        <v>25.15</v>
      </c>
      <c r="G9709" s="24">
        <f t="shared" si="151"/>
        <v>469.97999999999996</v>
      </c>
    </row>
    <row r="9710" spans="1:7" x14ac:dyDescent="0.25">
      <c r="A9710" t="s">
        <v>311</v>
      </c>
      <c r="B9710" t="s">
        <v>314</v>
      </c>
      <c r="C9710" t="s">
        <v>422</v>
      </c>
      <c r="D9710" s="34">
        <v>45717</v>
      </c>
      <c r="E9710">
        <v>444.83</v>
      </c>
      <c r="F9710" s="24">
        <v>25.15</v>
      </c>
      <c r="G9710" s="24">
        <f t="shared" si="151"/>
        <v>469.97999999999996</v>
      </c>
    </row>
    <row r="9711" spans="1:7" x14ac:dyDescent="0.25">
      <c r="A9711" t="s">
        <v>311</v>
      </c>
      <c r="B9711" t="s">
        <v>314</v>
      </c>
      <c r="C9711" t="s">
        <v>423</v>
      </c>
      <c r="D9711" s="34">
        <v>45717</v>
      </c>
      <c r="E9711">
        <v>444.83</v>
      </c>
      <c r="F9711" s="24">
        <v>25.15</v>
      </c>
      <c r="G9711" s="24">
        <f t="shared" si="151"/>
        <v>469.97999999999996</v>
      </c>
    </row>
    <row r="9712" spans="1:7" x14ac:dyDescent="0.25">
      <c r="A9712" t="s">
        <v>311</v>
      </c>
      <c r="B9712" t="s">
        <v>314</v>
      </c>
      <c r="C9712" t="s">
        <v>424</v>
      </c>
      <c r="D9712" s="34">
        <v>45717</v>
      </c>
      <c r="E9712">
        <v>444.83</v>
      </c>
      <c r="F9712" s="24">
        <v>25.15</v>
      </c>
      <c r="G9712" s="24">
        <f t="shared" si="151"/>
        <v>469.97999999999996</v>
      </c>
    </row>
    <row r="9713" spans="1:7" x14ac:dyDescent="0.25">
      <c r="A9713" t="s">
        <v>311</v>
      </c>
      <c r="B9713" t="s">
        <v>314</v>
      </c>
      <c r="C9713" t="s">
        <v>425</v>
      </c>
      <c r="D9713" s="34">
        <v>45717</v>
      </c>
      <c r="E9713">
        <v>444.83</v>
      </c>
      <c r="F9713" s="24">
        <v>25.15</v>
      </c>
      <c r="G9713" s="24">
        <f t="shared" si="151"/>
        <v>469.97999999999996</v>
      </c>
    </row>
    <row r="9714" spans="1:7" x14ac:dyDescent="0.25">
      <c r="A9714" t="s">
        <v>311</v>
      </c>
      <c r="B9714" t="s">
        <v>314</v>
      </c>
      <c r="C9714" t="s">
        <v>426</v>
      </c>
      <c r="D9714" s="34">
        <v>45717</v>
      </c>
      <c r="E9714">
        <v>446.28</v>
      </c>
      <c r="F9714" s="24">
        <v>25.23</v>
      </c>
      <c r="G9714" s="24">
        <f t="shared" si="151"/>
        <v>471.51</v>
      </c>
    </row>
    <row r="9715" spans="1:7" x14ac:dyDescent="0.25">
      <c r="A9715" t="s">
        <v>311</v>
      </c>
      <c r="B9715" t="s">
        <v>314</v>
      </c>
      <c r="C9715" t="s">
        <v>427</v>
      </c>
      <c r="D9715" s="34">
        <v>45717</v>
      </c>
      <c r="E9715">
        <v>444.83</v>
      </c>
      <c r="F9715" s="24">
        <v>25.15</v>
      </c>
      <c r="G9715" s="24">
        <f t="shared" si="151"/>
        <v>469.97999999999996</v>
      </c>
    </row>
    <row r="9716" spans="1:7" x14ac:dyDescent="0.25">
      <c r="A9716" t="s">
        <v>311</v>
      </c>
      <c r="B9716" t="s">
        <v>314</v>
      </c>
      <c r="C9716" t="s">
        <v>428</v>
      </c>
      <c r="D9716" s="34">
        <v>45717</v>
      </c>
      <c r="E9716">
        <v>444.83</v>
      </c>
      <c r="F9716" s="24">
        <v>25.15</v>
      </c>
      <c r="G9716" s="24">
        <f t="shared" si="151"/>
        <v>469.97999999999996</v>
      </c>
    </row>
    <row r="9717" spans="1:7" x14ac:dyDescent="0.25">
      <c r="A9717" t="s">
        <v>311</v>
      </c>
      <c r="B9717" t="s">
        <v>314</v>
      </c>
      <c r="C9717" t="s">
        <v>429</v>
      </c>
      <c r="D9717" s="34">
        <v>45717</v>
      </c>
      <c r="E9717">
        <v>444.83</v>
      </c>
      <c r="F9717" s="24">
        <v>25.15</v>
      </c>
      <c r="G9717" s="24">
        <f t="shared" si="151"/>
        <v>469.97999999999996</v>
      </c>
    </row>
    <row r="9718" spans="1:7" x14ac:dyDescent="0.25">
      <c r="A9718" t="s">
        <v>311</v>
      </c>
      <c r="B9718" t="s">
        <v>314</v>
      </c>
      <c r="C9718" t="s">
        <v>430</v>
      </c>
      <c r="D9718" s="34">
        <v>45717</v>
      </c>
      <c r="E9718">
        <v>446.28</v>
      </c>
      <c r="F9718" s="24">
        <v>25.23</v>
      </c>
      <c r="G9718" s="24">
        <f t="shared" si="151"/>
        <v>471.51</v>
      </c>
    </row>
    <row r="9719" spans="1:7" x14ac:dyDescent="0.25">
      <c r="A9719" t="s">
        <v>311</v>
      </c>
      <c r="B9719" t="s">
        <v>314</v>
      </c>
      <c r="C9719" t="s">
        <v>431</v>
      </c>
      <c r="D9719" s="34">
        <v>45717</v>
      </c>
      <c r="E9719">
        <v>446.28</v>
      </c>
      <c r="F9719" s="24">
        <v>25.23</v>
      </c>
      <c r="G9719" s="24">
        <f t="shared" si="151"/>
        <v>471.51</v>
      </c>
    </row>
    <row r="9720" spans="1:7" x14ac:dyDescent="0.25">
      <c r="A9720" t="s">
        <v>311</v>
      </c>
      <c r="B9720" t="s">
        <v>314</v>
      </c>
      <c r="C9720" t="s">
        <v>432</v>
      </c>
      <c r="D9720" s="34">
        <v>45717</v>
      </c>
      <c r="E9720">
        <v>446.28</v>
      </c>
      <c r="F9720" s="24">
        <v>25.23</v>
      </c>
      <c r="G9720" s="24">
        <f t="shared" si="151"/>
        <v>471.51</v>
      </c>
    </row>
    <row r="9721" spans="1:7" x14ac:dyDescent="0.25">
      <c r="A9721" t="s">
        <v>311</v>
      </c>
      <c r="B9721" t="s">
        <v>314</v>
      </c>
      <c r="C9721" t="s">
        <v>433</v>
      </c>
      <c r="D9721" s="34">
        <v>45717</v>
      </c>
      <c r="E9721">
        <v>446.28</v>
      </c>
      <c r="F9721" s="24">
        <v>25.23</v>
      </c>
      <c r="G9721" s="24">
        <f t="shared" si="151"/>
        <v>471.51</v>
      </c>
    </row>
    <row r="9722" spans="1:7" x14ac:dyDescent="0.25">
      <c r="A9722" t="s">
        <v>311</v>
      </c>
      <c r="B9722" t="s">
        <v>314</v>
      </c>
      <c r="C9722" t="s">
        <v>434</v>
      </c>
      <c r="D9722" s="34">
        <v>45717</v>
      </c>
      <c r="E9722">
        <v>446.28</v>
      </c>
      <c r="F9722" s="24">
        <v>25.23</v>
      </c>
      <c r="G9722" s="24">
        <f t="shared" si="151"/>
        <v>471.51</v>
      </c>
    </row>
    <row r="9723" spans="1:7" x14ac:dyDescent="0.25">
      <c r="A9723" t="s">
        <v>311</v>
      </c>
      <c r="B9723" t="s">
        <v>314</v>
      </c>
      <c r="C9723" t="s">
        <v>435</v>
      </c>
      <c r="D9723" s="34">
        <v>45717</v>
      </c>
      <c r="E9723">
        <v>446.28</v>
      </c>
      <c r="F9723" s="24">
        <v>25.23</v>
      </c>
      <c r="G9723" s="24">
        <f t="shared" si="151"/>
        <v>471.51</v>
      </c>
    </row>
    <row r="9724" spans="1:7" x14ac:dyDescent="0.25">
      <c r="A9724" t="s">
        <v>311</v>
      </c>
      <c r="B9724" t="s">
        <v>314</v>
      </c>
      <c r="C9724" t="s">
        <v>436</v>
      </c>
      <c r="D9724" s="34">
        <v>45717</v>
      </c>
      <c r="E9724">
        <v>446.28</v>
      </c>
      <c r="F9724" s="24">
        <v>25.23</v>
      </c>
      <c r="G9724" s="24">
        <f t="shared" si="151"/>
        <v>471.51</v>
      </c>
    </row>
    <row r="9725" spans="1:7" x14ac:dyDescent="0.25">
      <c r="A9725" t="s">
        <v>311</v>
      </c>
      <c r="B9725" t="s">
        <v>314</v>
      </c>
      <c r="C9725" t="s">
        <v>437</v>
      </c>
      <c r="D9725" s="34">
        <v>45717</v>
      </c>
      <c r="E9725">
        <v>446.28</v>
      </c>
      <c r="F9725" s="24">
        <v>25.23</v>
      </c>
      <c r="G9725" s="24">
        <f t="shared" si="151"/>
        <v>471.51</v>
      </c>
    </row>
    <row r="9726" spans="1:7" x14ac:dyDescent="0.25">
      <c r="A9726" t="s">
        <v>311</v>
      </c>
      <c r="B9726" t="s">
        <v>314</v>
      </c>
      <c r="C9726" t="s">
        <v>438</v>
      </c>
      <c r="D9726" s="34">
        <v>45717</v>
      </c>
      <c r="E9726">
        <v>446.28</v>
      </c>
      <c r="F9726" s="24">
        <v>25.23</v>
      </c>
      <c r="G9726" s="24">
        <f t="shared" si="151"/>
        <v>471.51</v>
      </c>
    </row>
    <row r="9727" spans="1:7" x14ac:dyDescent="0.25">
      <c r="A9727" t="s">
        <v>311</v>
      </c>
      <c r="B9727" t="s">
        <v>314</v>
      </c>
      <c r="C9727" t="s">
        <v>439</v>
      </c>
      <c r="D9727" s="34">
        <v>45717</v>
      </c>
      <c r="E9727">
        <v>446.28</v>
      </c>
      <c r="F9727" s="24">
        <v>25.23</v>
      </c>
      <c r="G9727" s="24">
        <f t="shared" si="151"/>
        <v>471.51</v>
      </c>
    </row>
    <row r="9728" spans="1:7" x14ac:dyDescent="0.25">
      <c r="A9728" t="s">
        <v>311</v>
      </c>
      <c r="B9728" t="s">
        <v>314</v>
      </c>
      <c r="C9728" t="s">
        <v>440</v>
      </c>
      <c r="D9728" s="34">
        <v>45717</v>
      </c>
      <c r="E9728">
        <v>446.28</v>
      </c>
      <c r="F9728" s="24">
        <v>25.23</v>
      </c>
      <c r="G9728" s="24">
        <f t="shared" si="151"/>
        <v>471.51</v>
      </c>
    </row>
    <row r="9729" spans="1:7" x14ac:dyDescent="0.25">
      <c r="A9729" t="s">
        <v>311</v>
      </c>
      <c r="B9729" t="s">
        <v>314</v>
      </c>
      <c r="C9729" t="s">
        <v>441</v>
      </c>
      <c r="D9729" s="34">
        <v>45717</v>
      </c>
      <c r="E9729">
        <v>446.28</v>
      </c>
      <c r="F9729" s="24">
        <v>25.23</v>
      </c>
      <c r="G9729" s="24">
        <f t="shared" si="151"/>
        <v>471.51</v>
      </c>
    </row>
    <row r="9730" spans="1:7" x14ac:dyDescent="0.25">
      <c r="A9730" t="s">
        <v>311</v>
      </c>
      <c r="B9730" t="s">
        <v>314</v>
      </c>
      <c r="C9730" t="s">
        <v>442</v>
      </c>
      <c r="D9730" s="34">
        <v>45717</v>
      </c>
      <c r="E9730">
        <v>446.28</v>
      </c>
      <c r="F9730" s="24">
        <v>25.23</v>
      </c>
      <c r="G9730" s="24">
        <f t="shared" si="151"/>
        <v>471.51</v>
      </c>
    </row>
    <row r="9731" spans="1:7" x14ac:dyDescent="0.25">
      <c r="A9731" t="s">
        <v>311</v>
      </c>
      <c r="B9731" t="s">
        <v>314</v>
      </c>
      <c r="C9731" t="s">
        <v>443</v>
      </c>
      <c r="D9731" s="34">
        <v>45717</v>
      </c>
      <c r="E9731">
        <v>446.28</v>
      </c>
      <c r="F9731" s="24">
        <v>25.23</v>
      </c>
      <c r="G9731" s="24">
        <f t="shared" ref="G9731:G9794" si="152">SUM(E9731:F9731)</f>
        <v>471.51</v>
      </c>
    </row>
    <row r="9732" spans="1:7" x14ac:dyDescent="0.25">
      <c r="A9732" t="s">
        <v>311</v>
      </c>
      <c r="B9732" t="s">
        <v>314</v>
      </c>
      <c r="C9732" t="s">
        <v>444</v>
      </c>
      <c r="D9732" s="34">
        <v>45717</v>
      </c>
      <c r="E9732">
        <v>446.28</v>
      </c>
      <c r="F9732" s="24">
        <v>25.23</v>
      </c>
      <c r="G9732" s="24">
        <f t="shared" si="152"/>
        <v>471.51</v>
      </c>
    </row>
    <row r="9733" spans="1:7" x14ac:dyDescent="0.25">
      <c r="A9733" t="s">
        <v>311</v>
      </c>
      <c r="B9733" t="s">
        <v>314</v>
      </c>
      <c r="C9733" t="s">
        <v>445</v>
      </c>
      <c r="D9733" s="34">
        <v>45717</v>
      </c>
      <c r="E9733">
        <v>446.28</v>
      </c>
      <c r="F9733" s="24">
        <v>25.23</v>
      </c>
      <c r="G9733" s="24">
        <f t="shared" si="152"/>
        <v>471.51</v>
      </c>
    </row>
    <row r="9734" spans="1:7" x14ac:dyDescent="0.25">
      <c r="A9734" t="s">
        <v>311</v>
      </c>
      <c r="B9734" t="s">
        <v>314</v>
      </c>
      <c r="C9734" t="s">
        <v>446</v>
      </c>
      <c r="D9734" s="34">
        <v>45717</v>
      </c>
      <c r="E9734">
        <v>446.28</v>
      </c>
      <c r="F9734" s="24">
        <v>25.23</v>
      </c>
      <c r="G9734" s="24">
        <f t="shared" si="152"/>
        <v>471.51</v>
      </c>
    </row>
    <row r="9735" spans="1:7" x14ac:dyDescent="0.25">
      <c r="A9735" t="s">
        <v>311</v>
      </c>
      <c r="B9735" t="s">
        <v>314</v>
      </c>
      <c r="C9735" t="s">
        <v>447</v>
      </c>
      <c r="D9735" s="34">
        <v>45717</v>
      </c>
      <c r="E9735">
        <v>446.28</v>
      </c>
      <c r="F9735" s="24">
        <v>25.23</v>
      </c>
      <c r="G9735" s="24">
        <f t="shared" si="152"/>
        <v>471.51</v>
      </c>
    </row>
    <row r="9736" spans="1:7" x14ac:dyDescent="0.25">
      <c r="A9736" t="s">
        <v>311</v>
      </c>
      <c r="B9736" t="s">
        <v>314</v>
      </c>
      <c r="C9736" t="s">
        <v>448</v>
      </c>
      <c r="D9736" s="34">
        <v>45717</v>
      </c>
      <c r="E9736">
        <v>446.28</v>
      </c>
      <c r="F9736" s="24">
        <v>25.23</v>
      </c>
      <c r="G9736" s="24">
        <f t="shared" si="152"/>
        <v>471.51</v>
      </c>
    </row>
    <row r="9737" spans="1:7" x14ac:dyDescent="0.25">
      <c r="A9737" t="s">
        <v>311</v>
      </c>
      <c r="B9737" t="s">
        <v>314</v>
      </c>
      <c r="C9737" t="s">
        <v>449</v>
      </c>
      <c r="D9737" s="34">
        <v>45717</v>
      </c>
      <c r="E9737">
        <v>446.28</v>
      </c>
      <c r="F9737" s="24">
        <v>25.23</v>
      </c>
      <c r="G9737" s="24">
        <f t="shared" si="152"/>
        <v>471.51</v>
      </c>
    </row>
    <row r="9738" spans="1:7" x14ac:dyDescent="0.25">
      <c r="A9738" t="s">
        <v>311</v>
      </c>
      <c r="B9738" t="s">
        <v>314</v>
      </c>
      <c r="C9738" t="s">
        <v>450</v>
      </c>
      <c r="D9738" s="34">
        <v>45717</v>
      </c>
      <c r="E9738">
        <v>446.28</v>
      </c>
      <c r="F9738" s="24">
        <v>25.23</v>
      </c>
      <c r="G9738" s="24">
        <f t="shared" si="152"/>
        <v>471.51</v>
      </c>
    </row>
    <row r="9739" spans="1:7" x14ac:dyDescent="0.25">
      <c r="A9739" t="s">
        <v>311</v>
      </c>
      <c r="B9739" t="s">
        <v>314</v>
      </c>
      <c r="C9739" t="s">
        <v>451</v>
      </c>
      <c r="D9739" s="34">
        <v>45717</v>
      </c>
      <c r="E9739">
        <v>446.28</v>
      </c>
      <c r="F9739" s="24">
        <v>25.23</v>
      </c>
      <c r="G9739" s="24">
        <f t="shared" si="152"/>
        <v>471.51</v>
      </c>
    </row>
    <row r="9740" spans="1:7" x14ac:dyDescent="0.25">
      <c r="A9740" t="s">
        <v>311</v>
      </c>
      <c r="B9740" t="s">
        <v>314</v>
      </c>
      <c r="C9740" t="s">
        <v>452</v>
      </c>
      <c r="D9740" s="34">
        <v>45717</v>
      </c>
      <c r="E9740">
        <v>446.28</v>
      </c>
      <c r="F9740" s="24">
        <v>25.23</v>
      </c>
      <c r="G9740" s="24">
        <f t="shared" si="152"/>
        <v>471.51</v>
      </c>
    </row>
    <row r="9741" spans="1:7" x14ac:dyDescent="0.25">
      <c r="A9741" t="s">
        <v>311</v>
      </c>
      <c r="B9741" t="s">
        <v>314</v>
      </c>
      <c r="C9741" t="s">
        <v>453</v>
      </c>
      <c r="D9741" s="34">
        <v>45717</v>
      </c>
      <c r="E9741">
        <v>446.28</v>
      </c>
      <c r="F9741" s="24">
        <v>25.23</v>
      </c>
      <c r="G9741" s="24">
        <f t="shared" si="152"/>
        <v>471.51</v>
      </c>
    </row>
    <row r="9742" spans="1:7" x14ac:dyDescent="0.25">
      <c r="A9742" t="s">
        <v>311</v>
      </c>
      <c r="B9742" t="s">
        <v>314</v>
      </c>
      <c r="C9742" t="s">
        <v>454</v>
      </c>
      <c r="D9742" s="34">
        <v>45717</v>
      </c>
      <c r="E9742">
        <v>446.28</v>
      </c>
      <c r="F9742" s="24">
        <v>25.23</v>
      </c>
      <c r="G9742" s="24">
        <f t="shared" si="152"/>
        <v>471.51</v>
      </c>
    </row>
    <row r="9743" spans="1:7" x14ac:dyDescent="0.25">
      <c r="A9743" t="s">
        <v>311</v>
      </c>
      <c r="B9743" t="s">
        <v>314</v>
      </c>
      <c r="C9743" t="s">
        <v>455</v>
      </c>
      <c r="D9743" s="34">
        <v>45717</v>
      </c>
      <c r="E9743">
        <v>446.28</v>
      </c>
      <c r="F9743" s="24">
        <v>25.23</v>
      </c>
      <c r="G9743" s="24">
        <f t="shared" si="152"/>
        <v>471.51</v>
      </c>
    </row>
    <row r="9744" spans="1:7" x14ac:dyDescent="0.25">
      <c r="A9744" t="s">
        <v>311</v>
      </c>
      <c r="B9744" t="s">
        <v>314</v>
      </c>
      <c r="C9744" t="s">
        <v>456</v>
      </c>
      <c r="D9744" s="34">
        <v>45717</v>
      </c>
      <c r="E9744">
        <v>446.28</v>
      </c>
      <c r="F9744" s="24">
        <v>25.23</v>
      </c>
      <c r="G9744" s="24">
        <f t="shared" si="152"/>
        <v>471.51</v>
      </c>
    </row>
    <row r="9745" spans="1:7" x14ac:dyDescent="0.25">
      <c r="A9745" t="s">
        <v>311</v>
      </c>
      <c r="B9745" t="s">
        <v>314</v>
      </c>
      <c r="C9745" t="s">
        <v>457</v>
      </c>
      <c r="D9745" s="34">
        <v>45717</v>
      </c>
      <c r="E9745">
        <v>446.28</v>
      </c>
      <c r="F9745" s="24">
        <v>25.23</v>
      </c>
      <c r="G9745" s="24">
        <f t="shared" si="152"/>
        <v>471.51</v>
      </c>
    </row>
    <row r="9746" spans="1:7" x14ac:dyDescent="0.25">
      <c r="A9746" t="s">
        <v>311</v>
      </c>
      <c r="B9746" t="s">
        <v>314</v>
      </c>
      <c r="C9746" t="s">
        <v>458</v>
      </c>
      <c r="D9746" s="34">
        <v>45717</v>
      </c>
      <c r="E9746">
        <v>446.28</v>
      </c>
      <c r="F9746" s="24">
        <v>25.23</v>
      </c>
      <c r="G9746" s="24">
        <f t="shared" si="152"/>
        <v>471.51</v>
      </c>
    </row>
    <row r="9747" spans="1:7" x14ac:dyDescent="0.25">
      <c r="A9747" t="s">
        <v>311</v>
      </c>
      <c r="B9747" t="s">
        <v>314</v>
      </c>
      <c r="C9747" t="s">
        <v>459</v>
      </c>
      <c r="D9747" s="34">
        <v>45717</v>
      </c>
      <c r="E9747">
        <v>446.28</v>
      </c>
      <c r="F9747" s="24">
        <v>25.23</v>
      </c>
      <c r="G9747" s="24">
        <f t="shared" si="152"/>
        <v>471.51</v>
      </c>
    </row>
    <row r="9748" spans="1:7" x14ac:dyDescent="0.25">
      <c r="A9748" t="s">
        <v>311</v>
      </c>
      <c r="B9748" t="s">
        <v>314</v>
      </c>
      <c r="C9748" t="s">
        <v>460</v>
      </c>
      <c r="D9748" s="34">
        <v>45717</v>
      </c>
      <c r="E9748">
        <v>446.28</v>
      </c>
      <c r="F9748" s="24">
        <v>25.23</v>
      </c>
      <c r="G9748" s="24">
        <f t="shared" si="152"/>
        <v>471.51</v>
      </c>
    </row>
    <row r="9749" spans="1:7" x14ac:dyDescent="0.25">
      <c r="A9749" t="s">
        <v>311</v>
      </c>
      <c r="B9749" t="s">
        <v>314</v>
      </c>
      <c r="C9749" t="s">
        <v>461</v>
      </c>
      <c r="D9749" s="34">
        <v>45717</v>
      </c>
      <c r="E9749">
        <v>446.28</v>
      </c>
      <c r="F9749" s="24">
        <v>25.23</v>
      </c>
      <c r="G9749" s="24">
        <f t="shared" si="152"/>
        <v>471.51</v>
      </c>
    </row>
    <row r="9750" spans="1:7" x14ac:dyDescent="0.25">
      <c r="A9750" t="s">
        <v>311</v>
      </c>
      <c r="B9750" t="s">
        <v>314</v>
      </c>
      <c r="C9750" t="s">
        <v>462</v>
      </c>
      <c r="D9750" s="34">
        <v>45717</v>
      </c>
      <c r="E9750">
        <v>446.28</v>
      </c>
      <c r="F9750" s="24">
        <v>25.23</v>
      </c>
      <c r="G9750" s="24">
        <f t="shared" si="152"/>
        <v>471.51</v>
      </c>
    </row>
    <row r="9751" spans="1:7" x14ac:dyDescent="0.25">
      <c r="A9751" t="s">
        <v>311</v>
      </c>
      <c r="B9751" t="s">
        <v>314</v>
      </c>
      <c r="C9751" t="s">
        <v>463</v>
      </c>
      <c r="D9751" s="34">
        <v>45717</v>
      </c>
      <c r="E9751">
        <v>446.28</v>
      </c>
      <c r="F9751" s="24">
        <v>25.23</v>
      </c>
      <c r="G9751" s="24">
        <f t="shared" si="152"/>
        <v>471.51</v>
      </c>
    </row>
    <row r="9752" spans="1:7" x14ac:dyDescent="0.25">
      <c r="A9752" t="s">
        <v>311</v>
      </c>
      <c r="B9752" t="s">
        <v>314</v>
      </c>
      <c r="C9752" t="s">
        <v>464</v>
      </c>
      <c r="D9752" s="34">
        <v>45717</v>
      </c>
      <c r="E9752">
        <v>446.28</v>
      </c>
      <c r="F9752" s="24">
        <v>25.23</v>
      </c>
      <c r="G9752" s="24">
        <f t="shared" si="152"/>
        <v>471.51</v>
      </c>
    </row>
    <row r="9753" spans="1:7" x14ac:dyDescent="0.25">
      <c r="A9753" t="s">
        <v>311</v>
      </c>
      <c r="B9753" t="s">
        <v>314</v>
      </c>
      <c r="C9753" t="s">
        <v>465</v>
      </c>
      <c r="D9753" s="34">
        <v>45717</v>
      </c>
      <c r="E9753">
        <v>446.28</v>
      </c>
      <c r="F9753" s="24">
        <v>25.23</v>
      </c>
      <c r="G9753" s="24">
        <f t="shared" si="152"/>
        <v>471.51</v>
      </c>
    </row>
    <row r="9754" spans="1:7" x14ac:dyDescent="0.25">
      <c r="A9754" t="s">
        <v>311</v>
      </c>
      <c r="B9754" t="s">
        <v>314</v>
      </c>
      <c r="C9754" t="s">
        <v>466</v>
      </c>
      <c r="D9754" s="34">
        <v>45717</v>
      </c>
      <c r="E9754">
        <v>446.28</v>
      </c>
      <c r="F9754" s="24">
        <v>25.23</v>
      </c>
      <c r="G9754" s="24">
        <f t="shared" si="152"/>
        <v>471.51</v>
      </c>
    </row>
    <row r="9755" spans="1:7" x14ac:dyDescent="0.25">
      <c r="A9755" t="s">
        <v>311</v>
      </c>
      <c r="B9755" t="s">
        <v>314</v>
      </c>
      <c r="C9755" t="s">
        <v>467</v>
      </c>
      <c r="D9755" s="34">
        <v>45717</v>
      </c>
      <c r="E9755">
        <v>446.28</v>
      </c>
      <c r="F9755" s="24">
        <v>25.23</v>
      </c>
      <c r="G9755" s="24">
        <f t="shared" si="152"/>
        <v>471.51</v>
      </c>
    </row>
    <row r="9756" spans="1:7" x14ac:dyDescent="0.25">
      <c r="A9756" t="s">
        <v>311</v>
      </c>
      <c r="B9756" t="s">
        <v>314</v>
      </c>
      <c r="C9756" t="s">
        <v>468</v>
      </c>
      <c r="D9756" s="34">
        <v>45717</v>
      </c>
      <c r="E9756">
        <v>446.28</v>
      </c>
      <c r="F9756" s="24">
        <v>25.23</v>
      </c>
      <c r="G9756" s="24">
        <f t="shared" si="152"/>
        <v>471.51</v>
      </c>
    </row>
    <row r="9757" spans="1:7" x14ac:dyDescent="0.25">
      <c r="A9757" t="s">
        <v>311</v>
      </c>
      <c r="B9757" t="s">
        <v>314</v>
      </c>
      <c r="C9757" t="s">
        <v>469</v>
      </c>
      <c r="D9757" s="34">
        <v>45717</v>
      </c>
      <c r="E9757">
        <v>446.28</v>
      </c>
      <c r="F9757" s="24">
        <v>25.23</v>
      </c>
      <c r="G9757" s="24">
        <f t="shared" si="152"/>
        <v>471.51</v>
      </c>
    </row>
    <row r="9758" spans="1:7" x14ac:dyDescent="0.25">
      <c r="A9758" t="s">
        <v>311</v>
      </c>
      <c r="B9758" t="s">
        <v>314</v>
      </c>
      <c r="C9758" t="s">
        <v>470</v>
      </c>
      <c r="D9758" s="34">
        <v>45717</v>
      </c>
      <c r="E9758">
        <v>446.28</v>
      </c>
      <c r="F9758" s="24">
        <v>25.23</v>
      </c>
      <c r="G9758" s="24">
        <f t="shared" si="152"/>
        <v>471.51</v>
      </c>
    </row>
    <row r="9759" spans="1:7" x14ac:dyDescent="0.25">
      <c r="A9759" t="s">
        <v>311</v>
      </c>
      <c r="B9759" t="s">
        <v>314</v>
      </c>
      <c r="C9759" t="s">
        <v>471</v>
      </c>
      <c r="D9759" s="34">
        <v>45717</v>
      </c>
      <c r="E9759">
        <v>446.28</v>
      </c>
      <c r="F9759" s="24">
        <v>25.23</v>
      </c>
      <c r="G9759" s="24">
        <f t="shared" si="152"/>
        <v>471.51</v>
      </c>
    </row>
    <row r="9760" spans="1:7" x14ac:dyDescent="0.25">
      <c r="A9760" t="s">
        <v>311</v>
      </c>
      <c r="B9760" t="s">
        <v>314</v>
      </c>
      <c r="C9760" t="s">
        <v>472</v>
      </c>
      <c r="D9760" s="34">
        <v>45717</v>
      </c>
      <c r="E9760">
        <v>446.28</v>
      </c>
      <c r="F9760" s="24">
        <v>25.23</v>
      </c>
      <c r="G9760" s="24">
        <f t="shared" si="152"/>
        <v>471.51</v>
      </c>
    </row>
    <row r="9761" spans="1:7" x14ac:dyDescent="0.25">
      <c r="A9761" t="s">
        <v>311</v>
      </c>
      <c r="B9761" t="s">
        <v>314</v>
      </c>
      <c r="C9761" t="s">
        <v>473</v>
      </c>
      <c r="D9761" s="34">
        <v>45717</v>
      </c>
      <c r="E9761">
        <v>446.28</v>
      </c>
      <c r="F9761" s="24">
        <v>25.23</v>
      </c>
      <c r="G9761" s="24">
        <f t="shared" si="152"/>
        <v>471.51</v>
      </c>
    </row>
    <row r="9762" spans="1:7" x14ac:dyDescent="0.25">
      <c r="A9762" t="s">
        <v>311</v>
      </c>
      <c r="B9762" t="s">
        <v>314</v>
      </c>
      <c r="C9762" t="s">
        <v>474</v>
      </c>
      <c r="D9762" s="34">
        <v>45717</v>
      </c>
      <c r="E9762">
        <v>446.28</v>
      </c>
      <c r="F9762" s="24">
        <v>25.23</v>
      </c>
      <c r="G9762" s="24">
        <f t="shared" si="152"/>
        <v>471.51</v>
      </c>
    </row>
    <row r="9763" spans="1:7" x14ac:dyDescent="0.25">
      <c r="A9763" t="s">
        <v>311</v>
      </c>
      <c r="B9763" t="s">
        <v>314</v>
      </c>
      <c r="C9763" t="s">
        <v>475</v>
      </c>
      <c r="D9763" s="34">
        <v>45717</v>
      </c>
      <c r="E9763">
        <v>446.28</v>
      </c>
      <c r="F9763" s="24">
        <v>25.23</v>
      </c>
      <c r="G9763" s="24">
        <f t="shared" si="152"/>
        <v>471.51</v>
      </c>
    </row>
    <row r="9764" spans="1:7" x14ac:dyDescent="0.25">
      <c r="A9764" t="s">
        <v>311</v>
      </c>
      <c r="B9764" t="s">
        <v>314</v>
      </c>
      <c r="C9764" t="s">
        <v>476</v>
      </c>
      <c r="D9764" s="34">
        <v>45717</v>
      </c>
      <c r="E9764">
        <v>444.83</v>
      </c>
      <c r="F9764" s="24">
        <v>25.15</v>
      </c>
      <c r="G9764" s="24">
        <f t="shared" si="152"/>
        <v>469.97999999999996</v>
      </c>
    </row>
    <row r="9765" spans="1:7" x14ac:dyDescent="0.25">
      <c r="A9765" t="s">
        <v>311</v>
      </c>
      <c r="B9765" t="s">
        <v>314</v>
      </c>
      <c r="C9765" t="s">
        <v>477</v>
      </c>
      <c r="D9765" s="34">
        <v>45717</v>
      </c>
      <c r="E9765">
        <v>446.28</v>
      </c>
      <c r="F9765" s="24">
        <v>25.23</v>
      </c>
      <c r="G9765" s="24">
        <f t="shared" si="152"/>
        <v>471.51</v>
      </c>
    </row>
    <row r="9766" spans="1:7" x14ac:dyDescent="0.25">
      <c r="A9766" t="s">
        <v>311</v>
      </c>
      <c r="B9766" t="s">
        <v>314</v>
      </c>
      <c r="C9766" t="s">
        <v>478</v>
      </c>
      <c r="D9766" s="34">
        <v>45717</v>
      </c>
      <c r="E9766">
        <v>446.28</v>
      </c>
      <c r="F9766" s="24">
        <v>25.23</v>
      </c>
      <c r="G9766" s="24">
        <f t="shared" si="152"/>
        <v>471.51</v>
      </c>
    </row>
    <row r="9767" spans="1:7" x14ac:dyDescent="0.25">
      <c r="A9767" t="s">
        <v>311</v>
      </c>
      <c r="B9767" t="s">
        <v>314</v>
      </c>
      <c r="C9767" t="s">
        <v>479</v>
      </c>
      <c r="D9767" s="34">
        <v>45717</v>
      </c>
      <c r="E9767">
        <v>446.28</v>
      </c>
      <c r="F9767" s="24">
        <v>25.23</v>
      </c>
      <c r="G9767" s="24">
        <f t="shared" si="152"/>
        <v>471.51</v>
      </c>
    </row>
    <row r="9768" spans="1:7" x14ac:dyDescent="0.25">
      <c r="A9768" t="s">
        <v>311</v>
      </c>
      <c r="B9768" t="s">
        <v>314</v>
      </c>
      <c r="C9768" t="s">
        <v>480</v>
      </c>
      <c r="D9768" s="34">
        <v>45717</v>
      </c>
      <c r="E9768">
        <v>446.28</v>
      </c>
      <c r="F9768" s="24">
        <v>25.23</v>
      </c>
      <c r="G9768" s="24">
        <f t="shared" si="152"/>
        <v>471.51</v>
      </c>
    </row>
    <row r="9769" spans="1:7" x14ac:dyDescent="0.25">
      <c r="A9769" t="s">
        <v>311</v>
      </c>
      <c r="B9769" t="s">
        <v>314</v>
      </c>
      <c r="C9769" t="s">
        <v>481</v>
      </c>
      <c r="D9769" s="34">
        <v>45717</v>
      </c>
      <c r="E9769">
        <v>444.83</v>
      </c>
      <c r="F9769" s="24">
        <v>25.15</v>
      </c>
      <c r="G9769" s="24">
        <f t="shared" si="152"/>
        <v>469.97999999999996</v>
      </c>
    </row>
    <row r="9770" spans="1:7" x14ac:dyDescent="0.25">
      <c r="A9770" t="s">
        <v>311</v>
      </c>
      <c r="B9770" t="s">
        <v>314</v>
      </c>
      <c r="C9770" t="s">
        <v>482</v>
      </c>
      <c r="D9770" s="34">
        <v>45717</v>
      </c>
      <c r="E9770">
        <v>444.83</v>
      </c>
      <c r="F9770" s="24">
        <v>25.15</v>
      </c>
      <c r="G9770" s="24">
        <f t="shared" si="152"/>
        <v>469.97999999999996</v>
      </c>
    </row>
    <row r="9771" spans="1:7" x14ac:dyDescent="0.25">
      <c r="A9771" t="s">
        <v>311</v>
      </c>
      <c r="B9771" t="s">
        <v>314</v>
      </c>
      <c r="C9771" t="s">
        <v>483</v>
      </c>
      <c r="D9771" s="34">
        <v>45717</v>
      </c>
      <c r="E9771">
        <v>444.83</v>
      </c>
      <c r="F9771" s="24">
        <v>25.15</v>
      </c>
      <c r="G9771" s="24">
        <f t="shared" si="152"/>
        <v>469.97999999999996</v>
      </c>
    </row>
    <row r="9772" spans="1:7" x14ac:dyDescent="0.25">
      <c r="A9772" t="s">
        <v>311</v>
      </c>
      <c r="B9772" t="s">
        <v>314</v>
      </c>
      <c r="C9772" t="s">
        <v>484</v>
      </c>
      <c r="D9772" s="34">
        <v>45717</v>
      </c>
      <c r="E9772">
        <v>444.83</v>
      </c>
      <c r="F9772" s="24">
        <v>25.15</v>
      </c>
      <c r="G9772" s="24">
        <f t="shared" si="152"/>
        <v>469.97999999999996</v>
      </c>
    </row>
    <row r="9773" spans="1:7" x14ac:dyDescent="0.25">
      <c r="A9773" t="s">
        <v>311</v>
      </c>
      <c r="B9773" t="s">
        <v>314</v>
      </c>
      <c r="C9773" t="s">
        <v>485</v>
      </c>
      <c r="D9773" s="34">
        <v>45717</v>
      </c>
      <c r="E9773">
        <v>444.83</v>
      </c>
      <c r="F9773" s="24">
        <v>25.15</v>
      </c>
      <c r="G9773" s="24">
        <f t="shared" si="152"/>
        <v>469.97999999999996</v>
      </c>
    </row>
    <row r="9774" spans="1:7" x14ac:dyDescent="0.25">
      <c r="A9774" t="s">
        <v>311</v>
      </c>
      <c r="B9774" t="s">
        <v>314</v>
      </c>
      <c r="C9774" t="s">
        <v>486</v>
      </c>
      <c r="D9774" s="34">
        <v>45717</v>
      </c>
      <c r="E9774">
        <v>444.83</v>
      </c>
      <c r="F9774" s="24">
        <v>25.15</v>
      </c>
      <c r="G9774" s="24">
        <f t="shared" si="152"/>
        <v>469.97999999999996</v>
      </c>
    </row>
    <row r="9775" spans="1:7" x14ac:dyDescent="0.25">
      <c r="A9775" t="s">
        <v>311</v>
      </c>
      <c r="B9775" t="s">
        <v>314</v>
      </c>
      <c r="C9775" t="s">
        <v>487</v>
      </c>
      <c r="D9775" s="34">
        <v>45717</v>
      </c>
      <c r="E9775">
        <v>444.83</v>
      </c>
      <c r="F9775" s="24">
        <v>25.15</v>
      </c>
      <c r="G9775" s="24">
        <f t="shared" si="152"/>
        <v>469.97999999999996</v>
      </c>
    </row>
    <row r="9776" spans="1:7" x14ac:dyDescent="0.25">
      <c r="A9776" t="s">
        <v>311</v>
      </c>
      <c r="B9776" t="s">
        <v>314</v>
      </c>
      <c r="C9776" t="s">
        <v>488</v>
      </c>
      <c r="D9776" s="34">
        <v>45717</v>
      </c>
      <c r="E9776">
        <v>444.83</v>
      </c>
      <c r="F9776" s="24">
        <v>25.15</v>
      </c>
      <c r="G9776" s="24">
        <f t="shared" si="152"/>
        <v>469.97999999999996</v>
      </c>
    </row>
    <row r="9777" spans="1:7" x14ac:dyDescent="0.25">
      <c r="A9777" t="s">
        <v>311</v>
      </c>
      <c r="B9777" t="s">
        <v>314</v>
      </c>
      <c r="C9777" t="s">
        <v>489</v>
      </c>
      <c r="D9777" s="34">
        <v>45717</v>
      </c>
      <c r="E9777">
        <v>444.83</v>
      </c>
      <c r="F9777" s="24">
        <v>25.15</v>
      </c>
      <c r="G9777" s="24">
        <f t="shared" si="152"/>
        <v>469.97999999999996</v>
      </c>
    </row>
    <row r="9778" spans="1:7" x14ac:dyDescent="0.25">
      <c r="A9778" t="s">
        <v>311</v>
      </c>
      <c r="B9778" t="s">
        <v>314</v>
      </c>
      <c r="C9778" t="s">
        <v>490</v>
      </c>
      <c r="D9778" s="34">
        <v>45717</v>
      </c>
      <c r="E9778">
        <v>444.83</v>
      </c>
      <c r="F9778" s="24">
        <v>25.15</v>
      </c>
      <c r="G9778" s="24">
        <f t="shared" si="152"/>
        <v>469.97999999999996</v>
      </c>
    </row>
    <row r="9779" spans="1:7" x14ac:dyDescent="0.25">
      <c r="A9779" t="s">
        <v>311</v>
      </c>
      <c r="B9779" t="s">
        <v>314</v>
      </c>
      <c r="C9779" t="s">
        <v>491</v>
      </c>
      <c r="D9779" s="34">
        <v>45717</v>
      </c>
      <c r="E9779">
        <v>444.83</v>
      </c>
      <c r="F9779" s="24">
        <v>25.15</v>
      </c>
      <c r="G9779" s="24">
        <f t="shared" si="152"/>
        <v>469.97999999999996</v>
      </c>
    </row>
    <row r="9780" spans="1:7" x14ac:dyDescent="0.25">
      <c r="A9780" t="s">
        <v>311</v>
      </c>
      <c r="B9780" t="s">
        <v>314</v>
      </c>
      <c r="C9780" t="s">
        <v>492</v>
      </c>
      <c r="D9780" s="34">
        <v>45717</v>
      </c>
      <c r="E9780">
        <v>444.83</v>
      </c>
      <c r="F9780" s="24">
        <v>25.15</v>
      </c>
      <c r="G9780" s="24">
        <f t="shared" si="152"/>
        <v>469.97999999999996</v>
      </c>
    </row>
    <row r="9781" spans="1:7" x14ac:dyDescent="0.25">
      <c r="A9781" t="s">
        <v>311</v>
      </c>
      <c r="B9781" t="s">
        <v>314</v>
      </c>
      <c r="C9781" t="s">
        <v>493</v>
      </c>
      <c r="D9781" s="34">
        <v>45717</v>
      </c>
      <c r="E9781">
        <v>444.83</v>
      </c>
      <c r="F9781" s="24">
        <v>25.15</v>
      </c>
      <c r="G9781" s="24">
        <f t="shared" si="152"/>
        <v>469.97999999999996</v>
      </c>
    </row>
    <row r="9782" spans="1:7" x14ac:dyDescent="0.25">
      <c r="A9782" t="s">
        <v>311</v>
      </c>
      <c r="B9782" t="s">
        <v>314</v>
      </c>
      <c r="C9782" t="s">
        <v>494</v>
      </c>
      <c r="D9782" s="34">
        <v>45717</v>
      </c>
      <c r="E9782">
        <v>444.83</v>
      </c>
      <c r="F9782" s="24">
        <v>25.15</v>
      </c>
      <c r="G9782" s="24">
        <f t="shared" si="152"/>
        <v>469.97999999999996</v>
      </c>
    </row>
    <row r="9783" spans="1:7" x14ac:dyDescent="0.25">
      <c r="A9783" t="s">
        <v>311</v>
      </c>
      <c r="B9783" t="s">
        <v>314</v>
      </c>
      <c r="C9783" t="s">
        <v>495</v>
      </c>
      <c r="D9783" s="34">
        <v>45717</v>
      </c>
      <c r="E9783">
        <v>444.83</v>
      </c>
      <c r="F9783" s="24">
        <v>25.15</v>
      </c>
      <c r="G9783" s="24">
        <f t="shared" si="152"/>
        <v>469.97999999999996</v>
      </c>
    </row>
    <row r="9784" spans="1:7" x14ac:dyDescent="0.25">
      <c r="A9784" t="s">
        <v>311</v>
      </c>
      <c r="B9784" t="s">
        <v>314</v>
      </c>
      <c r="C9784" t="s">
        <v>496</v>
      </c>
      <c r="D9784" s="34">
        <v>45717</v>
      </c>
      <c r="E9784">
        <v>444.83</v>
      </c>
      <c r="F9784" s="24">
        <v>25.15</v>
      </c>
      <c r="G9784" s="24">
        <f t="shared" si="152"/>
        <v>469.97999999999996</v>
      </c>
    </row>
    <row r="9785" spans="1:7" x14ac:dyDescent="0.25">
      <c r="A9785" t="s">
        <v>311</v>
      </c>
      <c r="B9785" t="s">
        <v>314</v>
      </c>
      <c r="C9785" t="s">
        <v>497</v>
      </c>
      <c r="D9785" s="34">
        <v>45717</v>
      </c>
      <c r="E9785">
        <v>444.83</v>
      </c>
      <c r="F9785" s="24">
        <v>25.15</v>
      </c>
      <c r="G9785" s="24">
        <f t="shared" si="152"/>
        <v>469.97999999999996</v>
      </c>
    </row>
    <row r="9786" spans="1:7" x14ac:dyDescent="0.25">
      <c r="A9786" t="s">
        <v>311</v>
      </c>
      <c r="B9786" t="s">
        <v>314</v>
      </c>
      <c r="C9786" t="s">
        <v>498</v>
      </c>
      <c r="D9786" s="34">
        <v>45717</v>
      </c>
      <c r="E9786">
        <v>444.83</v>
      </c>
      <c r="F9786" s="24">
        <v>25.15</v>
      </c>
      <c r="G9786" s="24">
        <f t="shared" si="152"/>
        <v>469.97999999999996</v>
      </c>
    </row>
    <row r="9787" spans="1:7" x14ac:dyDescent="0.25">
      <c r="A9787" t="s">
        <v>311</v>
      </c>
      <c r="B9787" t="s">
        <v>314</v>
      </c>
      <c r="C9787" t="s">
        <v>499</v>
      </c>
      <c r="D9787" s="34">
        <v>45717</v>
      </c>
      <c r="E9787">
        <v>444.83</v>
      </c>
      <c r="F9787" s="24">
        <v>25.15</v>
      </c>
      <c r="G9787" s="24">
        <f t="shared" si="152"/>
        <v>469.97999999999996</v>
      </c>
    </row>
    <row r="9788" spans="1:7" x14ac:dyDescent="0.25">
      <c r="A9788" t="s">
        <v>311</v>
      </c>
      <c r="B9788" t="s">
        <v>314</v>
      </c>
      <c r="C9788" t="s">
        <v>500</v>
      </c>
      <c r="D9788" s="34">
        <v>45717</v>
      </c>
      <c r="E9788">
        <v>444.83</v>
      </c>
      <c r="F9788" s="24">
        <v>25.15</v>
      </c>
      <c r="G9788" s="24">
        <f t="shared" si="152"/>
        <v>469.97999999999996</v>
      </c>
    </row>
    <row r="9789" spans="1:7" x14ac:dyDescent="0.25">
      <c r="A9789" t="s">
        <v>311</v>
      </c>
      <c r="B9789" t="s">
        <v>314</v>
      </c>
      <c r="C9789" t="s">
        <v>501</v>
      </c>
      <c r="D9789" s="34">
        <v>45717</v>
      </c>
      <c r="E9789">
        <v>444.83</v>
      </c>
      <c r="F9789" s="24">
        <v>25.15</v>
      </c>
      <c r="G9789" s="24">
        <f t="shared" si="152"/>
        <v>469.97999999999996</v>
      </c>
    </row>
    <row r="9790" spans="1:7" x14ac:dyDescent="0.25">
      <c r="A9790" t="s">
        <v>311</v>
      </c>
      <c r="B9790" t="s">
        <v>314</v>
      </c>
      <c r="C9790" t="s">
        <v>502</v>
      </c>
      <c r="D9790" s="34">
        <v>45717</v>
      </c>
      <c r="E9790">
        <v>444.83</v>
      </c>
      <c r="F9790" s="24">
        <v>25.15</v>
      </c>
      <c r="G9790" s="24">
        <f t="shared" si="152"/>
        <v>469.97999999999996</v>
      </c>
    </row>
    <row r="9791" spans="1:7" x14ac:dyDescent="0.25">
      <c r="A9791" t="s">
        <v>311</v>
      </c>
      <c r="B9791" t="s">
        <v>314</v>
      </c>
      <c r="C9791" t="s">
        <v>503</v>
      </c>
      <c r="D9791" s="34">
        <v>45717</v>
      </c>
      <c r="E9791">
        <v>444.83</v>
      </c>
      <c r="F9791" s="24">
        <v>25.15</v>
      </c>
      <c r="G9791" s="24">
        <f t="shared" si="152"/>
        <v>469.97999999999996</v>
      </c>
    </row>
    <row r="9792" spans="1:7" x14ac:dyDescent="0.25">
      <c r="A9792" t="s">
        <v>311</v>
      </c>
      <c r="B9792" t="s">
        <v>314</v>
      </c>
      <c r="C9792" t="s">
        <v>504</v>
      </c>
      <c r="D9792" s="34">
        <v>45717</v>
      </c>
      <c r="E9792">
        <v>444.83</v>
      </c>
      <c r="F9792" s="24">
        <v>25.15</v>
      </c>
      <c r="G9792" s="24">
        <f t="shared" si="152"/>
        <v>469.97999999999996</v>
      </c>
    </row>
    <row r="9793" spans="1:7" x14ac:dyDescent="0.25">
      <c r="A9793" t="s">
        <v>311</v>
      </c>
      <c r="B9793" t="s">
        <v>314</v>
      </c>
      <c r="C9793" t="s">
        <v>505</v>
      </c>
      <c r="D9793" s="34">
        <v>45717</v>
      </c>
      <c r="E9793">
        <v>444.83</v>
      </c>
      <c r="F9793" s="24">
        <v>25.15</v>
      </c>
      <c r="G9793" s="24">
        <f t="shared" si="152"/>
        <v>469.97999999999996</v>
      </c>
    </row>
    <row r="9794" spans="1:7" x14ac:dyDescent="0.25">
      <c r="A9794" t="s">
        <v>311</v>
      </c>
      <c r="B9794" t="s">
        <v>312</v>
      </c>
      <c r="C9794" t="s">
        <v>313</v>
      </c>
      <c r="D9794" s="34">
        <v>45748</v>
      </c>
      <c r="E9794">
        <v>978260.7</v>
      </c>
      <c r="F9794" s="24">
        <v>220231.4</v>
      </c>
      <c r="G9794" s="24">
        <f t="shared" si="152"/>
        <v>1198492.0999999999</v>
      </c>
    </row>
    <row r="9795" spans="1:7" x14ac:dyDescent="0.25">
      <c r="A9795" t="s">
        <v>311</v>
      </c>
      <c r="B9795" t="s">
        <v>314</v>
      </c>
      <c r="C9795" t="s">
        <v>315</v>
      </c>
      <c r="D9795" s="34">
        <v>45748</v>
      </c>
      <c r="E9795">
        <v>446.19</v>
      </c>
      <c r="F9795" s="24">
        <v>23.79</v>
      </c>
      <c r="G9795" s="24">
        <f t="shared" ref="G9795:G9858" si="153">SUM(E9795:F9795)</f>
        <v>469.98</v>
      </c>
    </row>
    <row r="9796" spans="1:7" x14ac:dyDescent="0.25">
      <c r="A9796" t="s">
        <v>311</v>
      </c>
      <c r="B9796" t="s">
        <v>314</v>
      </c>
      <c r="C9796" t="s">
        <v>316</v>
      </c>
      <c r="D9796" s="34">
        <v>45748</v>
      </c>
      <c r="E9796">
        <v>447.65</v>
      </c>
      <c r="F9796" s="24">
        <v>23.86</v>
      </c>
      <c r="G9796" s="24">
        <f t="shared" si="153"/>
        <v>471.51</v>
      </c>
    </row>
    <row r="9797" spans="1:7" x14ac:dyDescent="0.25">
      <c r="A9797" t="s">
        <v>311</v>
      </c>
      <c r="B9797" t="s">
        <v>314</v>
      </c>
      <c r="C9797" t="s">
        <v>317</v>
      </c>
      <c r="D9797" s="34">
        <v>45748</v>
      </c>
      <c r="E9797">
        <v>446.19</v>
      </c>
      <c r="F9797" s="24">
        <v>23.79</v>
      </c>
      <c r="G9797" s="24">
        <f t="shared" si="153"/>
        <v>469.98</v>
      </c>
    </row>
    <row r="9798" spans="1:7" x14ac:dyDescent="0.25">
      <c r="A9798" t="s">
        <v>311</v>
      </c>
      <c r="B9798" t="s">
        <v>314</v>
      </c>
      <c r="C9798" t="s">
        <v>318</v>
      </c>
      <c r="D9798" s="34">
        <v>45748</v>
      </c>
      <c r="E9798">
        <v>447.65</v>
      </c>
      <c r="F9798" s="24">
        <v>23.86</v>
      </c>
      <c r="G9798" s="24">
        <f t="shared" si="153"/>
        <v>471.51</v>
      </c>
    </row>
    <row r="9799" spans="1:7" x14ac:dyDescent="0.25">
      <c r="A9799" t="s">
        <v>311</v>
      </c>
      <c r="B9799" t="s">
        <v>314</v>
      </c>
      <c r="C9799" t="s">
        <v>319</v>
      </c>
      <c r="D9799" s="34">
        <v>45748</v>
      </c>
      <c r="E9799">
        <v>447.65</v>
      </c>
      <c r="F9799" s="24">
        <v>23.86</v>
      </c>
      <c r="G9799" s="24">
        <f t="shared" si="153"/>
        <v>471.51</v>
      </c>
    </row>
    <row r="9800" spans="1:7" x14ac:dyDescent="0.25">
      <c r="A9800" t="s">
        <v>311</v>
      </c>
      <c r="B9800" t="s">
        <v>314</v>
      </c>
      <c r="C9800" t="s">
        <v>320</v>
      </c>
      <c r="D9800" s="34">
        <v>45748</v>
      </c>
      <c r="E9800">
        <v>447.65</v>
      </c>
      <c r="F9800" s="24">
        <v>23.86</v>
      </c>
      <c r="G9800" s="24">
        <f t="shared" si="153"/>
        <v>471.51</v>
      </c>
    </row>
    <row r="9801" spans="1:7" x14ac:dyDescent="0.25">
      <c r="A9801" t="s">
        <v>311</v>
      </c>
      <c r="B9801" t="s">
        <v>314</v>
      </c>
      <c r="C9801" t="s">
        <v>321</v>
      </c>
      <c r="D9801" s="34">
        <v>45748</v>
      </c>
      <c r="E9801">
        <v>446.19</v>
      </c>
      <c r="F9801" s="24">
        <v>23.79</v>
      </c>
      <c r="G9801" s="24">
        <f t="shared" si="153"/>
        <v>469.98</v>
      </c>
    </row>
    <row r="9802" spans="1:7" x14ac:dyDescent="0.25">
      <c r="A9802" t="s">
        <v>311</v>
      </c>
      <c r="B9802" t="s">
        <v>314</v>
      </c>
      <c r="C9802" t="s">
        <v>322</v>
      </c>
      <c r="D9802" s="34">
        <v>45748</v>
      </c>
      <c r="E9802">
        <v>447.65</v>
      </c>
      <c r="F9802" s="24">
        <v>23.86</v>
      </c>
      <c r="G9802" s="24">
        <f t="shared" si="153"/>
        <v>471.51</v>
      </c>
    </row>
    <row r="9803" spans="1:7" x14ac:dyDescent="0.25">
      <c r="A9803" t="s">
        <v>311</v>
      </c>
      <c r="B9803" t="s">
        <v>314</v>
      </c>
      <c r="C9803" t="s">
        <v>323</v>
      </c>
      <c r="D9803" s="34">
        <v>45748</v>
      </c>
      <c r="E9803">
        <v>446.19</v>
      </c>
      <c r="F9803" s="24">
        <v>23.79</v>
      </c>
      <c r="G9803" s="24">
        <f t="shared" si="153"/>
        <v>469.98</v>
      </c>
    </row>
    <row r="9804" spans="1:7" x14ac:dyDescent="0.25">
      <c r="A9804" t="s">
        <v>311</v>
      </c>
      <c r="B9804" t="s">
        <v>314</v>
      </c>
      <c r="C9804" t="s">
        <v>324</v>
      </c>
      <c r="D9804" s="34">
        <v>45748</v>
      </c>
      <c r="E9804">
        <v>447.65</v>
      </c>
      <c r="F9804" s="24">
        <v>23.86</v>
      </c>
      <c r="G9804" s="24">
        <f t="shared" si="153"/>
        <v>471.51</v>
      </c>
    </row>
    <row r="9805" spans="1:7" x14ac:dyDescent="0.25">
      <c r="A9805" t="s">
        <v>311</v>
      </c>
      <c r="B9805" t="s">
        <v>314</v>
      </c>
      <c r="C9805" t="s">
        <v>325</v>
      </c>
      <c r="D9805" s="34">
        <v>45748</v>
      </c>
      <c r="E9805">
        <v>446.19</v>
      </c>
      <c r="F9805" s="24">
        <v>23.79</v>
      </c>
      <c r="G9805" s="24">
        <f t="shared" si="153"/>
        <v>469.98</v>
      </c>
    </row>
    <row r="9806" spans="1:7" x14ac:dyDescent="0.25">
      <c r="A9806" t="s">
        <v>311</v>
      </c>
      <c r="B9806" t="s">
        <v>314</v>
      </c>
      <c r="C9806" t="s">
        <v>326</v>
      </c>
      <c r="D9806" s="34">
        <v>45748</v>
      </c>
      <c r="E9806">
        <v>447.65</v>
      </c>
      <c r="F9806" s="24">
        <v>23.86</v>
      </c>
      <c r="G9806" s="24">
        <f t="shared" si="153"/>
        <v>471.51</v>
      </c>
    </row>
    <row r="9807" spans="1:7" x14ac:dyDescent="0.25">
      <c r="A9807" t="s">
        <v>311</v>
      </c>
      <c r="B9807" t="s">
        <v>314</v>
      </c>
      <c r="C9807" t="s">
        <v>327</v>
      </c>
      <c r="D9807" s="34">
        <v>45748</v>
      </c>
      <c r="E9807">
        <v>447.65</v>
      </c>
      <c r="F9807" s="24">
        <v>23.86</v>
      </c>
      <c r="G9807" s="24">
        <f t="shared" si="153"/>
        <v>471.51</v>
      </c>
    </row>
    <row r="9808" spans="1:7" x14ac:dyDescent="0.25">
      <c r="A9808" t="s">
        <v>311</v>
      </c>
      <c r="B9808" t="s">
        <v>314</v>
      </c>
      <c r="C9808" t="s">
        <v>328</v>
      </c>
      <c r="D9808" s="34">
        <v>45748</v>
      </c>
      <c r="E9808">
        <v>447.65</v>
      </c>
      <c r="F9808" s="24">
        <v>23.86</v>
      </c>
      <c r="G9808" s="24">
        <f t="shared" si="153"/>
        <v>471.51</v>
      </c>
    </row>
    <row r="9809" spans="1:7" x14ac:dyDescent="0.25">
      <c r="A9809" t="s">
        <v>311</v>
      </c>
      <c r="B9809" t="s">
        <v>314</v>
      </c>
      <c r="C9809" t="s">
        <v>329</v>
      </c>
      <c r="D9809" s="34">
        <v>45748</v>
      </c>
      <c r="E9809">
        <v>447.65</v>
      </c>
      <c r="F9809" s="24">
        <v>23.86</v>
      </c>
      <c r="G9809" s="24">
        <f t="shared" si="153"/>
        <v>471.51</v>
      </c>
    </row>
    <row r="9810" spans="1:7" x14ac:dyDescent="0.25">
      <c r="A9810" t="s">
        <v>311</v>
      </c>
      <c r="B9810" t="s">
        <v>314</v>
      </c>
      <c r="C9810" t="s">
        <v>330</v>
      </c>
      <c r="D9810" s="34">
        <v>45748</v>
      </c>
      <c r="E9810">
        <v>446.19</v>
      </c>
      <c r="F9810" s="24">
        <v>23.79</v>
      </c>
      <c r="G9810" s="24">
        <f t="shared" si="153"/>
        <v>469.98</v>
      </c>
    </row>
    <row r="9811" spans="1:7" x14ac:dyDescent="0.25">
      <c r="A9811" t="s">
        <v>311</v>
      </c>
      <c r="B9811" t="s">
        <v>314</v>
      </c>
      <c r="C9811" t="s">
        <v>331</v>
      </c>
      <c r="D9811" s="34">
        <v>45748</v>
      </c>
      <c r="E9811">
        <v>447.65</v>
      </c>
      <c r="F9811" s="24">
        <v>23.86</v>
      </c>
      <c r="G9811" s="24">
        <f t="shared" si="153"/>
        <v>471.51</v>
      </c>
    </row>
    <row r="9812" spans="1:7" x14ac:dyDescent="0.25">
      <c r="A9812" t="s">
        <v>311</v>
      </c>
      <c r="B9812" t="s">
        <v>314</v>
      </c>
      <c r="C9812" t="s">
        <v>332</v>
      </c>
      <c r="D9812" s="34">
        <v>45748</v>
      </c>
      <c r="E9812">
        <v>447.65</v>
      </c>
      <c r="F9812" s="24">
        <v>23.86</v>
      </c>
      <c r="G9812" s="24">
        <f t="shared" si="153"/>
        <v>471.51</v>
      </c>
    </row>
    <row r="9813" spans="1:7" x14ac:dyDescent="0.25">
      <c r="A9813" t="s">
        <v>311</v>
      </c>
      <c r="B9813" t="s">
        <v>314</v>
      </c>
      <c r="C9813" t="s">
        <v>333</v>
      </c>
      <c r="D9813" s="34">
        <v>45748</v>
      </c>
      <c r="E9813">
        <v>447.65</v>
      </c>
      <c r="F9813" s="24">
        <v>23.86</v>
      </c>
      <c r="G9813" s="24">
        <f t="shared" si="153"/>
        <v>471.51</v>
      </c>
    </row>
    <row r="9814" spans="1:7" x14ac:dyDescent="0.25">
      <c r="A9814" t="s">
        <v>311</v>
      </c>
      <c r="B9814" t="s">
        <v>314</v>
      </c>
      <c r="C9814" t="s">
        <v>334</v>
      </c>
      <c r="D9814" s="34">
        <v>45748</v>
      </c>
      <c r="E9814">
        <v>446.19</v>
      </c>
      <c r="F9814" s="24">
        <v>23.79</v>
      </c>
      <c r="G9814" s="24">
        <f t="shared" si="153"/>
        <v>469.98</v>
      </c>
    </row>
    <row r="9815" spans="1:7" x14ac:dyDescent="0.25">
      <c r="A9815" t="s">
        <v>311</v>
      </c>
      <c r="B9815" t="s">
        <v>314</v>
      </c>
      <c r="C9815" t="s">
        <v>335</v>
      </c>
      <c r="D9815" s="34">
        <v>45748</v>
      </c>
      <c r="E9815">
        <v>447.65</v>
      </c>
      <c r="F9815" s="24">
        <v>23.86</v>
      </c>
      <c r="G9815" s="24">
        <f t="shared" si="153"/>
        <v>471.51</v>
      </c>
    </row>
    <row r="9816" spans="1:7" x14ac:dyDescent="0.25">
      <c r="A9816" t="s">
        <v>311</v>
      </c>
      <c r="B9816" t="s">
        <v>314</v>
      </c>
      <c r="C9816" t="s">
        <v>336</v>
      </c>
      <c r="D9816" s="34">
        <v>45748</v>
      </c>
      <c r="E9816">
        <v>447.65</v>
      </c>
      <c r="F9816" s="24">
        <v>23.86</v>
      </c>
      <c r="G9816" s="24">
        <f t="shared" si="153"/>
        <v>471.51</v>
      </c>
    </row>
    <row r="9817" spans="1:7" x14ac:dyDescent="0.25">
      <c r="A9817" t="s">
        <v>311</v>
      </c>
      <c r="B9817" t="s">
        <v>314</v>
      </c>
      <c r="C9817" t="s">
        <v>337</v>
      </c>
      <c r="D9817" s="34">
        <v>45748</v>
      </c>
      <c r="E9817">
        <v>446.19</v>
      </c>
      <c r="F9817" s="24">
        <v>23.79</v>
      </c>
      <c r="G9817" s="24">
        <f t="shared" si="153"/>
        <v>469.98</v>
      </c>
    </row>
    <row r="9818" spans="1:7" x14ac:dyDescent="0.25">
      <c r="A9818" t="s">
        <v>311</v>
      </c>
      <c r="B9818" t="s">
        <v>314</v>
      </c>
      <c r="C9818" t="s">
        <v>338</v>
      </c>
      <c r="D9818" s="34">
        <v>45748</v>
      </c>
      <c r="E9818">
        <v>446.19</v>
      </c>
      <c r="F9818" s="24">
        <v>23.79</v>
      </c>
      <c r="G9818" s="24">
        <f t="shared" si="153"/>
        <v>469.98</v>
      </c>
    </row>
    <row r="9819" spans="1:7" x14ac:dyDescent="0.25">
      <c r="A9819" t="s">
        <v>311</v>
      </c>
      <c r="B9819" t="s">
        <v>314</v>
      </c>
      <c r="C9819" t="s">
        <v>339</v>
      </c>
      <c r="D9819" s="34">
        <v>45748</v>
      </c>
      <c r="E9819">
        <v>446.19</v>
      </c>
      <c r="F9819" s="24">
        <v>23.79</v>
      </c>
      <c r="G9819" s="24">
        <f t="shared" si="153"/>
        <v>469.98</v>
      </c>
    </row>
    <row r="9820" spans="1:7" x14ac:dyDescent="0.25">
      <c r="A9820" t="s">
        <v>311</v>
      </c>
      <c r="B9820" t="s">
        <v>314</v>
      </c>
      <c r="C9820" t="s">
        <v>340</v>
      </c>
      <c r="D9820" s="34">
        <v>45748</v>
      </c>
      <c r="E9820">
        <v>446.19</v>
      </c>
      <c r="F9820" s="24">
        <v>23.79</v>
      </c>
      <c r="G9820" s="24">
        <f t="shared" si="153"/>
        <v>469.98</v>
      </c>
    </row>
    <row r="9821" spans="1:7" x14ac:dyDescent="0.25">
      <c r="A9821" t="s">
        <v>311</v>
      </c>
      <c r="B9821" t="s">
        <v>314</v>
      </c>
      <c r="C9821" t="s">
        <v>341</v>
      </c>
      <c r="D9821" s="34">
        <v>45748</v>
      </c>
      <c r="E9821">
        <v>446.19</v>
      </c>
      <c r="F9821" s="24">
        <v>23.79</v>
      </c>
      <c r="G9821" s="24">
        <f t="shared" si="153"/>
        <v>469.98</v>
      </c>
    </row>
    <row r="9822" spans="1:7" x14ac:dyDescent="0.25">
      <c r="A9822" t="s">
        <v>311</v>
      </c>
      <c r="B9822" t="s">
        <v>314</v>
      </c>
      <c r="C9822" t="s">
        <v>342</v>
      </c>
      <c r="D9822" s="34">
        <v>45748</v>
      </c>
      <c r="E9822">
        <v>446.19</v>
      </c>
      <c r="F9822" s="24">
        <v>23.79</v>
      </c>
      <c r="G9822" s="24">
        <f t="shared" si="153"/>
        <v>469.98</v>
      </c>
    </row>
    <row r="9823" spans="1:7" x14ac:dyDescent="0.25">
      <c r="A9823" t="s">
        <v>311</v>
      </c>
      <c r="B9823" t="s">
        <v>314</v>
      </c>
      <c r="C9823" t="s">
        <v>343</v>
      </c>
      <c r="D9823" s="34">
        <v>45748</v>
      </c>
      <c r="E9823">
        <v>446.19</v>
      </c>
      <c r="F9823" s="24">
        <v>23.79</v>
      </c>
      <c r="G9823" s="24">
        <f t="shared" si="153"/>
        <v>469.98</v>
      </c>
    </row>
    <row r="9824" spans="1:7" x14ac:dyDescent="0.25">
      <c r="A9824" t="s">
        <v>311</v>
      </c>
      <c r="B9824" t="s">
        <v>314</v>
      </c>
      <c r="C9824" t="s">
        <v>344</v>
      </c>
      <c r="D9824" s="34">
        <v>45748</v>
      </c>
      <c r="E9824">
        <v>446.19</v>
      </c>
      <c r="F9824" s="24">
        <v>23.79</v>
      </c>
      <c r="G9824" s="24">
        <f t="shared" si="153"/>
        <v>469.98</v>
      </c>
    </row>
    <row r="9825" spans="1:7" x14ac:dyDescent="0.25">
      <c r="A9825" t="s">
        <v>311</v>
      </c>
      <c r="B9825" t="s">
        <v>314</v>
      </c>
      <c r="C9825" t="s">
        <v>345</v>
      </c>
      <c r="D9825" s="34">
        <v>45748</v>
      </c>
      <c r="E9825">
        <v>446.19</v>
      </c>
      <c r="F9825" s="24">
        <v>23.79</v>
      </c>
      <c r="G9825" s="24">
        <f t="shared" si="153"/>
        <v>469.98</v>
      </c>
    </row>
    <row r="9826" spans="1:7" x14ac:dyDescent="0.25">
      <c r="A9826" t="s">
        <v>311</v>
      </c>
      <c r="B9826" t="s">
        <v>314</v>
      </c>
      <c r="C9826" t="s">
        <v>346</v>
      </c>
      <c r="D9826" s="34">
        <v>45748</v>
      </c>
      <c r="E9826">
        <v>446.19</v>
      </c>
      <c r="F9826" s="24">
        <v>23.79</v>
      </c>
      <c r="G9826" s="24">
        <f t="shared" si="153"/>
        <v>469.98</v>
      </c>
    </row>
    <row r="9827" spans="1:7" x14ac:dyDescent="0.25">
      <c r="A9827" t="s">
        <v>311</v>
      </c>
      <c r="B9827" t="s">
        <v>314</v>
      </c>
      <c r="C9827" t="s">
        <v>347</v>
      </c>
      <c r="D9827" s="34">
        <v>45748</v>
      </c>
      <c r="E9827">
        <v>446.19</v>
      </c>
      <c r="F9827" s="24">
        <v>23.79</v>
      </c>
      <c r="G9827" s="24">
        <f t="shared" si="153"/>
        <v>469.98</v>
      </c>
    </row>
    <row r="9828" spans="1:7" x14ac:dyDescent="0.25">
      <c r="A9828" t="s">
        <v>311</v>
      </c>
      <c r="B9828" t="s">
        <v>314</v>
      </c>
      <c r="C9828" t="s">
        <v>348</v>
      </c>
      <c r="D9828" s="34">
        <v>45748</v>
      </c>
      <c r="E9828">
        <v>446.19</v>
      </c>
      <c r="F9828" s="24">
        <v>23.79</v>
      </c>
      <c r="G9828" s="24">
        <f t="shared" si="153"/>
        <v>469.98</v>
      </c>
    </row>
    <row r="9829" spans="1:7" x14ac:dyDescent="0.25">
      <c r="A9829" t="s">
        <v>311</v>
      </c>
      <c r="B9829" t="s">
        <v>314</v>
      </c>
      <c r="C9829" t="s">
        <v>349</v>
      </c>
      <c r="D9829" s="34">
        <v>45748</v>
      </c>
      <c r="E9829">
        <v>447.65</v>
      </c>
      <c r="F9829" s="24">
        <v>23.86</v>
      </c>
      <c r="G9829" s="24">
        <f t="shared" si="153"/>
        <v>471.51</v>
      </c>
    </row>
    <row r="9830" spans="1:7" x14ac:dyDescent="0.25">
      <c r="A9830" t="s">
        <v>311</v>
      </c>
      <c r="B9830" t="s">
        <v>314</v>
      </c>
      <c r="C9830" t="s">
        <v>350</v>
      </c>
      <c r="D9830" s="34">
        <v>45748</v>
      </c>
      <c r="E9830">
        <v>446.19</v>
      </c>
      <c r="F9830" s="24">
        <v>23.79</v>
      </c>
      <c r="G9830" s="24">
        <f t="shared" si="153"/>
        <v>469.98</v>
      </c>
    </row>
    <row r="9831" spans="1:7" x14ac:dyDescent="0.25">
      <c r="A9831" t="s">
        <v>311</v>
      </c>
      <c r="B9831" t="s">
        <v>314</v>
      </c>
      <c r="C9831" t="s">
        <v>351</v>
      </c>
      <c r="D9831" s="34">
        <v>45748</v>
      </c>
      <c r="E9831">
        <v>447.65</v>
      </c>
      <c r="F9831" s="24">
        <v>23.86</v>
      </c>
      <c r="G9831" s="24">
        <f t="shared" si="153"/>
        <v>471.51</v>
      </c>
    </row>
    <row r="9832" spans="1:7" x14ac:dyDescent="0.25">
      <c r="A9832" t="s">
        <v>311</v>
      </c>
      <c r="B9832" t="s">
        <v>314</v>
      </c>
      <c r="C9832" t="s">
        <v>352</v>
      </c>
      <c r="D9832" s="34">
        <v>45748</v>
      </c>
      <c r="E9832">
        <v>447.65</v>
      </c>
      <c r="F9832" s="24">
        <v>23.86</v>
      </c>
      <c r="G9832" s="24">
        <f t="shared" si="153"/>
        <v>471.51</v>
      </c>
    </row>
    <row r="9833" spans="1:7" x14ac:dyDescent="0.25">
      <c r="A9833" t="s">
        <v>311</v>
      </c>
      <c r="B9833" t="s">
        <v>314</v>
      </c>
      <c r="C9833" t="s">
        <v>353</v>
      </c>
      <c r="D9833" s="34">
        <v>45748</v>
      </c>
      <c r="E9833">
        <v>446.19</v>
      </c>
      <c r="F9833" s="24">
        <v>23.79</v>
      </c>
      <c r="G9833" s="24">
        <f t="shared" si="153"/>
        <v>469.98</v>
      </c>
    </row>
    <row r="9834" spans="1:7" x14ac:dyDescent="0.25">
      <c r="A9834" t="s">
        <v>311</v>
      </c>
      <c r="B9834" t="s">
        <v>314</v>
      </c>
      <c r="C9834" t="s">
        <v>354</v>
      </c>
      <c r="D9834" s="34">
        <v>45748</v>
      </c>
      <c r="E9834">
        <v>447.65</v>
      </c>
      <c r="F9834" s="24">
        <v>23.86</v>
      </c>
      <c r="G9834" s="24">
        <f t="shared" si="153"/>
        <v>471.51</v>
      </c>
    </row>
    <row r="9835" spans="1:7" x14ac:dyDescent="0.25">
      <c r="A9835" t="s">
        <v>311</v>
      </c>
      <c r="B9835" t="s">
        <v>314</v>
      </c>
      <c r="C9835" t="s">
        <v>355</v>
      </c>
      <c r="D9835" s="34">
        <v>45748</v>
      </c>
      <c r="E9835">
        <v>447.65</v>
      </c>
      <c r="F9835" s="24">
        <v>23.86</v>
      </c>
      <c r="G9835" s="24">
        <f t="shared" si="153"/>
        <v>471.51</v>
      </c>
    </row>
    <row r="9836" spans="1:7" x14ac:dyDescent="0.25">
      <c r="A9836" t="s">
        <v>311</v>
      </c>
      <c r="B9836" t="s">
        <v>314</v>
      </c>
      <c r="C9836" t="s">
        <v>356</v>
      </c>
      <c r="D9836" s="34">
        <v>45748</v>
      </c>
      <c r="E9836">
        <v>447.65</v>
      </c>
      <c r="F9836" s="24">
        <v>23.86</v>
      </c>
      <c r="G9836" s="24">
        <f t="shared" si="153"/>
        <v>471.51</v>
      </c>
    </row>
    <row r="9837" spans="1:7" x14ac:dyDescent="0.25">
      <c r="A9837" t="s">
        <v>311</v>
      </c>
      <c r="B9837" t="s">
        <v>314</v>
      </c>
      <c r="C9837" t="s">
        <v>357</v>
      </c>
      <c r="D9837" s="34">
        <v>45748</v>
      </c>
      <c r="E9837">
        <v>447.65</v>
      </c>
      <c r="F9837" s="24">
        <v>23.86</v>
      </c>
      <c r="G9837" s="24">
        <f t="shared" si="153"/>
        <v>471.51</v>
      </c>
    </row>
    <row r="9838" spans="1:7" x14ac:dyDescent="0.25">
      <c r="A9838" t="s">
        <v>311</v>
      </c>
      <c r="B9838" t="s">
        <v>314</v>
      </c>
      <c r="C9838" t="s">
        <v>358</v>
      </c>
      <c r="D9838" s="34">
        <v>45748</v>
      </c>
      <c r="E9838">
        <v>447.65</v>
      </c>
      <c r="F9838" s="24">
        <v>23.86</v>
      </c>
      <c r="G9838" s="24">
        <f t="shared" si="153"/>
        <v>471.51</v>
      </c>
    </row>
    <row r="9839" spans="1:7" x14ac:dyDescent="0.25">
      <c r="A9839" t="s">
        <v>311</v>
      </c>
      <c r="B9839" t="s">
        <v>314</v>
      </c>
      <c r="C9839" t="s">
        <v>359</v>
      </c>
      <c r="D9839" s="34">
        <v>45748</v>
      </c>
      <c r="E9839">
        <v>447.65</v>
      </c>
      <c r="F9839" s="24">
        <v>23.86</v>
      </c>
      <c r="G9839" s="24">
        <f t="shared" si="153"/>
        <v>471.51</v>
      </c>
    </row>
    <row r="9840" spans="1:7" x14ac:dyDescent="0.25">
      <c r="A9840" t="s">
        <v>311</v>
      </c>
      <c r="B9840" t="s">
        <v>314</v>
      </c>
      <c r="C9840" t="s">
        <v>360</v>
      </c>
      <c r="D9840" s="34">
        <v>45748</v>
      </c>
      <c r="E9840">
        <v>447.65</v>
      </c>
      <c r="F9840" s="24">
        <v>23.86</v>
      </c>
      <c r="G9840" s="24">
        <f t="shared" si="153"/>
        <v>471.51</v>
      </c>
    </row>
    <row r="9841" spans="1:7" x14ac:dyDescent="0.25">
      <c r="A9841" t="s">
        <v>311</v>
      </c>
      <c r="B9841" t="s">
        <v>314</v>
      </c>
      <c r="C9841" t="s">
        <v>361</v>
      </c>
      <c r="D9841" s="34">
        <v>45748</v>
      </c>
      <c r="E9841">
        <v>447.65</v>
      </c>
      <c r="F9841" s="24">
        <v>23.86</v>
      </c>
      <c r="G9841" s="24">
        <f t="shared" si="153"/>
        <v>471.51</v>
      </c>
    </row>
    <row r="9842" spans="1:7" x14ac:dyDescent="0.25">
      <c r="A9842" t="s">
        <v>311</v>
      </c>
      <c r="B9842" t="s">
        <v>314</v>
      </c>
      <c r="C9842" t="s">
        <v>362</v>
      </c>
      <c r="D9842" s="34">
        <v>45748</v>
      </c>
      <c r="E9842">
        <v>447.65</v>
      </c>
      <c r="F9842" s="24">
        <v>23.86</v>
      </c>
      <c r="G9842" s="24">
        <f t="shared" si="153"/>
        <v>471.51</v>
      </c>
    </row>
    <row r="9843" spans="1:7" x14ac:dyDescent="0.25">
      <c r="A9843" t="s">
        <v>311</v>
      </c>
      <c r="B9843" t="s">
        <v>314</v>
      </c>
      <c r="C9843" t="s">
        <v>363</v>
      </c>
      <c r="D9843" s="34">
        <v>45748</v>
      </c>
      <c r="E9843">
        <v>447.65</v>
      </c>
      <c r="F9843" s="24">
        <v>23.86</v>
      </c>
      <c r="G9843" s="24">
        <f t="shared" si="153"/>
        <v>471.51</v>
      </c>
    </row>
    <row r="9844" spans="1:7" x14ac:dyDescent="0.25">
      <c r="A9844" t="s">
        <v>311</v>
      </c>
      <c r="B9844" t="s">
        <v>314</v>
      </c>
      <c r="C9844" t="s">
        <v>364</v>
      </c>
      <c r="D9844" s="34">
        <v>45748</v>
      </c>
      <c r="E9844">
        <v>447.65</v>
      </c>
      <c r="F9844" s="24">
        <v>23.86</v>
      </c>
      <c r="G9844" s="24">
        <f t="shared" si="153"/>
        <v>471.51</v>
      </c>
    </row>
    <row r="9845" spans="1:7" x14ac:dyDescent="0.25">
      <c r="A9845" t="s">
        <v>311</v>
      </c>
      <c r="B9845" t="s">
        <v>314</v>
      </c>
      <c r="C9845" t="s">
        <v>365</v>
      </c>
      <c r="D9845" s="34">
        <v>45748</v>
      </c>
      <c r="E9845">
        <v>447.65</v>
      </c>
      <c r="F9845" s="24">
        <v>23.86</v>
      </c>
      <c r="G9845" s="24">
        <f t="shared" si="153"/>
        <v>471.51</v>
      </c>
    </row>
    <row r="9846" spans="1:7" x14ac:dyDescent="0.25">
      <c r="A9846" t="s">
        <v>311</v>
      </c>
      <c r="B9846" t="s">
        <v>314</v>
      </c>
      <c r="C9846" t="s">
        <v>366</v>
      </c>
      <c r="D9846" s="34">
        <v>45748</v>
      </c>
      <c r="E9846">
        <v>447.65</v>
      </c>
      <c r="F9846" s="24">
        <v>23.86</v>
      </c>
      <c r="G9846" s="24">
        <f t="shared" si="153"/>
        <v>471.51</v>
      </c>
    </row>
    <row r="9847" spans="1:7" x14ac:dyDescent="0.25">
      <c r="A9847" t="s">
        <v>311</v>
      </c>
      <c r="B9847" t="s">
        <v>314</v>
      </c>
      <c r="C9847" t="s">
        <v>367</v>
      </c>
      <c r="D9847" s="34">
        <v>45748</v>
      </c>
      <c r="E9847">
        <v>446.19</v>
      </c>
      <c r="F9847" s="24">
        <v>23.79</v>
      </c>
      <c r="G9847" s="24">
        <f t="shared" si="153"/>
        <v>469.98</v>
      </c>
    </row>
    <row r="9848" spans="1:7" x14ac:dyDescent="0.25">
      <c r="A9848" t="s">
        <v>311</v>
      </c>
      <c r="B9848" t="s">
        <v>314</v>
      </c>
      <c r="C9848" t="s">
        <v>368</v>
      </c>
      <c r="D9848" s="34">
        <v>45748</v>
      </c>
      <c r="E9848">
        <v>447.65</v>
      </c>
      <c r="F9848" s="24">
        <v>23.86</v>
      </c>
      <c r="G9848" s="24">
        <f t="shared" si="153"/>
        <v>471.51</v>
      </c>
    </row>
    <row r="9849" spans="1:7" x14ac:dyDescent="0.25">
      <c r="A9849" t="s">
        <v>311</v>
      </c>
      <c r="B9849" t="s">
        <v>314</v>
      </c>
      <c r="C9849" t="s">
        <v>369</v>
      </c>
      <c r="D9849" s="34">
        <v>45748</v>
      </c>
      <c r="E9849">
        <v>447.65</v>
      </c>
      <c r="F9849" s="24">
        <v>23.86</v>
      </c>
      <c r="G9849" s="24">
        <f t="shared" si="153"/>
        <v>471.51</v>
      </c>
    </row>
    <row r="9850" spans="1:7" x14ac:dyDescent="0.25">
      <c r="A9850" t="s">
        <v>311</v>
      </c>
      <c r="B9850" t="s">
        <v>314</v>
      </c>
      <c r="C9850" t="s">
        <v>370</v>
      </c>
      <c r="D9850" s="34">
        <v>45748</v>
      </c>
      <c r="E9850">
        <v>447.65</v>
      </c>
      <c r="F9850" s="24">
        <v>23.86</v>
      </c>
      <c r="G9850" s="24">
        <f t="shared" si="153"/>
        <v>471.51</v>
      </c>
    </row>
    <row r="9851" spans="1:7" x14ac:dyDescent="0.25">
      <c r="A9851" t="s">
        <v>311</v>
      </c>
      <c r="B9851" t="s">
        <v>314</v>
      </c>
      <c r="C9851" t="s">
        <v>371</v>
      </c>
      <c r="D9851" s="34">
        <v>45748</v>
      </c>
      <c r="E9851">
        <v>447.65</v>
      </c>
      <c r="F9851" s="24">
        <v>23.86</v>
      </c>
      <c r="G9851" s="24">
        <f t="shared" si="153"/>
        <v>471.51</v>
      </c>
    </row>
    <row r="9852" spans="1:7" x14ac:dyDescent="0.25">
      <c r="A9852" t="s">
        <v>311</v>
      </c>
      <c r="B9852" t="s">
        <v>314</v>
      </c>
      <c r="C9852" t="s">
        <v>372</v>
      </c>
      <c r="D9852" s="34">
        <v>45748</v>
      </c>
      <c r="E9852">
        <v>447.65</v>
      </c>
      <c r="F9852" s="24">
        <v>23.86</v>
      </c>
      <c r="G9852" s="24">
        <f t="shared" si="153"/>
        <v>471.51</v>
      </c>
    </row>
    <row r="9853" spans="1:7" x14ac:dyDescent="0.25">
      <c r="A9853" t="s">
        <v>311</v>
      </c>
      <c r="B9853" t="s">
        <v>314</v>
      </c>
      <c r="C9853" t="s">
        <v>373</v>
      </c>
      <c r="D9853" s="34">
        <v>45748</v>
      </c>
      <c r="E9853">
        <v>447.65</v>
      </c>
      <c r="F9853" s="24">
        <v>23.86</v>
      </c>
      <c r="G9853" s="24">
        <f t="shared" si="153"/>
        <v>471.51</v>
      </c>
    </row>
    <row r="9854" spans="1:7" x14ac:dyDescent="0.25">
      <c r="A9854" t="s">
        <v>311</v>
      </c>
      <c r="B9854" t="s">
        <v>314</v>
      </c>
      <c r="C9854" t="s">
        <v>374</v>
      </c>
      <c r="D9854" s="34">
        <v>45748</v>
      </c>
      <c r="E9854">
        <v>446.19</v>
      </c>
      <c r="F9854" s="24">
        <v>23.79</v>
      </c>
      <c r="G9854" s="24">
        <f t="shared" si="153"/>
        <v>469.98</v>
      </c>
    </row>
    <row r="9855" spans="1:7" x14ac:dyDescent="0.25">
      <c r="A9855" t="s">
        <v>311</v>
      </c>
      <c r="B9855" t="s">
        <v>314</v>
      </c>
      <c r="C9855" t="s">
        <v>375</v>
      </c>
      <c r="D9855" s="34">
        <v>45748</v>
      </c>
      <c r="E9855">
        <v>447.65</v>
      </c>
      <c r="F9855" s="24">
        <v>23.86</v>
      </c>
      <c r="G9855" s="24">
        <f t="shared" si="153"/>
        <v>471.51</v>
      </c>
    </row>
    <row r="9856" spans="1:7" x14ac:dyDescent="0.25">
      <c r="A9856" t="s">
        <v>311</v>
      </c>
      <c r="B9856" t="s">
        <v>314</v>
      </c>
      <c r="C9856" t="s">
        <v>376</v>
      </c>
      <c r="D9856" s="34">
        <v>45748</v>
      </c>
      <c r="E9856">
        <v>447.65</v>
      </c>
      <c r="F9856" s="24">
        <v>23.86</v>
      </c>
      <c r="G9856" s="24">
        <f t="shared" si="153"/>
        <v>471.51</v>
      </c>
    </row>
    <row r="9857" spans="1:7" x14ac:dyDescent="0.25">
      <c r="A9857" t="s">
        <v>311</v>
      </c>
      <c r="B9857" t="s">
        <v>314</v>
      </c>
      <c r="C9857" t="s">
        <v>377</v>
      </c>
      <c r="D9857" s="34">
        <v>45748</v>
      </c>
      <c r="E9857">
        <v>447.65</v>
      </c>
      <c r="F9857" s="24">
        <v>23.86</v>
      </c>
      <c r="G9857" s="24">
        <f t="shared" si="153"/>
        <v>471.51</v>
      </c>
    </row>
    <row r="9858" spans="1:7" x14ac:dyDescent="0.25">
      <c r="A9858" t="s">
        <v>311</v>
      </c>
      <c r="B9858" t="s">
        <v>314</v>
      </c>
      <c r="C9858" t="s">
        <v>378</v>
      </c>
      <c r="D9858" s="34">
        <v>45748</v>
      </c>
      <c r="E9858">
        <v>447.65</v>
      </c>
      <c r="F9858" s="24">
        <v>23.86</v>
      </c>
      <c r="G9858" s="24">
        <f t="shared" si="153"/>
        <v>471.51</v>
      </c>
    </row>
    <row r="9859" spans="1:7" x14ac:dyDescent="0.25">
      <c r="A9859" t="s">
        <v>311</v>
      </c>
      <c r="B9859" t="s">
        <v>314</v>
      </c>
      <c r="C9859" t="s">
        <v>379</v>
      </c>
      <c r="D9859" s="34">
        <v>45748</v>
      </c>
      <c r="E9859">
        <v>446.19</v>
      </c>
      <c r="F9859" s="24">
        <v>23.79</v>
      </c>
      <c r="G9859" s="24">
        <f t="shared" ref="G9859:G9922" si="154">SUM(E9859:F9859)</f>
        <v>469.98</v>
      </c>
    </row>
    <row r="9860" spans="1:7" x14ac:dyDescent="0.25">
      <c r="A9860" t="s">
        <v>311</v>
      </c>
      <c r="B9860" t="s">
        <v>314</v>
      </c>
      <c r="C9860" t="s">
        <v>380</v>
      </c>
      <c r="D9860" s="34">
        <v>45748</v>
      </c>
      <c r="E9860">
        <v>446.19</v>
      </c>
      <c r="F9860" s="24">
        <v>23.79</v>
      </c>
      <c r="G9860" s="24">
        <f t="shared" si="154"/>
        <v>469.98</v>
      </c>
    </row>
    <row r="9861" spans="1:7" x14ac:dyDescent="0.25">
      <c r="A9861" t="s">
        <v>311</v>
      </c>
      <c r="B9861" t="s">
        <v>314</v>
      </c>
      <c r="C9861" t="s">
        <v>381</v>
      </c>
      <c r="D9861" s="34">
        <v>45748</v>
      </c>
      <c r="E9861">
        <v>446.19</v>
      </c>
      <c r="F9861" s="24">
        <v>23.79</v>
      </c>
      <c r="G9861" s="24">
        <f t="shared" si="154"/>
        <v>469.98</v>
      </c>
    </row>
    <row r="9862" spans="1:7" x14ac:dyDescent="0.25">
      <c r="A9862" t="s">
        <v>311</v>
      </c>
      <c r="B9862" t="s">
        <v>314</v>
      </c>
      <c r="C9862" t="s">
        <v>382</v>
      </c>
      <c r="D9862" s="34">
        <v>45748</v>
      </c>
      <c r="E9862">
        <v>446.19</v>
      </c>
      <c r="F9862" s="24">
        <v>23.79</v>
      </c>
      <c r="G9862" s="24">
        <f t="shared" si="154"/>
        <v>469.98</v>
      </c>
    </row>
    <row r="9863" spans="1:7" x14ac:dyDescent="0.25">
      <c r="A9863" t="s">
        <v>311</v>
      </c>
      <c r="B9863" t="s">
        <v>314</v>
      </c>
      <c r="C9863" t="s">
        <v>383</v>
      </c>
      <c r="D9863" s="34">
        <v>45748</v>
      </c>
      <c r="E9863">
        <v>446.19</v>
      </c>
      <c r="F9863" s="24">
        <v>23.79</v>
      </c>
      <c r="G9863" s="24">
        <f t="shared" si="154"/>
        <v>469.98</v>
      </c>
    </row>
    <row r="9864" spans="1:7" x14ac:dyDescent="0.25">
      <c r="A9864" t="s">
        <v>311</v>
      </c>
      <c r="B9864" t="s">
        <v>314</v>
      </c>
      <c r="C9864" t="s">
        <v>384</v>
      </c>
      <c r="D9864" s="34">
        <v>45748</v>
      </c>
      <c r="E9864">
        <v>446.19</v>
      </c>
      <c r="F9864" s="24">
        <v>23.79</v>
      </c>
      <c r="G9864" s="24">
        <f t="shared" si="154"/>
        <v>469.98</v>
      </c>
    </row>
    <row r="9865" spans="1:7" x14ac:dyDescent="0.25">
      <c r="A9865" t="s">
        <v>311</v>
      </c>
      <c r="B9865" t="s">
        <v>314</v>
      </c>
      <c r="C9865" t="s">
        <v>385</v>
      </c>
      <c r="D9865" s="34">
        <v>45748</v>
      </c>
      <c r="E9865">
        <v>446.19</v>
      </c>
      <c r="F9865" s="24">
        <v>23.79</v>
      </c>
      <c r="G9865" s="24">
        <f t="shared" si="154"/>
        <v>469.98</v>
      </c>
    </row>
    <row r="9866" spans="1:7" x14ac:dyDescent="0.25">
      <c r="A9866" t="s">
        <v>311</v>
      </c>
      <c r="B9866" t="s">
        <v>314</v>
      </c>
      <c r="C9866" t="s">
        <v>386</v>
      </c>
      <c r="D9866" s="34">
        <v>45748</v>
      </c>
      <c r="E9866">
        <v>446.19</v>
      </c>
      <c r="F9866" s="24">
        <v>23.79</v>
      </c>
      <c r="G9866" s="24">
        <f t="shared" si="154"/>
        <v>469.98</v>
      </c>
    </row>
    <row r="9867" spans="1:7" x14ac:dyDescent="0.25">
      <c r="A9867" t="s">
        <v>311</v>
      </c>
      <c r="B9867" t="s">
        <v>314</v>
      </c>
      <c r="C9867" t="s">
        <v>387</v>
      </c>
      <c r="D9867" s="34">
        <v>45748</v>
      </c>
      <c r="E9867">
        <v>446.19</v>
      </c>
      <c r="F9867" s="24">
        <v>23.79</v>
      </c>
      <c r="G9867" s="24">
        <f t="shared" si="154"/>
        <v>469.98</v>
      </c>
    </row>
    <row r="9868" spans="1:7" x14ac:dyDescent="0.25">
      <c r="A9868" t="s">
        <v>311</v>
      </c>
      <c r="B9868" t="s">
        <v>314</v>
      </c>
      <c r="C9868" t="s">
        <v>388</v>
      </c>
      <c r="D9868" s="34">
        <v>45748</v>
      </c>
      <c r="E9868">
        <v>446.19</v>
      </c>
      <c r="F9868" s="24">
        <v>23.79</v>
      </c>
      <c r="G9868" s="24">
        <f t="shared" si="154"/>
        <v>469.98</v>
      </c>
    </row>
    <row r="9869" spans="1:7" x14ac:dyDescent="0.25">
      <c r="A9869" t="s">
        <v>311</v>
      </c>
      <c r="B9869" t="s">
        <v>314</v>
      </c>
      <c r="C9869" t="s">
        <v>389</v>
      </c>
      <c r="D9869" s="34">
        <v>45748</v>
      </c>
      <c r="E9869">
        <v>446.19</v>
      </c>
      <c r="F9869" s="24">
        <v>23.79</v>
      </c>
      <c r="G9869" s="24">
        <f t="shared" si="154"/>
        <v>469.98</v>
      </c>
    </row>
    <row r="9870" spans="1:7" x14ac:dyDescent="0.25">
      <c r="A9870" t="s">
        <v>311</v>
      </c>
      <c r="B9870" t="s">
        <v>314</v>
      </c>
      <c r="C9870" t="s">
        <v>390</v>
      </c>
      <c r="D9870" s="34">
        <v>45748</v>
      </c>
      <c r="E9870">
        <v>446.19</v>
      </c>
      <c r="F9870" s="24">
        <v>23.79</v>
      </c>
      <c r="G9870" s="24">
        <f t="shared" si="154"/>
        <v>469.98</v>
      </c>
    </row>
    <row r="9871" spans="1:7" x14ac:dyDescent="0.25">
      <c r="A9871" t="s">
        <v>311</v>
      </c>
      <c r="B9871" t="s">
        <v>314</v>
      </c>
      <c r="C9871" t="s">
        <v>391</v>
      </c>
      <c r="D9871" s="34">
        <v>45748</v>
      </c>
      <c r="E9871">
        <v>446.19</v>
      </c>
      <c r="F9871" s="24">
        <v>23.79</v>
      </c>
      <c r="G9871" s="24">
        <f t="shared" si="154"/>
        <v>469.98</v>
      </c>
    </row>
    <row r="9872" spans="1:7" x14ac:dyDescent="0.25">
      <c r="A9872" t="s">
        <v>311</v>
      </c>
      <c r="B9872" t="s">
        <v>314</v>
      </c>
      <c r="C9872" t="s">
        <v>392</v>
      </c>
      <c r="D9872" s="34">
        <v>45748</v>
      </c>
      <c r="E9872">
        <v>446.19</v>
      </c>
      <c r="F9872" s="24">
        <v>23.79</v>
      </c>
      <c r="G9872" s="24">
        <f t="shared" si="154"/>
        <v>469.98</v>
      </c>
    </row>
    <row r="9873" spans="1:7" x14ac:dyDescent="0.25">
      <c r="A9873" t="s">
        <v>311</v>
      </c>
      <c r="B9873" t="s">
        <v>314</v>
      </c>
      <c r="C9873" t="s">
        <v>393</v>
      </c>
      <c r="D9873" s="34">
        <v>45748</v>
      </c>
      <c r="E9873">
        <v>446.19</v>
      </c>
      <c r="F9873" s="24">
        <v>23.79</v>
      </c>
      <c r="G9873" s="24">
        <f t="shared" si="154"/>
        <v>469.98</v>
      </c>
    </row>
    <row r="9874" spans="1:7" x14ac:dyDescent="0.25">
      <c r="A9874" t="s">
        <v>311</v>
      </c>
      <c r="B9874" t="s">
        <v>314</v>
      </c>
      <c r="C9874" t="s">
        <v>394</v>
      </c>
      <c r="D9874" s="34">
        <v>45748</v>
      </c>
      <c r="E9874">
        <v>446.19</v>
      </c>
      <c r="F9874" s="24">
        <v>23.79</v>
      </c>
      <c r="G9874" s="24">
        <f t="shared" si="154"/>
        <v>469.98</v>
      </c>
    </row>
    <row r="9875" spans="1:7" x14ac:dyDescent="0.25">
      <c r="A9875" t="s">
        <v>311</v>
      </c>
      <c r="B9875" t="s">
        <v>314</v>
      </c>
      <c r="C9875" t="s">
        <v>395</v>
      </c>
      <c r="D9875" s="34">
        <v>45748</v>
      </c>
      <c r="E9875">
        <v>446.19</v>
      </c>
      <c r="F9875" s="24">
        <v>23.79</v>
      </c>
      <c r="G9875" s="24">
        <f t="shared" si="154"/>
        <v>469.98</v>
      </c>
    </row>
    <row r="9876" spans="1:7" x14ac:dyDescent="0.25">
      <c r="A9876" t="s">
        <v>311</v>
      </c>
      <c r="B9876" t="s">
        <v>314</v>
      </c>
      <c r="C9876" t="s">
        <v>396</v>
      </c>
      <c r="D9876" s="34">
        <v>45748</v>
      </c>
      <c r="E9876">
        <v>446.19</v>
      </c>
      <c r="F9876" s="24">
        <v>23.79</v>
      </c>
      <c r="G9876" s="24">
        <f t="shared" si="154"/>
        <v>469.98</v>
      </c>
    </row>
    <row r="9877" spans="1:7" x14ac:dyDescent="0.25">
      <c r="A9877" t="s">
        <v>311</v>
      </c>
      <c r="B9877" t="s">
        <v>314</v>
      </c>
      <c r="C9877" t="s">
        <v>397</v>
      </c>
      <c r="D9877" s="34">
        <v>45748</v>
      </c>
      <c r="E9877">
        <v>446.19</v>
      </c>
      <c r="F9877" s="24">
        <v>23.79</v>
      </c>
      <c r="G9877" s="24">
        <f t="shared" si="154"/>
        <v>469.98</v>
      </c>
    </row>
    <row r="9878" spans="1:7" x14ac:dyDescent="0.25">
      <c r="A9878" t="s">
        <v>311</v>
      </c>
      <c r="B9878" t="s">
        <v>314</v>
      </c>
      <c r="C9878" t="s">
        <v>398</v>
      </c>
      <c r="D9878" s="34">
        <v>45748</v>
      </c>
      <c r="E9878">
        <v>446.19</v>
      </c>
      <c r="F9878" s="24">
        <v>23.79</v>
      </c>
      <c r="G9878" s="24">
        <f t="shared" si="154"/>
        <v>469.98</v>
      </c>
    </row>
    <row r="9879" spans="1:7" x14ac:dyDescent="0.25">
      <c r="A9879" t="s">
        <v>311</v>
      </c>
      <c r="B9879" t="s">
        <v>314</v>
      </c>
      <c r="C9879" t="s">
        <v>399</v>
      </c>
      <c r="D9879" s="34">
        <v>45748</v>
      </c>
      <c r="E9879">
        <v>446.19</v>
      </c>
      <c r="F9879" s="24">
        <v>23.79</v>
      </c>
      <c r="G9879" s="24">
        <f t="shared" si="154"/>
        <v>469.98</v>
      </c>
    </row>
    <row r="9880" spans="1:7" x14ac:dyDescent="0.25">
      <c r="A9880" t="s">
        <v>311</v>
      </c>
      <c r="B9880" t="s">
        <v>314</v>
      </c>
      <c r="C9880" t="s">
        <v>400</v>
      </c>
      <c r="D9880" s="34">
        <v>45748</v>
      </c>
      <c r="E9880">
        <v>446.19</v>
      </c>
      <c r="F9880" s="24">
        <v>23.79</v>
      </c>
      <c r="G9880" s="24">
        <f t="shared" si="154"/>
        <v>469.98</v>
      </c>
    </row>
    <row r="9881" spans="1:7" x14ac:dyDescent="0.25">
      <c r="A9881" t="s">
        <v>311</v>
      </c>
      <c r="B9881" t="s">
        <v>314</v>
      </c>
      <c r="C9881" t="s">
        <v>401</v>
      </c>
      <c r="D9881" s="34">
        <v>45748</v>
      </c>
      <c r="E9881">
        <v>446.19</v>
      </c>
      <c r="F9881" s="24">
        <v>23.79</v>
      </c>
      <c r="G9881" s="24">
        <f t="shared" si="154"/>
        <v>469.98</v>
      </c>
    </row>
    <row r="9882" spans="1:7" x14ac:dyDescent="0.25">
      <c r="A9882" t="s">
        <v>311</v>
      </c>
      <c r="B9882" t="s">
        <v>314</v>
      </c>
      <c r="C9882" t="s">
        <v>402</v>
      </c>
      <c r="D9882" s="34">
        <v>45748</v>
      </c>
      <c r="E9882">
        <v>446.19</v>
      </c>
      <c r="F9882" s="24">
        <v>23.79</v>
      </c>
      <c r="G9882" s="24">
        <f t="shared" si="154"/>
        <v>469.98</v>
      </c>
    </row>
    <row r="9883" spans="1:7" x14ac:dyDescent="0.25">
      <c r="A9883" t="s">
        <v>311</v>
      </c>
      <c r="B9883" t="s">
        <v>314</v>
      </c>
      <c r="C9883" t="s">
        <v>403</v>
      </c>
      <c r="D9883" s="34">
        <v>45748</v>
      </c>
      <c r="E9883">
        <v>446.19</v>
      </c>
      <c r="F9883" s="24">
        <v>23.79</v>
      </c>
      <c r="G9883" s="24">
        <f t="shared" si="154"/>
        <v>469.98</v>
      </c>
    </row>
    <row r="9884" spans="1:7" x14ac:dyDescent="0.25">
      <c r="A9884" t="s">
        <v>311</v>
      </c>
      <c r="B9884" t="s">
        <v>314</v>
      </c>
      <c r="C9884" t="s">
        <v>404</v>
      </c>
      <c r="D9884" s="34">
        <v>45748</v>
      </c>
      <c r="E9884">
        <v>446.19</v>
      </c>
      <c r="F9884" s="24">
        <v>23.79</v>
      </c>
      <c r="G9884" s="24">
        <f t="shared" si="154"/>
        <v>469.98</v>
      </c>
    </row>
    <row r="9885" spans="1:7" x14ac:dyDescent="0.25">
      <c r="A9885" t="s">
        <v>311</v>
      </c>
      <c r="B9885" t="s">
        <v>314</v>
      </c>
      <c r="C9885" t="s">
        <v>405</v>
      </c>
      <c r="D9885" s="34">
        <v>45748</v>
      </c>
      <c r="E9885">
        <v>446.19</v>
      </c>
      <c r="F9885" s="24">
        <v>23.79</v>
      </c>
      <c r="G9885" s="24">
        <f t="shared" si="154"/>
        <v>469.98</v>
      </c>
    </row>
    <row r="9886" spans="1:7" x14ac:dyDescent="0.25">
      <c r="A9886" t="s">
        <v>311</v>
      </c>
      <c r="B9886" t="s">
        <v>314</v>
      </c>
      <c r="C9886" t="s">
        <v>406</v>
      </c>
      <c r="D9886" s="34">
        <v>45748</v>
      </c>
      <c r="E9886">
        <v>446.19</v>
      </c>
      <c r="F9886" s="24">
        <v>23.79</v>
      </c>
      <c r="G9886" s="24">
        <f t="shared" si="154"/>
        <v>469.98</v>
      </c>
    </row>
    <row r="9887" spans="1:7" x14ac:dyDescent="0.25">
      <c r="A9887" t="s">
        <v>311</v>
      </c>
      <c r="B9887" t="s">
        <v>314</v>
      </c>
      <c r="C9887" t="s">
        <v>407</v>
      </c>
      <c r="D9887" s="34">
        <v>45748</v>
      </c>
      <c r="E9887">
        <v>446.19</v>
      </c>
      <c r="F9887" s="24">
        <v>23.79</v>
      </c>
      <c r="G9887" s="24">
        <f t="shared" si="154"/>
        <v>469.98</v>
      </c>
    </row>
    <row r="9888" spans="1:7" x14ac:dyDescent="0.25">
      <c r="A9888" t="s">
        <v>311</v>
      </c>
      <c r="B9888" t="s">
        <v>314</v>
      </c>
      <c r="C9888" t="s">
        <v>408</v>
      </c>
      <c r="D9888" s="34">
        <v>45748</v>
      </c>
      <c r="E9888">
        <v>446.19</v>
      </c>
      <c r="F9888" s="24">
        <v>23.79</v>
      </c>
      <c r="G9888" s="24">
        <f t="shared" si="154"/>
        <v>469.98</v>
      </c>
    </row>
    <row r="9889" spans="1:7" x14ac:dyDescent="0.25">
      <c r="A9889" t="s">
        <v>311</v>
      </c>
      <c r="B9889" t="s">
        <v>314</v>
      </c>
      <c r="C9889" t="s">
        <v>409</v>
      </c>
      <c r="D9889" s="34">
        <v>45748</v>
      </c>
      <c r="E9889">
        <v>446.19</v>
      </c>
      <c r="F9889" s="24">
        <v>23.79</v>
      </c>
      <c r="G9889" s="24">
        <f t="shared" si="154"/>
        <v>469.98</v>
      </c>
    </row>
    <row r="9890" spans="1:7" x14ac:dyDescent="0.25">
      <c r="A9890" t="s">
        <v>311</v>
      </c>
      <c r="B9890" t="s">
        <v>314</v>
      </c>
      <c r="C9890" t="s">
        <v>410</v>
      </c>
      <c r="D9890" s="34">
        <v>45748</v>
      </c>
      <c r="E9890">
        <v>446.19</v>
      </c>
      <c r="F9890" s="24">
        <v>23.79</v>
      </c>
      <c r="G9890" s="24">
        <f t="shared" si="154"/>
        <v>469.98</v>
      </c>
    </row>
    <row r="9891" spans="1:7" x14ac:dyDescent="0.25">
      <c r="A9891" t="s">
        <v>311</v>
      </c>
      <c r="B9891" t="s">
        <v>314</v>
      </c>
      <c r="C9891" t="s">
        <v>411</v>
      </c>
      <c r="D9891" s="34">
        <v>45748</v>
      </c>
      <c r="E9891">
        <v>446.19</v>
      </c>
      <c r="F9891" s="24">
        <v>23.79</v>
      </c>
      <c r="G9891" s="24">
        <f t="shared" si="154"/>
        <v>469.98</v>
      </c>
    </row>
    <row r="9892" spans="1:7" x14ac:dyDescent="0.25">
      <c r="A9892" t="s">
        <v>311</v>
      </c>
      <c r="B9892" t="s">
        <v>314</v>
      </c>
      <c r="C9892" t="s">
        <v>412</v>
      </c>
      <c r="D9892" s="34">
        <v>45748</v>
      </c>
      <c r="E9892">
        <v>446.19</v>
      </c>
      <c r="F9892" s="24">
        <v>23.79</v>
      </c>
      <c r="G9892" s="24">
        <f t="shared" si="154"/>
        <v>469.98</v>
      </c>
    </row>
    <row r="9893" spans="1:7" x14ac:dyDescent="0.25">
      <c r="A9893" t="s">
        <v>311</v>
      </c>
      <c r="B9893" t="s">
        <v>314</v>
      </c>
      <c r="C9893" t="s">
        <v>413</v>
      </c>
      <c r="D9893" s="34">
        <v>45748</v>
      </c>
      <c r="E9893">
        <v>446.19</v>
      </c>
      <c r="F9893" s="24">
        <v>23.79</v>
      </c>
      <c r="G9893" s="24">
        <f t="shared" si="154"/>
        <v>469.98</v>
      </c>
    </row>
    <row r="9894" spans="1:7" x14ac:dyDescent="0.25">
      <c r="A9894" t="s">
        <v>311</v>
      </c>
      <c r="B9894" t="s">
        <v>314</v>
      </c>
      <c r="C9894" t="s">
        <v>414</v>
      </c>
      <c r="D9894" s="34">
        <v>45748</v>
      </c>
      <c r="E9894">
        <v>446.19</v>
      </c>
      <c r="F9894" s="24">
        <v>23.79</v>
      </c>
      <c r="G9894" s="24">
        <f t="shared" si="154"/>
        <v>469.98</v>
      </c>
    </row>
    <row r="9895" spans="1:7" x14ac:dyDescent="0.25">
      <c r="A9895" t="s">
        <v>311</v>
      </c>
      <c r="B9895" t="s">
        <v>314</v>
      </c>
      <c r="C9895" t="s">
        <v>415</v>
      </c>
      <c r="D9895" s="34">
        <v>45748</v>
      </c>
      <c r="E9895">
        <v>446.19</v>
      </c>
      <c r="F9895" s="24">
        <v>23.79</v>
      </c>
      <c r="G9895" s="24">
        <f t="shared" si="154"/>
        <v>469.98</v>
      </c>
    </row>
    <row r="9896" spans="1:7" x14ac:dyDescent="0.25">
      <c r="A9896" t="s">
        <v>311</v>
      </c>
      <c r="B9896" t="s">
        <v>314</v>
      </c>
      <c r="C9896" t="s">
        <v>416</v>
      </c>
      <c r="D9896" s="34">
        <v>45748</v>
      </c>
      <c r="E9896">
        <v>446.19</v>
      </c>
      <c r="F9896" s="24">
        <v>23.79</v>
      </c>
      <c r="G9896" s="24">
        <f t="shared" si="154"/>
        <v>469.98</v>
      </c>
    </row>
    <row r="9897" spans="1:7" x14ac:dyDescent="0.25">
      <c r="A9897" t="s">
        <v>311</v>
      </c>
      <c r="B9897" t="s">
        <v>314</v>
      </c>
      <c r="C9897" t="s">
        <v>417</v>
      </c>
      <c r="D9897" s="34">
        <v>45748</v>
      </c>
      <c r="E9897">
        <v>446.19</v>
      </c>
      <c r="F9897" s="24">
        <v>23.79</v>
      </c>
      <c r="G9897" s="24">
        <f t="shared" si="154"/>
        <v>469.98</v>
      </c>
    </row>
    <row r="9898" spans="1:7" x14ac:dyDescent="0.25">
      <c r="A9898" t="s">
        <v>311</v>
      </c>
      <c r="B9898" t="s">
        <v>314</v>
      </c>
      <c r="C9898" t="s">
        <v>418</v>
      </c>
      <c r="D9898" s="34">
        <v>45748</v>
      </c>
      <c r="E9898">
        <v>446.19</v>
      </c>
      <c r="F9898" s="24">
        <v>23.79</v>
      </c>
      <c r="G9898" s="24">
        <f t="shared" si="154"/>
        <v>469.98</v>
      </c>
    </row>
    <row r="9899" spans="1:7" x14ac:dyDescent="0.25">
      <c r="A9899" t="s">
        <v>311</v>
      </c>
      <c r="B9899" t="s">
        <v>314</v>
      </c>
      <c r="C9899" t="s">
        <v>419</v>
      </c>
      <c r="D9899" s="34">
        <v>45748</v>
      </c>
      <c r="E9899">
        <v>446.19</v>
      </c>
      <c r="F9899" s="24">
        <v>23.79</v>
      </c>
      <c r="G9899" s="24">
        <f t="shared" si="154"/>
        <v>469.98</v>
      </c>
    </row>
    <row r="9900" spans="1:7" x14ac:dyDescent="0.25">
      <c r="A9900" t="s">
        <v>311</v>
      </c>
      <c r="B9900" t="s">
        <v>314</v>
      </c>
      <c r="C9900" t="s">
        <v>420</v>
      </c>
      <c r="D9900" s="34">
        <v>45748</v>
      </c>
      <c r="E9900">
        <v>446.19</v>
      </c>
      <c r="F9900" s="24">
        <v>23.79</v>
      </c>
      <c r="G9900" s="24">
        <f t="shared" si="154"/>
        <v>469.98</v>
      </c>
    </row>
    <row r="9901" spans="1:7" x14ac:dyDescent="0.25">
      <c r="A9901" t="s">
        <v>311</v>
      </c>
      <c r="B9901" t="s">
        <v>314</v>
      </c>
      <c r="C9901" t="s">
        <v>421</v>
      </c>
      <c r="D9901" s="34">
        <v>45748</v>
      </c>
      <c r="E9901">
        <v>446.19</v>
      </c>
      <c r="F9901" s="24">
        <v>23.79</v>
      </c>
      <c r="G9901" s="24">
        <f t="shared" si="154"/>
        <v>469.98</v>
      </c>
    </row>
    <row r="9902" spans="1:7" x14ac:dyDescent="0.25">
      <c r="A9902" t="s">
        <v>311</v>
      </c>
      <c r="B9902" t="s">
        <v>314</v>
      </c>
      <c r="C9902" t="s">
        <v>422</v>
      </c>
      <c r="D9902" s="34">
        <v>45748</v>
      </c>
      <c r="E9902">
        <v>446.19</v>
      </c>
      <c r="F9902" s="24">
        <v>23.79</v>
      </c>
      <c r="G9902" s="24">
        <f t="shared" si="154"/>
        <v>469.98</v>
      </c>
    </row>
    <row r="9903" spans="1:7" x14ac:dyDescent="0.25">
      <c r="A9903" t="s">
        <v>311</v>
      </c>
      <c r="B9903" t="s">
        <v>314</v>
      </c>
      <c r="C9903" t="s">
        <v>423</v>
      </c>
      <c r="D9903" s="34">
        <v>45748</v>
      </c>
      <c r="E9903">
        <v>446.19</v>
      </c>
      <c r="F9903" s="24">
        <v>23.79</v>
      </c>
      <c r="G9903" s="24">
        <f t="shared" si="154"/>
        <v>469.98</v>
      </c>
    </row>
    <row r="9904" spans="1:7" x14ac:dyDescent="0.25">
      <c r="A9904" t="s">
        <v>311</v>
      </c>
      <c r="B9904" t="s">
        <v>314</v>
      </c>
      <c r="C9904" t="s">
        <v>424</v>
      </c>
      <c r="D9904" s="34">
        <v>45748</v>
      </c>
      <c r="E9904">
        <v>446.19</v>
      </c>
      <c r="F9904" s="24">
        <v>23.79</v>
      </c>
      <c r="G9904" s="24">
        <f t="shared" si="154"/>
        <v>469.98</v>
      </c>
    </row>
    <row r="9905" spans="1:7" x14ac:dyDescent="0.25">
      <c r="A9905" t="s">
        <v>311</v>
      </c>
      <c r="B9905" t="s">
        <v>314</v>
      </c>
      <c r="C9905" t="s">
        <v>425</v>
      </c>
      <c r="D9905" s="34">
        <v>45748</v>
      </c>
      <c r="E9905">
        <v>446.19</v>
      </c>
      <c r="F9905" s="24">
        <v>23.79</v>
      </c>
      <c r="G9905" s="24">
        <f t="shared" si="154"/>
        <v>469.98</v>
      </c>
    </row>
    <row r="9906" spans="1:7" x14ac:dyDescent="0.25">
      <c r="A9906" t="s">
        <v>311</v>
      </c>
      <c r="B9906" t="s">
        <v>314</v>
      </c>
      <c r="C9906" t="s">
        <v>426</v>
      </c>
      <c r="D9906" s="34">
        <v>45748</v>
      </c>
      <c r="E9906">
        <v>447.65</v>
      </c>
      <c r="F9906" s="24">
        <v>23.86</v>
      </c>
      <c r="G9906" s="24">
        <f t="shared" si="154"/>
        <v>471.51</v>
      </c>
    </row>
    <row r="9907" spans="1:7" x14ac:dyDescent="0.25">
      <c r="A9907" t="s">
        <v>311</v>
      </c>
      <c r="B9907" t="s">
        <v>314</v>
      </c>
      <c r="C9907" t="s">
        <v>427</v>
      </c>
      <c r="D9907" s="34">
        <v>45748</v>
      </c>
      <c r="E9907">
        <v>446.19</v>
      </c>
      <c r="F9907" s="24">
        <v>23.79</v>
      </c>
      <c r="G9907" s="24">
        <f t="shared" si="154"/>
        <v>469.98</v>
      </c>
    </row>
    <row r="9908" spans="1:7" x14ac:dyDescent="0.25">
      <c r="A9908" t="s">
        <v>311</v>
      </c>
      <c r="B9908" t="s">
        <v>314</v>
      </c>
      <c r="C9908" t="s">
        <v>428</v>
      </c>
      <c r="D9908" s="34">
        <v>45748</v>
      </c>
      <c r="E9908">
        <v>446.19</v>
      </c>
      <c r="F9908" s="24">
        <v>23.79</v>
      </c>
      <c r="G9908" s="24">
        <f t="shared" si="154"/>
        <v>469.98</v>
      </c>
    </row>
    <row r="9909" spans="1:7" x14ac:dyDescent="0.25">
      <c r="A9909" t="s">
        <v>311</v>
      </c>
      <c r="B9909" t="s">
        <v>314</v>
      </c>
      <c r="C9909" t="s">
        <v>429</v>
      </c>
      <c r="D9909" s="34">
        <v>45748</v>
      </c>
      <c r="E9909">
        <v>446.19</v>
      </c>
      <c r="F9909" s="24">
        <v>23.79</v>
      </c>
      <c r="G9909" s="24">
        <f t="shared" si="154"/>
        <v>469.98</v>
      </c>
    </row>
    <row r="9910" spans="1:7" x14ac:dyDescent="0.25">
      <c r="A9910" t="s">
        <v>311</v>
      </c>
      <c r="B9910" t="s">
        <v>314</v>
      </c>
      <c r="C9910" t="s">
        <v>430</v>
      </c>
      <c r="D9910" s="34">
        <v>45748</v>
      </c>
      <c r="E9910">
        <v>447.65</v>
      </c>
      <c r="F9910" s="24">
        <v>23.86</v>
      </c>
      <c r="G9910" s="24">
        <f t="shared" si="154"/>
        <v>471.51</v>
      </c>
    </row>
    <row r="9911" spans="1:7" x14ac:dyDescent="0.25">
      <c r="A9911" t="s">
        <v>311</v>
      </c>
      <c r="B9911" t="s">
        <v>314</v>
      </c>
      <c r="C9911" t="s">
        <v>431</v>
      </c>
      <c r="D9911" s="34">
        <v>45748</v>
      </c>
      <c r="E9911">
        <v>447.65</v>
      </c>
      <c r="F9911" s="24">
        <v>23.86</v>
      </c>
      <c r="G9911" s="24">
        <f t="shared" si="154"/>
        <v>471.51</v>
      </c>
    </row>
    <row r="9912" spans="1:7" x14ac:dyDescent="0.25">
      <c r="A9912" t="s">
        <v>311</v>
      </c>
      <c r="B9912" t="s">
        <v>314</v>
      </c>
      <c r="C9912" t="s">
        <v>432</v>
      </c>
      <c r="D9912" s="34">
        <v>45748</v>
      </c>
      <c r="E9912">
        <v>447.65</v>
      </c>
      <c r="F9912" s="24">
        <v>23.86</v>
      </c>
      <c r="G9912" s="24">
        <f t="shared" si="154"/>
        <v>471.51</v>
      </c>
    </row>
    <row r="9913" spans="1:7" x14ac:dyDescent="0.25">
      <c r="A9913" t="s">
        <v>311</v>
      </c>
      <c r="B9913" t="s">
        <v>314</v>
      </c>
      <c r="C9913" t="s">
        <v>433</v>
      </c>
      <c r="D9913" s="34">
        <v>45748</v>
      </c>
      <c r="E9913">
        <v>447.65</v>
      </c>
      <c r="F9913" s="24">
        <v>23.86</v>
      </c>
      <c r="G9913" s="24">
        <f t="shared" si="154"/>
        <v>471.51</v>
      </c>
    </row>
    <row r="9914" spans="1:7" x14ac:dyDescent="0.25">
      <c r="A9914" t="s">
        <v>311</v>
      </c>
      <c r="B9914" t="s">
        <v>314</v>
      </c>
      <c r="C9914" t="s">
        <v>434</v>
      </c>
      <c r="D9914" s="34">
        <v>45748</v>
      </c>
      <c r="E9914">
        <v>447.65</v>
      </c>
      <c r="F9914" s="24">
        <v>23.86</v>
      </c>
      <c r="G9914" s="24">
        <f t="shared" si="154"/>
        <v>471.51</v>
      </c>
    </row>
    <row r="9915" spans="1:7" x14ac:dyDescent="0.25">
      <c r="A9915" t="s">
        <v>311</v>
      </c>
      <c r="B9915" t="s">
        <v>314</v>
      </c>
      <c r="C9915" t="s">
        <v>435</v>
      </c>
      <c r="D9915" s="34">
        <v>45748</v>
      </c>
      <c r="E9915">
        <v>447.65</v>
      </c>
      <c r="F9915" s="24">
        <v>23.86</v>
      </c>
      <c r="G9915" s="24">
        <f t="shared" si="154"/>
        <v>471.51</v>
      </c>
    </row>
    <row r="9916" spans="1:7" x14ac:dyDescent="0.25">
      <c r="A9916" t="s">
        <v>311</v>
      </c>
      <c r="B9916" t="s">
        <v>314</v>
      </c>
      <c r="C9916" t="s">
        <v>436</v>
      </c>
      <c r="D9916" s="34">
        <v>45748</v>
      </c>
      <c r="E9916">
        <v>447.65</v>
      </c>
      <c r="F9916" s="24">
        <v>23.86</v>
      </c>
      <c r="G9916" s="24">
        <f t="shared" si="154"/>
        <v>471.51</v>
      </c>
    </row>
    <row r="9917" spans="1:7" x14ac:dyDescent="0.25">
      <c r="A9917" t="s">
        <v>311</v>
      </c>
      <c r="B9917" t="s">
        <v>314</v>
      </c>
      <c r="C9917" t="s">
        <v>437</v>
      </c>
      <c r="D9917" s="34">
        <v>45748</v>
      </c>
      <c r="E9917">
        <v>447.65</v>
      </c>
      <c r="F9917" s="24">
        <v>23.86</v>
      </c>
      <c r="G9917" s="24">
        <f t="shared" si="154"/>
        <v>471.51</v>
      </c>
    </row>
    <row r="9918" spans="1:7" x14ac:dyDescent="0.25">
      <c r="A9918" t="s">
        <v>311</v>
      </c>
      <c r="B9918" t="s">
        <v>314</v>
      </c>
      <c r="C9918" t="s">
        <v>438</v>
      </c>
      <c r="D9918" s="34">
        <v>45748</v>
      </c>
      <c r="E9918">
        <v>447.65</v>
      </c>
      <c r="F9918" s="24">
        <v>23.86</v>
      </c>
      <c r="G9918" s="24">
        <f t="shared" si="154"/>
        <v>471.51</v>
      </c>
    </row>
    <row r="9919" spans="1:7" x14ac:dyDescent="0.25">
      <c r="A9919" t="s">
        <v>311</v>
      </c>
      <c r="B9919" t="s">
        <v>314</v>
      </c>
      <c r="C9919" t="s">
        <v>439</v>
      </c>
      <c r="D9919" s="34">
        <v>45748</v>
      </c>
      <c r="E9919">
        <v>447.65</v>
      </c>
      <c r="F9919" s="24">
        <v>23.86</v>
      </c>
      <c r="G9919" s="24">
        <f t="shared" si="154"/>
        <v>471.51</v>
      </c>
    </row>
    <row r="9920" spans="1:7" x14ac:dyDescent="0.25">
      <c r="A9920" t="s">
        <v>311</v>
      </c>
      <c r="B9920" t="s">
        <v>314</v>
      </c>
      <c r="C9920" t="s">
        <v>440</v>
      </c>
      <c r="D9920" s="34">
        <v>45748</v>
      </c>
      <c r="E9920">
        <v>447.65</v>
      </c>
      <c r="F9920" s="24">
        <v>23.86</v>
      </c>
      <c r="G9920" s="24">
        <f t="shared" si="154"/>
        <v>471.51</v>
      </c>
    </row>
    <row r="9921" spans="1:7" x14ac:dyDescent="0.25">
      <c r="A9921" t="s">
        <v>311</v>
      </c>
      <c r="B9921" t="s">
        <v>314</v>
      </c>
      <c r="C9921" t="s">
        <v>441</v>
      </c>
      <c r="D9921" s="34">
        <v>45748</v>
      </c>
      <c r="E9921">
        <v>447.65</v>
      </c>
      <c r="F9921" s="24">
        <v>23.86</v>
      </c>
      <c r="G9921" s="24">
        <f t="shared" si="154"/>
        <v>471.51</v>
      </c>
    </row>
    <row r="9922" spans="1:7" x14ac:dyDescent="0.25">
      <c r="A9922" t="s">
        <v>311</v>
      </c>
      <c r="B9922" t="s">
        <v>314</v>
      </c>
      <c r="C9922" t="s">
        <v>442</v>
      </c>
      <c r="D9922" s="34">
        <v>45748</v>
      </c>
      <c r="E9922">
        <v>447.65</v>
      </c>
      <c r="F9922" s="24">
        <v>23.86</v>
      </c>
      <c r="G9922" s="24">
        <f t="shared" si="154"/>
        <v>471.51</v>
      </c>
    </row>
    <row r="9923" spans="1:7" x14ac:dyDescent="0.25">
      <c r="A9923" t="s">
        <v>311</v>
      </c>
      <c r="B9923" t="s">
        <v>314</v>
      </c>
      <c r="C9923" t="s">
        <v>443</v>
      </c>
      <c r="D9923" s="34">
        <v>45748</v>
      </c>
      <c r="E9923">
        <v>447.65</v>
      </c>
      <c r="F9923" s="24">
        <v>23.86</v>
      </c>
      <c r="G9923" s="24">
        <f t="shared" ref="G9923:G9986" si="155">SUM(E9923:F9923)</f>
        <v>471.51</v>
      </c>
    </row>
    <row r="9924" spans="1:7" x14ac:dyDescent="0.25">
      <c r="A9924" t="s">
        <v>311</v>
      </c>
      <c r="B9924" t="s">
        <v>314</v>
      </c>
      <c r="C9924" t="s">
        <v>444</v>
      </c>
      <c r="D9924" s="34">
        <v>45748</v>
      </c>
      <c r="E9924">
        <v>447.65</v>
      </c>
      <c r="F9924" s="24">
        <v>23.86</v>
      </c>
      <c r="G9924" s="24">
        <f t="shared" si="155"/>
        <v>471.51</v>
      </c>
    </row>
    <row r="9925" spans="1:7" x14ac:dyDescent="0.25">
      <c r="A9925" t="s">
        <v>311</v>
      </c>
      <c r="B9925" t="s">
        <v>314</v>
      </c>
      <c r="C9925" t="s">
        <v>445</v>
      </c>
      <c r="D9925" s="34">
        <v>45748</v>
      </c>
      <c r="E9925">
        <v>447.65</v>
      </c>
      <c r="F9925" s="24">
        <v>23.86</v>
      </c>
      <c r="G9925" s="24">
        <f t="shared" si="155"/>
        <v>471.51</v>
      </c>
    </row>
    <row r="9926" spans="1:7" x14ac:dyDescent="0.25">
      <c r="A9926" t="s">
        <v>311</v>
      </c>
      <c r="B9926" t="s">
        <v>314</v>
      </c>
      <c r="C9926" t="s">
        <v>446</v>
      </c>
      <c r="D9926" s="34">
        <v>45748</v>
      </c>
      <c r="E9926">
        <v>447.65</v>
      </c>
      <c r="F9926" s="24">
        <v>23.86</v>
      </c>
      <c r="G9926" s="24">
        <f t="shared" si="155"/>
        <v>471.51</v>
      </c>
    </row>
    <row r="9927" spans="1:7" x14ac:dyDescent="0.25">
      <c r="A9927" t="s">
        <v>311</v>
      </c>
      <c r="B9927" t="s">
        <v>314</v>
      </c>
      <c r="C9927" t="s">
        <v>447</v>
      </c>
      <c r="D9927" s="34">
        <v>45748</v>
      </c>
      <c r="E9927">
        <v>447.65</v>
      </c>
      <c r="F9927" s="24">
        <v>23.86</v>
      </c>
      <c r="G9927" s="24">
        <f t="shared" si="155"/>
        <v>471.51</v>
      </c>
    </row>
    <row r="9928" spans="1:7" x14ac:dyDescent="0.25">
      <c r="A9928" t="s">
        <v>311</v>
      </c>
      <c r="B9928" t="s">
        <v>314</v>
      </c>
      <c r="C9928" t="s">
        <v>448</v>
      </c>
      <c r="D9928" s="34">
        <v>45748</v>
      </c>
      <c r="E9928">
        <v>447.65</v>
      </c>
      <c r="F9928" s="24">
        <v>23.86</v>
      </c>
      <c r="G9928" s="24">
        <f t="shared" si="155"/>
        <v>471.51</v>
      </c>
    </row>
    <row r="9929" spans="1:7" x14ac:dyDescent="0.25">
      <c r="A9929" t="s">
        <v>311</v>
      </c>
      <c r="B9929" t="s">
        <v>314</v>
      </c>
      <c r="C9929" t="s">
        <v>449</v>
      </c>
      <c r="D9929" s="34">
        <v>45748</v>
      </c>
      <c r="E9929">
        <v>447.65</v>
      </c>
      <c r="F9929" s="24">
        <v>23.86</v>
      </c>
      <c r="G9929" s="24">
        <f t="shared" si="155"/>
        <v>471.51</v>
      </c>
    </row>
    <row r="9930" spans="1:7" x14ac:dyDescent="0.25">
      <c r="A9930" t="s">
        <v>311</v>
      </c>
      <c r="B9930" t="s">
        <v>314</v>
      </c>
      <c r="C9930" t="s">
        <v>450</v>
      </c>
      <c r="D9930" s="34">
        <v>45748</v>
      </c>
      <c r="E9930">
        <v>447.65</v>
      </c>
      <c r="F9930" s="24">
        <v>23.86</v>
      </c>
      <c r="G9930" s="24">
        <f t="shared" si="155"/>
        <v>471.51</v>
      </c>
    </row>
    <row r="9931" spans="1:7" x14ac:dyDescent="0.25">
      <c r="A9931" t="s">
        <v>311</v>
      </c>
      <c r="B9931" t="s">
        <v>314</v>
      </c>
      <c r="C9931" t="s">
        <v>451</v>
      </c>
      <c r="D9931" s="34">
        <v>45748</v>
      </c>
      <c r="E9931">
        <v>447.65</v>
      </c>
      <c r="F9931" s="24">
        <v>23.86</v>
      </c>
      <c r="G9931" s="24">
        <f t="shared" si="155"/>
        <v>471.51</v>
      </c>
    </row>
    <row r="9932" spans="1:7" x14ac:dyDescent="0.25">
      <c r="A9932" t="s">
        <v>311</v>
      </c>
      <c r="B9932" t="s">
        <v>314</v>
      </c>
      <c r="C9932" t="s">
        <v>452</v>
      </c>
      <c r="D9932" s="34">
        <v>45748</v>
      </c>
      <c r="E9932">
        <v>447.65</v>
      </c>
      <c r="F9932" s="24">
        <v>23.86</v>
      </c>
      <c r="G9932" s="24">
        <f t="shared" si="155"/>
        <v>471.51</v>
      </c>
    </row>
    <row r="9933" spans="1:7" x14ac:dyDescent="0.25">
      <c r="A9933" t="s">
        <v>311</v>
      </c>
      <c r="B9933" t="s">
        <v>314</v>
      </c>
      <c r="C9933" t="s">
        <v>453</v>
      </c>
      <c r="D9933" s="34">
        <v>45748</v>
      </c>
      <c r="E9933">
        <v>447.65</v>
      </c>
      <c r="F9933" s="24">
        <v>23.86</v>
      </c>
      <c r="G9933" s="24">
        <f t="shared" si="155"/>
        <v>471.51</v>
      </c>
    </row>
    <row r="9934" spans="1:7" x14ac:dyDescent="0.25">
      <c r="A9934" t="s">
        <v>311</v>
      </c>
      <c r="B9934" t="s">
        <v>314</v>
      </c>
      <c r="C9934" t="s">
        <v>454</v>
      </c>
      <c r="D9934" s="34">
        <v>45748</v>
      </c>
      <c r="E9934">
        <v>447.65</v>
      </c>
      <c r="F9934" s="24">
        <v>23.86</v>
      </c>
      <c r="G9934" s="24">
        <f t="shared" si="155"/>
        <v>471.51</v>
      </c>
    </row>
    <row r="9935" spans="1:7" x14ac:dyDescent="0.25">
      <c r="A9935" t="s">
        <v>311</v>
      </c>
      <c r="B9935" t="s">
        <v>314</v>
      </c>
      <c r="C9935" t="s">
        <v>455</v>
      </c>
      <c r="D9935" s="34">
        <v>45748</v>
      </c>
      <c r="E9935">
        <v>447.65</v>
      </c>
      <c r="F9935" s="24">
        <v>23.86</v>
      </c>
      <c r="G9935" s="24">
        <f t="shared" si="155"/>
        <v>471.51</v>
      </c>
    </row>
    <row r="9936" spans="1:7" x14ac:dyDescent="0.25">
      <c r="A9936" t="s">
        <v>311</v>
      </c>
      <c r="B9936" t="s">
        <v>314</v>
      </c>
      <c r="C9936" t="s">
        <v>456</v>
      </c>
      <c r="D9936" s="34">
        <v>45748</v>
      </c>
      <c r="E9936">
        <v>447.65</v>
      </c>
      <c r="F9936" s="24">
        <v>23.86</v>
      </c>
      <c r="G9936" s="24">
        <f t="shared" si="155"/>
        <v>471.51</v>
      </c>
    </row>
    <row r="9937" spans="1:7" x14ac:dyDescent="0.25">
      <c r="A9937" t="s">
        <v>311</v>
      </c>
      <c r="B9937" t="s">
        <v>314</v>
      </c>
      <c r="C9937" t="s">
        <v>457</v>
      </c>
      <c r="D9937" s="34">
        <v>45748</v>
      </c>
      <c r="E9937">
        <v>447.65</v>
      </c>
      <c r="F9937" s="24">
        <v>23.86</v>
      </c>
      <c r="G9937" s="24">
        <f t="shared" si="155"/>
        <v>471.51</v>
      </c>
    </row>
    <row r="9938" spans="1:7" x14ac:dyDescent="0.25">
      <c r="A9938" t="s">
        <v>311</v>
      </c>
      <c r="B9938" t="s">
        <v>314</v>
      </c>
      <c r="C9938" t="s">
        <v>458</v>
      </c>
      <c r="D9938" s="34">
        <v>45748</v>
      </c>
      <c r="E9938">
        <v>447.65</v>
      </c>
      <c r="F9938" s="24">
        <v>23.86</v>
      </c>
      <c r="G9938" s="24">
        <f t="shared" si="155"/>
        <v>471.51</v>
      </c>
    </row>
    <row r="9939" spans="1:7" x14ac:dyDescent="0.25">
      <c r="A9939" t="s">
        <v>311</v>
      </c>
      <c r="B9939" t="s">
        <v>314</v>
      </c>
      <c r="C9939" t="s">
        <v>459</v>
      </c>
      <c r="D9939" s="34">
        <v>45748</v>
      </c>
      <c r="E9939">
        <v>447.65</v>
      </c>
      <c r="F9939" s="24">
        <v>23.86</v>
      </c>
      <c r="G9939" s="24">
        <f t="shared" si="155"/>
        <v>471.51</v>
      </c>
    </row>
    <row r="9940" spans="1:7" x14ac:dyDescent="0.25">
      <c r="A9940" t="s">
        <v>311</v>
      </c>
      <c r="B9940" t="s">
        <v>314</v>
      </c>
      <c r="C9940" t="s">
        <v>460</v>
      </c>
      <c r="D9940" s="34">
        <v>45748</v>
      </c>
      <c r="E9940">
        <v>447.65</v>
      </c>
      <c r="F9940" s="24">
        <v>23.86</v>
      </c>
      <c r="G9940" s="24">
        <f t="shared" si="155"/>
        <v>471.51</v>
      </c>
    </row>
    <row r="9941" spans="1:7" x14ac:dyDescent="0.25">
      <c r="A9941" t="s">
        <v>311</v>
      </c>
      <c r="B9941" t="s">
        <v>314</v>
      </c>
      <c r="C9941" t="s">
        <v>461</v>
      </c>
      <c r="D9941" s="34">
        <v>45748</v>
      </c>
      <c r="E9941">
        <v>447.65</v>
      </c>
      <c r="F9941" s="24">
        <v>23.86</v>
      </c>
      <c r="G9941" s="24">
        <f t="shared" si="155"/>
        <v>471.51</v>
      </c>
    </row>
    <row r="9942" spans="1:7" x14ac:dyDescent="0.25">
      <c r="A9942" t="s">
        <v>311</v>
      </c>
      <c r="B9942" t="s">
        <v>314</v>
      </c>
      <c r="C9942" t="s">
        <v>462</v>
      </c>
      <c r="D9942" s="34">
        <v>45748</v>
      </c>
      <c r="E9942">
        <v>447.65</v>
      </c>
      <c r="F9942" s="24">
        <v>23.86</v>
      </c>
      <c r="G9942" s="24">
        <f t="shared" si="155"/>
        <v>471.51</v>
      </c>
    </row>
    <row r="9943" spans="1:7" x14ac:dyDescent="0.25">
      <c r="A9943" t="s">
        <v>311</v>
      </c>
      <c r="B9943" t="s">
        <v>314</v>
      </c>
      <c r="C9943" t="s">
        <v>463</v>
      </c>
      <c r="D9943" s="34">
        <v>45748</v>
      </c>
      <c r="E9943">
        <v>447.65</v>
      </c>
      <c r="F9943" s="24">
        <v>23.86</v>
      </c>
      <c r="G9943" s="24">
        <f t="shared" si="155"/>
        <v>471.51</v>
      </c>
    </row>
    <row r="9944" spans="1:7" x14ac:dyDescent="0.25">
      <c r="A9944" t="s">
        <v>311</v>
      </c>
      <c r="B9944" t="s">
        <v>314</v>
      </c>
      <c r="C9944" t="s">
        <v>464</v>
      </c>
      <c r="D9944" s="34">
        <v>45748</v>
      </c>
      <c r="E9944">
        <v>447.65</v>
      </c>
      <c r="F9944" s="24">
        <v>23.86</v>
      </c>
      <c r="G9944" s="24">
        <f t="shared" si="155"/>
        <v>471.51</v>
      </c>
    </row>
    <row r="9945" spans="1:7" x14ac:dyDescent="0.25">
      <c r="A9945" t="s">
        <v>311</v>
      </c>
      <c r="B9945" t="s">
        <v>314</v>
      </c>
      <c r="C9945" t="s">
        <v>465</v>
      </c>
      <c r="D9945" s="34">
        <v>45748</v>
      </c>
      <c r="E9945">
        <v>447.65</v>
      </c>
      <c r="F9945" s="24">
        <v>23.86</v>
      </c>
      <c r="G9945" s="24">
        <f t="shared" si="155"/>
        <v>471.51</v>
      </c>
    </row>
    <row r="9946" spans="1:7" x14ac:dyDescent="0.25">
      <c r="A9946" t="s">
        <v>311</v>
      </c>
      <c r="B9946" t="s">
        <v>314</v>
      </c>
      <c r="C9946" t="s">
        <v>466</v>
      </c>
      <c r="D9946" s="34">
        <v>45748</v>
      </c>
      <c r="E9946">
        <v>447.65</v>
      </c>
      <c r="F9946" s="24">
        <v>23.86</v>
      </c>
      <c r="G9946" s="24">
        <f t="shared" si="155"/>
        <v>471.51</v>
      </c>
    </row>
    <row r="9947" spans="1:7" x14ac:dyDescent="0.25">
      <c r="A9947" t="s">
        <v>311</v>
      </c>
      <c r="B9947" t="s">
        <v>314</v>
      </c>
      <c r="C9947" t="s">
        <v>467</v>
      </c>
      <c r="D9947" s="34">
        <v>45748</v>
      </c>
      <c r="E9947">
        <v>447.65</v>
      </c>
      <c r="F9947" s="24">
        <v>23.86</v>
      </c>
      <c r="G9947" s="24">
        <f t="shared" si="155"/>
        <v>471.51</v>
      </c>
    </row>
    <row r="9948" spans="1:7" x14ac:dyDescent="0.25">
      <c r="A9948" t="s">
        <v>311</v>
      </c>
      <c r="B9948" t="s">
        <v>314</v>
      </c>
      <c r="C9948" t="s">
        <v>468</v>
      </c>
      <c r="D9948" s="34">
        <v>45748</v>
      </c>
      <c r="E9948">
        <v>447.65</v>
      </c>
      <c r="F9948" s="24">
        <v>23.86</v>
      </c>
      <c r="G9948" s="24">
        <f t="shared" si="155"/>
        <v>471.51</v>
      </c>
    </row>
    <row r="9949" spans="1:7" x14ac:dyDescent="0.25">
      <c r="A9949" t="s">
        <v>311</v>
      </c>
      <c r="B9949" t="s">
        <v>314</v>
      </c>
      <c r="C9949" t="s">
        <v>469</v>
      </c>
      <c r="D9949" s="34">
        <v>45748</v>
      </c>
      <c r="E9949">
        <v>447.65</v>
      </c>
      <c r="F9949" s="24">
        <v>23.86</v>
      </c>
      <c r="G9949" s="24">
        <f t="shared" si="155"/>
        <v>471.51</v>
      </c>
    </row>
    <row r="9950" spans="1:7" x14ac:dyDescent="0.25">
      <c r="A9950" t="s">
        <v>311</v>
      </c>
      <c r="B9950" t="s">
        <v>314</v>
      </c>
      <c r="C9950" t="s">
        <v>470</v>
      </c>
      <c r="D9950" s="34">
        <v>45748</v>
      </c>
      <c r="E9950">
        <v>447.65</v>
      </c>
      <c r="F9950" s="24">
        <v>23.86</v>
      </c>
      <c r="G9950" s="24">
        <f t="shared" si="155"/>
        <v>471.51</v>
      </c>
    </row>
    <row r="9951" spans="1:7" x14ac:dyDescent="0.25">
      <c r="A9951" t="s">
        <v>311</v>
      </c>
      <c r="B9951" t="s">
        <v>314</v>
      </c>
      <c r="C9951" t="s">
        <v>471</v>
      </c>
      <c r="D9951" s="34">
        <v>45748</v>
      </c>
      <c r="E9951">
        <v>447.65</v>
      </c>
      <c r="F9951" s="24">
        <v>23.86</v>
      </c>
      <c r="G9951" s="24">
        <f t="shared" si="155"/>
        <v>471.51</v>
      </c>
    </row>
    <row r="9952" spans="1:7" x14ac:dyDescent="0.25">
      <c r="A9952" t="s">
        <v>311</v>
      </c>
      <c r="B9952" t="s">
        <v>314</v>
      </c>
      <c r="C9952" t="s">
        <v>472</v>
      </c>
      <c r="D9952" s="34">
        <v>45748</v>
      </c>
      <c r="E9952">
        <v>447.65</v>
      </c>
      <c r="F9952" s="24">
        <v>23.86</v>
      </c>
      <c r="G9952" s="24">
        <f t="shared" si="155"/>
        <v>471.51</v>
      </c>
    </row>
    <row r="9953" spans="1:7" x14ac:dyDescent="0.25">
      <c r="A9953" t="s">
        <v>311</v>
      </c>
      <c r="B9953" t="s">
        <v>314</v>
      </c>
      <c r="C9953" t="s">
        <v>473</v>
      </c>
      <c r="D9953" s="34">
        <v>45748</v>
      </c>
      <c r="E9953">
        <v>447.65</v>
      </c>
      <c r="F9953" s="24">
        <v>23.86</v>
      </c>
      <c r="G9953" s="24">
        <f t="shared" si="155"/>
        <v>471.51</v>
      </c>
    </row>
    <row r="9954" spans="1:7" x14ac:dyDescent="0.25">
      <c r="A9954" t="s">
        <v>311</v>
      </c>
      <c r="B9954" t="s">
        <v>314</v>
      </c>
      <c r="C9954" t="s">
        <v>474</v>
      </c>
      <c r="D9954" s="34">
        <v>45748</v>
      </c>
      <c r="E9954">
        <v>447.65</v>
      </c>
      <c r="F9954" s="24">
        <v>23.86</v>
      </c>
      <c r="G9954" s="24">
        <f t="shared" si="155"/>
        <v>471.51</v>
      </c>
    </row>
    <row r="9955" spans="1:7" x14ac:dyDescent="0.25">
      <c r="A9955" t="s">
        <v>311</v>
      </c>
      <c r="B9955" t="s">
        <v>314</v>
      </c>
      <c r="C9955" t="s">
        <v>475</v>
      </c>
      <c r="D9955" s="34">
        <v>45748</v>
      </c>
      <c r="E9955">
        <v>447.65</v>
      </c>
      <c r="F9955" s="24">
        <v>23.86</v>
      </c>
      <c r="G9955" s="24">
        <f t="shared" si="155"/>
        <v>471.51</v>
      </c>
    </row>
    <row r="9956" spans="1:7" x14ac:dyDescent="0.25">
      <c r="A9956" t="s">
        <v>311</v>
      </c>
      <c r="B9956" t="s">
        <v>314</v>
      </c>
      <c r="C9956" t="s">
        <v>476</v>
      </c>
      <c r="D9956" s="34">
        <v>45748</v>
      </c>
      <c r="E9956">
        <v>446.19</v>
      </c>
      <c r="F9956" s="24">
        <v>23.79</v>
      </c>
      <c r="G9956" s="24">
        <f t="shared" si="155"/>
        <v>469.98</v>
      </c>
    </row>
    <row r="9957" spans="1:7" x14ac:dyDescent="0.25">
      <c r="A9957" t="s">
        <v>311</v>
      </c>
      <c r="B9957" t="s">
        <v>314</v>
      </c>
      <c r="C9957" t="s">
        <v>477</v>
      </c>
      <c r="D9957" s="34">
        <v>45748</v>
      </c>
      <c r="E9957">
        <v>447.65</v>
      </c>
      <c r="F9957" s="24">
        <v>23.86</v>
      </c>
      <c r="G9957" s="24">
        <f t="shared" si="155"/>
        <v>471.51</v>
      </c>
    </row>
    <row r="9958" spans="1:7" x14ac:dyDescent="0.25">
      <c r="A9958" t="s">
        <v>311</v>
      </c>
      <c r="B9958" t="s">
        <v>314</v>
      </c>
      <c r="C9958" t="s">
        <v>478</v>
      </c>
      <c r="D9958" s="34">
        <v>45748</v>
      </c>
      <c r="E9958">
        <v>447.65</v>
      </c>
      <c r="F9958" s="24">
        <v>23.86</v>
      </c>
      <c r="G9958" s="24">
        <f t="shared" si="155"/>
        <v>471.51</v>
      </c>
    </row>
    <row r="9959" spans="1:7" x14ac:dyDescent="0.25">
      <c r="A9959" t="s">
        <v>311</v>
      </c>
      <c r="B9959" t="s">
        <v>314</v>
      </c>
      <c r="C9959" t="s">
        <v>479</v>
      </c>
      <c r="D9959" s="34">
        <v>45748</v>
      </c>
      <c r="E9959">
        <v>447.65</v>
      </c>
      <c r="F9959" s="24">
        <v>23.86</v>
      </c>
      <c r="G9959" s="24">
        <f t="shared" si="155"/>
        <v>471.51</v>
      </c>
    </row>
    <row r="9960" spans="1:7" x14ac:dyDescent="0.25">
      <c r="A9960" t="s">
        <v>311</v>
      </c>
      <c r="B9960" t="s">
        <v>314</v>
      </c>
      <c r="C9960" t="s">
        <v>480</v>
      </c>
      <c r="D9960" s="34">
        <v>45748</v>
      </c>
      <c r="E9960">
        <v>447.65</v>
      </c>
      <c r="F9960" s="24">
        <v>23.86</v>
      </c>
      <c r="G9960" s="24">
        <f t="shared" si="155"/>
        <v>471.51</v>
      </c>
    </row>
    <row r="9961" spans="1:7" x14ac:dyDescent="0.25">
      <c r="A9961" t="s">
        <v>311</v>
      </c>
      <c r="B9961" t="s">
        <v>314</v>
      </c>
      <c r="C9961" t="s">
        <v>481</v>
      </c>
      <c r="D9961" s="34">
        <v>45748</v>
      </c>
      <c r="E9961">
        <v>446.19</v>
      </c>
      <c r="F9961" s="24">
        <v>23.79</v>
      </c>
      <c r="G9961" s="24">
        <f t="shared" si="155"/>
        <v>469.98</v>
      </c>
    </row>
    <row r="9962" spans="1:7" x14ac:dyDescent="0.25">
      <c r="A9962" t="s">
        <v>311</v>
      </c>
      <c r="B9962" t="s">
        <v>314</v>
      </c>
      <c r="C9962" t="s">
        <v>482</v>
      </c>
      <c r="D9962" s="34">
        <v>45748</v>
      </c>
      <c r="E9962">
        <v>446.19</v>
      </c>
      <c r="F9962" s="24">
        <v>23.79</v>
      </c>
      <c r="G9962" s="24">
        <f t="shared" si="155"/>
        <v>469.98</v>
      </c>
    </row>
    <row r="9963" spans="1:7" x14ac:dyDescent="0.25">
      <c r="A9963" t="s">
        <v>311</v>
      </c>
      <c r="B9963" t="s">
        <v>314</v>
      </c>
      <c r="C9963" t="s">
        <v>483</v>
      </c>
      <c r="D9963" s="34">
        <v>45748</v>
      </c>
      <c r="E9963">
        <v>446.19</v>
      </c>
      <c r="F9963" s="24">
        <v>23.79</v>
      </c>
      <c r="G9963" s="24">
        <f t="shared" si="155"/>
        <v>469.98</v>
      </c>
    </row>
    <row r="9964" spans="1:7" x14ac:dyDescent="0.25">
      <c r="A9964" t="s">
        <v>311</v>
      </c>
      <c r="B9964" t="s">
        <v>314</v>
      </c>
      <c r="C9964" t="s">
        <v>484</v>
      </c>
      <c r="D9964" s="34">
        <v>45748</v>
      </c>
      <c r="E9964">
        <v>446.19</v>
      </c>
      <c r="F9964" s="24">
        <v>23.79</v>
      </c>
      <c r="G9964" s="24">
        <f t="shared" si="155"/>
        <v>469.98</v>
      </c>
    </row>
    <row r="9965" spans="1:7" x14ac:dyDescent="0.25">
      <c r="A9965" t="s">
        <v>311</v>
      </c>
      <c r="B9965" t="s">
        <v>314</v>
      </c>
      <c r="C9965" t="s">
        <v>485</v>
      </c>
      <c r="D9965" s="34">
        <v>45748</v>
      </c>
      <c r="E9965">
        <v>446.19</v>
      </c>
      <c r="F9965" s="24">
        <v>23.79</v>
      </c>
      <c r="G9965" s="24">
        <f t="shared" si="155"/>
        <v>469.98</v>
      </c>
    </row>
    <row r="9966" spans="1:7" x14ac:dyDescent="0.25">
      <c r="A9966" t="s">
        <v>311</v>
      </c>
      <c r="B9966" t="s">
        <v>314</v>
      </c>
      <c r="C9966" t="s">
        <v>486</v>
      </c>
      <c r="D9966" s="34">
        <v>45748</v>
      </c>
      <c r="E9966">
        <v>446.19</v>
      </c>
      <c r="F9966" s="24">
        <v>23.79</v>
      </c>
      <c r="G9966" s="24">
        <f t="shared" si="155"/>
        <v>469.98</v>
      </c>
    </row>
    <row r="9967" spans="1:7" x14ac:dyDescent="0.25">
      <c r="A9967" t="s">
        <v>311</v>
      </c>
      <c r="B9967" t="s">
        <v>314</v>
      </c>
      <c r="C9967" t="s">
        <v>487</v>
      </c>
      <c r="D9967" s="34">
        <v>45748</v>
      </c>
      <c r="E9967">
        <v>446.19</v>
      </c>
      <c r="F9967" s="24">
        <v>23.79</v>
      </c>
      <c r="G9967" s="24">
        <f t="shared" si="155"/>
        <v>469.98</v>
      </c>
    </row>
    <row r="9968" spans="1:7" x14ac:dyDescent="0.25">
      <c r="A9968" t="s">
        <v>311</v>
      </c>
      <c r="B9968" t="s">
        <v>314</v>
      </c>
      <c r="C9968" t="s">
        <v>488</v>
      </c>
      <c r="D9968" s="34">
        <v>45748</v>
      </c>
      <c r="E9968">
        <v>446.19</v>
      </c>
      <c r="F9968" s="24">
        <v>23.79</v>
      </c>
      <c r="G9968" s="24">
        <f t="shared" si="155"/>
        <v>469.98</v>
      </c>
    </row>
    <row r="9969" spans="1:7" x14ac:dyDescent="0.25">
      <c r="A9969" t="s">
        <v>311</v>
      </c>
      <c r="B9969" t="s">
        <v>314</v>
      </c>
      <c r="C9969" t="s">
        <v>489</v>
      </c>
      <c r="D9969" s="34">
        <v>45748</v>
      </c>
      <c r="E9969">
        <v>446.19</v>
      </c>
      <c r="F9969" s="24">
        <v>23.79</v>
      </c>
      <c r="G9969" s="24">
        <f t="shared" si="155"/>
        <v>469.98</v>
      </c>
    </row>
    <row r="9970" spans="1:7" x14ac:dyDescent="0.25">
      <c r="A9970" t="s">
        <v>311</v>
      </c>
      <c r="B9970" t="s">
        <v>314</v>
      </c>
      <c r="C9970" t="s">
        <v>490</v>
      </c>
      <c r="D9970" s="34">
        <v>45748</v>
      </c>
      <c r="E9970">
        <v>446.19</v>
      </c>
      <c r="F9970" s="24">
        <v>23.79</v>
      </c>
      <c r="G9970" s="24">
        <f t="shared" si="155"/>
        <v>469.98</v>
      </c>
    </row>
    <row r="9971" spans="1:7" x14ac:dyDescent="0.25">
      <c r="A9971" t="s">
        <v>311</v>
      </c>
      <c r="B9971" t="s">
        <v>314</v>
      </c>
      <c r="C9971" t="s">
        <v>491</v>
      </c>
      <c r="D9971" s="34">
        <v>45748</v>
      </c>
      <c r="E9971">
        <v>446.19</v>
      </c>
      <c r="F9971" s="24">
        <v>23.79</v>
      </c>
      <c r="G9971" s="24">
        <f t="shared" si="155"/>
        <v>469.98</v>
      </c>
    </row>
    <row r="9972" spans="1:7" x14ac:dyDescent="0.25">
      <c r="A9972" t="s">
        <v>311</v>
      </c>
      <c r="B9972" t="s">
        <v>314</v>
      </c>
      <c r="C9972" t="s">
        <v>492</v>
      </c>
      <c r="D9972" s="34">
        <v>45748</v>
      </c>
      <c r="E9972">
        <v>446.19</v>
      </c>
      <c r="F9972" s="24">
        <v>23.79</v>
      </c>
      <c r="G9972" s="24">
        <f t="shared" si="155"/>
        <v>469.98</v>
      </c>
    </row>
    <row r="9973" spans="1:7" x14ac:dyDescent="0.25">
      <c r="A9973" t="s">
        <v>311</v>
      </c>
      <c r="B9973" t="s">
        <v>314</v>
      </c>
      <c r="C9973" t="s">
        <v>493</v>
      </c>
      <c r="D9973" s="34">
        <v>45748</v>
      </c>
      <c r="E9973">
        <v>446.19</v>
      </c>
      <c r="F9973" s="24">
        <v>23.79</v>
      </c>
      <c r="G9973" s="24">
        <f t="shared" si="155"/>
        <v>469.98</v>
      </c>
    </row>
    <row r="9974" spans="1:7" x14ac:dyDescent="0.25">
      <c r="A9974" t="s">
        <v>311</v>
      </c>
      <c r="B9974" t="s">
        <v>314</v>
      </c>
      <c r="C9974" t="s">
        <v>494</v>
      </c>
      <c r="D9974" s="34">
        <v>45748</v>
      </c>
      <c r="E9974">
        <v>446.19</v>
      </c>
      <c r="F9974" s="24">
        <v>23.79</v>
      </c>
      <c r="G9974" s="24">
        <f t="shared" si="155"/>
        <v>469.98</v>
      </c>
    </row>
    <row r="9975" spans="1:7" x14ac:dyDescent="0.25">
      <c r="A9975" t="s">
        <v>311</v>
      </c>
      <c r="B9975" t="s">
        <v>314</v>
      </c>
      <c r="C9975" t="s">
        <v>495</v>
      </c>
      <c r="D9975" s="34">
        <v>45748</v>
      </c>
      <c r="E9975">
        <v>446.19</v>
      </c>
      <c r="F9975" s="24">
        <v>23.79</v>
      </c>
      <c r="G9975" s="24">
        <f t="shared" si="155"/>
        <v>469.98</v>
      </c>
    </row>
    <row r="9976" spans="1:7" x14ac:dyDescent="0.25">
      <c r="A9976" t="s">
        <v>311</v>
      </c>
      <c r="B9976" t="s">
        <v>314</v>
      </c>
      <c r="C9976" t="s">
        <v>496</v>
      </c>
      <c r="D9976" s="34">
        <v>45748</v>
      </c>
      <c r="E9976">
        <v>446.19</v>
      </c>
      <c r="F9976" s="24">
        <v>23.79</v>
      </c>
      <c r="G9976" s="24">
        <f t="shared" si="155"/>
        <v>469.98</v>
      </c>
    </row>
    <row r="9977" spans="1:7" x14ac:dyDescent="0.25">
      <c r="A9977" t="s">
        <v>311</v>
      </c>
      <c r="B9977" t="s">
        <v>314</v>
      </c>
      <c r="C9977" t="s">
        <v>497</v>
      </c>
      <c r="D9977" s="34">
        <v>45748</v>
      </c>
      <c r="E9977">
        <v>446.19</v>
      </c>
      <c r="F9977" s="24">
        <v>23.79</v>
      </c>
      <c r="G9977" s="24">
        <f t="shared" si="155"/>
        <v>469.98</v>
      </c>
    </row>
    <row r="9978" spans="1:7" x14ac:dyDescent="0.25">
      <c r="A9978" t="s">
        <v>311</v>
      </c>
      <c r="B9978" t="s">
        <v>314</v>
      </c>
      <c r="C9978" t="s">
        <v>498</v>
      </c>
      <c r="D9978" s="34">
        <v>45748</v>
      </c>
      <c r="E9978">
        <v>446.19</v>
      </c>
      <c r="F9978" s="24">
        <v>23.79</v>
      </c>
      <c r="G9978" s="24">
        <f t="shared" si="155"/>
        <v>469.98</v>
      </c>
    </row>
    <row r="9979" spans="1:7" x14ac:dyDescent="0.25">
      <c r="A9979" t="s">
        <v>311</v>
      </c>
      <c r="B9979" t="s">
        <v>314</v>
      </c>
      <c r="C9979" t="s">
        <v>499</v>
      </c>
      <c r="D9979" s="34">
        <v>45748</v>
      </c>
      <c r="E9979">
        <v>446.19</v>
      </c>
      <c r="F9979" s="24">
        <v>23.79</v>
      </c>
      <c r="G9979" s="24">
        <f t="shared" si="155"/>
        <v>469.98</v>
      </c>
    </row>
    <row r="9980" spans="1:7" x14ac:dyDescent="0.25">
      <c r="A9980" t="s">
        <v>311</v>
      </c>
      <c r="B9980" t="s">
        <v>314</v>
      </c>
      <c r="C9980" t="s">
        <v>500</v>
      </c>
      <c r="D9980" s="34">
        <v>45748</v>
      </c>
      <c r="E9980">
        <v>446.19</v>
      </c>
      <c r="F9980" s="24">
        <v>23.79</v>
      </c>
      <c r="G9980" s="24">
        <f t="shared" si="155"/>
        <v>469.98</v>
      </c>
    </row>
    <row r="9981" spans="1:7" x14ac:dyDescent="0.25">
      <c r="A9981" t="s">
        <v>311</v>
      </c>
      <c r="B9981" t="s">
        <v>314</v>
      </c>
      <c r="C9981" t="s">
        <v>501</v>
      </c>
      <c r="D9981" s="34">
        <v>45748</v>
      </c>
      <c r="E9981">
        <v>446.19</v>
      </c>
      <c r="F9981" s="24">
        <v>23.79</v>
      </c>
      <c r="G9981" s="24">
        <f t="shared" si="155"/>
        <v>469.98</v>
      </c>
    </row>
    <row r="9982" spans="1:7" x14ac:dyDescent="0.25">
      <c r="A9982" t="s">
        <v>311</v>
      </c>
      <c r="B9982" t="s">
        <v>314</v>
      </c>
      <c r="C9982" t="s">
        <v>502</v>
      </c>
      <c r="D9982" s="34">
        <v>45748</v>
      </c>
      <c r="E9982">
        <v>446.19</v>
      </c>
      <c r="F9982" s="24">
        <v>23.79</v>
      </c>
      <c r="G9982" s="24">
        <f t="shared" si="155"/>
        <v>469.98</v>
      </c>
    </row>
    <row r="9983" spans="1:7" x14ac:dyDescent="0.25">
      <c r="A9983" t="s">
        <v>311</v>
      </c>
      <c r="B9983" t="s">
        <v>314</v>
      </c>
      <c r="C9983" t="s">
        <v>503</v>
      </c>
      <c r="D9983" s="34">
        <v>45748</v>
      </c>
      <c r="E9983">
        <v>446.19</v>
      </c>
      <c r="F9983" s="24">
        <v>23.79</v>
      </c>
      <c r="G9983" s="24">
        <f t="shared" si="155"/>
        <v>469.98</v>
      </c>
    </row>
    <row r="9984" spans="1:7" x14ac:dyDescent="0.25">
      <c r="A9984" t="s">
        <v>311</v>
      </c>
      <c r="B9984" t="s">
        <v>314</v>
      </c>
      <c r="C9984" t="s">
        <v>504</v>
      </c>
      <c r="D9984" s="34">
        <v>45748</v>
      </c>
      <c r="E9984">
        <v>446.19</v>
      </c>
      <c r="F9984" s="24">
        <v>23.79</v>
      </c>
      <c r="G9984" s="24">
        <f t="shared" si="155"/>
        <v>469.98</v>
      </c>
    </row>
    <row r="9985" spans="1:7" x14ac:dyDescent="0.25">
      <c r="A9985" t="s">
        <v>311</v>
      </c>
      <c r="B9985" t="s">
        <v>314</v>
      </c>
      <c r="C9985" t="s">
        <v>505</v>
      </c>
      <c r="D9985" s="34">
        <v>45748</v>
      </c>
      <c r="E9985">
        <v>446.19</v>
      </c>
      <c r="F9985" s="24">
        <v>23.79</v>
      </c>
      <c r="G9985" s="24">
        <f t="shared" si="155"/>
        <v>469.98</v>
      </c>
    </row>
    <row r="9986" spans="1:7" x14ac:dyDescent="0.25">
      <c r="A9986" t="s">
        <v>311</v>
      </c>
      <c r="B9986" t="s">
        <v>312</v>
      </c>
      <c r="C9986" t="s">
        <v>313</v>
      </c>
      <c r="D9986" s="34">
        <v>45778</v>
      </c>
      <c r="E9986">
        <v>981418.64</v>
      </c>
      <c r="F9986" s="24">
        <v>217073.46</v>
      </c>
      <c r="G9986" s="24">
        <f t="shared" si="155"/>
        <v>1198492.1000000001</v>
      </c>
    </row>
    <row r="9987" spans="1:7" x14ac:dyDescent="0.25">
      <c r="A9987" t="s">
        <v>311</v>
      </c>
      <c r="B9987" t="s">
        <v>314</v>
      </c>
      <c r="C9987" t="s">
        <v>315</v>
      </c>
      <c r="D9987" s="34">
        <v>45778</v>
      </c>
      <c r="E9987">
        <v>447.56</v>
      </c>
      <c r="F9987" s="24">
        <v>22.42</v>
      </c>
      <c r="G9987" s="24">
        <f t="shared" ref="G9987:G10050" si="156">SUM(E9987:F9987)</f>
        <v>469.98</v>
      </c>
    </row>
    <row r="9988" spans="1:7" x14ac:dyDescent="0.25">
      <c r="A9988" t="s">
        <v>311</v>
      </c>
      <c r="B9988" t="s">
        <v>314</v>
      </c>
      <c r="C9988" t="s">
        <v>316</v>
      </c>
      <c r="D9988" s="34">
        <v>45778</v>
      </c>
      <c r="E9988">
        <v>449.01</v>
      </c>
      <c r="F9988" s="24">
        <v>22.5</v>
      </c>
      <c r="G9988" s="24">
        <f t="shared" si="156"/>
        <v>471.51</v>
      </c>
    </row>
    <row r="9989" spans="1:7" x14ac:dyDescent="0.25">
      <c r="A9989" t="s">
        <v>311</v>
      </c>
      <c r="B9989" t="s">
        <v>314</v>
      </c>
      <c r="C9989" t="s">
        <v>317</v>
      </c>
      <c r="D9989" s="34">
        <v>45778</v>
      </c>
      <c r="E9989">
        <v>447.56</v>
      </c>
      <c r="F9989" s="24">
        <v>22.42</v>
      </c>
      <c r="G9989" s="24">
        <f t="shared" si="156"/>
        <v>469.98</v>
      </c>
    </row>
    <row r="9990" spans="1:7" x14ac:dyDescent="0.25">
      <c r="A9990" t="s">
        <v>311</v>
      </c>
      <c r="B9990" t="s">
        <v>314</v>
      </c>
      <c r="C9990" t="s">
        <v>318</v>
      </c>
      <c r="D9990" s="34">
        <v>45778</v>
      </c>
      <c r="E9990">
        <v>449.01</v>
      </c>
      <c r="F9990" s="24">
        <v>22.5</v>
      </c>
      <c r="G9990" s="24">
        <f t="shared" si="156"/>
        <v>471.51</v>
      </c>
    </row>
    <row r="9991" spans="1:7" x14ac:dyDescent="0.25">
      <c r="A9991" t="s">
        <v>311</v>
      </c>
      <c r="B9991" t="s">
        <v>314</v>
      </c>
      <c r="C9991" t="s">
        <v>319</v>
      </c>
      <c r="D9991" s="34">
        <v>45778</v>
      </c>
      <c r="E9991">
        <v>449.01</v>
      </c>
      <c r="F9991" s="24">
        <v>22.5</v>
      </c>
      <c r="G9991" s="24">
        <f t="shared" si="156"/>
        <v>471.51</v>
      </c>
    </row>
    <row r="9992" spans="1:7" x14ac:dyDescent="0.25">
      <c r="A9992" t="s">
        <v>311</v>
      </c>
      <c r="B9992" t="s">
        <v>314</v>
      </c>
      <c r="C9992" t="s">
        <v>320</v>
      </c>
      <c r="D9992" s="34">
        <v>45778</v>
      </c>
      <c r="E9992">
        <v>449.01</v>
      </c>
      <c r="F9992" s="24">
        <v>22.5</v>
      </c>
      <c r="G9992" s="24">
        <f t="shared" si="156"/>
        <v>471.51</v>
      </c>
    </row>
    <row r="9993" spans="1:7" x14ac:dyDescent="0.25">
      <c r="A9993" t="s">
        <v>311</v>
      </c>
      <c r="B9993" t="s">
        <v>314</v>
      </c>
      <c r="C9993" t="s">
        <v>321</v>
      </c>
      <c r="D9993" s="34">
        <v>45778</v>
      </c>
      <c r="E9993">
        <v>447.56</v>
      </c>
      <c r="F9993" s="24">
        <v>22.42</v>
      </c>
      <c r="G9993" s="24">
        <f t="shared" si="156"/>
        <v>469.98</v>
      </c>
    </row>
    <row r="9994" spans="1:7" x14ac:dyDescent="0.25">
      <c r="A9994" t="s">
        <v>311</v>
      </c>
      <c r="B9994" t="s">
        <v>314</v>
      </c>
      <c r="C9994" t="s">
        <v>322</v>
      </c>
      <c r="D9994" s="34">
        <v>45778</v>
      </c>
      <c r="E9994">
        <v>449.01</v>
      </c>
      <c r="F9994" s="24">
        <v>22.5</v>
      </c>
      <c r="G9994" s="24">
        <f t="shared" si="156"/>
        <v>471.51</v>
      </c>
    </row>
    <row r="9995" spans="1:7" x14ac:dyDescent="0.25">
      <c r="A9995" t="s">
        <v>311</v>
      </c>
      <c r="B9995" t="s">
        <v>314</v>
      </c>
      <c r="C9995" t="s">
        <v>323</v>
      </c>
      <c r="D9995" s="34">
        <v>45778</v>
      </c>
      <c r="E9995">
        <v>447.56</v>
      </c>
      <c r="F9995" s="24">
        <v>22.42</v>
      </c>
      <c r="G9995" s="24">
        <f t="shared" si="156"/>
        <v>469.98</v>
      </c>
    </row>
    <row r="9996" spans="1:7" x14ac:dyDescent="0.25">
      <c r="A9996" t="s">
        <v>311</v>
      </c>
      <c r="B9996" t="s">
        <v>314</v>
      </c>
      <c r="C9996" t="s">
        <v>324</v>
      </c>
      <c r="D9996" s="34">
        <v>45778</v>
      </c>
      <c r="E9996">
        <v>449.01</v>
      </c>
      <c r="F9996" s="24">
        <v>22.5</v>
      </c>
      <c r="G9996" s="24">
        <f t="shared" si="156"/>
        <v>471.51</v>
      </c>
    </row>
    <row r="9997" spans="1:7" x14ac:dyDescent="0.25">
      <c r="A9997" t="s">
        <v>311</v>
      </c>
      <c r="B9997" t="s">
        <v>314</v>
      </c>
      <c r="C9997" t="s">
        <v>325</v>
      </c>
      <c r="D9997" s="34">
        <v>45778</v>
      </c>
      <c r="E9997">
        <v>447.56</v>
      </c>
      <c r="F9997" s="24">
        <v>22.42</v>
      </c>
      <c r="G9997" s="24">
        <f t="shared" si="156"/>
        <v>469.98</v>
      </c>
    </row>
    <row r="9998" spans="1:7" x14ac:dyDescent="0.25">
      <c r="A9998" t="s">
        <v>311</v>
      </c>
      <c r="B9998" t="s">
        <v>314</v>
      </c>
      <c r="C9998" t="s">
        <v>326</v>
      </c>
      <c r="D9998" s="34">
        <v>45778</v>
      </c>
      <c r="E9998">
        <v>449.01</v>
      </c>
      <c r="F9998" s="24">
        <v>22.5</v>
      </c>
      <c r="G9998" s="24">
        <f t="shared" si="156"/>
        <v>471.51</v>
      </c>
    </row>
    <row r="9999" spans="1:7" x14ac:dyDescent="0.25">
      <c r="A9999" t="s">
        <v>311</v>
      </c>
      <c r="B9999" t="s">
        <v>314</v>
      </c>
      <c r="C9999" t="s">
        <v>327</v>
      </c>
      <c r="D9999" s="34">
        <v>45778</v>
      </c>
      <c r="E9999">
        <v>449.01</v>
      </c>
      <c r="F9999" s="24">
        <v>22.5</v>
      </c>
      <c r="G9999" s="24">
        <f t="shared" si="156"/>
        <v>471.51</v>
      </c>
    </row>
    <row r="10000" spans="1:7" x14ac:dyDescent="0.25">
      <c r="A10000" t="s">
        <v>311</v>
      </c>
      <c r="B10000" t="s">
        <v>314</v>
      </c>
      <c r="C10000" t="s">
        <v>328</v>
      </c>
      <c r="D10000" s="34">
        <v>45778</v>
      </c>
      <c r="E10000">
        <v>449.01</v>
      </c>
      <c r="F10000" s="24">
        <v>22.5</v>
      </c>
      <c r="G10000" s="24">
        <f t="shared" si="156"/>
        <v>471.51</v>
      </c>
    </row>
    <row r="10001" spans="1:7" x14ac:dyDescent="0.25">
      <c r="A10001" t="s">
        <v>311</v>
      </c>
      <c r="B10001" t="s">
        <v>314</v>
      </c>
      <c r="C10001" t="s">
        <v>329</v>
      </c>
      <c r="D10001" s="34">
        <v>45778</v>
      </c>
      <c r="E10001">
        <v>449.01</v>
      </c>
      <c r="F10001" s="24">
        <v>22.5</v>
      </c>
      <c r="G10001" s="24">
        <f t="shared" si="156"/>
        <v>471.51</v>
      </c>
    </row>
    <row r="10002" spans="1:7" x14ac:dyDescent="0.25">
      <c r="A10002" t="s">
        <v>311</v>
      </c>
      <c r="B10002" t="s">
        <v>314</v>
      </c>
      <c r="C10002" t="s">
        <v>330</v>
      </c>
      <c r="D10002" s="34">
        <v>45778</v>
      </c>
      <c r="E10002">
        <v>447.56</v>
      </c>
      <c r="F10002" s="24">
        <v>22.42</v>
      </c>
      <c r="G10002" s="24">
        <f t="shared" si="156"/>
        <v>469.98</v>
      </c>
    </row>
    <row r="10003" spans="1:7" x14ac:dyDescent="0.25">
      <c r="A10003" t="s">
        <v>311</v>
      </c>
      <c r="B10003" t="s">
        <v>314</v>
      </c>
      <c r="C10003" t="s">
        <v>331</v>
      </c>
      <c r="D10003" s="34">
        <v>45778</v>
      </c>
      <c r="E10003">
        <v>449.01</v>
      </c>
      <c r="F10003" s="24">
        <v>22.5</v>
      </c>
      <c r="G10003" s="24">
        <f t="shared" si="156"/>
        <v>471.51</v>
      </c>
    </row>
    <row r="10004" spans="1:7" x14ac:dyDescent="0.25">
      <c r="A10004" t="s">
        <v>311</v>
      </c>
      <c r="B10004" t="s">
        <v>314</v>
      </c>
      <c r="C10004" t="s">
        <v>332</v>
      </c>
      <c r="D10004" s="34">
        <v>45778</v>
      </c>
      <c r="E10004">
        <v>449.01</v>
      </c>
      <c r="F10004" s="24">
        <v>22.5</v>
      </c>
      <c r="G10004" s="24">
        <f t="shared" si="156"/>
        <v>471.51</v>
      </c>
    </row>
    <row r="10005" spans="1:7" x14ac:dyDescent="0.25">
      <c r="A10005" t="s">
        <v>311</v>
      </c>
      <c r="B10005" t="s">
        <v>314</v>
      </c>
      <c r="C10005" t="s">
        <v>333</v>
      </c>
      <c r="D10005" s="34">
        <v>45778</v>
      </c>
      <c r="E10005">
        <v>449.01</v>
      </c>
      <c r="F10005" s="24">
        <v>22.5</v>
      </c>
      <c r="G10005" s="24">
        <f t="shared" si="156"/>
        <v>471.51</v>
      </c>
    </row>
    <row r="10006" spans="1:7" x14ac:dyDescent="0.25">
      <c r="A10006" t="s">
        <v>311</v>
      </c>
      <c r="B10006" t="s">
        <v>314</v>
      </c>
      <c r="C10006" t="s">
        <v>334</v>
      </c>
      <c r="D10006" s="34">
        <v>45778</v>
      </c>
      <c r="E10006">
        <v>447.56</v>
      </c>
      <c r="F10006" s="24">
        <v>22.42</v>
      </c>
      <c r="G10006" s="24">
        <f t="shared" si="156"/>
        <v>469.98</v>
      </c>
    </row>
    <row r="10007" spans="1:7" x14ac:dyDescent="0.25">
      <c r="A10007" t="s">
        <v>311</v>
      </c>
      <c r="B10007" t="s">
        <v>314</v>
      </c>
      <c r="C10007" t="s">
        <v>335</v>
      </c>
      <c r="D10007" s="34">
        <v>45778</v>
      </c>
      <c r="E10007">
        <v>449.01</v>
      </c>
      <c r="F10007" s="24">
        <v>22.5</v>
      </c>
      <c r="G10007" s="24">
        <f t="shared" si="156"/>
        <v>471.51</v>
      </c>
    </row>
    <row r="10008" spans="1:7" x14ac:dyDescent="0.25">
      <c r="A10008" t="s">
        <v>311</v>
      </c>
      <c r="B10008" t="s">
        <v>314</v>
      </c>
      <c r="C10008" t="s">
        <v>336</v>
      </c>
      <c r="D10008" s="34">
        <v>45778</v>
      </c>
      <c r="E10008">
        <v>449.01</v>
      </c>
      <c r="F10008" s="24">
        <v>22.5</v>
      </c>
      <c r="G10008" s="24">
        <f t="shared" si="156"/>
        <v>471.51</v>
      </c>
    </row>
    <row r="10009" spans="1:7" x14ac:dyDescent="0.25">
      <c r="A10009" t="s">
        <v>311</v>
      </c>
      <c r="B10009" t="s">
        <v>314</v>
      </c>
      <c r="C10009" t="s">
        <v>337</v>
      </c>
      <c r="D10009" s="34">
        <v>45778</v>
      </c>
      <c r="E10009">
        <v>447.56</v>
      </c>
      <c r="F10009" s="24">
        <v>22.42</v>
      </c>
      <c r="G10009" s="24">
        <f t="shared" si="156"/>
        <v>469.98</v>
      </c>
    </row>
    <row r="10010" spans="1:7" x14ac:dyDescent="0.25">
      <c r="A10010" t="s">
        <v>311</v>
      </c>
      <c r="B10010" t="s">
        <v>314</v>
      </c>
      <c r="C10010" t="s">
        <v>338</v>
      </c>
      <c r="D10010" s="34">
        <v>45778</v>
      </c>
      <c r="E10010">
        <v>447.56</v>
      </c>
      <c r="F10010" s="24">
        <v>22.42</v>
      </c>
      <c r="G10010" s="24">
        <f t="shared" si="156"/>
        <v>469.98</v>
      </c>
    </row>
    <row r="10011" spans="1:7" x14ac:dyDescent="0.25">
      <c r="A10011" t="s">
        <v>311</v>
      </c>
      <c r="B10011" t="s">
        <v>314</v>
      </c>
      <c r="C10011" t="s">
        <v>339</v>
      </c>
      <c r="D10011" s="34">
        <v>45778</v>
      </c>
      <c r="E10011">
        <v>447.56</v>
      </c>
      <c r="F10011" s="24">
        <v>22.42</v>
      </c>
      <c r="G10011" s="24">
        <f t="shared" si="156"/>
        <v>469.98</v>
      </c>
    </row>
    <row r="10012" spans="1:7" x14ac:dyDescent="0.25">
      <c r="A10012" t="s">
        <v>311</v>
      </c>
      <c r="B10012" t="s">
        <v>314</v>
      </c>
      <c r="C10012" t="s">
        <v>340</v>
      </c>
      <c r="D10012" s="34">
        <v>45778</v>
      </c>
      <c r="E10012">
        <v>447.56</v>
      </c>
      <c r="F10012" s="24">
        <v>22.42</v>
      </c>
      <c r="G10012" s="24">
        <f t="shared" si="156"/>
        <v>469.98</v>
      </c>
    </row>
    <row r="10013" spans="1:7" x14ac:dyDescent="0.25">
      <c r="A10013" t="s">
        <v>311</v>
      </c>
      <c r="B10013" t="s">
        <v>314</v>
      </c>
      <c r="C10013" t="s">
        <v>341</v>
      </c>
      <c r="D10013" s="34">
        <v>45778</v>
      </c>
      <c r="E10013">
        <v>447.56</v>
      </c>
      <c r="F10013" s="24">
        <v>22.42</v>
      </c>
      <c r="G10013" s="24">
        <f t="shared" si="156"/>
        <v>469.98</v>
      </c>
    </row>
    <row r="10014" spans="1:7" x14ac:dyDescent="0.25">
      <c r="A10014" t="s">
        <v>311</v>
      </c>
      <c r="B10014" t="s">
        <v>314</v>
      </c>
      <c r="C10014" t="s">
        <v>342</v>
      </c>
      <c r="D10014" s="34">
        <v>45778</v>
      </c>
      <c r="E10014">
        <v>447.56</v>
      </c>
      <c r="F10014" s="24">
        <v>22.42</v>
      </c>
      <c r="G10014" s="24">
        <f t="shared" si="156"/>
        <v>469.98</v>
      </c>
    </row>
    <row r="10015" spans="1:7" x14ac:dyDescent="0.25">
      <c r="A10015" t="s">
        <v>311</v>
      </c>
      <c r="B10015" t="s">
        <v>314</v>
      </c>
      <c r="C10015" t="s">
        <v>343</v>
      </c>
      <c r="D10015" s="34">
        <v>45778</v>
      </c>
      <c r="E10015">
        <v>447.56</v>
      </c>
      <c r="F10015" s="24">
        <v>22.42</v>
      </c>
      <c r="G10015" s="24">
        <f t="shared" si="156"/>
        <v>469.98</v>
      </c>
    </row>
    <row r="10016" spans="1:7" x14ac:dyDescent="0.25">
      <c r="A10016" t="s">
        <v>311</v>
      </c>
      <c r="B10016" t="s">
        <v>314</v>
      </c>
      <c r="C10016" t="s">
        <v>344</v>
      </c>
      <c r="D10016" s="34">
        <v>45778</v>
      </c>
      <c r="E10016">
        <v>447.56</v>
      </c>
      <c r="F10016" s="24">
        <v>22.42</v>
      </c>
      <c r="G10016" s="24">
        <f t="shared" si="156"/>
        <v>469.98</v>
      </c>
    </row>
    <row r="10017" spans="1:7" x14ac:dyDescent="0.25">
      <c r="A10017" t="s">
        <v>311</v>
      </c>
      <c r="B10017" t="s">
        <v>314</v>
      </c>
      <c r="C10017" t="s">
        <v>345</v>
      </c>
      <c r="D10017" s="34">
        <v>45778</v>
      </c>
      <c r="E10017">
        <v>447.56</v>
      </c>
      <c r="F10017" s="24">
        <v>22.42</v>
      </c>
      <c r="G10017" s="24">
        <f t="shared" si="156"/>
        <v>469.98</v>
      </c>
    </row>
    <row r="10018" spans="1:7" x14ac:dyDescent="0.25">
      <c r="A10018" t="s">
        <v>311</v>
      </c>
      <c r="B10018" t="s">
        <v>314</v>
      </c>
      <c r="C10018" t="s">
        <v>346</v>
      </c>
      <c r="D10018" s="34">
        <v>45778</v>
      </c>
      <c r="E10018">
        <v>447.56</v>
      </c>
      <c r="F10018" s="24">
        <v>22.42</v>
      </c>
      <c r="G10018" s="24">
        <f t="shared" si="156"/>
        <v>469.98</v>
      </c>
    </row>
    <row r="10019" spans="1:7" x14ac:dyDescent="0.25">
      <c r="A10019" t="s">
        <v>311</v>
      </c>
      <c r="B10019" t="s">
        <v>314</v>
      </c>
      <c r="C10019" t="s">
        <v>347</v>
      </c>
      <c r="D10019" s="34">
        <v>45778</v>
      </c>
      <c r="E10019">
        <v>447.56</v>
      </c>
      <c r="F10019" s="24">
        <v>22.42</v>
      </c>
      <c r="G10019" s="24">
        <f t="shared" si="156"/>
        <v>469.98</v>
      </c>
    </row>
    <row r="10020" spans="1:7" x14ac:dyDescent="0.25">
      <c r="A10020" t="s">
        <v>311</v>
      </c>
      <c r="B10020" t="s">
        <v>314</v>
      </c>
      <c r="C10020" t="s">
        <v>348</v>
      </c>
      <c r="D10020" s="34">
        <v>45778</v>
      </c>
      <c r="E10020">
        <v>447.56</v>
      </c>
      <c r="F10020" s="24">
        <v>22.42</v>
      </c>
      <c r="G10020" s="24">
        <f t="shared" si="156"/>
        <v>469.98</v>
      </c>
    </row>
    <row r="10021" spans="1:7" x14ac:dyDescent="0.25">
      <c r="A10021" t="s">
        <v>311</v>
      </c>
      <c r="B10021" t="s">
        <v>314</v>
      </c>
      <c r="C10021" t="s">
        <v>349</v>
      </c>
      <c r="D10021" s="34">
        <v>45778</v>
      </c>
      <c r="E10021">
        <v>449.01</v>
      </c>
      <c r="F10021" s="24">
        <v>22.5</v>
      </c>
      <c r="G10021" s="24">
        <f t="shared" si="156"/>
        <v>471.51</v>
      </c>
    </row>
    <row r="10022" spans="1:7" x14ac:dyDescent="0.25">
      <c r="A10022" t="s">
        <v>311</v>
      </c>
      <c r="B10022" t="s">
        <v>314</v>
      </c>
      <c r="C10022" t="s">
        <v>350</v>
      </c>
      <c r="D10022" s="34">
        <v>45778</v>
      </c>
      <c r="E10022">
        <v>447.56</v>
      </c>
      <c r="F10022" s="24">
        <v>22.42</v>
      </c>
      <c r="G10022" s="24">
        <f t="shared" si="156"/>
        <v>469.98</v>
      </c>
    </row>
    <row r="10023" spans="1:7" x14ac:dyDescent="0.25">
      <c r="A10023" t="s">
        <v>311</v>
      </c>
      <c r="B10023" t="s">
        <v>314</v>
      </c>
      <c r="C10023" t="s">
        <v>351</v>
      </c>
      <c r="D10023" s="34">
        <v>45778</v>
      </c>
      <c r="E10023">
        <v>449.01</v>
      </c>
      <c r="F10023" s="24">
        <v>22.5</v>
      </c>
      <c r="G10023" s="24">
        <f t="shared" si="156"/>
        <v>471.51</v>
      </c>
    </row>
    <row r="10024" spans="1:7" x14ac:dyDescent="0.25">
      <c r="A10024" t="s">
        <v>311</v>
      </c>
      <c r="B10024" t="s">
        <v>314</v>
      </c>
      <c r="C10024" t="s">
        <v>352</v>
      </c>
      <c r="D10024" s="34">
        <v>45778</v>
      </c>
      <c r="E10024">
        <v>449.01</v>
      </c>
      <c r="F10024" s="24">
        <v>22.5</v>
      </c>
      <c r="G10024" s="24">
        <f t="shared" si="156"/>
        <v>471.51</v>
      </c>
    </row>
    <row r="10025" spans="1:7" x14ac:dyDescent="0.25">
      <c r="A10025" t="s">
        <v>311</v>
      </c>
      <c r="B10025" t="s">
        <v>314</v>
      </c>
      <c r="C10025" t="s">
        <v>353</v>
      </c>
      <c r="D10025" s="34">
        <v>45778</v>
      </c>
      <c r="E10025">
        <v>447.56</v>
      </c>
      <c r="F10025" s="24">
        <v>22.42</v>
      </c>
      <c r="G10025" s="24">
        <f t="shared" si="156"/>
        <v>469.98</v>
      </c>
    </row>
    <row r="10026" spans="1:7" x14ac:dyDescent="0.25">
      <c r="A10026" t="s">
        <v>311</v>
      </c>
      <c r="B10026" t="s">
        <v>314</v>
      </c>
      <c r="C10026" t="s">
        <v>354</v>
      </c>
      <c r="D10026" s="34">
        <v>45778</v>
      </c>
      <c r="E10026">
        <v>449.01</v>
      </c>
      <c r="F10026" s="24">
        <v>22.5</v>
      </c>
      <c r="G10026" s="24">
        <f t="shared" si="156"/>
        <v>471.51</v>
      </c>
    </row>
    <row r="10027" spans="1:7" x14ac:dyDescent="0.25">
      <c r="A10027" t="s">
        <v>311</v>
      </c>
      <c r="B10027" t="s">
        <v>314</v>
      </c>
      <c r="C10027" t="s">
        <v>355</v>
      </c>
      <c r="D10027" s="34">
        <v>45778</v>
      </c>
      <c r="E10027">
        <v>449.01</v>
      </c>
      <c r="F10027" s="24">
        <v>22.5</v>
      </c>
      <c r="G10027" s="24">
        <f t="shared" si="156"/>
        <v>471.51</v>
      </c>
    </row>
    <row r="10028" spans="1:7" x14ac:dyDescent="0.25">
      <c r="A10028" t="s">
        <v>311</v>
      </c>
      <c r="B10028" t="s">
        <v>314</v>
      </c>
      <c r="C10028" t="s">
        <v>356</v>
      </c>
      <c r="D10028" s="34">
        <v>45778</v>
      </c>
      <c r="E10028">
        <v>449.01</v>
      </c>
      <c r="F10028" s="24">
        <v>22.5</v>
      </c>
      <c r="G10028" s="24">
        <f t="shared" si="156"/>
        <v>471.51</v>
      </c>
    </row>
    <row r="10029" spans="1:7" x14ac:dyDescent="0.25">
      <c r="A10029" t="s">
        <v>311</v>
      </c>
      <c r="B10029" t="s">
        <v>314</v>
      </c>
      <c r="C10029" t="s">
        <v>357</v>
      </c>
      <c r="D10029" s="34">
        <v>45778</v>
      </c>
      <c r="E10029">
        <v>449.01</v>
      </c>
      <c r="F10029" s="24">
        <v>22.5</v>
      </c>
      <c r="G10029" s="24">
        <f t="shared" si="156"/>
        <v>471.51</v>
      </c>
    </row>
    <row r="10030" spans="1:7" x14ac:dyDescent="0.25">
      <c r="A10030" t="s">
        <v>311</v>
      </c>
      <c r="B10030" t="s">
        <v>314</v>
      </c>
      <c r="C10030" t="s">
        <v>358</v>
      </c>
      <c r="D10030" s="34">
        <v>45778</v>
      </c>
      <c r="E10030">
        <v>449.01</v>
      </c>
      <c r="F10030" s="24">
        <v>22.5</v>
      </c>
      <c r="G10030" s="24">
        <f t="shared" si="156"/>
        <v>471.51</v>
      </c>
    </row>
    <row r="10031" spans="1:7" x14ac:dyDescent="0.25">
      <c r="A10031" t="s">
        <v>311</v>
      </c>
      <c r="B10031" t="s">
        <v>314</v>
      </c>
      <c r="C10031" t="s">
        <v>359</v>
      </c>
      <c r="D10031" s="34">
        <v>45778</v>
      </c>
      <c r="E10031">
        <v>449.01</v>
      </c>
      <c r="F10031" s="24">
        <v>22.5</v>
      </c>
      <c r="G10031" s="24">
        <f t="shared" si="156"/>
        <v>471.51</v>
      </c>
    </row>
    <row r="10032" spans="1:7" x14ac:dyDescent="0.25">
      <c r="A10032" t="s">
        <v>311</v>
      </c>
      <c r="B10032" t="s">
        <v>314</v>
      </c>
      <c r="C10032" t="s">
        <v>360</v>
      </c>
      <c r="D10032" s="34">
        <v>45778</v>
      </c>
      <c r="E10032">
        <v>449.01</v>
      </c>
      <c r="F10032" s="24">
        <v>22.5</v>
      </c>
      <c r="G10032" s="24">
        <f t="shared" si="156"/>
        <v>471.51</v>
      </c>
    </row>
    <row r="10033" spans="1:7" x14ac:dyDescent="0.25">
      <c r="A10033" t="s">
        <v>311</v>
      </c>
      <c r="B10033" t="s">
        <v>314</v>
      </c>
      <c r="C10033" t="s">
        <v>361</v>
      </c>
      <c r="D10033" s="34">
        <v>45778</v>
      </c>
      <c r="E10033">
        <v>449.01</v>
      </c>
      <c r="F10033" s="24">
        <v>22.5</v>
      </c>
      <c r="G10033" s="24">
        <f t="shared" si="156"/>
        <v>471.51</v>
      </c>
    </row>
    <row r="10034" spans="1:7" x14ac:dyDescent="0.25">
      <c r="A10034" t="s">
        <v>311</v>
      </c>
      <c r="B10034" t="s">
        <v>314</v>
      </c>
      <c r="C10034" t="s">
        <v>362</v>
      </c>
      <c r="D10034" s="34">
        <v>45778</v>
      </c>
      <c r="E10034">
        <v>449.01</v>
      </c>
      <c r="F10034" s="24">
        <v>22.5</v>
      </c>
      <c r="G10034" s="24">
        <f t="shared" si="156"/>
        <v>471.51</v>
      </c>
    </row>
    <row r="10035" spans="1:7" x14ac:dyDescent="0.25">
      <c r="A10035" t="s">
        <v>311</v>
      </c>
      <c r="B10035" t="s">
        <v>314</v>
      </c>
      <c r="C10035" t="s">
        <v>363</v>
      </c>
      <c r="D10035" s="34">
        <v>45778</v>
      </c>
      <c r="E10035">
        <v>449.01</v>
      </c>
      <c r="F10035" s="24">
        <v>22.5</v>
      </c>
      <c r="G10035" s="24">
        <f t="shared" si="156"/>
        <v>471.51</v>
      </c>
    </row>
    <row r="10036" spans="1:7" x14ac:dyDescent="0.25">
      <c r="A10036" t="s">
        <v>311</v>
      </c>
      <c r="B10036" t="s">
        <v>314</v>
      </c>
      <c r="C10036" t="s">
        <v>364</v>
      </c>
      <c r="D10036" s="34">
        <v>45778</v>
      </c>
      <c r="E10036">
        <v>449.01</v>
      </c>
      <c r="F10036" s="24">
        <v>22.5</v>
      </c>
      <c r="G10036" s="24">
        <f t="shared" si="156"/>
        <v>471.51</v>
      </c>
    </row>
    <row r="10037" spans="1:7" x14ac:dyDescent="0.25">
      <c r="A10037" t="s">
        <v>311</v>
      </c>
      <c r="B10037" t="s">
        <v>314</v>
      </c>
      <c r="C10037" t="s">
        <v>365</v>
      </c>
      <c r="D10037" s="34">
        <v>45778</v>
      </c>
      <c r="E10037">
        <v>449.01</v>
      </c>
      <c r="F10037" s="24">
        <v>22.5</v>
      </c>
      <c r="G10037" s="24">
        <f t="shared" si="156"/>
        <v>471.51</v>
      </c>
    </row>
    <row r="10038" spans="1:7" x14ac:dyDescent="0.25">
      <c r="A10038" t="s">
        <v>311</v>
      </c>
      <c r="B10038" t="s">
        <v>314</v>
      </c>
      <c r="C10038" t="s">
        <v>366</v>
      </c>
      <c r="D10038" s="34">
        <v>45778</v>
      </c>
      <c r="E10038">
        <v>449.01</v>
      </c>
      <c r="F10038" s="24">
        <v>22.5</v>
      </c>
      <c r="G10038" s="24">
        <f t="shared" si="156"/>
        <v>471.51</v>
      </c>
    </row>
    <row r="10039" spans="1:7" x14ac:dyDescent="0.25">
      <c r="A10039" t="s">
        <v>311</v>
      </c>
      <c r="B10039" t="s">
        <v>314</v>
      </c>
      <c r="C10039" t="s">
        <v>367</v>
      </c>
      <c r="D10039" s="34">
        <v>45778</v>
      </c>
      <c r="E10039">
        <v>447.56</v>
      </c>
      <c r="F10039" s="24">
        <v>22.42</v>
      </c>
      <c r="G10039" s="24">
        <f t="shared" si="156"/>
        <v>469.98</v>
      </c>
    </row>
    <row r="10040" spans="1:7" x14ac:dyDescent="0.25">
      <c r="A10040" t="s">
        <v>311</v>
      </c>
      <c r="B10040" t="s">
        <v>314</v>
      </c>
      <c r="C10040" t="s">
        <v>368</v>
      </c>
      <c r="D10040" s="34">
        <v>45778</v>
      </c>
      <c r="E10040">
        <v>449.01</v>
      </c>
      <c r="F10040" s="24">
        <v>22.5</v>
      </c>
      <c r="G10040" s="24">
        <f t="shared" si="156"/>
        <v>471.51</v>
      </c>
    </row>
    <row r="10041" spans="1:7" x14ac:dyDescent="0.25">
      <c r="A10041" t="s">
        <v>311</v>
      </c>
      <c r="B10041" t="s">
        <v>314</v>
      </c>
      <c r="C10041" t="s">
        <v>369</v>
      </c>
      <c r="D10041" s="34">
        <v>45778</v>
      </c>
      <c r="E10041">
        <v>449.01</v>
      </c>
      <c r="F10041" s="24">
        <v>22.5</v>
      </c>
      <c r="G10041" s="24">
        <f t="shared" si="156"/>
        <v>471.51</v>
      </c>
    </row>
    <row r="10042" spans="1:7" x14ac:dyDescent="0.25">
      <c r="A10042" t="s">
        <v>311</v>
      </c>
      <c r="B10042" t="s">
        <v>314</v>
      </c>
      <c r="C10042" t="s">
        <v>370</v>
      </c>
      <c r="D10042" s="34">
        <v>45778</v>
      </c>
      <c r="E10042">
        <v>449.01</v>
      </c>
      <c r="F10042" s="24">
        <v>22.5</v>
      </c>
      <c r="G10042" s="24">
        <f t="shared" si="156"/>
        <v>471.51</v>
      </c>
    </row>
    <row r="10043" spans="1:7" x14ac:dyDescent="0.25">
      <c r="A10043" t="s">
        <v>311</v>
      </c>
      <c r="B10043" t="s">
        <v>314</v>
      </c>
      <c r="C10043" t="s">
        <v>371</v>
      </c>
      <c r="D10043" s="34">
        <v>45778</v>
      </c>
      <c r="E10043">
        <v>449.01</v>
      </c>
      <c r="F10043" s="24">
        <v>22.5</v>
      </c>
      <c r="G10043" s="24">
        <f t="shared" si="156"/>
        <v>471.51</v>
      </c>
    </row>
    <row r="10044" spans="1:7" x14ac:dyDescent="0.25">
      <c r="A10044" t="s">
        <v>311</v>
      </c>
      <c r="B10044" t="s">
        <v>314</v>
      </c>
      <c r="C10044" t="s">
        <v>372</v>
      </c>
      <c r="D10044" s="34">
        <v>45778</v>
      </c>
      <c r="E10044">
        <v>449.01</v>
      </c>
      <c r="F10044" s="24">
        <v>22.5</v>
      </c>
      <c r="G10044" s="24">
        <f t="shared" si="156"/>
        <v>471.51</v>
      </c>
    </row>
    <row r="10045" spans="1:7" x14ac:dyDescent="0.25">
      <c r="A10045" t="s">
        <v>311</v>
      </c>
      <c r="B10045" t="s">
        <v>314</v>
      </c>
      <c r="C10045" t="s">
        <v>373</v>
      </c>
      <c r="D10045" s="34">
        <v>45778</v>
      </c>
      <c r="E10045">
        <v>449.01</v>
      </c>
      <c r="F10045" s="24">
        <v>22.5</v>
      </c>
      <c r="G10045" s="24">
        <f t="shared" si="156"/>
        <v>471.51</v>
      </c>
    </row>
    <row r="10046" spans="1:7" x14ac:dyDescent="0.25">
      <c r="A10046" t="s">
        <v>311</v>
      </c>
      <c r="B10046" t="s">
        <v>314</v>
      </c>
      <c r="C10046" t="s">
        <v>374</v>
      </c>
      <c r="D10046" s="34">
        <v>45778</v>
      </c>
      <c r="E10046">
        <v>447.56</v>
      </c>
      <c r="F10046" s="24">
        <v>22.42</v>
      </c>
      <c r="G10046" s="24">
        <f t="shared" si="156"/>
        <v>469.98</v>
      </c>
    </row>
    <row r="10047" spans="1:7" x14ac:dyDescent="0.25">
      <c r="A10047" t="s">
        <v>311</v>
      </c>
      <c r="B10047" t="s">
        <v>314</v>
      </c>
      <c r="C10047" t="s">
        <v>375</v>
      </c>
      <c r="D10047" s="34">
        <v>45778</v>
      </c>
      <c r="E10047">
        <v>449.01</v>
      </c>
      <c r="F10047" s="24">
        <v>22.5</v>
      </c>
      <c r="G10047" s="24">
        <f t="shared" si="156"/>
        <v>471.51</v>
      </c>
    </row>
    <row r="10048" spans="1:7" x14ac:dyDescent="0.25">
      <c r="A10048" t="s">
        <v>311</v>
      </c>
      <c r="B10048" t="s">
        <v>314</v>
      </c>
      <c r="C10048" t="s">
        <v>376</v>
      </c>
      <c r="D10048" s="34">
        <v>45778</v>
      </c>
      <c r="E10048">
        <v>449.01</v>
      </c>
      <c r="F10048" s="24">
        <v>22.5</v>
      </c>
      <c r="G10048" s="24">
        <f t="shared" si="156"/>
        <v>471.51</v>
      </c>
    </row>
    <row r="10049" spans="1:7" x14ac:dyDescent="0.25">
      <c r="A10049" t="s">
        <v>311</v>
      </c>
      <c r="B10049" t="s">
        <v>314</v>
      </c>
      <c r="C10049" t="s">
        <v>377</v>
      </c>
      <c r="D10049" s="34">
        <v>45778</v>
      </c>
      <c r="E10049">
        <v>449.01</v>
      </c>
      <c r="F10049" s="24">
        <v>22.5</v>
      </c>
      <c r="G10049" s="24">
        <f t="shared" si="156"/>
        <v>471.51</v>
      </c>
    </row>
    <row r="10050" spans="1:7" x14ac:dyDescent="0.25">
      <c r="A10050" t="s">
        <v>311</v>
      </c>
      <c r="B10050" t="s">
        <v>314</v>
      </c>
      <c r="C10050" t="s">
        <v>378</v>
      </c>
      <c r="D10050" s="34">
        <v>45778</v>
      </c>
      <c r="E10050">
        <v>449.01</v>
      </c>
      <c r="F10050" s="24">
        <v>22.5</v>
      </c>
      <c r="G10050" s="24">
        <f t="shared" si="156"/>
        <v>471.51</v>
      </c>
    </row>
    <row r="10051" spans="1:7" x14ac:dyDescent="0.25">
      <c r="A10051" t="s">
        <v>311</v>
      </c>
      <c r="B10051" t="s">
        <v>314</v>
      </c>
      <c r="C10051" t="s">
        <v>379</v>
      </c>
      <c r="D10051" s="34">
        <v>45778</v>
      </c>
      <c r="E10051">
        <v>447.56</v>
      </c>
      <c r="F10051" s="24">
        <v>22.42</v>
      </c>
      <c r="G10051" s="24">
        <f t="shared" ref="G10051:G10114" si="157">SUM(E10051:F10051)</f>
        <v>469.98</v>
      </c>
    </row>
    <row r="10052" spans="1:7" x14ac:dyDescent="0.25">
      <c r="A10052" t="s">
        <v>311</v>
      </c>
      <c r="B10052" t="s">
        <v>314</v>
      </c>
      <c r="C10052" t="s">
        <v>380</v>
      </c>
      <c r="D10052" s="34">
        <v>45778</v>
      </c>
      <c r="E10052">
        <v>447.56</v>
      </c>
      <c r="F10052" s="24">
        <v>22.42</v>
      </c>
      <c r="G10052" s="24">
        <f t="shared" si="157"/>
        <v>469.98</v>
      </c>
    </row>
    <row r="10053" spans="1:7" x14ac:dyDescent="0.25">
      <c r="A10053" t="s">
        <v>311</v>
      </c>
      <c r="B10053" t="s">
        <v>314</v>
      </c>
      <c r="C10053" t="s">
        <v>381</v>
      </c>
      <c r="D10053" s="34">
        <v>45778</v>
      </c>
      <c r="E10053">
        <v>447.56</v>
      </c>
      <c r="F10053" s="24">
        <v>22.42</v>
      </c>
      <c r="G10053" s="24">
        <f t="shared" si="157"/>
        <v>469.98</v>
      </c>
    </row>
    <row r="10054" spans="1:7" x14ac:dyDescent="0.25">
      <c r="A10054" t="s">
        <v>311</v>
      </c>
      <c r="B10054" t="s">
        <v>314</v>
      </c>
      <c r="C10054" t="s">
        <v>382</v>
      </c>
      <c r="D10054" s="34">
        <v>45778</v>
      </c>
      <c r="E10054">
        <v>447.56</v>
      </c>
      <c r="F10054" s="24">
        <v>22.42</v>
      </c>
      <c r="G10054" s="24">
        <f t="shared" si="157"/>
        <v>469.98</v>
      </c>
    </row>
    <row r="10055" spans="1:7" x14ac:dyDescent="0.25">
      <c r="A10055" t="s">
        <v>311</v>
      </c>
      <c r="B10055" t="s">
        <v>314</v>
      </c>
      <c r="C10055" t="s">
        <v>383</v>
      </c>
      <c r="D10055" s="34">
        <v>45778</v>
      </c>
      <c r="E10055">
        <v>447.56</v>
      </c>
      <c r="F10055" s="24">
        <v>22.42</v>
      </c>
      <c r="G10055" s="24">
        <f t="shared" si="157"/>
        <v>469.98</v>
      </c>
    </row>
    <row r="10056" spans="1:7" x14ac:dyDescent="0.25">
      <c r="A10056" t="s">
        <v>311</v>
      </c>
      <c r="B10056" t="s">
        <v>314</v>
      </c>
      <c r="C10056" t="s">
        <v>384</v>
      </c>
      <c r="D10056" s="34">
        <v>45778</v>
      </c>
      <c r="E10056">
        <v>447.56</v>
      </c>
      <c r="F10056" s="24">
        <v>22.42</v>
      </c>
      <c r="G10056" s="24">
        <f t="shared" si="157"/>
        <v>469.98</v>
      </c>
    </row>
    <row r="10057" spans="1:7" x14ac:dyDescent="0.25">
      <c r="A10057" t="s">
        <v>311</v>
      </c>
      <c r="B10057" t="s">
        <v>314</v>
      </c>
      <c r="C10057" t="s">
        <v>385</v>
      </c>
      <c r="D10057" s="34">
        <v>45778</v>
      </c>
      <c r="E10057">
        <v>447.56</v>
      </c>
      <c r="F10057" s="24">
        <v>22.42</v>
      </c>
      <c r="G10057" s="24">
        <f t="shared" si="157"/>
        <v>469.98</v>
      </c>
    </row>
    <row r="10058" spans="1:7" x14ac:dyDescent="0.25">
      <c r="A10058" t="s">
        <v>311</v>
      </c>
      <c r="B10058" t="s">
        <v>314</v>
      </c>
      <c r="C10058" t="s">
        <v>386</v>
      </c>
      <c r="D10058" s="34">
        <v>45778</v>
      </c>
      <c r="E10058">
        <v>447.56</v>
      </c>
      <c r="F10058" s="24">
        <v>22.42</v>
      </c>
      <c r="G10058" s="24">
        <f t="shared" si="157"/>
        <v>469.98</v>
      </c>
    </row>
    <row r="10059" spans="1:7" x14ac:dyDescent="0.25">
      <c r="A10059" t="s">
        <v>311</v>
      </c>
      <c r="B10059" t="s">
        <v>314</v>
      </c>
      <c r="C10059" t="s">
        <v>387</v>
      </c>
      <c r="D10059" s="34">
        <v>45778</v>
      </c>
      <c r="E10059">
        <v>447.56</v>
      </c>
      <c r="F10059" s="24">
        <v>22.42</v>
      </c>
      <c r="G10059" s="24">
        <f t="shared" si="157"/>
        <v>469.98</v>
      </c>
    </row>
    <row r="10060" spans="1:7" x14ac:dyDescent="0.25">
      <c r="A10060" t="s">
        <v>311</v>
      </c>
      <c r="B10060" t="s">
        <v>314</v>
      </c>
      <c r="C10060" t="s">
        <v>388</v>
      </c>
      <c r="D10060" s="34">
        <v>45778</v>
      </c>
      <c r="E10060">
        <v>447.56</v>
      </c>
      <c r="F10060" s="24">
        <v>22.42</v>
      </c>
      <c r="G10060" s="24">
        <f t="shared" si="157"/>
        <v>469.98</v>
      </c>
    </row>
    <row r="10061" spans="1:7" x14ac:dyDescent="0.25">
      <c r="A10061" t="s">
        <v>311</v>
      </c>
      <c r="B10061" t="s">
        <v>314</v>
      </c>
      <c r="C10061" t="s">
        <v>389</v>
      </c>
      <c r="D10061" s="34">
        <v>45778</v>
      </c>
      <c r="E10061">
        <v>447.56</v>
      </c>
      <c r="F10061" s="24">
        <v>22.42</v>
      </c>
      <c r="G10061" s="24">
        <f t="shared" si="157"/>
        <v>469.98</v>
      </c>
    </row>
    <row r="10062" spans="1:7" x14ac:dyDescent="0.25">
      <c r="A10062" t="s">
        <v>311</v>
      </c>
      <c r="B10062" t="s">
        <v>314</v>
      </c>
      <c r="C10062" t="s">
        <v>390</v>
      </c>
      <c r="D10062" s="34">
        <v>45778</v>
      </c>
      <c r="E10062">
        <v>447.56</v>
      </c>
      <c r="F10062" s="24">
        <v>22.42</v>
      </c>
      <c r="G10062" s="24">
        <f t="shared" si="157"/>
        <v>469.98</v>
      </c>
    </row>
    <row r="10063" spans="1:7" x14ac:dyDescent="0.25">
      <c r="A10063" t="s">
        <v>311</v>
      </c>
      <c r="B10063" t="s">
        <v>314</v>
      </c>
      <c r="C10063" t="s">
        <v>391</v>
      </c>
      <c r="D10063" s="34">
        <v>45778</v>
      </c>
      <c r="E10063">
        <v>447.56</v>
      </c>
      <c r="F10063" s="24">
        <v>22.42</v>
      </c>
      <c r="G10063" s="24">
        <f t="shared" si="157"/>
        <v>469.98</v>
      </c>
    </row>
    <row r="10064" spans="1:7" x14ac:dyDescent="0.25">
      <c r="A10064" t="s">
        <v>311</v>
      </c>
      <c r="B10064" t="s">
        <v>314</v>
      </c>
      <c r="C10064" t="s">
        <v>392</v>
      </c>
      <c r="D10064" s="34">
        <v>45778</v>
      </c>
      <c r="E10064">
        <v>447.56</v>
      </c>
      <c r="F10064" s="24">
        <v>22.42</v>
      </c>
      <c r="G10064" s="24">
        <f t="shared" si="157"/>
        <v>469.98</v>
      </c>
    </row>
    <row r="10065" spans="1:7" x14ac:dyDescent="0.25">
      <c r="A10065" t="s">
        <v>311</v>
      </c>
      <c r="B10065" t="s">
        <v>314</v>
      </c>
      <c r="C10065" t="s">
        <v>393</v>
      </c>
      <c r="D10065" s="34">
        <v>45778</v>
      </c>
      <c r="E10065">
        <v>447.56</v>
      </c>
      <c r="F10065" s="24">
        <v>22.42</v>
      </c>
      <c r="G10065" s="24">
        <f t="shared" si="157"/>
        <v>469.98</v>
      </c>
    </row>
    <row r="10066" spans="1:7" x14ac:dyDescent="0.25">
      <c r="A10066" t="s">
        <v>311</v>
      </c>
      <c r="B10066" t="s">
        <v>314</v>
      </c>
      <c r="C10066" t="s">
        <v>394</v>
      </c>
      <c r="D10066" s="34">
        <v>45778</v>
      </c>
      <c r="E10066">
        <v>447.56</v>
      </c>
      <c r="F10066" s="24">
        <v>22.42</v>
      </c>
      <c r="G10066" s="24">
        <f t="shared" si="157"/>
        <v>469.98</v>
      </c>
    </row>
    <row r="10067" spans="1:7" x14ac:dyDescent="0.25">
      <c r="A10067" t="s">
        <v>311</v>
      </c>
      <c r="B10067" t="s">
        <v>314</v>
      </c>
      <c r="C10067" t="s">
        <v>395</v>
      </c>
      <c r="D10067" s="34">
        <v>45778</v>
      </c>
      <c r="E10067">
        <v>447.56</v>
      </c>
      <c r="F10067" s="24">
        <v>22.42</v>
      </c>
      <c r="G10067" s="24">
        <f t="shared" si="157"/>
        <v>469.98</v>
      </c>
    </row>
    <row r="10068" spans="1:7" x14ac:dyDescent="0.25">
      <c r="A10068" t="s">
        <v>311</v>
      </c>
      <c r="B10068" t="s">
        <v>314</v>
      </c>
      <c r="C10068" t="s">
        <v>396</v>
      </c>
      <c r="D10068" s="34">
        <v>45778</v>
      </c>
      <c r="E10068">
        <v>447.56</v>
      </c>
      <c r="F10068" s="24">
        <v>22.42</v>
      </c>
      <c r="G10068" s="24">
        <f t="shared" si="157"/>
        <v>469.98</v>
      </c>
    </row>
    <row r="10069" spans="1:7" x14ac:dyDescent="0.25">
      <c r="A10069" t="s">
        <v>311</v>
      </c>
      <c r="B10069" t="s">
        <v>314</v>
      </c>
      <c r="C10069" t="s">
        <v>397</v>
      </c>
      <c r="D10069" s="34">
        <v>45778</v>
      </c>
      <c r="E10069">
        <v>447.56</v>
      </c>
      <c r="F10069" s="24">
        <v>22.42</v>
      </c>
      <c r="G10069" s="24">
        <f t="shared" si="157"/>
        <v>469.98</v>
      </c>
    </row>
    <row r="10070" spans="1:7" x14ac:dyDescent="0.25">
      <c r="A10070" t="s">
        <v>311</v>
      </c>
      <c r="B10070" t="s">
        <v>314</v>
      </c>
      <c r="C10070" t="s">
        <v>398</v>
      </c>
      <c r="D10070" s="34">
        <v>45778</v>
      </c>
      <c r="E10070">
        <v>447.56</v>
      </c>
      <c r="F10070" s="24">
        <v>22.42</v>
      </c>
      <c r="G10070" s="24">
        <f t="shared" si="157"/>
        <v>469.98</v>
      </c>
    </row>
    <row r="10071" spans="1:7" x14ac:dyDescent="0.25">
      <c r="A10071" t="s">
        <v>311</v>
      </c>
      <c r="B10071" t="s">
        <v>314</v>
      </c>
      <c r="C10071" t="s">
        <v>399</v>
      </c>
      <c r="D10071" s="34">
        <v>45778</v>
      </c>
      <c r="E10071">
        <v>447.56</v>
      </c>
      <c r="F10071" s="24">
        <v>22.42</v>
      </c>
      <c r="G10071" s="24">
        <f t="shared" si="157"/>
        <v>469.98</v>
      </c>
    </row>
    <row r="10072" spans="1:7" x14ac:dyDescent="0.25">
      <c r="A10072" t="s">
        <v>311</v>
      </c>
      <c r="B10072" t="s">
        <v>314</v>
      </c>
      <c r="C10072" t="s">
        <v>400</v>
      </c>
      <c r="D10072" s="34">
        <v>45778</v>
      </c>
      <c r="E10072">
        <v>447.56</v>
      </c>
      <c r="F10072" s="24">
        <v>22.42</v>
      </c>
      <c r="G10072" s="24">
        <f t="shared" si="157"/>
        <v>469.98</v>
      </c>
    </row>
    <row r="10073" spans="1:7" x14ac:dyDescent="0.25">
      <c r="A10073" t="s">
        <v>311</v>
      </c>
      <c r="B10073" t="s">
        <v>314</v>
      </c>
      <c r="C10073" t="s">
        <v>401</v>
      </c>
      <c r="D10073" s="34">
        <v>45778</v>
      </c>
      <c r="E10073">
        <v>447.56</v>
      </c>
      <c r="F10073" s="24">
        <v>22.42</v>
      </c>
      <c r="G10073" s="24">
        <f t="shared" si="157"/>
        <v>469.98</v>
      </c>
    </row>
    <row r="10074" spans="1:7" x14ac:dyDescent="0.25">
      <c r="A10074" t="s">
        <v>311</v>
      </c>
      <c r="B10074" t="s">
        <v>314</v>
      </c>
      <c r="C10074" t="s">
        <v>402</v>
      </c>
      <c r="D10074" s="34">
        <v>45778</v>
      </c>
      <c r="E10074">
        <v>447.56</v>
      </c>
      <c r="F10074" s="24">
        <v>22.42</v>
      </c>
      <c r="G10074" s="24">
        <f t="shared" si="157"/>
        <v>469.98</v>
      </c>
    </row>
    <row r="10075" spans="1:7" x14ac:dyDescent="0.25">
      <c r="A10075" t="s">
        <v>311</v>
      </c>
      <c r="B10075" t="s">
        <v>314</v>
      </c>
      <c r="C10075" t="s">
        <v>403</v>
      </c>
      <c r="D10075" s="34">
        <v>45778</v>
      </c>
      <c r="E10075">
        <v>447.56</v>
      </c>
      <c r="F10075" s="24">
        <v>22.42</v>
      </c>
      <c r="G10075" s="24">
        <f t="shared" si="157"/>
        <v>469.98</v>
      </c>
    </row>
    <row r="10076" spans="1:7" x14ac:dyDescent="0.25">
      <c r="A10076" t="s">
        <v>311</v>
      </c>
      <c r="B10076" t="s">
        <v>314</v>
      </c>
      <c r="C10076" t="s">
        <v>404</v>
      </c>
      <c r="D10076" s="34">
        <v>45778</v>
      </c>
      <c r="E10076">
        <v>447.56</v>
      </c>
      <c r="F10076" s="24">
        <v>22.42</v>
      </c>
      <c r="G10076" s="24">
        <f t="shared" si="157"/>
        <v>469.98</v>
      </c>
    </row>
    <row r="10077" spans="1:7" x14ac:dyDescent="0.25">
      <c r="A10077" t="s">
        <v>311</v>
      </c>
      <c r="B10077" t="s">
        <v>314</v>
      </c>
      <c r="C10077" t="s">
        <v>405</v>
      </c>
      <c r="D10077" s="34">
        <v>45778</v>
      </c>
      <c r="E10077">
        <v>447.56</v>
      </c>
      <c r="F10077" s="24">
        <v>22.42</v>
      </c>
      <c r="G10077" s="24">
        <f t="shared" si="157"/>
        <v>469.98</v>
      </c>
    </row>
    <row r="10078" spans="1:7" x14ac:dyDescent="0.25">
      <c r="A10078" t="s">
        <v>311</v>
      </c>
      <c r="B10078" t="s">
        <v>314</v>
      </c>
      <c r="C10078" t="s">
        <v>406</v>
      </c>
      <c r="D10078" s="34">
        <v>45778</v>
      </c>
      <c r="E10078">
        <v>447.56</v>
      </c>
      <c r="F10078" s="24">
        <v>22.42</v>
      </c>
      <c r="G10078" s="24">
        <f t="shared" si="157"/>
        <v>469.98</v>
      </c>
    </row>
    <row r="10079" spans="1:7" x14ac:dyDescent="0.25">
      <c r="A10079" t="s">
        <v>311</v>
      </c>
      <c r="B10079" t="s">
        <v>314</v>
      </c>
      <c r="C10079" t="s">
        <v>407</v>
      </c>
      <c r="D10079" s="34">
        <v>45778</v>
      </c>
      <c r="E10079">
        <v>447.56</v>
      </c>
      <c r="F10079" s="24">
        <v>22.42</v>
      </c>
      <c r="G10079" s="24">
        <f t="shared" si="157"/>
        <v>469.98</v>
      </c>
    </row>
    <row r="10080" spans="1:7" x14ac:dyDescent="0.25">
      <c r="A10080" t="s">
        <v>311</v>
      </c>
      <c r="B10080" t="s">
        <v>314</v>
      </c>
      <c r="C10080" t="s">
        <v>408</v>
      </c>
      <c r="D10080" s="34">
        <v>45778</v>
      </c>
      <c r="E10080">
        <v>447.56</v>
      </c>
      <c r="F10080" s="24">
        <v>22.42</v>
      </c>
      <c r="G10080" s="24">
        <f t="shared" si="157"/>
        <v>469.98</v>
      </c>
    </row>
    <row r="10081" spans="1:7" x14ac:dyDescent="0.25">
      <c r="A10081" t="s">
        <v>311</v>
      </c>
      <c r="B10081" t="s">
        <v>314</v>
      </c>
      <c r="C10081" t="s">
        <v>409</v>
      </c>
      <c r="D10081" s="34">
        <v>45778</v>
      </c>
      <c r="E10081">
        <v>447.56</v>
      </c>
      <c r="F10081" s="24">
        <v>22.42</v>
      </c>
      <c r="G10081" s="24">
        <f t="shared" si="157"/>
        <v>469.98</v>
      </c>
    </row>
    <row r="10082" spans="1:7" x14ac:dyDescent="0.25">
      <c r="A10082" t="s">
        <v>311</v>
      </c>
      <c r="B10082" t="s">
        <v>314</v>
      </c>
      <c r="C10082" t="s">
        <v>410</v>
      </c>
      <c r="D10082" s="34">
        <v>45778</v>
      </c>
      <c r="E10082">
        <v>447.56</v>
      </c>
      <c r="F10082" s="24">
        <v>22.42</v>
      </c>
      <c r="G10082" s="24">
        <f t="shared" si="157"/>
        <v>469.98</v>
      </c>
    </row>
    <row r="10083" spans="1:7" x14ac:dyDescent="0.25">
      <c r="A10083" t="s">
        <v>311</v>
      </c>
      <c r="B10083" t="s">
        <v>314</v>
      </c>
      <c r="C10083" t="s">
        <v>411</v>
      </c>
      <c r="D10083" s="34">
        <v>45778</v>
      </c>
      <c r="E10083">
        <v>447.56</v>
      </c>
      <c r="F10083" s="24">
        <v>22.42</v>
      </c>
      <c r="G10083" s="24">
        <f t="shared" si="157"/>
        <v>469.98</v>
      </c>
    </row>
    <row r="10084" spans="1:7" x14ac:dyDescent="0.25">
      <c r="A10084" t="s">
        <v>311</v>
      </c>
      <c r="B10084" t="s">
        <v>314</v>
      </c>
      <c r="C10084" t="s">
        <v>412</v>
      </c>
      <c r="D10084" s="34">
        <v>45778</v>
      </c>
      <c r="E10084">
        <v>447.56</v>
      </c>
      <c r="F10084" s="24">
        <v>22.42</v>
      </c>
      <c r="G10084" s="24">
        <f t="shared" si="157"/>
        <v>469.98</v>
      </c>
    </row>
    <row r="10085" spans="1:7" x14ac:dyDescent="0.25">
      <c r="A10085" t="s">
        <v>311</v>
      </c>
      <c r="B10085" t="s">
        <v>314</v>
      </c>
      <c r="C10085" t="s">
        <v>413</v>
      </c>
      <c r="D10085" s="34">
        <v>45778</v>
      </c>
      <c r="E10085">
        <v>447.56</v>
      </c>
      <c r="F10085" s="24">
        <v>22.42</v>
      </c>
      <c r="G10085" s="24">
        <f t="shared" si="157"/>
        <v>469.98</v>
      </c>
    </row>
    <row r="10086" spans="1:7" x14ac:dyDescent="0.25">
      <c r="A10086" t="s">
        <v>311</v>
      </c>
      <c r="B10086" t="s">
        <v>314</v>
      </c>
      <c r="C10086" t="s">
        <v>414</v>
      </c>
      <c r="D10086" s="34">
        <v>45778</v>
      </c>
      <c r="E10086">
        <v>447.56</v>
      </c>
      <c r="F10086" s="24">
        <v>22.42</v>
      </c>
      <c r="G10086" s="24">
        <f t="shared" si="157"/>
        <v>469.98</v>
      </c>
    </row>
    <row r="10087" spans="1:7" x14ac:dyDescent="0.25">
      <c r="A10087" t="s">
        <v>311</v>
      </c>
      <c r="B10087" t="s">
        <v>314</v>
      </c>
      <c r="C10087" t="s">
        <v>415</v>
      </c>
      <c r="D10087" s="34">
        <v>45778</v>
      </c>
      <c r="E10087">
        <v>447.56</v>
      </c>
      <c r="F10087" s="24">
        <v>22.42</v>
      </c>
      <c r="G10087" s="24">
        <f t="shared" si="157"/>
        <v>469.98</v>
      </c>
    </row>
    <row r="10088" spans="1:7" x14ac:dyDescent="0.25">
      <c r="A10088" t="s">
        <v>311</v>
      </c>
      <c r="B10088" t="s">
        <v>314</v>
      </c>
      <c r="C10088" t="s">
        <v>416</v>
      </c>
      <c r="D10088" s="34">
        <v>45778</v>
      </c>
      <c r="E10088">
        <v>447.56</v>
      </c>
      <c r="F10088" s="24">
        <v>22.42</v>
      </c>
      <c r="G10088" s="24">
        <f t="shared" si="157"/>
        <v>469.98</v>
      </c>
    </row>
    <row r="10089" spans="1:7" x14ac:dyDescent="0.25">
      <c r="A10089" t="s">
        <v>311</v>
      </c>
      <c r="B10089" t="s">
        <v>314</v>
      </c>
      <c r="C10089" t="s">
        <v>417</v>
      </c>
      <c r="D10089" s="34">
        <v>45778</v>
      </c>
      <c r="E10089">
        <v>447.56</v>
      </c>
      <c r="F10089" s="24">
        <v>22.42</v>
      </c>
      <c r="G10089" s="24">
        <f t="shared" si="157"/>
        <v>469.98</v>
      </c>
    </row>
    <row r="10090" spans="1:7" x14ac:dyDescent="0.25">
      <c r="A10090" t="s">
        <v>311</v>
      </c>
      <c r="B10090" t="s">
        <v>314</v>
      </c>
      <c r="C10090" t="s">
        <v>418</v>
      </c>
      <c r="D10090" s="34">
        <v>45778</v>
      </c>
      <c r="E10090">
        <v>447.56</v>
      </c>
      <c r="F10090" s="24">
        <v>22.42</v>
      </c>
      <c r="G10090" s="24">
        <f t="shared" si="157"/>
        <v>469.98</v>
      </c>
    </row>
    <row r="10091" spans="1:7" x14ac:dyDescent="0.25">
      <c r="A10091" t="s">
        <v>311</v>
      </c>
      <c r="B10091" t="s">
        <v>314</v>
      </c>
      <c r="C10091" t="s">
        <v>419</v>
      </c>
      <c r="D10091" s="34">
        <v>45778</v>
      </c>
      <c r="E10091">
        <v>447.56</v>
      </c>
      <c r="F10091" s="24">
        <v>22.42</v>
      </c>
      <c r="G10091" s="24">
        <f t="shared" si="157"/>
        <v>469.98</v>
      </c>
    </row>
    <row r="10092" spans="1:7" x14ac:dyDescent="0.25">
      <c r="A10092" t="s">
        <v>311</v>
      </c>
      <c r="B10092" t="s">
        <v>314</v>
      </c>
      <c r="C10092" t="s">
        <v>420</v>
      </c>
      <c r="D10092" s="34">
        <v>45778</v>
      </c>
      <c r="E10092">
        <v>447.56</v>
      </c>
      <c r="F10092" s="24">
        <v>22.42</v>
      </c>
      <c r="G10092" s="24">
        <f t="shared" si="157"/>
        <v>469.98</v>
      </c>
    </row>
    <row r="10093" spans="1:7" x14ac:dyDescent="0.25">
      <c r="A10093" t="s">
        <v>311</v>
      </c>
      <c r="B10093" t="s">
        <v>314</v>
      </c>
      <c r="C10093" t="s">
        <v>421</v>
      </c>
      <c r="D10093" s="34">
        <v>45778</v>
      </c>
      <c r="E10093">
        <v>447.56</v>
      </c>
      <c r="F10093" s="24">
        <v>22.42</v>
      </c>
      <c r="G10093" s="24">
        <f t="shared" si="157"/>
        <v>469.98</v>
      </c>
    </row>
    <row r="10094" spans="1:7" x14ac:dyDescent="0.25">
      <c r="A10094" t="s">
        <v>311</v>
      </c>
      <c r="B10094" t="s">
        <v>314</v>
      </c>
      <c r="C10094" t="s">
        <v>422</v>
      </c>
      <c r="D10094" s="34">
        <v>45778</v>
      </c>
      <c r="E10094">
        <v>447.56</v>
      </c>
      <c r="F10094" s="24">
        <v>22.42</v>
      </c>
      <c r="G10094" s="24">
        <f t="shared" si="157"/>
        <v>469.98</v>
      </c>
    </row>
    <row r="10095" spans="1:7" x14ac:dyDescent="0.25">
      <c r="A10095" t="s">
        <v>311</v>
      </c>
      <c r="B10095" t="s">
        <v>314</v>
      </c>
      <c r="C10095" t="s">
        <v>423</v>
      </c>
      <c r="D10095" s="34">
        <v>45778</v>
      </c>
      <c r="E10095">
        <v>447.56</v>
      </c>
      <c r="F10095" s="24">
        <v>22.42</v>
      </c>
      <c r="G10095" s="24">
        <f t="shared" si="157"/>
        <v>469.98</v>
      </c>
    </row>
    <row r="10096" spans="1:7" x14ac:dyDescent="0.25">
      <c r="A10096" t="s">
        <v>311</v>
      </c>
      <c r="B10096" t="s">
        <v>314</v>
      </c>
      <c r="C10096" t="s">
        <v>424</v>
      </c>
      <c r="D10096" s="34">
        <v>45778</v>
      </c>
      <c r="E10096">
        <v>447.56</v>
      </c>
      <c r="F10096" s="24">
        <v>22.42</v>
      </c>
      <c r="G10096" s="24">
        <f t="shared" si="157"/>
        <v>469.98</v>
      </c>
    </row>
    <row r="10097" spans="1:7" x14ac:dyDescent="0.25">
      <c r="A10097" t="s">
        <v>311</v>
      </c>
      <c r="B10097" t="s">
        <v>314</v>
      </c>
      <c r="C10097" t="s">
        <v>425</v>
      </c>
      <c r="D10097" s="34">
        <v>45778</v>
      </c>
      <c r="E10097">
        <v>447.56</v>
      </c>
      <c r="F10097" s="24">
        <v>22.42</v>
      </c>
      <c r="G10097" s="24">
        <f t="shared" si="157"/>
        <v>469.98</v>
      </c>
    </row>
    <row r="10098" spans="1:7" x14ac:dyDescent="0.25">
      <c r="A10098" t="s">
        <v>311</v>
      </c>
      <c r="B10098" t="s">
        <v>314</v>
      </c>
      <c r="C10098" t="s">
        <v>426</v>
      </c>
      <c r="D10098" s="34">
        <v>45778</v>
      </c>
      <c r="E10098">
        <v>449.01</v>
      </c>
      <c r="F10098" s="24">
        <v>22.5</v>
      </c>
      <c r="G10098" s="24">
        <f t="shared" si="157"/>
        <v>471.51</v>
      </c>
    </row>
    <row r="10099" spans="1:7" x14ac:dyDescent="0.25">
      <c r="A10099" t="s">
        <v>311</v>
      </c>
      <c r="B10099" t="s">
        <v>314</v>
      </c>
      <c r="C10099" t="s">
        <v>427</v>
      </c>
      <c r="D10099" s="34">
        <v>45778</v>
      </c>
      <c r="E10099">
        <v>447.56</v>
      </c>
      <c r="F10099" s="24">
        <v>22.42</v>
      </c>
      <c r="G10099" s="24">
        <f t="shared" si="157"/>
        <v>469.98</v>
      </c>
    </row>
    <row r="10100" spans="1:7" x14ac:dyDescent="0.25">
      <c r="A10100" t="s">
        <v>311</v>
      </c>
      <c r="B10100" t="s">
        <v>314</v>
      </c>
      <c r="C10100" t="s">
        <v>428</v>
      </c>
      <c r="D10100" s="34">
        <v>45778</v>
      </c>
      <c r="E10100">
        <v>447.56</v>
      </c>
      <c r="F10100" s="24">
        <v>22.42</v>
      </c>
      <c r="G10100" s="24">
        <f t="shared" si="157"/>
        <v>469.98</v>
      </c>
    </row>
    <row r="10101" spans="1:7" x14ac:dyDescent="0.25">
      <c r="A10101" t="s">
        <v>311</v>
      </c>
      <c r="B10101" t="s">
        <v>314</v>
      </c>
      <c r="C10101" t="s">
        <v>429</v>
      </c>
      <c r="D10101" s="34">
        <v>45778</v>
      </c>
      <c r="E10101">
        <v>447.56</v>
      </c>
      <c r="F10101" s="24">
        <v>22.42</v>
      </c>
      <c r="G10101" s="24">
        <f t="shared" si="157"/>
        <v>469.98</v>
      </c>
    </row>
    <row r="10102" spans="1:7" x14ac:dyDescent="0.25">
      <c r="A10102" t="s">
        <v>311</v>
      </c>
      <c r="B10102" t="s">
        <v>314</v>
      </c>
      <c r="C10102" t="s">
        <v>430</v>
      </c>
      <c r="D10102" s="34">
        <v>45778</v>
      </c>
      <c r="E10102">
        <v>449.01</v>
      </c>
      <c r="F10102" s="24">
        <v>22.5</v>
      </c>
      <c r="G10102" s="24">
        <f t="shared" si="157"/>
        <v>471.51</v>
      </c>
    </row>
    <row r="10103" spans="1:7" x14ac:dyDescent="0.25">
      <c r="A10103" t="s">
        <v>311</v>
      </c>
      <c r="B10103" t="s">
        <v>314</v>
      </c>
      <c r="C10103" t="s">
        <v>431</v>
      </c>
      <c r="D10103" s="34">
        <v>45778</v>
      </c>
      <c r="E10103">
        <v>449.01</v>
      </c>
      <c r="F10103" s="24">
        <v>22.5</v>
      </c>
      <c r="G10103" s="24">
        <f t="shared" si="157"/>
        <v>471.51</v>
      </c>
    </row>
    <row r="10104" spans="1:7" x14ac:dyDescent="0.25">
      <c r="A10104" t="s">
        <v>311</v>
      </c>
      <c r="B10104" t="s">
        <v>314</v>
      </c>
      <c r="C10104" t="s">
        <v>432</v>
      </c>
      <c r="D10104" s="34">
        <v>45778</v>
      </c>
      <c r="E10104">
        <v>449.01</v>
      </c>
      <c r="F10104" s="24">
        <v>22.5</v>
      </c>
      <c r="G10104" s="24">
        <f t="shared" si="157"/>
        <v>471.51</v>
      </c>
    </row>
    <row r="10105" spans="1:7" x14ac:dyDescent="0.25">
      <c r="A10105" t="s">
        <v>311</v>
      </c>
      <c r="B10105" t="s">
        <v>314</v>
      </c>
      <c r="C10105" t="s">
        <v>433</v>
      </c>
      <c r="D10105" s="34">
        <v>45778</v>
      </c>
      <c r="E10105">
        <v>449.01</v>
      </c>
      <c r="F10105" s="24">
        <v>22.5</v>
      </c>
      <c r="G10105" s="24">
        <f t="shared" si="157"/>
        <v>471.51</v>
      </c>
    </row>
    <row r="10106" spans="1:7" x14ac:dyDescent="0.25">
      <c r="A10106" t="s">
        <v>311</v>
      </c>
      <c r="B10106" t="s">
        <v>314</v>
      </c>
      <c r="C10106" t="s">
        <v>434</v>
      </c>
      <c r="D10106" s="34">
        <v>45778</v>
      </c>
      <c r="E10106">
        <v>449.01</v>
      </c>
      <c r="F10106" s="24">
        <v>22.5</v>
      </c>
      <c r="G10106" s="24">
        <f t="shared" si="157"/>
        <v>471.51</v>
      </c>
    </row>
    <row r="10107" spans="1:7" x14ac:dyDescent="0.25">
      <c r="A10107" t="s">
        <v>311</v>
      </c>
      <c r="B10107" t="s">
        <v>314</v>
      </c>
      <c r="C10107" t="s">
        <v>435</v>
      </c>
      <c r="D10107" s="34">
        <v>45778</v>
      </c>
      <c r="E10107">
        <v>449.01</v>
      </c>
      <c r="F10107" s="24">
        <v>22.5</v>
      </c>
      <c r="G10107" s="24">
        <f t="shared" si="157"/>
        <v>471.51</v>
      </c>
    </row>
    <row r="10108" spans="1:7" x14ac:dyDescent="0.25">
      <c r="A10108" t="s">
        <v>311</v>
      </c>
      <c r="B10108" t="s">
        <v>314</v>
      </c>
      <c r="C10108" t="s">
        <v>436</v>
      </c>
      <c r="D10108" s="34">
        <v>45778</v>
      </c>
      <c r="E10108">
        <v>449.01</v>
      </c>
      <c r="F10108" s="24">
        <v>22.5</v>
      </c>
      <c r="G10108" s="24">
        <f t="shared" si="157"/>
        <v>471.51</v>
      </c>
    </row>
    <row r="10109" spans="1:7" x14ac:dyDescent="0.25">
      <c r="A10109" t="s">
        <v>311</v>
      </c>
      <c r="B10109" t="s">
        <v>314</v>
      </c>
      <c r="C10109" t="s">
        <v>437</v>
      </c>
      <c r="D10109" s="34">
        <v>45778</v>
      </c>
      <c r="E10109">
        <v>449.01</v>
      </c>
      <c r="F10109" s="24">
        <v>22.5</v>
      </c>
      <c r="G10109" s="24">
        <f t="shared" si="157"/>
        <v>471.51</v>
      </c>
    </row>
    <row r="10110" spans="1:7" x14ac:dyDescent="0.25">
      <c r="A10110" t="s">
        <v>311</v>
      </c>
      <c r="B10110" t="s">
        <v>314</v>
      </c>
      <c r="C10110" t="s">
        <v>438</v>
      </c>
      <c r="D10110" s="34">
        <v>45778</v>
      </c>
      <c r="E10110">
        <v>449.01</v>
      </c>
      <c r="F10110" s="24">
        <v>22.5</v>
      </c>
      <c r="G10110" s="24">
        <f t="shared" si="157"/>
        <v>471.51</v>
      </c>
    </row>
    <row r="10111" spans="1:7" x14ac:dyDescent="0.25">
      <c r="A10111" t="s">
        <v>311</v>
      </c>
      <c r="B10111" t="s">
        <v>314</v>
      </c>
      <c r="C10111" t="s">
        <v>439</v>
      </c>
      <c r="D10111" s="34">
        <v>45778</v>
      </c>
      <c r="E10111">
        <v>449.01</v>
      </c>
      <c r="F10111" s="24">
        <v>22.5</v>
      </c>
      <c r="G10111" s="24">
        <f t="shared" si="157"/>
        <v>471.51</v>
      </c>
    </row>
    <row r="10112" spans="1:7" x14ac:dyDescent="0.25">
      <c r="A10112" t="s">
        <v>311</v>
      </c>
      <c r="B10112" t="s">
        <v>314</v>
      </c>
      <c r="C10112" t="s">
        <v>440</v>
      </c>
      <c r="D10112" s="34">
        <v>45778</v>
      </c>
      <c r="E10112">
        <v>449.01</v>
      </c>
      <c r="F10112" s="24">
        <v>22.5</v>
      </c>
      <c r="G10112" s="24">
        <f t="shared" si="157"/>
        <v>471.51</v>
      </c>
    </row>
    <row r="10113" spans="1:7" x14ac:dyDescent="0.25">
      <c r="A10113" t="s">
        <v>311</v>
      </c>
      <c r="B10113" t="s">
        <v>314</v>
      </c>
      <c r="C10113" t="s">
        <v>441</v>
      </c>
      <c r="D10113" s="34">
        <v>45778</v>
      </c>
      <c r="E10113">
        <v>449.01</v>
      </c>
      <c r="F10113" s="24">
        <v>22.5</v>
      </c>
      <c r="G10113" s="24">
        <f t="shared" si="157"/>
        <v>471.51</v>
      </c>
    </row>
    <row r="10114" spans="1:7" x14ac:dyDescent="0.25">
      <c r="A10114" t="s">
        <v>311</v>
      </c>
      <c r="B10114" t="s">
        <v>314</v>
      </c>
      <c r="C10114" t="s">
        <v>442</v>
      </c>
      <c r="D10114" s="34">
        <v>45778</v>
      </c>
      <c r="E10114">
        <v>449.01</v>
      </c>
      <c r="F10114" s="24">
        <v>22.5</v>
      </c>
      <c r="G10114" s="24">
        <f t="shared" si="157"/>
        <v>471.51</v>
      </c>
    </row>
    <row r="10115" spans="1:7" x14ac:dyDescent="0.25">
      <c r="A10115" t="s">
        <v>311</v>
      </c>
      <c r="B10115" t="s">
        <v>314</v>
      </c>
      <c r="C10115" t="s">
        <v>443</v>
      </c>
      <c r="D10115" s="34">
        <v>45778</v>
      </c>
      <c r="E10115">
        <v>449.01</v>
      </c>
      <c r="F10115" s="24">
        <v>22.5</v>
      </c>
      <c r="G10115" s="24">
        <f t="shared" ref="G10115:G10178" si="158">SUM(E10115:F10115)</f>
        <v>471.51</v>
      </c>
    </row>
    <row r="10116" spans="1:7" x14ac:dyDescent="0.25">
      <c r="A10116" t="s">
        <v>311</v>
      </c>
      <c r="B10116" t="s">
        <v>314</v>
      </c>
      <c r="C10116" t="s">
        <v>444</v>
      </c>
      <c r="D10116" s="34">
        <v>45778</v>
      </c>
      <c r="E10116">
        <v>449.01</v>
      </c>
      <c r="F10116" s="24">
        <v>22.5</v>
      </c>
      <c r="G10116" s="24">
        <f t="shared" si="158"/>
        <v>471.51</v>
      </c>
    </row>
    <row r="10117" spans="1:7" x14ac:dyDescent="0.25">
      <c r="A10117" t="s">
        <v>311</v>
      </c>
      <c r="B10117" t="s">
        <v>314</v>
      </c>
      <c r="C10117" t="s">
        <v>445</v>
      </c>
      <c r="D10117" s="34">
        <v>45778</v>
      </c>
      <c r="E10117">
        <v>449.01</v>
      </c>
      <c r="F10117" s="24">
        <v>22.5</v>
      </c>
      <c r="G10117" s="24">
        <f t="shared" si="158"/>
        <v>471.51</v>
      </c>
    </row>
    <row r="10118" spans="1:7" x14ac:dyDescent="0.25">
      <c r="A10118" t="s">
        <v>311</v>
      </c>
      <c r="B10118" t="s">
        <v>314</v>
      </c>
      <c r="C10118" t="s">
        <v>446</v>
      </c>
      <c r="D10118" s="34">
        <v>45778</v>
      </c>
      <c r="E10118">
        <v>449.01</v>
      </c>
      <c r="F10118" s="24">
        <v>22.5</v>
      </c>
      <c r="G10118" s="24">
        <f t="shared" si="158"/>
        <v>471.51</v>
      </c>
    </row>
    <row r="10119" spans="1:7" x14ac:dyDescent="0.25">
      <c r="A10119" t="s">
        <v>311</v>
      </c>
      <c r="B10119" t="s">
        <v>314</v>
      </c>
      <c r="C10119" t="s">
        <v>447</v>
      </c>
      <c r="D10119" s="34">
        <v>45778</v>
      </c>
      <c r="E10119">
        <v>449.01</v>
      </c>
      <c r="F10119" s="24">
        <v>22.5</v>
      </c>
      <c r="G10119" s="24">
        <f t="shared" si="158"/>
        <v>471.51</v>
      </c>
    </row>
    <row r="10120" spans="1:7" x14ac:dyDescent="0.25">
      <c r="A10120" t="s">
        <v>311</v>
      </c>
      <c r="B10120" t="s">
        <v>314</v>
      </c>
      <c r="C10120" t="s">
        <v>448</v>
      </c>
      <c r="D10120" s="34">
        <v>45778</v>
      </c>
      <c r="E10120">
        <v>449.01</v>
      </c>
      <c r="F10120" s="24">
        <v>22.5</v>
      </c>
      <c r="G10120" s="24">
        <f t="shared" si="158"/>
        <v>471.51</v>
      </c>
    </row>
    <row r="10121" spans="1:7" x14ac:dyDescent="0.25">
      <c r="A10121" t="s">
        <v>311</v>
      </c>
      <c r="B10121" t="s">
        <v>314</v>
      </c>
      <c r="C10121" t="s">
        <v>449</v>
      </c>
      <c r="D10121" s="34">
        <v>45778</v>
      </c>
      <c r="E10121">
        <v>449.01</v>
      </c>
      <c r="F10121" s="24">
        <v>22.5</v>
      </c>
      <c r="G10121" s="24">
        <f t="shared" si="158"/>
        <v>471.51</v>
      </c>
    </row>
    <row r="10122" spans="1:7" x14ac:dyDescent="0.25">
      <c r="A10122" t="s">
        <v>311</v>
      </c>
      <c r="B10122" t="s">
        <v>314</v>
      </c>
      <c r="C10122" t="s">
        <v>450</v>
      </c>
      <c r="D10122" s="34">
        <v>45778</v>
      </c>
      <c r="E10122">
        <v>449.01</v>
      </c>
      <c r="F10122" s="24">
        <v>22.5</v>
      </c>
      <c r="G10122" s="24">
        <f t="shared" si="158"/>
        <v>471.51</v>
      </c>
    </row>
    <row r="10123" spans="1:7" x14ac:dyDescent="0.25">
      <c r="A10123" t="s">
        <v>311</v>
      </c>
      <c r="B10123" t="s">
        <v>314</v>
      </c>
      <c r="C10123" t="s">
        <v>451</v>
      </c>
      <c r="D10123" s="34">
        <v>45778</v>
      </c>
      <c r="E10123">
        <v>449.01</v>
      </c>
      <c r="F10123" s="24">
        <v>22.5</v>
      </c>
      <c r="G10123" s="24">
        <f t="shared" si="158"/>
        <v>471.51</v>
      </c>
    </row>
    <row r="10124" spans="1:7" x14ac:dyDescent="0.25">
      <c r="A10124" t="s">
        <v>311</v>
      </c>
      <c r="B10124" t="s">
        <v>314</v>
      </c>
      <c r="C10124" t="s">
        <v>452</v>
      </c>
      <c r="D10124" s="34">
        <v>45778</v>
      </c>
      <c r="E10124">
        <v>449.01</v>
      </c>
      <c r="F10124" s="24">
        <v>22.5</v>
      </c>
      <c r="G10124" s="24">
        <f t="shared" si="158"/>
        <v>471.51</v>
      </c>
    </row>
    <row r="10125" spans="1:7" x14ac:dyDescent="0.25">
      <c r="A10125" t="s">
        <v>311</v>
      </c>
      <c r="B10125" t="s">
        <v>314</v>
      </c>
      <c r="C10125" t="s">
        <v>453</v>
      </c>
      <c r="D10125" s="34">
        <v>45778</v>
      </c>
      <c r="E10125">
        <v>449.01</v>
      </c>
      <c r="F10125" s="24">
        <v>22.5</v>
      </c>
      <c r="G10125" s="24">
        <f t="shared" si="158"/>
        <v>471.51</v>
      </c>
    </row>
    <row r="10126" spans="1:7" x14ac:dyDescent="0.25">
      <c r="A10126" t="s">
        <v>311</v>
      </c>
      <c r="B10126" t="s">
        <v>314</v>
      </c>
      <c r="C10126" t="s">
        <v>454</v>
      </c>
      <c r="D10126" s="34">
        <v>45778</v>
      </c>
      <c r="E10126">
        <v>449.01</v>
      </c>
      <c r="F10126" s="24">
        <v>22.5</v>
      </c>
      <c r="G10126" s="24">
        <f t="shared" si="158"/>
        <v>471.51</v>
      </c>
    </row>
    <row r="10127" spans="1:7" x14ac:dyDescent="0.25">
      <c r="A10127" t="s">
        <v>311</v>
      </c>
      <c r="B10127" t="s">
        <v>314</v>
      </c>
      <c r="C10127" t="s">
        <v>455</v>
      </c>
      <c r="D10127" s="34">
        <v>45778</v>
      </c>
      <c r="E10127">
        <v>449.01</v>
      </c>
      <c r="F10127" s="24">
        <v>22.5</v>
      </c>
      <c r="G10127" s="24">
        <f t="shared" si="158"/>
        <v>471.51</v>
      </c>
    </row>
    <row r="10128" spans="1:7" x14ac:dyDescent="0.25">
      <c r="A10128" t="s">
        <v>311</v>
      </c>
      <c r="B10128" t="s">
        <v>314</v>
      </c>
      <c r="C10128" t="s">
        <v>456</v>
      </c>
      <c r="D10128" s="34">
        <v>45778</v>
      </c>
      <c r="E10128">
        <v>449.01</v>
      </c>
      <c r="F10128" s="24">
        <v>22.5</v>
      </c>
      <c r="G10128" s="24">
        <f t="shared" si="158"/>
        <v>471.51</v>
      </c>
    </row>
    <row r="10129" spans="1:7" x14ac:dyDescent="0.25">
      <c r="A10129" t="s">
        <v>311</v>
      </c>
      <c r="B10129" t="s">
        <v>314</v>
      </c>
      <c r="C10129" t="s">
        <v>457</v>
      </c>
      <c r="D10129" s="34">
        <v>45778</v>
      </c>
      <c r="E10129">
        <v>449.01</v>
      </c>
      <c r="F10129" s="24">
        <v>22.5</v>
      </c>
      <c r="G10129" s="24">
        <f t="shared" si="158"/>
        <v>471.51</v>
      </c>
    </row>
    <row r="10130" spans="1:7" x14ac:dyDescent="0.25">
      <c r="A10130" t="s">
        <v>311</v>
      </c>
      <c r="B10130" t="s">
        <v>314</v>
      </c>
      <c r="C10130" t="s">
        <v>458</v>
      </c>
      <c r="D10130" s="34">
        <v>45778</v>
      </c>
      <c r="E10130">
        <v>449.01</v>
      </c>
      <c r="F10130" s="24">
        <v>22.5</v>
      </c>
      <c r="G10130" s="24">
        <f t="shared" si="158"/>
        <v>471.51</v>
      </c>
    </row>
    <row r="10131" spans="1:7" x14ac:dyDescent="0.25">
      <c r="A10131" t="s">
        <v>311</v>
      </c>
      <c r="B10131" t="s">
        <v>314</v>
      </c>
      <c r="C10131" t="s">
        <v>459</v>
      </c>
      <c r="D10131" s="34">
        <v>45778</v>
      </c>
      <c r="E10131">
        <v>449.01</v>
      </c>
      <c r="F10131" s="24">
        <v>22.5</v>
      </c>
      <c r="G10131" s="24">
        <f t="shared" si="158"/>
        <v>471.51</v>
      </c>
    </row>
    <row r="10132" spans="1:7" x14ac:dyDescent="0.25">
      <c r="A10132" t="s">
        <v>311</v>
      </c>
      <c r="B10132" t="s">
        <v>314</v>
      </c>
      <c r="C10132" t="s">
        <v>460</v>
      </c>
      <c r="D10132" s="34">
        <v>45778</v>
      </c>
      <c r="E10132">
        <v>449.01</v>
      </c>
      <c r="F10132" s="24">
        <v>22.5</v>
      </c>
      <c r="G10132" s="24">
        <f t="shared" si="158"/>
        <v>471.51</v>
      </c>
    </row>
    <row r="10133" spans="1:7" x14ac:dyDescent="0.25">
      <c r="A10133" t="s">
        <v>311</v>
      </c>
      <c r="B10133" t="s">
        <v>314</v>
      </c>
      <c r="C10133" t="s">
        <v>461</v>
      </c>
      <c r="D10133" s="34">
        <v>45778</v>
      </c>
      <c r="E10133">
        <v>449.01</v>
      </c>
      <c r="F10133" s="24">
        <v>22.5</v>
      </c>
      <c r="G10133" s="24">
        <f t="shared" si="158"/>
        <v>471.51</v>
      </c>
    </row>
    <row r="10134" spans="1:7" x14ac:dyDescent="0.25">
      <c r="A10134" t="s">
        <v>311</v>
      </c>
      <c r="B10134" t="s">
        <v>314</v>
      </c>
      <c r="C10134" t="s">
        <v>462</v>
      </c>
      <c r="D10134" s="34">
        <v>45778</v>
      </c>
      <c r="E10134">
        <v>449.01</v>
      </c>
      <c r="F10134" s="24">
        <v>22.5</v>
      </c>
      <c r="G10134" s="24">
        <f t="shared" si="158"/>
        <v>471.51</v>
      </c>
    </row>
    <row r="10135" spans="1:7" x14ac:dyDescent="0.25">
      <c r="A10135" t="s">
        <v>311</v>
      </c>
      <c r="B10135" t="s">
        <v>314</v>
      </c>
      <c r="C10135" t="s">
        <v>463</v>
      </c>
      <c r="D10135" s="34">
        <v>45778</v>
      </c>
      <c r="E10135">
        <v>449.01</v>
      </c>
      <c r="F10135" s="24">
        <v>22.5</v>
      </c>
      <c r="G10135" s="24">
        <f t="shared" si="158"/>
        <v>471.51</v>
      </c>
    </row>
    <row r="10136" spans="1:7" x14ac:dyDescent="0.25">
      <c r="A10136" t="s">
        <v>311</v>
      </c>
      <c r="B10136" t="s">
        <v>314</v>
      </c>
      <c r="C10136" t="s">
        <v>464</v>
      </c>
      <c r="D10136" s="34">
        <v>45778</v>
      </c>
      <c r="E10136">
        <v>449.01</v>
      </c>
      <c r="F10136" s="24">
        <v>22.5</v>
      </c>
      <c r="G10136" s="24">
        <f t="shared" si="158"/>
        <v>471.51</v>
      </c>
    </row>
    <row r="10137" spans="1:7" x14ac:dyDescent="0.25">
      <c r="A10137" t="s">
        <v>311</v>
      </c>
      <c r="B10137" t="s">
        <v>314</v>
      </c>
      <c r="C10137" t="s">
        <v>465</v>
      </c>
      <c r="D10137" s="34">
        <v>45778</v>
      </c>
      <c r="E10137">
        <v>449.01</v>
      </c>
      <c r="F10137" s="24">
        <v>22.5</v>
      </c>
      <c r="G10137" s="24">
        <f t="shared" si="158"/>
        <v>471.51</v>
      </c>
    </row>
    <row r="10138" spans="1:7" x14ac:dyDescent="0.25">
      <c r="A10138" t="s">
        <v>311</v>
      </c>
      <c r="B10138" t="s">
        <v>314</v>
      </c>
      <c r="C10138" t="s">
        <v>466</v>
      </c>
      <c r="D10138" s="34">
        <v>45778</v>
      </c>
      <c r="E10138">
        <v>449.01</v>
      </c>
      <c r="F10138" s="24">
        <v>22.5</v>
      </c>
      <c r="G10138" s="24">
        <f t="shared" si="158"/>
        <v>471.51</v>
      </c>
    </row>
    <row r="10139" spans="1:7" x14ac:dyDescent="0.25">
      <c r="A10139" t="s">
        <v>311</v>
      </c>
      <c r="B10139" t="s">
        <v>314</v>
      </c>
      <c r="C10139" t="s">
        <v>467</v>
      </c>
      <c r="D10139" s="34">
        <v>45778</v>
      </c>
      <c r="E10139">
        <v>449.01</v>
      </c>
      <c r="F10139" s="24">
        <v>22.5</v>
      </c>
      <c r="G10139" s="24">
        <f t="shared" si="158"/>
        <v>471.51</v>
      </c>
    </row>
    <row r="10140" spans="1:7" x14ac:dyDescent="0.25">
      <c r="A10140" t="s">
        <v>311</v>
      </c>
      <c r="B10140" t="s">
        <v>314</v>
      </c>
      <c r="C10140" t="s">
        <v>468</v>
      </c>
      <c r="D10140" s="34">
        <v>45778</v>
      </c>
      <c r="E10140">
        <v>449.01</v>
      </c>
      <c r="F10140" s="24">
        <v>22.5</v>
      </c>
      <c r="G10140" s="24">
        <f t="shared" si="158"/>
        <v>471.51</v>
      </c>
    </row>
    <row r="10141" spans="1:7" x14ac:dyDescent="0.25">
      <c r="A10141" t="s">
        <v>311</v>
      </c>
      <c r="B10141" t="s">
        <v>314</v>
      </c>
      <c r="C10141" t="s">
        <v>469</v>
      </c>
      <c r="D10141" s="34">
        <v>45778</v>
      </c>
      <c r="E10141">
        <v>449.01</v>
      </c>
      <c r="F10141" s="24">
        <v>22.5</v>
      </c>
      <c r="G10141" s="24">
        <f t="shared" si="158"/>
        <v>471.51</v>
      </c>
    </row>
    <row r="10142" spans="1:7" x14ac:dyDescent="0.25">
      <c r="A10142" t="s">
        <v>311</v>
      </c>
      <c r="B10142" t="s">
        <v>314</v>
      </c>
      <c r="C10142" t="s">
        <v>470</v>
      </c>
      <c r="D10142" s="34">
        <v>45778</v>
      </c>
      <c r="E10142">
        <v>449.01</v>
      </c>
      <c r="F10142" s="24">
        <v>22.5</v>
      </c>
      <c r="G10142" s="24">
        <f t="shared" si="158"/>
        <v>471.51</v>
      </c>
    </row>
    <row r="10143" spans="1:7" x14ac:dyDescent="0.25">
      <c r="A10143" t="s">
        <v>311</v>
      </c>
      <c r="B10143" t="s">
        <v>314</v>
      </c>
      <c r="C10143" t="s">
        <v>471</v>
      </c>
      <c r="D10143" s="34">
        <v>45778</v>
      </c>
      <c r="E10143">
        <v>449.01</v>
      </c>
      <c r="F10143" s="24">
        <v>22.5</v>
      </c>
      <c r="G10143" s="24">
        <f t="shared" si="158"/>
        <v>471.51</v>
      </c>
    </row>
    <row r="10144" spans="1:7" x14ac:dyDescent="0.25">
      <c r="A10144" t="s">
        <v>311</v>
      </c>
      <c r="B10144" t="s">
        <v>314</v>
      </c>
      <c r="C10144" t="s">
        <v>472</v>
      </c>
      <c r="D10144" s="34">
        <v>45778</v>
      </c>
      <c r="E10144">
        <v>449.01</v>
      </c>
      <c r="F10144" s="24">
        <v>22.5</v>
      </c>
      <c r="G10144" s="24">
        <f t="shared" si="158"/>
        <v>471.51</v>
      </c>
    </row>
    <row r="10145" spans="1:7" x14ac:dyDescent="0.25">
      <c r="A10145" t="s">
        <v>311</v>
      </c>
      <c r="B10145" t="s">
        <v>314</v>
      </c>
      <c r="C10145" t="s">
        <v>473</v>
      </c>
      <c r="D10145" s="34">
        <v>45778</v>
      </c>
      <c r="E10145">
        <v>449.01</v>
      </c>
      <c r="F10145" s="24">
        <v>22.5</v>
      </c>
      <c r="G10145" s="24">
        <f t="shared" si="158"/>
        <v>471.51</v>
      </c>
    </row>
    <row r="10146" spans="1:7" x14ac:dyDescent="0.25">
      <c r="A10146" t="s">
        <v>311</v>
      </c>
      <c r="B10146" t="s">
        <v>314</v>
      </c>
      <c r="C10146" t="s">
        <v>474</v>
      </c>
      <c r="D10146" s="34">
        <v>45778</v>
      </c>
      <c r="E10146">
        <v>449.01</v>
      </c>
      <c r="F10146" s="24">
        <v>22.5</v>
      </c>
      <c r="G10146" s="24">
        <f t="shared" si="158"/>
        <v>471.51</v>
      </c>
    </row>
    <row r="10147" spans="1:7" x14ac:dyDescent="0.25">
      <c r="A10147" t="s">
        <v>311</v>
      </c>
      <c r="B10147" t="s">
        <v>314</v>
      </c>
      <c r="C10147" t="s">
        <v>475</v>
      </c>
      <c r="D10147" s="34">
        <v>45778</v>
      </c>
      <c r="E10147">
        <v>449.01</v>
      </c>
      <c r="F10147" s="24">
        <v>22.5</v>
      </c>
      <c r="G10147" s="24">
        <f t="shared" si="158"/>
        <v>471.51</v>
      </c>
    </row>
    <row r="10148" spans="1:7" x14ac:dyDescent="0.25">
      <c r="A10148" t="s">
        <v>311</v>
      </c>
      <c r="B10148" t="s">
        <v>314</v>
      </c>
      <c r="C10148" t="s">
        <v>476</v>
      </c>
      <c r="D10148" s="34">
        <v>45778</v>
      </c>
      <c r="E10148">
        <v>447.56</v>
      </c>
      <c r="F10148" s="24">
        <v>22.42</v>
      </c>
      <c r="G10148" s="24">
        <f t="shared" si="158"/>
        <v>469.98</v>
      </c>
    </row>
    <row r="10149" spans="1:7" x14ac:dyDescent="0.25">
      <c r="A10149" t="s">
        <v>311</v>
      </c>
      <c r="B10149" t="s">
        <v>314</v>
      </c>
      <c r="C10149" t="s">
        <v>477</v>
      </c>
      <c r="D10149" s="34">
        <v>45778</v>
      </c>
      <c r="E10149">
        <v>449.01</v>
      </c>
      <c r="F10149" s="24">
        <v>22.5</v>
      </c>
      <c r="G10149" s="24">
        <f t="shared" si="158"/>
        <v>471.51</v>
      </c>
    </row>
    <row r="10150" spans="1:7" x14ac:dyDescent="0.25">
      <c r="A10150" t="s">
        <v>311</v>
      </c>
      <c r="B10150" t="s">
        <v>314</v>
      </c>
      <c r="C10150" t="s">
        <v>478</v>
      </c>
      <c r="D10150" s="34">
        <v>45778</v>
      </c>
      <c r="E10150">
        <v>449.01</v>
      </c>
      <c r="F10150" s="24">
        <v>22.5</v>
      </c>
      <c r="G10150" s="24">
        <f t="shared" si="158"/>
        <v>471.51</v>
      </c>
    </row>
    <row r="10151" spans="1:7" x14ac:dyDescent="0.25">
      <c r="A10151" t="s">
        <v>311</v>
      </c>
      <c r="B10151" t="s">
        <v>314</v>
      </c>
      <c r="C10151" t="s">
        <v>479</v>
      </c>
      <c r="D10151" s="34">
        <v>45778</v>
      </c>
      <c r="E10151">
        <v>449.01</v>
      </c>
      <c r="F10151" s="24">
        <v>22.5</v>
      </c>
      <c r="G10151" s="24">
        <f t="shared" si="158"/>
        <v>471.51</v>
      </c>
    </row>
    <row r="10152" spans="1:7" x14ac:dyDescent="0.25">
      <c r="A10152" t="s">
        <v>311</v>
      </c>
      <c r="B10152" t="s">
        <v>314</v>
      </c>
      <c r="C10152" t="s">
        <v>480</v>
      </c>
      <c r="D10152" s="34">
        <v>45778</v>
      </c>
      <c r="E10152">
        <v>449.01</v>
      </c>
      <c r="F10152" s="24">
        <v>22.5</v>
      </c>
      <c r="G10152" s="24">
        <f t="shared" si="158"/>
        <v>471.51</v>
      </c>
    </row>
    <row r="10153" spans="1:7" x14ac:dyDescent="0.25">
      <c r="A10153" t="s">
        <v>311</v>
      </c>
      <c r="B10153" t="s">
        <v>314</v>
      </c>
      <c r="C10153" t="s">
        <v>481</v>
      </c>
      <c r="D10153" s="34">
        <v>45778</v>
      </c>
      <c r="E10153">
        <v>447.56</v>
      </c>
      <c r="F10153" s="24">
        <v>22.42</v>
      </c>
      <c r="G10153" s="24">
        <f t="shared" si="158"/>
        <v>469.98</v>
      </c>
    </row>
    <row r="10154" spans="1:7" x14ac:dyDescent="0.25">
      <c r="A10154" t="s">
        <v>311</v>
      </c>
      <c r="B10154" t="s">
        <v>314</v>
      </c>
      <c r="C10154" t="s">
        <v>482</v>
      </c>
      <c r="D10154" s="34">
        <v>45778</v>
      </c>
      <c r="E10154">
        <v>447.56</v>
      </c>
      <c r="F10154" s="24">
        <v>22.42</v>
      </c>
      <c r="G10154" s="24">
        <f t="shared" si="158"/>
        <v>469.98</v>
      </c>
    </row>
    <row r="10155" spans="1:7" x14ac:dyDescent="0.25">
      <c r="A10155" t="s">
        <v>311</v>
      </c>
      <c r="B10155" t="s">
        <v>314</v>
      </c>
      <c r="C10155" t="s">
        <v>483</v>
      </c>
      <c r="D10155" s="34">
        <v>45778</v>
      </c>
      <c r="E10155">
        <v>447.56</v>
      </c>
      <c r="F10155" s="24">
        <v>22.42</v>
      </c>
      <c r="G10155" s="24">
        <f t="shared" si="158"/>
        <v>469.98</v>
      </c>
    </row>
    <row r="10156" spans="1:7" x14ac:dyDescent="0.25">
      <c r="A10156" t="s">
        <v>311</v>
      </c>
      <c r="B10156" t="s">
        <v>314</v>
      </c>
      <c r="C10156" t="s">
        <v>484</v>
      </c>
      <c r="D10156" s="34">
        <v>45778</v>
      </c>
      <c r="E10156">
        <v>447.56</v>
      </c>
      <c r="F10156" s="24">
        <v>22.42</v>
      </c>
      <c r="G10156" s="24">
        <f t="shared" si="158"/>
        <v>469.98</v>
      </c>
    </row>
    <row r="10157" spans="1:7" x14ac:dyDescent="0.25">
      <c r="A10157" t="s">
        <v>311</v>
      </c>
      <c r="B10157" t="s">
        <v>314</v>
      </c>
      <c r="C10157" t="s">
        <v>485</v>
      </c>
      <c r="D10157" s="34">
        <v>45778</v>
      </c>
      <c r="E10157">
        <v>447.56</v>
      </c>
      <c r="F10157" s="24">
        <v>22.42</v>
      </c>
      <c r="G10157" s="24">
        <f t="shared" si="158"/>
        <v>469.98</v>
      </c>
    </row>
    <row r="10158" spans="1:7" x14ac:dyDescent="0.25">
      <c r="A10158" t="s">
        <v>311</v>
      </c>
      <c r="B10158" t="s">
        <v>314</v>
      </c>
      <c r="C10158" t="s">
        <v>486</v>
      </c>
      <c r="D10158" s="34">
        <v>45778</v>
      </c>
      <c r="E10158">
        <v>447.56</v>
      </c>
      <c r="F10158" s="24">
        <v>22.42</v>
      </c>
      <c r="G10158" s="24">
        <f t="shared" si="158"/>
        <v>469.98</v>
      </c>
    </row>
    <row r="10159" spans="1:7" x14ac:dyDescent="0.25">
      <c r="A10159" t="s">
        <v>311</v>
      </c>
      <c r="B10159" t="s">
        <v>314</v>
      </c>
      <c r="C10159" t="s">
        <v>487</v>
      </c>
      <c r="D10159" s="34">
        <v>45778</v>
      </c>
      <c r="E10159">
        <v>447.56</v>
      </c>
      <c r="F10159" s="24">
        <v>22.42</v>
      </c>
      <c r="G10159" s="24">
        <f t="shared" si="158"/>
        <v>469.98</v>
      </c>
    </row>
    <row r="10160" spans="1:7" x14ac:dyDescent="0.25">
      <c r="A10160" t="s">
        <v>311</v>
      </c>
      <c r="B10160" t="s">
        <v>314</v>
      </c>
      <c r="C10160" t="s">
        <v>488</v>
      </c>
      <c r="D10160" s="34">
        <v>45778</v>
      </c>
      <c r="E10160">
        <v>447.56</v>
      </c>
      <c r="F10160" s="24">
        <v>22.42</v>
      </c>
      <c r="G10160" s="24">
        <f t="shared" si="158"/>
        <v>469.98</v>
      </c>
    </row>
    <row r="10161" spans="1:7" x14ac:dyDescent="0.25">
      <c r="A10161" t="s">
        <v>311</v>
      </c>
      <c r="B10161" t="s">
        <v>314</v>
      </c>
      <c r="C10161" t="s">
        <v>489</v>
      </c>
      <c r="D10161" s="34">
        <v>45778</v>
      </c>
      <c r="E10161">
        <v>447.56</v>
      </c>
      <c r="F10161" s="24">
        <v>22.42</v>
      </c>
      <c r="G10161" s="24">
        <f t="shared" si="158"/>
        <v>469.98</v>
      </c>
    </row>
    <row r="10162" spans="1:7" x14ac:dyDescent="0.25">
      <c r="A10162" t="s">
        <v>311</v>
      </c>
      <c r="B10162" t="s">
        <v>314</v>
      </c>
      <c r="C10162" t="s">
        <v>490</v>
      </c>
      <c r="D10162" s="34">
        <v>45778</v>
      </c>
      <c r="E10162">
        <v>447.56</v>
      </c>
      <c r="F10162" s="24">
        <v>22.42</v>
      </c>
      <c r="G10162" s="24">
        <f t="shared" si="158"/>
        <v>469.98</v>
      </c>
    </row>
    <row r="10163" spans="1:7" x14ac:dyDescent="0.25">
      <c r="A10163" t="s">
        <v>311</v>
      </c>
      <c r="B10163" t="s">
        <v>314</v>
      </c>
      <c r="C10163" t="s">
        <v>491</v>
      </c>
      <c r="D10163" s="34">
        <v>45778</v>
      </c>
      <c r="E10163">
        <v>447.56</v>
      </c>
      <c r="F10163" s="24">
        <v>22.42</v>
      </c>
      <c r="G10163" s="24">
        <f t="shared" si="158"/>
        <v>469.98</v>
      </c>
    </row>
    <row r="10164" spans="1:7" x14ac:dyDescent="0.25">
      <c r="A10164" t="s">
        <v>311</v>
      </c>
      <c r="B10164" t="s">
        <v>314</v>
      </c>
      <c r="C10164" t="s">
        <v>492</v>
      </c>
      <c r="D10164" s="34">
        <v>45778</v>
      </c>
      <c r="E10164">
        <v>447.56</v>
      </c>
      <c r="F10164" s="24">
        <v>22.42</v>
      </c>
      <c r="G10164" s="24">
        <f t="shared" si="158"/>
        <v>469.98</v>
      </c>
    </row>
    <row r="10165" spans="1:7" x14ac:dyDescent="0.25">
      <c r="A10165" t="s">
        <v>311</v>
      </c>
      <c r="B10165" t="s">
        <v>314</v>
      </c>
      <c r="C10165" t="s">
        <v>493</v>
      </c>
      <c r="D10165" s="34">
        <v>45778</v>
      </c>
      <c r="E10165">
        <v>447.56</v>
      </c>
      <c r="F10165" s="24">
        <v>22.42</v>
      </c>
      <c r="G10165" s="24">
        <f t="shared" si="158"/>
        <v>469.98</v>
      </c>
    </row>
    <row r="10166" spans="1:7" x14ac:dyDescent="0.25">
      <c r="A10166" t="s">
        <v>311</v>
      </c>
      <c r="B10166" t="s">
        <v>314</v>
      </c>
      <c r="C10166" t="s">
        <v>494</v>
      </c>
      <c r="D10166" s="34">
        <v>45778</v>
      </c>
      <c r="E10166">
        <v>447.56</v>
      </c>
      <c r="F10166" s="24">
        <v>22.42</v>
      </c>
      <c r="G10166" s="24">
        <f t="shared" si="158"/>
        <v>469.98</v>
      </c>
    </row>
    <row r="10167" spans="1:7" x14ac:dyDescent="0.25">
      <c r="A10167" t="s">
        <v>311</v>
      </c>
      <c r="B10167" t="s">
        <v>314</v>
      </c>
      <c r="C10167" t="s">
        <v>495</v>
      </c>
      <c r="D10167" s="34">
        <v>45778</v>
      </c>
      <c r="E10167">
        <v>447.56</v>
      </c>
      <c r="F10167" s="24">
        <v>22.42</v>
      </c>
      <c r="G10167" s="24">
        <f t="shared" si="158"/>
        <v>469.98</v>
      </c>
    </row>
    <row r="10168" spans="1:7" x14ac:dyDescent="0.25">
      <c r="A10168" t="s">
        <v>311</v>
      </c>
      <c r="B10168" t="s">
        <v>314</v>
      </c>
      <c r="C10168" t="s">
        <v>496</v>
      </c>
      <c r="D10168" s="34">
        <v>45778</v>
      </c>
      <c r="E10168">
        <v>447.56</v>
      </c>
      <c r="F10168" s="24">
        <v>22.42</v>
      </c>
      <c r="G10168" s="24">
        <f t="shared" si="158"/>
        <v>469.98</v>
      </c>
    </row>
    <row r="10169" spans="1:7" x14ac:dyDescent="0.25">
      <c r="A10169" t="s">
        <v>311</v>
      </c>
      <c r="B10169" t="s">
        <v>314</v>
      </c>
      <c r="C10169" t="s">
        <v>497</v>
      </c>
      <c r="D10169" s="34">
        <v>45778</v>
      </c>
      <c r="E10169">
        <v>447.56</v>
      </c>
      <c r="F10169" s="24">
        <v>22.42</v>
      </c>
      <c r="G10169" s="24">
        <f t="shared" si="158"/>
        <v>469.98</v>
      </c>
    </row>
    <row r="10170" spans="1:7" x14ac:dyDescent="0.25">
      <c r="A10170" t="s">
        <v>311</v>
      </c>
      <c r="B10170" t="s">
        <v>314</v>
      </c>
      <c r="C10170" t="s">
        <v>498</v>
      </c>
      <c r="D10170" s="34">
        <v>45778</v>
      </c>
      <c r="E10170">
        <v>447.56</v>
      </c>
      <c r="F10170" s="24">
        <v>22.42</v>
      </c>
      <c r="G10170" s="24">
        <f t="shared" si="158"/>
        <v>469.98</v>
      </c>
    </row>
    <row r="10171" spans="1:7" x14ac:dyDescent="0.25">
      <c r="A10171" t="s">
        <v>311</v>
      </c>
      <c r="B10171" t="s">
        <v>314</v>
      </c>
      <c r="C10171" t="s">
        <v>499</v>
      </c>
      <c r="D10171" s="34">
        <v>45778</v>
      </c>
      <c r="E10171">
        <v>447.56</v>
      </c>
      <c r="F10171" s="24">
        <v>22.42</v>
      </c>
      <c r="G10171" s="24">
        <f t="shared" si="158"/>
        <v>469.98</v>
      </c>
    </row>
    <row r="10172" spans="1:7" x14ac:dyDescent="0.25">
      <c r="A10172" t="s">
        <v>311</v>
      </c>
      <c r="B10172" t="s">
        <v>314</v>
      </c>
      <c r="C10172" t="s">
        <v>500</v>
      </c>
      <c r="D10172" s="34">
        <v>45778</v>
      </c>
      <c r="E10172">
        <v>447.56</v>
      </c>
      <c r="F10172" s="24">
        <v>22.42</v>
      </c>
      <c r="G10172" s="24">
        <f t="shared" si="158"/>
        <v>469.98</v>
      </c>
    </row>
    <row r="10173" spans="1:7" x14ac:dyDescent="0.25">
      <c r="A10173" t="s">
        <v>311</v>
      </c>
      <c r="B10173" t="s">
        <v>314</v>
      </c>
      <c r="C10173" t="s">
        <v>501</v>
      </c>
      <c r="D10173" s="34">
        <v>45778</v>
      </c>
      <c r="E10173">
        <v>447.56</v>
      </c>
      <c r="F10173" s="24">
        <v>22.42</v>
      </c>
      <c r="G10173" s="24">
        <f t="shared" si="158"/>
        <v>469.98</v>
      </c>
    </row>
    <row r="10174" spans="1:7" x14ac:dyDescent="0.25">
      <c r="A10174" t="s">
        <v>311</v>
      </c>
      <c r="B10174" t="s">
        <v>314</v>
      </c>
      <c r="C10174" t="s">
        <v>502</v>
      </c>
      <c r="D10174" s="34">
        <v>45778</v>
      </c>
      <c r="E10174">
        <v>447.56</v>
      </c>
      <c r="F10174" s="24">
        <v>22.42</v>
      </c>
      <c r="G10174" s="24">
        <f t="shared" si="158"/>
        <v>469.98</v>
      </c>
    </row>
    <row r="10175" spans="1:7" x14ac:dyDescent="0.25">
      <c r="A10175" t="s">
        <v>311</v>
      </c>
      <c r="B10175" t="s">
        <v>314</v>
      </c>
      <c r="C10175" t="s">
        <v>503</v>
      </c>
      <c r="D10175" s="34">
        <v>45778</v>
      </c>
      <c r="E10175">
        <v>447.56</v>
      </c>
      <c r="F10175" s="24">
        <v>22.42</v>
      </c>
      <c r="G10175" s="24">
        <f t="shared" si="158"/>
        <v>469.98</v>
      </c>
    </row>
    <row r="10176" spans="1:7" x14ac:dyDescent="0.25">
      <c r="A10176" t="s">
        <v>311</v>
      </c>
      <c r="B10176" t="s">
        <v>314</v>
      </c>
      <c r="C10176" t="s">
        <v>504</v>
      </c>
      <c r="D10176" s="34">
        <v>45778</v>
      </c>
      <c r="E10176">
        <v>447.56</v>
      </c>
      <c r="F10176" s="24">
        <v>22.42</v>
      </c>
      <c r="G10176" s="24">
        <f t="shared" si="158"/>
        <v>469.98</v>
      </c>
    </row>
    <row r="10177" spans="1:7" x14ac:dyDescent="0.25">
      <c r="A10177" t="s">
        <v>311</v>
      </c>
      <c r="B10177" t="s">
        <v>314</v>
      </c>
      <c r="C10177" t="s">
        <v>505</v>
      </c>
      <c r="D10177" s="34">
        <v>45778</v>
      </c>
      <c r="E10177">
        <v>447.56</v>
      </c>
      <c r="F10177" s="24">
        <v>22.42</v>
      </c>
      <c r="G10177" s="24">
        <f t="shared" si="158"/>
        <v>469.98</v>
      </c>
    </row>
    <row r="10178" spans="1:7" x14ac:dyDescent="0.25">
      <c r="A10178" t="s">
        <v>311</v>
      </c>
      <c r="B10178" t="s">
        <v>312</v>
      </c>
      <c r="C10178" t="s">
        <v>313</v>
      </c>
      <c r="D10178" s="34">
        <v>45809</v>
      </c>
      <c r="E10178">
        <v>984586.76</v>
      </c>
      <c r="F10178" s="24">
        <v>213905.34</v>
      </c>
      <c r="G10178" s="24">
        <f t="shared" si="158"/>
        <v>1198492.1000000001</v>
      </c>
    </row>
    <row r="10179" spans="1:7" x14ac:dyDescent="0.25">
      <c r="A10179" t="s">
        <v>311</v>
      </c>
      <c r="B10179" t="s">
        <v>314</v>
      </c>
      <c r="C10179" t="s">
        <v>315</v>
      </c>
      <c r="D10179" s="34">
        <v>45809</v>
      </c>
      <c r="E10179">
        <v>448.93</v>
      </c>
      <c r="F10179" s="24">
        <v>21.05</v>
      </c>
      <c r="G10179" s="24">
        <f t="shared" ref="G10179:G10242" si="159">SUM(E10179:F10179)</f>
        <v>469.98</v>
      </c>
    </row>
    <row r="10180" spans="1:7" x14ac:dyDescent="0.25">
      <c r="A10180" t="s">
        <v>311</v>
      </c>
      <c r="B10180" t="s">
        <v>314</v>
      </c>
      <c r="C10180" t="s">
        <v>316</v>
      </c>
      <c r="D10180" s="34">
        <v>45809</v>
      </c>
      <c r="E10180">
        <v>450.39</v>
      </c>
      <c r="F10180" s="24">
        <v>21.12</v>
      </c>
      <c r="G10180" s="24">
        <f t="shared" si="159"/>
        <v>471.51</v>
      </c>
    </row>
    <row r="10181" spans="1:7" x14ac:dyDescent="0.25">
      <c r="A10181" t="s">
        <v>311</v>
      </c>
      <c r="B10181" t="s">
        <v>314</v>
      </c>
      <c r="C10181" t="s">
        <v>317</v>
      </c>
      <c r="D10181" s="34">
        <v>45809</v>
      </c>
      <c r="E10181">
        <v>448.93</v>
      </c>
      <c r="F10181" s="24">
        <v>21.05</v>
      </c>
      <c r="G10181" s="24">
        <f t="shared" si="159"/>
        <v>469.98</v>
      </c>
    </row>
    <row r="10182" spans="1:7" x14ac:dyDescent="0.25">
      <c r="A10182" t="s">
        <v>311</v>
      </c>
      <c r="B10182" t="s">
        <v>314</v>
      </c>
      <c r="C10182" t="s">
        <v>318</v>
      </c>
      <c r="D10182" s="34">
        <v>45809</v>
      </c>
      <c r="E10182">
        <v>450.39</v>
      </c>
      <c r="F10182" s="24">
        <v>21.12</v>
      </c>
      <c r="G10182" s="24">
        <f t="shared" si="159"/>
        <v>471.51</v>
      </c>
    </row>
    <row r="10183" spans="1:7" x14ac:dyDescent="0.25">
      <c r="A10183" t="s">
        <v>311</v>
      </c>
      <c r="B10183" t="s">
        <v>314</v>
      </c>
      <c r="C10183" t="s">
        <v>319</v>
      </c>
      <c r="D10183" s="34">
        <v>45809</v>
      </c>
      <c r="E10183">
        <v>450.39</v>
      </c>
      <c r="F10183" s="24">
        <v>21.12</v>
      </c>
      <c r="G10183" s="24">
        <f t="shared" si="159"/>
        <v>471.51</v>
      </c>
    </row>
    <row r="10184" spans="1:7" x14ac:dyDescent="0.25">
      <c r="A10184" t="s">
        <v>311</v>
      </c>
      <c r="B10184" t="s">
        <v>314</v>
      </c>
      <c r="C10184" t="s">
        <v>320</v>
      </c>
      <c r="D10184" s="34">
        <v>45809</v>
      </c>
      <c r="E10184">
        <v>450.39</v>
      </c>
      <c r="F10184" s="24">
        <v>21.12</v>
      </c>
      <c r="G10184" s="24">
        <f t="shared" si="159"/>
        <v>471.51</v>
      </c>
    </row>
    <row r="10185" spans="1:7" x14ac:dyDescent="0.25">
      <c r="A10185" t="s">
        <v>311</v>
      </c>
      <c r="B10185" t="s">
        <v>314</v>
      </c>
      <c r="C10185" t="s">
        <v>321</v>
      </c>
      <c r="D10185" s="34">
        <v>45809</v>
      </c>
      <c r="E10185">
        <v>448.93</v>
      </c>
      <c r="F10185" s="24">
        <v>21.05</v>
      </c>
      <c r="G10185" s="24">
        <f t="shared" si="159"/>
        <v>469.98</v>
      </c>
    </row>
    <row r="10186" spans="1:7" x14ac:dyDescent="0.25">
      <c r="A10186" t="s">
        <v>311</v>
      </c>
      <c r="B10186" t="s">
        <v>314</v>
      </c>
      <c r="C10186" t="s">
        <v>322</v>
      </c>
      <c r="D10186" s="34">
        <v>45809</v>
      </c>
      <c r="E10186">
        <v>450.39</v>
      </c>
      <c r="F10186" s="24">
        <v>21.12</v>
      </c>
      <c r="G10186" s="24">
        <f t="shared" si="159"/>
        <v>471.51</v>
      </c>
    </row>
    <row r="10187" spans="1:7" x14ac:dyDescent="0.25">
      <c r="A10187" t="s">
        <v>311</v>
      </c>
      <c r="B10187" t="s">
        <v>314</v>
      </c>
      <c r="C10187" t="s">
        <v>323</v>
      </c>
      <c r="D10187" s="34">
        <v>45809</v>
      </c>
      <c r="E10187">
        <v>448.93</v>
      </c>
      <c r="F10187" s="24">
        <v>21.05</v>
      </c>
      <c r="G10187" s="24">
        <f t="shared" si="159"/>
        <v>469.98</v>
      </c>
    </row>
    <row r="10188" spans="1:7" x14ac:dyDescent="0.25">
      <c r="A10188" t="s">
        <v>311</v>
      </c>
      <c r="B10188" t="s">
        <v>314</v>
      </c>
      <c r="C10188" t="s">
        <v>324</v>
      </c>
      <c r="D10188" s="34">
        <v>45809</v>
      </c>
      <c r="E10188">
        <v>450.39</v>
      </c>
      <c r="F10188" s="24">
        <v>21.12</v>
      </c>
      <c r="G10188" s="24">
        <f t="shared" si="159"/>
        <v>471.51</v>
      </c>
    </row>
    <row r="10189" spans="1:7" x14ac:dyDescent="0.25">
      <c r="A10189" t="s">
        <v>311</v>
      </c>
      <c r="B10189" t="s">
        <v>314</v>
      </c>
      <c r="C10189" t="s">
        <v>325</v>
      </c>
      <c r="D10189" s="34">
        <v>45809</v>
      </c>
      <c r="E10189">
        <v>448.93</v>
      </c>
      <c r="F10189" s="24">
        <v>21.05</v>
      </c>
      <c r="G10189" s="24">
        <f t="shared" si="159"/>
        <v>469.98</v>
      </c>
    </row>
    <row r="10190" spans="1:7" x14ac:dyDescent="0.25">
      <c r="A10190" t="s">
        <v>311</v>
      </c>
      <c r="B10190" t="s">
        <v>314</v>
      </c>
      <c r="C10190" t="s">
        <v>326</v>
      </c>
      <c r="D10190" s="34">
        <v>45809</v>
      </c>
      <c r="E10190">
        <v>450.39</v>
      </c>
      <c r="F10190" s="24">
        <v>21.12</v>
      </c>
      <c r="G10190" s="24">
        <f t="shared" si="159"/>
        <v>471.51</v>
      </c>
    </row>
    <row r="10191" spans="1:7" x14ac:dyDescent="0.25">
      <c r="A10191" t="s">
        <v>311</v>
      </c>
      <c r="B10191" t="s">
        <v>314</v>
      </c>
      <c r="C10191" t="s">
        <v>327</v>
      </c>
      <c r="D10191" s="34">
        <v>45809</v>
      </c>
      <c r="E10191">
        <v>450.39</v>
      </c>
      <c r="F10191" s="24">
        <v>21.12</v>
      </c>
      <c r="G10191" s="24">
        <f t="shared" si="159"/>
        <v>471.51</v>
      </c>
    </row>
    <row r="10192" spans="1:7" x14ac:dyDescent="0.25">
      <c r="A10192" t="s">
        <v>311</v>
      </c>
      <c r="B10192" t="s">
        <v>314</v>
      </c>
      <c r="C10192" t="s">
        <v>328</v>
      </c>
      <c r="D10192" s="34">
        <v>45809</v>
      </c>
      <c r="E10192">
        <v>450.39</v>
      </c>
      <c r="F10192" s="24">
        <v>21.12</v>
      </c>
      <c r="G10192" s="24">
        <f t="shared" si="159"/>
        <v>471.51</v>
      </c>
    </row>
    <row r="10193" spans="1:7" x14ac:dyDescent="0.25">
      <c r="A10193" t="s">
        <v>311</v>
      </c>
      <c r="B10193" t="s">
        <v>314</v>
      </c>
      <c r="C10193" t="s">
        <v>329</v>
      </c>
      <c r="D10193" s="34">
        <v>45809</v>
      </c>
      <c r="E10193">
        <v>450.39</v>
      </c>
      <c r="F10193" s="24">
        <v>21.12</v>
      </c>
      <c r="G10193" s="24">
        <f t="shared" si="159"/>
        <v>471.51</v>
      </c>
    </row>
    <row r="10194" spans="1:7" x14ac:dyDescent="0.25">
      <c r="A10194" t="s">
        <v>311</v>
      </c>
      <c r="B10194" t="s">
        <v>314</v>
      </c>
      <c r="C10194" t="s">
        <v>330</v>
      </c>
      <c r="D10194" s="34">
        <v>45809</v>
      </c>
      <c r="E10194">
        <v>448.93</v>
      </c>
      <c r="F10194" s="24">
        <v>21.05</v>
      </c>
      <c r="G10194" s="24">
        <f t="shared" si="159"/>
        <v>469.98</v>
      </c>
    </row>
    <row r="10195" spans="1:7" x14ac:dyDescent="0.25">
      <c r="A10195" t="s">
        <v>311</v>
      </c>
      <c r="B10195" t="s">
        <v>314</v>
      </c>
      <c r="C10195" t="s">
        <v>331</v>
      </c>
      <c r="D10195" s="34">
        <v>45809</v>
      </c>
      <c r="E10195">
        <v>450.39</v>
      </c>
      <c r="F10195" s="24">
        <v>21.12</v>
      </c>
      <c r="G10195" s="24">
        <f t="shared" si="159"/>
        <v>471.51</v>
      </c>
    </row>
    <row r="10196" spans="1:7" x14ac:dyDescent="0.25">
      <c r="A10196" t="s">
        <v>311</v>
      </c>
      <c r="B10196" t="s">
        <v>314</v>
      </c>
      <c r="C10196" t="s">
        <v>332</v>
      </c>
      <c r="D10196" s="34">
        <v>45809</v>
      </c>
      <c r="E10196">
        <v>450.39</v>
      </c>
      <c r="F10196" s="24">
        <v>21.12</v>
      </c>
      <c r="G10196" s="24">
        <f t="shared" si="159"/>
        <v>471.51</v>
      </c>
    </row>
    <row r="10197" spans="1:7" x14ac:dyDescent="0.25">
      <c r="A10197" t="s">
        <v>311</v>
      </c>
      <c r="B10197" t="s">
        <v>314</v>
      </c>
      <c r="C10197" t="s">
        <v>333</v>
      </c>
      <c r="D10197" s="34">
        <v>45809</v>
      </c>
      <c r="E10197">
        <v>450.39</v>
      </c>
      <c r="F10197" s="24">
        <v>21.12</v>
      </c>
      <c r="G10197" s="24">
        <f t="shared" si="159"/>
        <v>471.51</v>
      </c>
    </row>
    <row r="10198" spans="1:7" x14ac:dyDescent="0.25">
      <c r="A10198" t="s">
        <v>311</v>
      </c>
      <c r="B10198" t="s">
        <v>314</v>
      </c>
      <c r="C10198" t="s">
        <v>334</v>
      </c>
      <c r="D10198" s="34">
        <v>45809</v>
      </c>
      <c r="E10198">
        <v>448.93</v>
      </c>
      <c r="F10198" s="24">
        <v>21.05</v>
      </c>
      <c r="G10198" s="24">
        <f t="shared" si="159"/>
        <v>469.98</v>
      </c>
    </row>
    <row r="10199" spans="1:7" x14ac:dyDescent="0.25">
      <c r="A10199" t="s">
        <v>311</v>
      </c>
      <c r="B10199" t="s">
        <v>314</v>
      </c>
      <c r="C10199" t="s">
        <v>335</v>
      </c>
      <c r="D10199" s="34">
        <v>45809</v>
      </c>
      <c r="E10199">
        <v>450.39</v>
      </c>
      <c r="F10199" s="24">
        <v>21.12</v>
      </c>
      <c r="G10199" s="24">
        <f t="shared" si="159"/>
        <v>471.51</v>
      </c>
    </row>
    <row r="10200" spans="1:7" x14ac:dyDescent="0.25">
      <c r="A10200" t="s">
        <v>311</v>
      </c>
      <c r="B10200" t="s">
        <v>314</v>
      </c>
      <c r="C10200" t="s">
        <v>336</v>
      </c>
      <c r="D10200" s="34">
        <v>45809</v>
      </c>
      <c r="E10200">
        <v>450.39</v>
      </c>
      <c r="F10200" s="24">
        <v>21.12</v>
      </c>
      <c r="G10200" s="24">
        <f t="shared" si="159"/>
        <v>471.51</v>
      </c>
    </row>
    <row r="10201" spans="1:7" x14ac:dyDescent="0.25">
      <c r="A10201" t="s">
        <v>311</v>
      </c>
      <c r="B10201" t="s">
        <v>314</v>
      </c>
      <c r="C10201" t="s">
        <v>337</v>
      </c>
      <c r="D10201" s="34">
        <v>45809</v>
      </c>
      <c r="E10201">
        <v>448.93</v>
      </c>
      <c r="F10201" s="24">
        <v>21.05</v>
      </c>
      <c r="G10201" s="24">
        <f t="shared" si="159"/>
        <v>469.98</v>
      </c>
    </row>
    <row r="10202" spans="1:7" x14ac:dyDescent="0.25">
      <c r="A10202" t="s">
        <v>311</v>
      </c>
      <c r="B10202" t="s">
        <v>314</v>
      </c>
      <c r="C10202" t="s">
        <v>338</v>
      </c>
      <c r="D10202" s="34">
        <v>45809</v>
      </c>
      <c r="E10202">
        <v>448.93</v>
      </c>
      <c r="F10202" s="24">
        <v>21.05</v>
      </c>
      <c r="G10202" s="24">
        <f t="shared" si="159"/>
        <v>469.98</v>
      </c>
    </row>
    <row r="10203" spans="1:7" x14ac:dyDescent="0.25">
      <c r="A10203" t="s">
        <v>311</v>
      </c>
      <c r="B10203" t="s">
        <v>314</v>
      </c>
      <c r="C10203" t="s">
        <v>339</v>
      </c>
      <c r="D10203" s="34">
        <v>45809</v>
      </c>
      <c r="E10203">
        <v>448.93</v>
      </c>
      <c r="F10203" s="24">
        <v>21.05</v>
      </c>
      <c r="G10203" s="24">
        <f t="shared" si="159"/>
        <v>469.98</v>
      </c>
    </row>
    <row r="10204" spans="1:7" x14ac:dyDescent="0.25">
      <c r="A10204" t="s">
        <v>311</v>
      </c>
      <c r="B10204" t="s">
        <v>314</v>
      </c>
      <c r="C10204" t="s">
        <v>340</v>
      </c>
      <c r="D10204" s="34">
        <v>45809</v>
      </c>
      <c r="E10204">
        <v>448.93</v>
      </c>
      <c r="F10204" s="24">
        <v>21.05</v>
      </c>
      <c r="G10204" s="24">
        <f t="shared" si="159"/>
        <v>469.98</v>
      </c>
    </row>
    <row r="10205" spans="1:7" x14ac:dyDescent="0.25">
      <c r="A10205" t="s">
        <v>311</v>
      </c>
      <c r="B10205" t="s">
        <v>314</v>
      </c>
      <c r="C10205" t="s">
        <v>341</v>
      </c>
      <c r="D10205" s="34">
        <v>45809</v>
      </c>
      <c r="E10205">
        <v>448.93</v>
      </c>
      <c r="F10205" s="24">
        <v>21.05</v>
      </c>
      <c r="G10205" s="24">
        <f t="shared" si="159"/>
        <v>469.98</v>
      </c>
    </row>
    <row r="10206" spans="1:7" x14ac:dyDescent="0.25">
      <c r="A10206" t="s">
        <v>311</v>
      </c>
      <c r="B10206" t="s">
        <v>314</v>
      </c>
      <c r="C10206" t="s">
        <v>342</v>
      </c>
      <c r="D10206" s="34">
        <v>45809</v>
      </c>
      <c r="E10206">
        <v>448.93</v>
      </c>
      <c r="F10206" s="24">
        <v>21.05</v>
      </c>
      <c r="G10206" s="24">
        <f t="shared" si="159"/>
        <v>469.98</v>
      </c>
    </row>
    <row r="10207" spans="1:7" x14ac:dyDescent="0.25">
      <c r="A10207" t="s">
        <v>311</v>
      </c>
      <c r="B10207" t="s">
        <v>314</v>
      </c>
      <c r="C10207" t="s">
        <v>343</v>
      </c>
      <c r="D10207" s="34">
        <v>45809</v>
      </c>
      <c r="E10207">
        <v>448.93</v>
      </c>
      <c r="F10207" s="24">
        <v>21.05</v>
      </c>
      <c r="G10207" s="24">
        <f t="shared" si="159"/>
        <v>469.98</v>
      </c>
    </row>
    <row r="10208" spans="1:7" x14ac:dyDescent="0.25">
      <c r="A10208" t="s">
        <v>311</v>
      </c>
      <c r="B10208" t="s">
        <v>314</v>
      </c>
      <c r="C10208" t="s">
        <v>344</v>
      </c>
      <c r="D10208" s="34">
        <v>45809</v>
      </c>
      <c r="E10208">
        <v>448.93</v>
      </c>
      <c r="F10208" s="24">
        <v>21.05</v>
      </c>
      <c r="G10208" s="24">
        <f t="shared" si="159"/>
        <v>469.98</v>
      </c>
    </row>
    <row r="10209" spans="1:7" x14ac:dyDescent="0.25">
      <c r="A10209" t="s">
        <v>311</v>
      </c>
      <c r="B10209" t="s">
        <v>314</v>
      </c>
      <c r="C10209" t="s">
        <v>345</v>
      </c>
      <c r="D10209" s="34">
        <v>45809</v>
      </c>
      <c r="E10209">
        <v>448.93</v>
      </c>
      <c r="F10209" s="24">
        <v>21.05</v>
      </c>
      <c r="G10209" s="24">
        <f t="shared" si="159"/>
        <v>469.98</v>
      </c>
    </row>
    <row r="10210" spans="1:7" x14ac:dyDescent="0.25">
      <c r="A10210" t="s">
        <v>311</v>
      </c>
      <c r="B10210" t="s">
        <v>314</v>
      </c>
      <c r="C10210" t="s">
        <v>346</v>
      </c>
      <c r="D10210" s="34">
        <v>45809</v>
      </c>
      <c r="E10210">
        <v>448.93</v>
      </c>
      <c r="F10210" s="24">
        <v>21.05</v>
      </c>
      <c r="G10210" s="24">
        <f t="shared" si="159"/>
        <v>469.98</v>
      </c>
    </row>
    <row r="10211" spans="1:7" x14ac:dyDescent="0.25">
      <c r="A10211" t="s">
        <v>311</v>
      </c>
      <c r="B10211" t="s">
        <v>314</v>
      </c>
      <c r="C10211" t="s">
        <v>347</v>
      </c>
      <c r="D10211" s="34">
        <v>45809</v>
      </c>
      <c r="E10211">
        <v>448.93</v>
      </c>
      <c r="F10211" s="24">
        <v>21.05</v>
      </c>
      <c r="G10211" s="24">
        <f t="shared" si="159"/>
        <v>469.98</v>
      </c>
    </row>
    <row r="10212" spans="1:7" x14ac:dyDescent="0.25">
      <c r="A10212" t="s">
        <v>311</v>
      </c>
      <c r="B10212" t="s">
        <v>314</v>
      </c>
      <c r="C10212" t="s">
        <v>348</v>
      </c>
      <c r="D10212" s="34">
        <v>45809</v>
      </c>
      <c r="E10212">
        <v>448.93</v>
      </c>
      <c r="F10212" s="24">
        <v>21.05</v>
      </c>
      <c r="G10212" s="24">
        <f t="shared" si="159"/>
        <v>469.98</v>
      </c>
    </row>
    <row r="10213" spans="1:7" x14ac:dyDescent="0.25">
      <c r="A10213" t="s">
        <v>311</v>
      </c>
      <c r="B10213" t="s">
        <v>314</v>
      </c>
      <c r="C10213" t="s">
        <v>349</v>
      </c>
      <c r="D10213" s="34">
        <v>45809</v>
      </c>
      <c r="E10213">
        <v>450.39</v>
      </c>
      <c r="F10213" s="24">
        <v>21.12</v>
      </c>
      <c r="G10213" s="24">
        <f t="shared" si="159"/>
        <v>471.51</v>
      </c>
    </row>
    <row r="10214" spans="1:7" x14ac:dyDescent="0.25">
      <c r="A10214" t="s">
        <v>311</v>
      </c>
      <c r="B10214" t="s">
        <v>314</v>
      </c>
      <c r="C10214" t="s">
        <v>350</v>
      </c>
      <c r="D10214" s="34">
        <v>45809</v>
      </c>
      <c r="E10214">
        <v>448.93</v>
      </c>
      <c r="F10214" s="24">
        <v>21.05</v>
      </c>
      <c r="G10214" s="24">
        <f t="shared" si="159"/>
        <v>469.98</v>
      </c>
    </row>
    <row r="10215" spans="1:7" x14ac:dyDescent="0.25">
      <c r="A10215" t="s">
        <v>311</v>
      </c>
      <c r="B10215" t="s">
        <v>314</v>
      </c>
      <c r="C10215" t="s">
        <v>351</v>
      </c>
      <c r="D10215" s="34">
        <v>45809</v>
      </c>
      <c r="E10215">
        <v>450.39</v>
      </c>
      <c r="F10215" s="24">
        <v>21.12</v>
      </c>
      <c r="G10215" s="24">
        <f t="shared" si="159"/>
        <v>471.51</v>
      </c>
    </row>
    <row r="10216" spans="1:7" x14ac:dyDescent="0.25">
      <c r="A10216" t="s">
        <v>311</v>
      </c>
      <c r="B10216" t="s">
        <v>314</v>
      </c>
      <c r="C10216" t="s">
        <v>352</v>
      </c>
      <c r="D10216" s="34">
        <v>45809</v>
      </c>
      <c r="E10216">
        <v>450.39</v>
      </c>
      <c r="F10216" s="24">
        <v>21.12</v>
      </c>
      <c r="G10216" s="24">
        <f t="shared" si="159"/>
        <v>471.51</v>
      </c>
    </row>
    <row r="10217" spans="1:7" x14ac:dyDescent="0.25">
      <c r="A10217" t="s">
        <v>311</v>
      </c>
      <c r="B10217" t="s">
        <v>314</v>
      </c>
      <c r="C10217" t="s">
        <v>353</v>
      </c>
      <c r="D10217" s="34">
        <v>45809</v>
      </c>
      <c r="E10217">
        <v>448.93</v>
      </c>
      <c r="F10217" s="24">
        <v>21.05</v>
      </c>
      <c r="G10217" s="24">
        <f t="shared" si="159"/>
        <v>469.98</v>
      </c>
    </row>
    <row r="10218" spans="1:7" x14ac:dyDescent="0.25">
      <c r="A10218" t="s">
        <v>311</v>
      </c>
      <c r="B10218" t="s">
        <v>314</v>
      </c>
      <c r="C10218" t="s">
        <v>354</v>
      </c>
      <c r="D10218" s="34">
        <v>45809</v>
      </c>
      <c r="E10218">
        <v>450.39</v>
      </c>
      <c r="F10218" s="24">
        <v>21.12</v>
      </c>
      <c r="G10218" s="24">
        <f t="shared" si="159"/>
        <v>471.51</v>
      </c>
    </row>
    <row r="10219" spans="1:7" x14ac:dyDescent="0.25">
      <c r="A10219" t="s">
        <v>311</v>
      </c>
      <c r="B10219" t="s">
        <v>314</v>
      </c>
      <c r="C10219" t="s">
        <v>355</v>
      </c>
      <c r="D10219" s="34">
        <v>45809</v>
      </c>
      <c r="E10219">
        <v>450.39</v>
      </c>
      <c r="F10219" s="24">
        <v>21.12</v>
      </c>
      <c r="G10219" s="24">
        <f t="shared" si="159"/>
        <v>471.51</v>
      </c>
    </row>
    <row r="10220" spans="1:7" x14ac:dyDescent="0.25">
      <c r="A10220" t="s">
        <v>311</v>
      </c>
      <c r="B10220" t="s">
        <v>314</v>
      </c>
      <c r="C10220" t="s">
        <v>356</v>
      </c>
      <c r="D10220" s="34">
        <v>45809</v>
      </c>
      <c r="E10220">
        <v>450.39</v>
      </c>
      <c r="F10220" s="24">
        <v>21.12</v>
      </c>
      <c r="G10220" s="24">
        <f t="shared" si="159"/>
        <v>471.51</v>
      </c>
    </row>
    <row r="10221" spans="1:7" x14ac:dyDescent="0.25">
      <c r="A10221" t="s">
        <v>311</v>
      </c>
      <c r="B10221" t="s">
        <v>314</v>
      </c>
      <c r="C10221" t="s">
        <v>357</v>
      </c>
      <c r="D10221" s="34">
        <v>45809</v>
      </c>
      <c r="E10221">
        <v>450.39</v>
      </c>
      <c r="F10221" s="24">
        <v>21.12</v>
      </c>
      <c r="G10221" s="24">
        <f t="shared" si="159"/>
        <v>471.51</v>
      </c>
    </row>
    <row r="10222" spans="1:7" x14ac:dyDescent="0.25">
      <c r="A10222" t="s">
        <v>311</v>
      </c>
      <c r="B10222" t="s">
        <v>314</v>
      </c>
      <c r="C10222" t="s">
        <v>358</v>
      </c>
      <c r="D10222" s="34">
        <v>45809</v>
      </c>
      <c r="E10222">
        <v>450.39</v>
      </c>
      <c r="F10222" s="24">
        <v>21.12</v>
      </c>
      <c r="G10222" s="24">
        <f t="shared" si="159"/>
        <v>471.51</v>
      </c>
    </row>
    <row r="10223" spans="1:7" x14ac:dyDescent="0.25">
      <c r="A10223" t="s">
        <v>311</v>
      </c>
      <c r="B10223" t="s">
        <v>314</v>
      </c>
      <c r="C10223" t="s">
        <v>359</v>
      </c>
      <c r="D10223" s="34">
        <v>45809</v>
      </c>
      <c r="E10223">
        <v>450.39</v>
      </c>
      <c r="F10223" s="24">
        <v>21.12</v>
      </c>
      <c r="G10223" s="24">
        <f t="shared" si="159"/>
        <v>471.51</v>
      </c>
    </row>
    <row r="10224" spans="1:7" x14ac:dyDescent="0.25">
      <c r="A10224" t="s">
        <v>311</v>
      </c>
      <c r="B10224" t="s">
        <v>314</v>
      </c>
      <c r="C10224" t="s">
        <v>360</v>
      </c>
      <c r="D10224" s="34">
        <v>45809</v>
      </c>
      <c r="E10224">
        <v>450.39</v>
      </c>
      <c r="F10224" s="24">
        <v>21.12</v>
      </c>
      <c r="G10224" s="24">
        <f t="shared" si="159"/>
        <v>471.51</v>
      </c>
    </row>
    <row r="10225" spans="1:7" x14ac:dyDescent="0.25">
      <c r="A10225" t="s">
        <v>311</v>
      </c>
      <c r="B10225" t="s">
        <v>314</v>
      </c>
      <c r="C10225" t="s">
        <v>361</v>
      </c>
      <c r="D10225" s="34">
        <v>45809</v>
      </c>
      <c r="E10225">
        <v>450.39</v>
      </c>
      <c r="F10225" s="24">
        <v>21.12</v>
      </c>
      <c r="G10225" s="24">
        <f t="shared" si="159"/>
        <v>471.51</v>
      </c>
    </row>
    <row r="10226" spans="1:7" x14ac:dyDescent="0.25">
      <c r="A10226" t="s">
        <v>311</v>
      </c>
      <c r="B10226" t="s">
        <v>314</v>
      </c>
      <c r="C10226" t="s">
        <v>362</v>
      </c>
      <c r="D10226" s="34">
        <v>45809</v>
      </c>
      <c r="E10226">
        <v>450.39</v>
      </c>
      <c r="F10226" s="24">
        <v>21.12</v>
      </c>
      <c r="G10226" s="24">
        <f t="shared" si="159"/>
        <v>471.51</v>
      </c>
    </row>
    <row r="10227" spans="1:7" x14ac:dyDescent="0.25">
      <c r="A10227" t="s">
        <v>311</v>
      </c>
      <c r="B10227" t="s">
        <v>314</v>
      </c>
      <c r="C10227" t="s">
        <v>363</v>
      </c>
      <c r="D10227" s="34">
        <v>45809</v>
      </c>
      <c r="E10227">
        <v>450.39</v>
      </c>
      <c r="F10227" s="24">
        <v>21.12</v>
      </c>
      <c r="G10227" s="24">
        <f t="shared" si="159"/>
        <v>471.51</v>
      </c>
    </row>
    <row r="10228" spans="1:7" x14ac:dyDescent="0.25">
      <c r="A10228" t="s">
        <v>311</v>
      </c>
      <c r="B10228" t="s">
        <v>314</v>
      </c>
      <c r="C10228" t="s">
        <v>364</v>
      </c>
      <c r="D10228" s="34">
        <v>45809</v>
      </c>
      <c r="E10228">
        <v>450.39</v>
      </c>
      <c r="F10228" s="24">
        <v>21.12</v>
      </c>
      <c r="G10228" s="24">
        <f t="shared" si="159"/>
        <v>471.51</v>
      </c>
    </row>
    <row r="10229" spans="1:7" x14ac:dyDescent="0.25">
      <c r="A10229" t="s">
        <v>311</v>
      </c>
      <c r="B10229" t="s">
        <v>314</v>
      </c>
      <c r="C10229" t="s">
        <v>365</v>
      </c>
      <c r="D10229" s="34">
        <v>45809</v>
      </c>
      <c r="E10229">
        <v>450.39</v>
      </c>
      <c r="F10229" s="24">
        <v>21.12</v>
      </c>
      <c r="G10229" s="24">
        <f t="shared" si="159"/>
        <v>471.51</v>
      </c>
    </row>
    <row r="10230" spans="1:7" x14ac:dyDescent="0.25">
      <c r="A10230" t="s">
        <v>311</v>
      </c>
      <c r="B10230" t="s">
        <v>314</v>
      </c>
      <c r="C10230" t="s">
        <v>366</v>
      </c>
      <c r="D10230" s="34">
        <v>45809</v>
      </c>
      <c r="E10230">
        <v>450.39</v>
      </c>
      <c r="F10230" s="24">
        <v>21.12</v>
      </c>
      <c r="G10230" s="24">
        <f t="shared" si="159"/>
        <v>471.51</v>
      </c>
    </row>
    <row r="10231" spans="1:7" x14ac:dyDescent="0.25">
      <c r="A10231" t="s">
        <v>311</v>
      </c>
      <c r="B10231" t="s">
        <v>314</v>
      </c>
      <c r="C10231" t="s">
        <v>367</v>
      </c>
      <c r="D10231" s="34">
        <v>45809</v>
      </c>
      <c r="E10231">
        <v>448.93</v>
      </c>
      <c r="F10231" s="24">
        <v>21.05</v>
      </c>
      <c r="G10231" s="24">
        <f t="shared" si="159"/>
        <v>469.98</v>
      </c>
    </row>
    <row r="10232" spans="1:7" x14ac:dyDescent="0.25">
      <c r="A10232" t="s">
        <v>311</v>
      </c>
      <c r="B10232" t="s">
        <v>314</v>
      </c>
      <c r="C10232" t="s">
        <v>368</v>
      </c>
      <c r="D10232" s="34">
        <v>45809</v>
      </c>
      <c r="E10232">
        <v>450.39</v>
      </c>
      <c r="F10232" s="24">
        <v>21.12</v>
      </c>
      <c r="G10232" s="24">
        <f t="shared" si="159"/>
        <v>471.51</v>
      </c>
    </row>
    <row r="10233" spans="1:7" x14ac:dyDescent="0.25">
      <c r="A10233" t="s">
        <v>311</v>
      </c>
      <c r="B10233" t="s">
        <v>314</v>
      </c>
      <c r="C10233" t="s">
        <v>369</v>
      </c>
      <c r="D10233" s="34">
        <v>45809</v>
      </c>
      <c r="E10233">
        <v>450.39</v>
      </c>
      <c r="F10233" s="24">
        <v>21.12</v>
      </c>
      <c r="G10233" s="24">
        <f t="shared" si="159"/>
        <v>471.51</v>
      </c>
    </row>
    <row r="10234" spans="1:7" x14ac:dyDescent="0.25">
      <c r="A10234" t="s">
        <v>311</v>
      </c>
      <c r="B10234" t="s">
        <v>314</v>
      </c>
      <c r="C10234" t="s">
        <v>370</v>
      </c>
      <c r="D10234" s="34">
        <v>45809</v>
      </c>
      <c r="E10234">
        <v>450.39</v>
      </c>
      <c r="F10234" s="24">
        <v>21.12</v>
      </c>
      <c r="G10234" s="24">
        <f t="shared" si="159"/>
        <v>471.51</v>
      </c>
    </row>
    <row r="10235" spans="1:7" x14ac:dyDescent="0.25">
      <c r="A10235" t="s">
        <v>311</v>
      </c>
      <c r="B10235" t="s">
        <v>314</v>
      </c>
      <c r="C10235" t="s">
        <v>371</v>
      </c>
      <c r="D10235" s="34">
        <v>45809</v>
      </c>
      <c r="E10235">
        <v>450.39</v>
      </c>
      <c r="F10235" s="24">
        <v>21.12</v>
      </c>
      <c r="G10235" s="24">
        <f t="shared" si="159"/>
        <v>471.51</v>
      </c>
    </row>
    <row r="10236" spans="1:7" x14ac:dyDescent="0.25">
      <c r="A10236" t="s">
        <v>311</v>
      </c>
      <c r="B10236" t="s">
        <v>314</v>
      </c>
      <c r="C10236" t="s">
        <v>372</v>
      </c>
      <c r="D10236" s="34">
        <v>45809</v>
      </c>
      <c r="E10236">
        <v>450.39</v>
      </c>
      <c r="F10236" s="24">
        <v>21.12</v>
      </c>
      <c r="G10236" s="24">
        <f t="shared" si="159"/>
        <v>471.51</v>
      </c>
    </row>
    <row r="10237" spans="1:7" x14ac:dyDescent="0.25">
      <c r="A10237" t="s">
        <v>311</v>
      </c>
      <c r="B10237" t="s">
        <v>314</v>
      </c>
      <c r="C10237" t="s">
        <v>373</v>
      </c>
      <c r="D10237" s="34">
        <v>45809</v>
      </c>
      <c r="E10237">
        <v>450.39</v>
      </c>
      <c r="F10237" s="24">
        <v>21.12</v>
      </c>
      <c r="G10237" s="24">
        <f t="shared" si="159"/>
        <v>471.51</v>
      </c>
    </row>
    <row r="10238" spans="1:7" x14ac:dyDescent="0.25">
      <c r="A10238" t="s">
        <v>311</v>
      </c>
      <c r="B10238" t="s">
        <v>314</v>
      </c>
      <c r="C10238" t="s">
        <v>374</v>
      </c>
      <c r="D10238" s="34">
        <v>45809</v>
      </c>
      <c r="E10238">
        <v>448.93</v>
      </c>
      <c r="F10238" s="24">
        <v>21.05</v>
      </c>
      <c r="G10238" s="24">
        <f t="shared" si="159"/>
        <v>469.98</v>
      </c>
    </row>
    <row r="10239" spans="1:7" x14ac:dyDescent="0.25">
      <c r="A10239" t="s">
        <v>311</v>
      </c>
      <c r="B10239" t="s">
        <v>314</v>
      </c>
      <c r="C10239" t="s">
        <v>375</v>
      </c>
      <c r="D10239" s="34">
        <v>45809</v>
      </c>
      <c r="E10239">
        <v>450.39</v>
      </c>
      <c r="F10239" s="24">
        <v>21.12</v>
      </c>
      <c r="G10239" s="24">
        <f t="shared" si="159"/>
        <v>471.51</v>
      </c>
    </row>
    <row r="10240" spans="1:7" x14ac:dyDescent="0.25">
      <c r="A10240" t="s">
        <v>311</v>
      </c>
      <c r="B10240" t="s">
        <v>314</v>
      </c>
      <c r="C10240" t="s">
        <v>376</v>
      </c>
      <c r="D10240" s="34">
        <v>45809</v>
      </c>
      <c r="E10240">
        <v>450.39</v>
      </c>
      <c r="F10240" s="24">
        <v>21.12</v>
      </c>
      <c r="G10240" s="24">
        <f t="shared" si="159"/>
        <v>471.51</v>
      </c>
    </row>
    <row r="10241" spans="1:7" x14ac:dyDescent="0.25">
      <c r="A10241" t="s">
        <v>311</v>
      </c>
      <c r="B10241" t="s">
        <v>314</v>
      </c>
      <c r="C10241" t="s">
        <v>377</v>
      </c>
      <c r="D10241" s="34">
        <v>45809</v>
      </c>
      <c r="E10241">
        <v>450.39</v>
      </c>
      <c r="F10241" s="24">
        <v>21.12</v>
      </c>
      <c r="G10241" s="24">
        <f t="shared" si="159"/>
        <v>471.51</v>
      </c>
    </row>
    <row r="10242" spans="1:7" x14ac:dyDescent="0.25">
      <c r="A10242" t="s">
        <v>311</v>
      </c>
      <c r="B10242" t="s">
        <v>314</v>
      </c>
      <c r="C10242" t="s">
        <v>378</v>
      </c>
      <c r="D10242" s="34">
        <v>45809</v>
      </c>
      <c r="E10242">
        <v>450.39</v>
      </c>
      <c r="F10242" s="24">
        <v>21.12</v>
      </c>
      <c r="G10242" s="24">
        <f t="shared" si="159"/>
        <v>471.51</v>
      </c>
    </row>
    <row r="10243" spans="1:7" x14ac:dyDescent="0.25">
      <c r="A10243" t="s">
        <v>311</v>
      </c>
      <c r="B10243" t="s">
        <v>314</v>
      </c>
      <c r="C10243" t="s">
        <v>379</v>
      </c>
      <c r="D10243" s="34">
        <v>45809</v>
      </c>
      <c r="E10243">
        <v>448.93</v>
      </c>
      <c r="F10243" s="24">
        <v>21.05</v>
      </c>
      <c r="G10243" s="24">
        <f t="shared" ref="G10243:G10306" si="160">SUM(E10243:F10243)</f>
        <v>469.98</v>
      </c>
    </row>
    <row r="10244" spans="1:7" x14ac:dyDescent="0.25">
      <c r="A10244" t="s">
        <v>311</v>
      </c>
      <c r="B10244" t="s">
        <v>314</v>
      </c>
      <c r="C10244" t="s">
        <v>380</v>
      </c>
      <c r="D10244" s="34">
        <v>45809</v>
      </c>
      <c r="E10244">
        <v>448.93</v>
      </c>
      <c r="F10244" s="24">
        <v>21.05</v>
      </c>
      <c r="G10244" s="24">
        <f t="shared" si="160"/>
        <v>469.98</v>
      </c>
    </row>
    <row r="10245" spans="1:7" x14ac:dyDescent="0.25">
      <c r="A10245" t="s">
        <v>311</v>
      </c>
      <c r="B10245" t="s">
        <v>314</v>
      </c>
      <c r="C10245" t="s">
        <v>381</v>
      </c>
      <c r="D10245" s="34">
        <v>45809</v>
      </c>
      <c r="E10245">
        <v>448.93</v>
      </c>
      <c r="F10245" s="24">
        <v>21.05</v>
      </c>
      <c r="G10245" s="24">
        <f t="shared" si="160"/>
        <v>469.98</v>
      </c>
    </row>
    <row r="10246" spans="1:7" x14ac:dyDescent="0.25">
      <c r="A10246" t="s">
        <v>311</v>
      </c>
      <c r="B10246" t="s">
        <v>314</v>
      </c>
      <c r="C10246" t="s">
        <v>382</v>
      </c>
      <c r="D10246" s="34">
        <v>45809</v>
      </c>
      <c r="E10246">
        <v>448.93</v>
      </c>
      <c r="F10246" s="24">
        <v>21.05</v>
      </c>
      <c r="G10246" s="24">
        <f t="shared" si="160"/>
        <v>469.98</v>
      </c>
    </row>
    <row r="10247" spans="1:7" x14ac:dyDescent="0.25">
      <c r="A10247" t="s">
        <v>311</v>
      </c>
      <c r="B10247" t="s">
        <v>314</v>
      </c>
      <c r="C10247" t="s">
        <v>383</v>
      </c>
      <c r="D10247" s="34">
        <v>45809</v>
      </c>
      <c r="E10247">
        <v>448.93</v>
      </c>
      <c r="F10247" s="24">
        <v>21.05</v>
      </c>
      <c r="G10247" s="24">
        <f t="shared" si="160"/>
        <v>469.98</v>
      </c>
    </row>
    <row r="10248" spans="1:7" x14ac:dyDescent="0.25">
      <c r="A10248" t="s">
        <v>311</v>
      </c>
      <c r="B10248" t="s">
        <v>314</v>
      </c>
      <c r="C10248" t="s">
        <v>384</v>
      </c>
      <c r="D10248" s="34">
        <v>45809</v>
      </c>
      <c r="E10248">
        <v>448.93</v>
      </c>
      <c r="F10248" s="24">
        <v>21.05</v>
      </c>
      <c r="G10248" s="24">
        <f t="shared" si="160"/>
        <v>469.98</v>
      </c>
    </row>
    <row r="10249" spans="1:7" x14ac:dyDescent="0.25">
      <c r="A10249" t="s">
        <v>311</v>
      </c>
      <c r="B10249" t="s">
        <v>314</v>
      </c>
      <c r="C10249" t="s">
        <v>385</v>
      </c>
      <c r="D10249" s="34">
        <v>45809</v>
      </c>
      <c r="E10249">
        <v>448.93</v>
      </c>
      <c r="F10249" s="24">
        <v>21.05</v>
      </c>
      <c r="G10249" s="24">
        <f t="shared" si="160"/>
        <v>469.98</v>
      </c>
    </row>
    <row r="10250" spans="1:7" x14ac:dyDescent="0.25">
      <c r="A10250" t="s">
        <v>311</v>
      </c>
      <c r="B10250" t="s">
        <v>314</v>
      </c>
      <c r="C10250" t="s">
        <v>386</v>
      </c>
      <c r="D10250" s="34">
        <v>45809</v>
      </c>
      <c r="E10250">
        <v>448.93</v>
      </c>
      <c r="F10250" s="24">
        <v>21.05</v>
      </c>
      <c r="G10250" s="24">
        <f t="shared" si="160"/>
        <v>469.98</v>
      </c>
    </row>
    <row r="10251" spans="1:7" x14ac:dyDescent="0.25">
      <c r="A10251" t="s">
        <v>311</v>
      </c>
      <c r="B10251" t="s">
        <v>314</v>
      </c>
      <c r="C10251" t="s">
        <v>387</v>
      </c>
      <c r="D10251" s="34">
        <v>45809</v>
      </c>
      <c r="E10251">
        <v>448.93</v>
      </c>
      <c r="F10251" s="24">
        <v>21.05</v>
      </c>
      <c r="G10251" s="24">
        <f t="shared" si="160"/>
        <v>469.98</v>
      </c>
    </row>
    <row r="10252" spans="1:7" x14ac:dyDescent="0.25">
      <c r="A10252" t="s">
        <v>311</v>
      </c>
      <c r="B10252" t="s">
        <v>314</v>
      </c>
      <c r="C10252" t="s">
        <v>388</v>
      </c>
      <c r="D10252" s="34">
        <v>45809</v>
      </c>
      <c r="E10252">
        <v>448.93</v>
      </c>
      <c r="F10252" s="24">
        <v>21.05</v>
      </c>
      <c r="G10252" s="24">
        <f t="shared" si="160"/>
        <v>469.98</v>
      </c>
    </row>
    <row r="10253" spans="1:7" x14ac:dyDescent="0.25">
      <c r="A10253" t="s">
        <v>311</v>
      </c>
      <c r="B10253" t="s">
        <v>314</v>
      </c>
      <c r="C10253" t="s">
        <v>389</v>
      </c>
      <c r="D10253" s="34">
        <v>45809</v>
      </c>
      <c r="E10253">
        <v>448.93</v>
      </c>
      <c r="F10253" s="24">
        <v>21.05</v>
      </c>
      <c r="G10253" s="24">
        <f t="shared" si="160"/>
        <v>469.98</v>
      </c>
    </row>
    <row r="10254" spans="1:7" x14ac:dyDescent="0.25">
      <c r="A10254" t="s">
        <v>311</v>
      </c>
      <c r="B10254" t="s">
        <v>314</v>
      </c>
      <c r="C10254" t="s">
        <v>390</v>
      </c>
      <c r="D10254" s="34">
        <v>45809</v>
      </c>
      <c r="E10254">
        <v>448.93</v>
      </c>
      <c r="F10254" s="24">
        <v>21.05</v>
      </c>
      <c r="G10254" s="24">
        <f t="shared" si="160"/>
        <v>469.98</v>
      </c>
    </row>
    <row r="10255" spans="1:7" x14ac:dyDescent="0.25">
      <c r="A10255" t="s">
        <v>311</v>
      </c>
      <c r="B10255" t="s">
        <v>314</v>
      </c>
      <c r="C10255" t="s">
        <v>391</v>
      </c>
      <c r="D10255" s="34">
        <v>45809</v>
      </c>
      <c r="E10255">
        <v>448.93</v>
      </c>
      <c r="F10255" s="24">
        <v>21.05</v>
      </c>
      <c r="G10255" s="24">
        <f t="shared" si="160"/>
        <v>469.98</v>
      </c>
    </row>
    <row r="10256" spans="1:7" x14ac:dyDescent="0.25">
      <c r="A10256" t="s">
        <v>311</v>
      </c>
      <c r="B10256" t="s">
        <v>314</v>
      </c>
      <c r="C10256" t="s">
        <v>392</v>
      </c>
      <c r="D10256" s="34">
        <v>45809</v>
      </c>
      <c r="E10256">
        <v>448.93</v>
      </c>
      <c r="F10256" s="24">
        <v>21.05</v>
      </c>
      <c r="G10256" s="24">
        <f t="shared" si="160"/>
        <v>469.98</v>
      </c>
    </row>
    <row r="10257" spans="1:7" x14ac:dyDescent="0.25">
      <c r="A10257" t="s">
        <v>311</v>
      </c>
      <c r="B10257" t="s">
        <v>314</v>
      </c>
      <c r="C10257" t="s">
        <v>393</v>
      </c>
      <c r="D10257" s="34">
        <v>45809</v>
      </c>
      <c r="E10257">
        <v>448.93</v>
      </c>
      <c r="F10257" s="24">
        <v>21.05</v>
      </c>
      <c r="G10257" s="24">
        <f t="shared" si="160"/>
        <v>469.98</v>
      </c>
    </row>
    <row r="10258" spans="1:7" x14ac:dyDescent="0.25">
      <c r="A10258" t="s">
        <v>311</v>
      </c>
      <c r="B10258" t="s">
        <v>314</v>
      </c>
      <c r="C10258" t="s">
        <v>394</v>
      </c>
      <c r="D10258" s="34">
        <v>45809</v>
      </c>
      <c r="E10258">
        <v>448.93</v>
      </c>
      <c r="F10258" s="24">
        <v>21.05</v>
      </c>
      <c r="G10258" s="24">
        <f t="shared" si="160"/>
        <v>469.98</v>
      </c>
    </row>
    <row r="10259" spans="1:7" x14ac:dyDescent="0.25">
      <c r="A10259" t="s">
        <v>311</v>
      </c>
      <c r="B10259" t="s">
        <v>314</v>
      </c>
      <c r="C10259" t="s">
        <v>395</v>
      </c>
      <c r="D10259" s="34">
        <v>45809</v>
      </c>
      <c r="E10259">
        <v>448.93</v>
      </c>
      <c r="F10259" s="24">
        <v>21.05</v>
      </c>
      <c r="G10259" s="24">
        <f t="shared" si="160"/>
        <v>469.98</v>
      </c>
    </row>
    <row r="10260" spans="1:7" x14ac:dyDescent="0.25">
      <c r="A10260" t="s">
        <v>311</v>
      </c>
      <c r="B10260" t="s">
        <v>314</v>
      </c>
      <c r="C10260" t="s">
        <v>396</v>
      </c>
      <c r="D10260" s="34">
        <v>45809</v>
      </c>
      <c r="E10260">
        <v>448.93</v>
      </c>
      <c r="F10260" s="24">
        <v>21.05</v>
      </c>
      <c r="G10260" s="24">
        <f t="shared" si="160"/>
        <v>469.98</v>
      </c>
    </row>
    <row r="10261" spans="1:7" x14ac:dyDescent="0.25">
      <c r="A10261" t="s">
        <v>311</v>
      </c>
      <c r="B10261" t="s">
        <v>314</v>
      </c>
      <c r="C10261" t="s">
        <v>397</v>
      </c>
      <c r="D10261" s="34">
        <v>45809</v>
      </c>
      <c r="E10261">
        <v>448.93</v>
      </c>
      <c r="F10261" s="24">
        <v>21.05</v>
      </c>
      <c r="G10261" s="24">
        <f t="shared" si="160"/>
        <v>469.98</v>
      </c>
    </row>
    <row r="10262" spans="1:7" x14ac:dyDescent="0.25">
      <c r="A10262" t="s">
        <v>311</v>
      </c>
      <c r="B10262" t="s">
        <v>314</v>
      </c>
      <c r="C10262" t="s">
        <v>398</v>
      </c>
      <c r="D10262" s="34">
        <v>45809</v>
      </c>
      <c r="E10262">
        <v>448.93</v>
      </c>
      <c r="F10262" s="24">
        <v>21.05</v>
      </c>
      <c r="G10262" s="24">
        <f t="shared" si="160"/>
        <v>469.98</v>
      </c>
    </row>
    <row r="10263" spans="1:7" x14ac:dyDescent="0.25">
      <c r="A10263" t="s">
        <v>311</v>
      </c>
      <c r="B10263" t="s">
        <v>314</v>
      </c>
      <c r="C10263" t="s">
        <v>399</v>
      </c>
      <c r="D10263" s="34">
        <v>45809</v>
      </c>
      <c r="E10263">
        <v>448.93</v>
      </c>
      <c r="F10263" s="24">
        <v>21.05</v>
      </c>
      <c r="G10263" s="24">
        <f t="shared" si="160"/>
        <v>469.98</v>
      </c>
    </row>
    <row r="10264" spans="1:7" x14ac:dyDescent="0.25">
      <c r="A10264" t="s">
        <v>311</v>
      </c>
      <c r="B10264" t="s">
        <v>314</v>
      </c>
      <c r="C10264" t="s">
        <v>400</v>
      </c>
      <c r="D10264" s="34">
        <v>45809</v>
      </c>
      <c r="E10264">
        <v>448.93</v>
      </c>
      <c r="F10264" s="24">
        <v>21.05</v>
      </c>
      <c r="G10264" s="24">
        <f t="shared" si="160"/>
        <v>469.98</v>
      </c>
    </row>
    <row r="10265" spans="1:7" x14ac:dyDescent="0.25">
      <c r="A10265" t="s">
        <v>311</v>
      </c>
      <c r="B10265" t="s">
        <v>314</v>
      </c>
      <c r="C10265" t="s">
        <v>401</v>
      </c>
      <c r="D10265" s="34">
        <v>45809</v>
      </c>
      <c r="E10265">
        <v>448.93</v>
      </c>
      <c r="F10265" s="24">
        <v>21.05</v>
      </c>
      <c r="G10265" s="24">
        <f t="shared" si="160"/>
        <v>469.98</v>
      </c>
    </row>
    <row r="10266" spans="1:7" x14ac:dyDescent="0.25">
      <c r="A10266" t="s">
        <v>311</v>
      </c>
      <c r="B10266" t="s">
        <v>314</v>
      </c>
      <c r="C10266" t="s">
        <v>402</v>
      </c>
      <c r="D10266" s="34">
        <v>45809</v>
      </c>
      <c r="E10266">
        <v>448.93</v>
      </c>
      <c r="F10266" s="24">
        <v>21.05</v>
      </c>
      <c r="G10266" s="24">
        <f t="shared" si="160"/>
        <v>469.98</v>
      </c>
    </row>
    <row r="10267" spans="1:7" x14ac:dyDescent="0.25">
      <c r="A10267" t="s">
        <v>311</v>
      </c>
      <c r="B10267" t="s">
        <v>314</v>
      </c>
      <c r="C10267" t="s">
        <v>403</v>
      </c>
      <c r="D10267" s="34">
        <v>45809</v>
      </c>
      <c r="E10267">
        <v>448.93</v>
      </c>
      <c r="F10267" s="24">
        <v>21.05</v>
      </c>
      <c r="G10267" s="24">
        <f t="shared" si="160"/>
        <v>469.98</v>
      </c>
    </row>
    <row r="10268" spans="1:7" x14ac:dyDescent="0.25">
      <c r="A10268" t="s">
        <v>311</v>
      </c>
      <c r="B10268" t="s">
        <v>314</v>
      </c>
      <c r="C10268" t="s">
        <v>404</v>
      </c>
      <c r="D10268" s="34">
        <v>45809</v>
      </c>
      <c r="E10268">
        <v>448.93</v>
      </c>
      <c r="F10268" s="24">
        <v>21.05</v>
      </c>
      <c r="G10268" s="24">
        <f t="shared" si="160"/>
        <v>469.98</v>
      </c>
    </row>
    <row r="10269" spans="1:7" x14ac:dyDescent="0.25">
      <c r="A10269" t="s">
        <v>311</v>
      </c>
      <c r="B10269" t="s">
        <v>314</v>
      </c>
      <c r="C10269" t="s">
        <v>405</v>
      </c>
      <c r="D10269" s="34">
        <v>45809</v>
      </c>
      <c r="E10269">
        <v>448.93</v>
      </c>
      <c r="F10269" s="24">
        <v>21.05</v>
      </c>
      <c r="G10269" s="24">
        <f t="shared" si="160"/>
        <v>469.98</v>
      </c>
    </row>
    <row r="10270" spans="1:7" x14ac:dyDescent="0.25">
      <c r="A10270" t="s">
        <v>311</v>
      </c>
      <c r="B10270" t="s">
        <v>314</v>
      </c>
      <c r="C10270" t="s">
        <v>406</v>
      </c>
      <c r="D10270" s="34">
        <v>45809</v>
      </c>
      <c r="E10270">
        <v>448.93</v>
      </c>
      <c r="F10270" s="24">
        <v>21.05</v>
      </c>
      <c r="G10270" s="24">
        <f t="shared" si="160"/>
        <v>469.98</v>
      </c>
    </row>
    <row r="10271" spans="1:7" x14ac:dyDescent="0.25">
      <c r="A10271" t="s">
        <v>311</v>
      </c>
      <c r="B10271" t="s">
        <v>314</v>
      </c>
      <c r="C10271" t="s">
        <v>407</v>
      </c>
      <c r="D10271" s="34">
        <v>45809</v>
      </c>
      <c r="E10271">
        <v>448.93</v>
      </c>
      <c r="F10271" s="24">
        <v>21.05</v>
      </c>
      <c r="G10271" s="24">
        <f t="shared" si="160"/>
        <v>469.98</v>
      </c>
    </row>
    <row r="10272" spans="1:7" x14ac:dyDescent="0.25">
      <c r="A10272" t="s">
        <v>311</v>
      </c>
      <c r="B10272" t="s">
        <v>314</v>
      </c>
      <c r="C10272" t="s">
        <v>408</v>
      </c>
      <c r="D10272" s="34">
        <v>45809</v>
      </c>
      <c r="E10272">
        <v>448.93</v>
      </c>
      <c r="F10272" s="24">
        <v>21.05</v>
      </c>
      <c r="G10272" s="24">
        <f t="shared" si="160"/>
        <v>469.98</v>
      </c>
    </row>
    <row r="10273" spans="1:7" x14ac:dyDescent="0.25">
      <c r="A10273" t="s">
        <v>311</v>
      </c>
      <c r="B10273" t="s">
        <v>314</v>
      </c>
      <c r="C10273" t="s">
        <v>409</v>
      </c>
      <c r="D10273" s="34">
        <v>45809</v>
      </c>
      <c r="E10273">
        <v>448.93</v>
      </c>
      <c r="F10273" s="24">
        <v>21.05</v>
      </c>
      <c r="G10273" s="24">
        <f t="shared" si="160"/>
        <v>469.98</v>
      </c>
    </row>
    <row r="10274" spans="1:7" x14ac:dyDescent="0.25">
      <c r="A10274" t="s">
        <v>311</v>
      </c>
      <c r="B10274" t="s">
        <v>314</v>
      </c>
      <c r="C10274" t="s">
        <v>410</v>
      </c>
      <c r="D10274" s="34">
        <v>45809</v>
      </c>
      <c r="E10274">
        <v>448.93</v>
      </c>
      <c r="F10274" s="24">
        <v>21.05</v>
      </c>
      <c r="G10274" s="24">
        <f t="shared" si="160"/>
        <v>469.98</v>
      </c>
    </row>
    <row r="10275" spans="1:7" x14ac:dyDescent="0.25">
      <c r="A10275" t="s">
        <v>311</v>
      </c>
      <c r="B10275" t="s">
        <v>314</v>
      </c>
      <c r="C10275" t="s">
        <v>411</v>
      </c>
      <c r="D10275" s="34">
        <v>45809</v>
      </c>
      <c r="E10275">
        <v>448.93</v>
      </c>
      <c r="F10275" s="24">
        <v>21.05</v>
      </c>
      <c r="G10275" s="24">
        <f t="shared" si="160"/>
        <v>469.98</v>
      </c>
    </row>
    <row r="10276" spans="1:7" x14ac:dyDescent="0.25">
      <c r="A10276" t="s">
        <v>311</v>
      </c>
      <c r="B10276" t="s">
        <v>314</v>
      </c>
      <c r="C10276" t="s">
        <v>412</v>
      </c>
      <c r="D10276" s="34">
        <v>45809</v>
      </c>
      <c r="E10276">
        <v>448.93</v>
      </c>
      <c r="F10276" s="24">
        <v>21.05</v>
      </c>
      <c r="G10276" s="24">
        <f t="shared" si="160"/>
        <v>469.98</v>
      </c>
    </row>
    <row r="10277" spans="1:7" x14ac:dyDescent="0.25">
      <c r="A10277" t="s">
        <v>311</v>
      </c>
      <c r="B10277" t="s">
        <v>314</v>
      </c>
      <c r="C10277" t="s">
        <v>413</v>
      </c>
      <c r="D10277" s="34">
        <v>45809</v>
      </c>
      <c r="E10277">
        <v>448.93</v>
      </c>
      <c r="F10277" s="24">
        <v>21.05</v>
      </c>
      <c r="G10277" s="24">
        <f t="shared" si="160"/>
        <v>469.98</v>
      </c>
    </row>
    <row r="10278" spans="1:7" x14ac:dyDescent="0.25">
      <c r="A10278" t="s">
        <v>311</v>
      </c>
      <c r="B10278" t="s">
        <v>314</v>
      </c>
      <c r="C10278" t="s">
        <v>414</v>
      </c>
      <c r="D10278" s="34">
        <v>45809</v>
      </c>
      <c r="E10278">
        <v>448.93</v>
      </c>
      <c r="F10278" s="24">
        <v>21.05</v>
      </c>
      <c r="G10278" s="24">
        <f t="shared" si="160"/>
        <v>469.98</v>
      </c>
    </row>
    <row r="10279" spans="1:7" x14ac:dyDescent="0.25">
      <c r="A10279" t="s">
        <v>311</v>
      </c>
      <c r="B10279" t="s">
        <v>314</v>
      </c>
      <c r="C10279" t="s">
        <v>415</v>
      </c>
      <c r="D10279" s="34">
        <v>45809</v>
      </c>
      <c r="E10279">
        <v>448.93</v>
      </c>
      <c r="F10279" s="24">
        <v>21.05</v>
      </c>
      <c r="G10279" s="24">
        <f t="shared" si="160"/>
        <v>469.98</v>
      </c>
    </row>
    <row r="10280" spans="1:7" x14ac:dyDescent="0.25">
      <c r="A10280" t="s">
        <v>311</v>
      </c>
      <c r="B10280" t="s">
        <v>314</v>
      </c>
      <c r="C10280" t="s">
        <v>416</v>
      </c>
      <c r="D10280" s="34">
        <v>45809</v>
      </c>
      <c r="E10280">
        <v>448.93</v>
      </c>
      <c r="F10280" s="24">
        <v>21.05</v>
      </c>
      <c r="G10280" s="24">
        <f t="shared" si="160"/>
        <v>469.98</v>
      </c>
    </row>
    <row r="10281" spans="1:7" x14ac:dyDescent="0.25">
      <c r="A10281" t="s">
        <v>311</v>
      </c>
      <c r="B10281" t="s">
        <v>314</v>
      </c>
      <c r="C10281" t="s">
        <v>417</v>
      </c>
      <c r="D10281" s="34">
        <v>45809</v>
      </c>
      <c r="E10281">
        <v>448.93</v>
      </c>
      <c r="F10281" s="24">
        <v>21.05</v>
      </c>
      <c r="G10281" s="24">
        <f t="shared" si="160"/>
        <v>469.98</v>
      </c>
    </row>
    <row r="10282" spans="1:7" x14ac:dyDescent="0.25">
      <c r="A10282" t="s">
        <v>311</v>
      </c>
      <c r="B10282" t="s">
        <v>314</v>
      </c>
      <c r="C10282" t="s">
        <v>418</v>
      </c>
      <c r="D10282" s="34">
        <v>45809</v>
      </c>
      <c r="E10282">
        <v>448.93</v>
      </c>
      <c r="F10282" s="24">
        <v>21.05</v>
      </c>
      <c r="G10282" s="24">
        <f t="shared" si="160"/>
        <v>469.98</v>
      </c>
    </row>
    <row r="10283" spans="1:7" x14ac:dyDescent="0.25">
      <c r="A10283" t="s">
        <v>311</v>
      </c>
      <c r="B10283" t="s">
        <v>314</v>
      </c>
      <c r="C10283" t="s">
        <v>419</v>
      </c>
      <c r="D10283" s="34">
        <v>45809</v>
      </c>
      <c r="E10283">
        <v>448.93</v>
      </c>
      <c r="F10283" s="24">
        <v>21.05</v>
      </c>
      <c r="G10283" s="24">
        <f t="shared" si="160"/>
        <v>469.98</v>
      </c>
    </row>
    <row r="10284" spans="1:7" x14ac:dyDescent="0.25">
      <c r="A10284" t="s">
        <v>311</v>
      </c>
      <c r="B10284" t="s">
        <v>314</v>
      </c>
      <c r="C10284" t="s">
        <v>420</v>
      </c>
      <c r="D10284" s="34">
        <v>45809</v>
      </c>
      <c r="E10284">
        <v>448.93</v>
      </c>
      <c r="F10284" s="24">
        <v>21.05</v>
      </c>
      <c r="G10284" s="24">
        <f t="shared" si="160"/>
        <v>469.98</v>
      </c>
    </row>
    <row r="10285" spans="1:7" x14ac:dyDescent="0.25">
      <c r="A10285" t="s">
        <v>311</v>
      </c>
      <c r="B10285" t="s">
        <v>314</v>
      </c>
      <c r="C10285" t="s">
        <v>421</v>
      </c>
      <c r="D10285" s="34">
        <v>45809</v>
      </c>
      <c r="E10285">
        <v>448.93</v>
      </c>
      <c r="F10285" s="24">
        <v>21.05</v>
      </c>
      <c r="G10285" s="24">
        <f t="shared" si="160"/>
        <v>469.98</v>
      </c>
    </row>
    <row r="10286" spans="1:7" x14ac:dyDescent="0.25">
      <c r="A10286" t="s">
        <v>311</v>
      </c>
      <c r="B10286" t="s">
        <v>314</v>
      </c>
      <c r="C10286" t="s">
        <v>422</v>
      </c>
      <c r="D10286" s="34">
        <v>45809</v>
      </c>
      <c r="E10286">
        <v>448.93</v>
      </c>
      <c r="F10286" s="24">
        <v>21.05</v>
      </c>
      <c r="G10286" s="24">
        <f t="shared" si="160"/>
        <v>469.98</v>
      </c>
    </row>
    <row r="10287" spans="1:7" x14ac:dyDescent="0.25">
      <c r="A10287" t="s">
        <v>311</v>
      </c>
      <c r="B10287" t="s">
        <v>314</v>
      </c>
      <c r="C10287" t="s">
        <v>423</v>
      </c>
      <c r="D10287" s="34">
        <v>45809</v>
      </c>
      <c r="E10287">
        <v>448.93</v>
      </c>
      <c r="F10287" s="24">
        <v>21.05</v>
      </c>
      <c r="G10287" s="24">
        <f t="shared" si="160"/>
        <v>469.98</v>
      </c>
    </row>
    <row r="10288" spans="1:7" x14ac:dyDescent="0.25">
      <c r="A10288" t="s">
        <v>311</v>
      </c>
      <c r="B10288" t="s">
        <v>314</v>
      </c>
      <c r="C10288" t="s">
        <v>424</v>
      </c>
      <c r="D10288" s="34">
        <v>45809</v>
      </c>
      <c r="E10288">
        <v>448.93</v>
      </c>
      <c r="F10288" s="24">
        <v>21.05</v>
      </c>
      <c r="G10288" s="24">
        <f t="shared" si="160"/>
        <v>469.98</v>
      </c>
    </row>
    <row r="10289" spans="1:7" x14ac:dyDescent="0.25">
      <c r="A10289" t="s">
        <v>311</v>
      </c>
      <c r="B10289" t="s">
        <v>314</v>
      </c>
      <c r="C10289" t="s">
        <v>425</v>
      </c>
      <c r="D10289" s="34">
        <v>45809</v>
      </c>
      <c r="E10289">
        <v>448.93</v>
      </c>
      <c r="F10289" s="24">
        <v>21.05</v>
      </c>
      <c r="G10289" s="24">
        <f t="shared" si="160"/>
        <v>469.98</v>
      </c>
    </row>
    <row r="10290" spans="1:7" x14ac:dyDescent="0.25">
      <c r="A10290" t="s">
        <v>311</v>
      </c>
      <c r="B10290" t="s">
        <v>314</v>
      </c>
      <c r="C10290" t="s">
        <v>426</v>
      </c>
      <c r="D10290" s="34">
        <v>45809</v>
      </c>
      <c r="E10290">
        <v>450.39</v>
      </c>
      <c r="F10290" s="24">
        <v>21.12</v>
      </c>
      <c r="G10290" s="24">
        <f t="shared" si="160"/>
        <v>471.51</v>
      </c>
    </row>
    <row r="10291" spans="1:7" x14ac:dyDescent="0.25">
      <c r="A10291" t="s">
        <v>311</v>
      </c>
      <c r="B10291" t="s">
        <v>314</v>
      </c>
      <c r="C10291" t="s">
        <v>427</v>
      </c>
      <c r="D10291" s="34">
        <v>45809</v>
      </c>
      <c r="E10291">
        <v>448.93</v>
      </c>
      <c r="F10291" s="24">
        <v>21.05</v>
      </c>
      <c r="G10291" s="24">
        <f t="shared" si="160"/>
        <v>469.98</v>
      </c>
    </row>
    <row r="10292" spans="1:7" x14ac:dyDescent="0.25">
      <c r="A10292" t="s">
        <v>311</v>
      </c>
      <c r="B10292" t="s">
        <v>314</v>
      </c>
      <c r="C10292" t="s">
        <v>428</v>
      </c>
      <c r="D10292" s="34">
        <v>45809</v>
      </c>
      <c r="E10292">
        <v>448.93</v>
      </c>
      <c r="F10292" s="24">
        <v>21.05</v>
      </c>
      <c r="G10292" s="24">
        <f t="shared" si="160"/>
        <v>469.98</v>
      </c>
    </row>
    <row r="10293" spans="1:7" x14ac:dyDescent="0.25">
      <c r="A10293" t="s">
        <v>311</v>
      </c>
      <c r="B10293" t="s">
        <v>314</v>
      </c>
      <c r="C10293" t="s">
        <v>429</v>
      </c>
      <c r="D10293" s="34">
        <v>45809</v>
      </c>
      <c r="E10293">
        <v>448.93</v>
      </c>
      <c r="F10293" s="24">
        <v>21.05</v>
      </c>
      <c r="G10293" s="24">
        <f t="shared" si="160"/>
        <v>469.98</v>
      </c>
    </row>
    <row r="10294" spans="1:7" x14ac:dyDescent="0.25">
      <c r="A10294" t="s">
        <v>311</v>
      </c>
      <c r="B10294" t="s">
        <v>314</v>
      </c>
      <c r="C10294" t="s">
        <v>430</v>
      </c>
      <c r="D10294" s="34">
        <v>45809</v>
      </c>
      <c r="E10294">
        <v>450.39</v>
      </c>
      <c r="F10294" s="24">
        <v>21.12</v>
      </c>
      <c r="G10294" s="24">
        <f t="shared" si="160"/>
        <v>471.51</v>
      </c>
    </row>
    <row r="10295" spans="1:7" x14ac:dyDescent="0.25">
      <c r="A10295" t="s">
        <v>311</v>
      </c>
      <c r="B10295" t="s">
        <v>314</v>
      </c>
      <c r="C10295" t="s">
        <v>431</v>
      </c>
      <c r="D10295" s="34">
        <v>45809</v>
      </c>
      <c r="E10295">
        <v>450.39</v>
      </c>
      <c r="F10295" s="24">
        <v>21.12</v>
      </c>
      <c r="G10295" s="24">
        <f t="shared" si="160"/>
        <v>471.51</v>
      </c>
    </row>
    <row r="10296" spans="1:7" x14ac:dyDescent="0.25">
      <c r="A10296" t="s">
        <v>311</v>
      </c>
      <c r="B10296" t="s">
        <v>314</v>
      </c>
      <c r="C10296" t="s">
        <v>432</v>
      </c>
      <c r="D10296" s="34">
        <v>45809</v>
      </c>
      <c r="E10296">
        <v>450.39</v>
      </c>
      <c r="F10296" s="24">
        <v>21.12</v>
      </c>
      <c r="G10296" s="24">
        <f t="shared" si="160"/>
        <v>471.51</v>
      </c>
    </row>
    <row r="10297" spans="1:7" x14ac:dyDescent="0.25">
      <c r="A10297" t="s">
        <v>311</v>
      </c>
      <c r="B10297" t="s">
        <v>314</v>
      </c>
      <c r="C10297" t="s">
        <v>433</v>
      </c>
      <c r="D10297" s="34">
        <v>45809</v>
      </c>
      <c r="E10297">
        <v>450.39</v>
      </c>
      <c r="F10297" s="24">
        <v>21.12</v>
      </c>
      <c r="G10297" s="24">
        <f t="shared" si="160"/>
        <v>471.51</v>
      </c>
    </row>
    <row r="10298" spans="1:7" x14ac:dyDescent="0.25">
      <c r="A10298" t="s">
        <v>311</v>
      </c>
      <c r="B10298" t="s">
        <v>314</v>
      </c>
      <c r="C10298" t="s">
        <v>434</v>
      </c>
      <c r="D10298" s="34">
        <v>45809</v>
      </c>
      <c r="E10298">
        <v>450.39</v>
      </c>
      <c r="F10298" s="24">
        <v>21.12</v>
      </c>
      <c r="G10298" s="24">
        <f t="shared" si="160"/>
        <v>471.51</v>
      </c>
    </row>
    <row r="10299" spans="1:7" x14ac:dyDescent="0.25">
      <c r="A10299" t="s">
        <v>311</v>
      </c>
      <c r="B10299" t="s">
        <v>314</v>
      </c>
      <c r="C10299" t="s">
        <v>435</v>
      </c>
      <c r="D10299" s="34">
        <v>45809</v>
      </c>
      <c r="E10299">
        <v>450.39</v>
      </c>
      <c r="F10299" s="24">
        <v>21.12</v>
      </c>
      <c r="G10299" s="24">
        <f t="shared" si="160"/>
        <v>471.51</v>
      </c>
    </row>
    <row r="10300" spans="1:7" x14ac:dyDescent="0.25">
      <c r="A10300" t="s">
        <v>311</v>
      </c>
      <c r="B10300" t="s">
        <v>314</v>
      </c>
      <c r="C10300" t="s">
        <v>436</v>
      </c>
      <c r="D10300" s="34">
        <v>45809</v>
      </c>
      <c r="E10300">
        <v>450.39</v>
      </c>
      <c r="F10300" s="24">
        <v>21.12</v>
      </c>
      <c r="G10300" s="24">
        <f t="shared" si="160"/>
        <v>471.51</v>
      </c>
    </row>
    <row r="10301" spans="1:7" x14ac:dyDescent="0.25">
      <c r="A10301" t="s">
        <v>311</v>
      </c>
      <c r="B10301" t="s">
        <v>314</v>
      </c>
      <c r="C10301" t="s">
        <v>437</v>
      </c>
      <c r="D10301" s="34">
        <v>45809</v>
      </c>
      <c r="E10301">
        <v>450.39</v>
      </c>
      <c r="F10301" s="24">
        <v>21.12</v>
      </c>
      <c r="G10301" s="24">
        <f t="shared" si="160"/>
        <v>471.51</v>
      </c>
    </row>
    <row r="10302" spans="1:7" x14ac:dyDescent="0.25">
      <c r="A10302" t="s">
        <v>311</v>
      </c>
      <c r="B10302" t="s">
        <v>314</v>
      </c>
      <c r="C10302" t="s">
        <v>438</v>
      </c>
      <c r="D10302" s="34">
        <v>45809</v>
      </c>
      <c r="E10302">
        <v>450.39</v>
      </c>
      <c r="F10302" s="24">
        <v>21.12</v>
      </c>
      <c r="G10302" s="24">
        <f t="shared" si="160"/>
        <v>471.51</v>
      </c>
    </row>
    <row r="10303" spans="1:7" x14ac:dyDescent="0.25">
      <c r="A10303" t="s">
        <v>311</v>
      </c>
      <c r="B10303" t="s">
        <v>314</v>
      </c>
      <c r="C10303" t="s">
        <v>439</v>
      </c>
      <c r="D10303" s="34">
        <v>45809</v>
      </c>
      <c r="E10303">
        <v>450.39</v>
      </c>
      <c r="F10303" s="24">
        <v>21.12</v>
      </c>
      <c r="G10303" s="24">
        <f t="shared" si="160"/>
        <v>471.51</v>
      </c>
    </row>
    <row r="10304" spans="1:7" x14ac:dyDescent="0.25">
      <c r="A10304" t="s">
        <v>311</v>
      </c>
      <c r="B10304" t="s">
        <v>314</v>
      </c>
      <c r="C10304" t="s">
        <v>440</v>
      </c>
      <c r="D10304" s="34">
        <v>45809</v>
      </c>
      <c r="E10304">
        <v>450.39</v>
      </c>
      <c r="F10304" s="24">
        <v>21.12</v>
      </c>
      <c r="G10304" s="24">
        <f t="shared" si="160"/>
        <v>471.51</v>
      </c>
    </row>
    <row r="10305" spans="1:7" x14ac:dyDescent="0.25">
      <c r="A10305" t="s">
        <v>311</v>
      </c>
      <c r="B10305" t="s">
        <v>314</v>
      </c>
      <c r="C10305" t="s">
        <v>441</v>
      </c>
      <c r="D10305" s="34">
        <v>45809</v>
      </c>
      <c r="E10305">
        <v>450.39</v>
      </c>
      <c r="F10305" s="24">
        <v>21.12</v>
      </c>
      <c r="G10305" s="24">
        <f t="shared" si="160"/>
        <v>471.51</v>
      </c>
    </row>
    <row r="10306" spans="1:7" x14ac:dyDescent="0.25">
      <c r="A10306" t="s">
        <v>311</v>
      </c>
      <c r="B10306" t="s">
        <v>314</v>
      </c>
      <c r="C10306" t="s">
        <v>442</v>
      </c>
      <c r="D10306" s="34">
        <v>45809</v>
      </c>
      <c r="E10306">
        <v>450.39</v>
      </c>
      <c r="F10306" s="24">
        <v>21.12</v>
      </c>
      <c r="G10306" s="24">
        <f t="shared" si="160"/>
        <v>471.51</v>
      </c>
    </row>
    <row r="10307" spans="1:7" x14ac:dyDescent="0.25">
      <c r="A10307" t="s">
        <v>311</v>
      </c>
      <c r="B10307" t="s">
        <v>314</v>
      </c>
      <c r="C10307" t="s">
        <v>443</v>
      </c>
      <c r="D10307" s="34">
        <v>45809</v>
      </c>
      <c r="E10307">
        <v>450.39</v>
      </c>
      <c r="F10307" s="24">
        <v>21.12</v>
      </c>
      <c r="G10307" s="24">
        <f t="shared" ref="G10307:G10370" si="161">SUM(E10307:F10307)</f>
        <v>471.51</v>
      </c>
    </row>
    <row r="10308" spans="1:7" x14ac:dyDescent="0.25">
      <c r="A10308" t="s">
        <v>311</v>
      </c>
      <c r="B10308" t="s">
        <v>314</v>
      </c>
      <c r="C10308" t="s">
        <v>444</v>
      </c>
      <c r="D10308" s="34">
        <v>45809</v>
      </c>
      <c r="E10308">
        <v>450.39</v>
      </c>
      <c r="F10308" s="24">
        <v>21.12</v>
      </c>
      <c r="G10308" s="24">
        <f t="shared" si="161"/>
        <v>471.51</v>
      </c>
    </row>
    <row r="10309" spans="1:7" x14ac:dyDescent="0.25">
      <c r="A10309" t="s">
        <v>311</v>
      </c>
      <c r="B10309" t="s">
        <v>314</v>
      </c>
      <c r="C10309" t="s">
        <v>445</v>
      </c>
      <c r="D10309" s="34">
        <v>45809</v>
      </c>
      <c r="E10309">
        <v>450.39</v>
      </c>
      <c r="F10309" s="24">
        <v>21.12</v>
      </c>
      <c r="G10309" s="24">
        <f t="shared" si="161"/>
        <v>471.51</v>
      </c>
    </row>
    <row r="10310" spans="1:7" x14ac:dyDescent="0.25">
      <c r="A10310" t="s">
        <v>311</v>
      </c>
      <c r="B10310" t="s">
        <v>314</v>
      </c>
      <c r="C10310" t="s">
        <v>446</v>
      </c>
      <c r="D10310" s="34">
        <v>45809</v>
      </c>
      <c r="E10310">
        <v>450.39</v>
      </c>
      <c r="F10310" s="24">
        <v>21.12</v>
      </c>
      <c r="G10310" s="24">
        <f t="shared" si="161"/>
        <v>471.51</v>
      </c>
    </row>
    <row r="10311" spans="1:7" x14ac:dyDescent="0.25">
      <c r="A10311" t="s">
        <v>311</v>
      </c>
      <c r="B10311" t="s">
        <v>314</v>
      </c>
      <c r="C10311" t="s">
        <v>447</v>
      </c>
      <c r="D10311" s="34">
        <v>45809</v>
      </c>
      <c r="E10311">
        <v>450.39</v>
      </c>
      <c r="F10311" s="24">
        <v>21.12</v>
      </c>
      <c r="G10311" s="24">
        <f t="shared" si="161"/>
        <v>471.51</v>
      </c>
    </row>
    <row r="10312" spans="1:7" x14ac:dyDescent="0.25">
      <c r="A10312" t="s">
        <v>311</v>
      </c>
      <c r="B10312" t="s">
        <v>314</v>
      </c>
      <c r="C10312" t="s">
        <v>448</v>
      </c>
      <c r="D10312" s="34">
        <v>45809</v>
      </c>
      <c r="E10312">
        <v>450.39</v>
      </c>
      <c r="F10312" s="24">
        <v>21.12</v>
      </c>
      <c r="G10312" s="24">
        <f t="shared" si="161"/>
        <v>471.51</v>
      </c>
    </row>
    <row r="10313" spans="1:7" x14ac:dyDescent="0.25">
      <c r="A10313" t="s">
        <v>311</v>
      </c>
      <c r="B10313" t="s">
        <v>314</v>
      </c>
      <c r="C10313" t="s">
        <v>449</v>
      </c>
      <c r="D10313" s="34">
        <v>45809</v>
      </c>
      <c r="E10313">
        <v>450.39</v>
      </c>
      <c r="F10313" s="24">
        <v>21.12</v>
      </c>
      <c r="G10313" s="24">
        <f t="shared" si="161"/>
        <v>471.51</v>
      </c>
    </row>
    <row r="10314" spans="1:7" x14ac:dyDescent="0.25">
      <c r="A10314" t="s">
        <v>311</v>
      </c>
      <c r="B10314" t="s">
        <v>314</v>
      </c>
      <c r="C10314" t="s">
        <v>450</v>
      </c>
      <c r="D10314" s="34">
        <v>45809</v>
      </c>
      <c r="E10314">
        <v>450.39</v>
      </c>
      <c r="F10314" s="24">
        <v>21.12</v>
      </c>
      <c r="G10314" s="24">
        <f t="shared" si="161"/>
        <v>471.51</v>
      </c>
    </row>
    <row r="10315" spans="1:7" x14ac:dyDescent="0.25">
      <c r="A10315" t="s">
        <v>311</v>
      </c>
      <c r="B10315" t="s">
        <v>314</v>
      </c>
      <c r="C10315" t="s">
        <v>451</v>
      </c>
      <c r="D10315" s="34">
        <v>45809</v>
      </c>
      <c r="E10315">
        <v>450.39</v>
      </c>
      <c r="F10315" s="24">
        <v>21.12</v>
      </c>
      <c r="G10315" s="24">
        <f t="shared" si="161"/>
        <v>471.51</v>
      </c>
    </row>
    <row r="10316" spans="1:7" x14ac:dyDescent="0.25">
      <c r="A10316" t="s">
        <v>311</v>
      </c>
      <c r="B10316" t="s">
        <v>314</v>
      </c>
      <c r="C10316" t="s">
        <v>452</v>
      </c>
      <c r="D10316" s="34">
        <v>45809</v>
      </c>
      <c r="E10316">
        <v>450.39</v>
      </c>
      <c r="F10316" s="24">
        <v>21.12</v>
      </c>
      <c r="G10316" s="24">
        <f t="shared" si="161"/>
        <v>471.51</v>
      </c>
    </row>
    <row r="10317" spans="1:7" x14ac:dyDescent="0.25">
      <c r="A10317" t="s">
        <v>311</v>
      </c>
      <c r="B10317" t="s">
        <v>314</v>
      </c>
      <c r="C10317" t="s">
        <v>453</v>
      </c>
      <c r="D10317" s="34">
        <v>45809</v>
      </c>
      <c r="E10317">
        <v>450.39</v>
      </c>
      <c r="F10317" s="24">
        <v>21.12</v>
      </c>
      <c r="G10317" s="24">
        <f t="shared" si="161"/>
        <v>471.51</v>
      </c>
    </row>
    <row r="10318" spans="1:7" x14ac:dyDescent="0.25">
      <c r="A10318" t="s">
        <v>311</v>
      </c>
      <c r="B10318" t="s">
        <v>314</v>
      </c>
      <c r="C10318" t="s">
        <v>454</v>
      </c>
      <c r="D10318" s="34">
        <v>45809</v>
      </c>
      <c r="E10318">
        <v>450.39</v>
      </c>
      <c r="F10318" s="24">
        <v>21.12</v>
      </c>
      <c r="G10318" s="24">
        <f t="shared" si="161"/>
        <v>471.51</v>
      </c>
    </row>
    <row r="10319" spans="1:7" x14ac:dyDescent="0.25">
      <c r="A10319" t="s">
        <v>311</v>
      </c>
      <c r="B10319" t="s">
        <v>314</v>
      </c>
      <c r="C10319" t="s">
        <v>455</v>
      </c>
      <c r="D10319" s="34">
        <v>45809</v>
      </c>
      <c r="E10319">
        <v>450.39</v>
      </c>
      <c r="F10319" s="24">
        <v>21.12</v>
      </c>
      <c r="G10319" s="24">
        <f t="shared" si="161"/>
        <v>471.51</v>
      </c>
    </row>
    <row r="10320" spans="1:7" x14ac:dyDescent="0.25">
      <c r="A10320" t="s">
        <v>311</v>
      </c>
      <c r="B10320" t="s">
        <v>314</v>
      </c>
      <c r="C10320" t="s">
        <v>456</v>
      </c>
      <c r="D10320" s="34">
        <v>45809</v>
      </c>
      <c r="E10320">
        <v>450.39</v>
      </c>
      <c r="F10320" s="24">
        <v>21.12</v>
      </c>
      <c r="G10320" s="24">
        <f t="shared" si="161"/>
        <v>471.51</v>
      </c>
    </row>
    <row r="10321" spans="1:7" x14ac:dyDescent="0.25">
      <c r="A10321" t="s">
        <v>311</v>
      </c>
      <c r="B10321" t="s">
        <v>314</v>
      </c>
      <c r="C10321" t="s">
        <v>457</v>
      </c>
      <c r="D10321" s="34">
        <v>45809</v>
      </c>
      <c r="E10321">
        <v>450.39</v>
      </c>
      <c r="F10321" s="24">
        <v>21.12</v>
      </c>
      <c r="G10321" s="24">
        <f t="shared" si="161"/>
        <v>471.51</v>
      </c>
    </row>
    <row r="10322" spans="1:7" x14ac:dyDescent="0.25">
      <c r="A10322" t="s">
        <v>311</v>
      </c>
      <c r="B10322" t="s">
        <v>314</v>
      </c>
      <c r="C10322" t="s">
        <v>458</v>
      </c>
      <c r="D10322" s="34">
        <v>45809</v>
      </c>
      <c r="E10322">
        <v>450.39</v>
      </c>
      <c r="F10322" s="24">
        <v>21.12</v>
      </c>
      <c r="G10322" s="24">
        <f t="shared" si="161"/>
        <v>471.51</v>
      </c>
    </row>
    <row r="10323" spans="1:7" x14ac:dyDescent="0.25">
      <c r="A10323" t="s">
        <v>311</v>
      </c>
      <c r="B10323" t="s">
        <v>314</v>
      </c>
      <c r="C10323" t="s">
        <v>459</v>
      </c>
      <c r="D10323" s="34">
        <v>45809</v>
      </c>
      <c r="E10323">
        <v>450.39</v>
      </c>
      <c r="F10323" s="24">
        <v>21.12</v>
      </c>
      <c r="G10323" s="24">
        <f t="shared" si="161"/>
        <v>471.51</v>
      </c>
    </row>
    <row r="10324" spans="1:7" x14ac:dyDescent="0.25">
      <c r="A10324" t="s">
        <v>311</v>
      </c>
      <c r="B10324" t="s">
        <v>314</v>
      </c>
      <c r="C10324" t="s">
        <v>460</v>
      </c>
      <c r="D10324" s="34">
        <v>45809</v>
      </c>
      <c r="E10324">
        <v>450.39</v>
      </c>
      <c r="F10324" s="24">
        <v>21.12</v>
      </c>
      <c r="G10324" s="24">
        <f t="shared" si="161"/>
        <v>471.51</v>
      </c>
    </row>
    <row r="10325" spans="1:7" x14ac:dyDescent="0.25">
      <c r="A10325" t="s">
        <v>311</v>
      </c>
      <c r="B10325" t="s">
        <v>314</v>
      </c>
      <c r="C10325" t="s">
        <v>461</v>
      </c>
      <c r="D10325" s="34">
        <v>45809</v>
      </c>
      <c r="E10325">
        <v>450.39</v>
      </c>
      <c r="F10325" s="24">
        <v>21.12</v>
      </c>
      <c r="G10325" s="24">
        <f t="shared" si="161"/>
        <v>471.51</v>
      </c>
    </row>
    <row r="10326" spans="1:7" x14ac:dyDescent="0.25">
      <c r="A10326" t="s">
        <v>311</v>
      </c>
      <c r="B10326" t="s">
        <v>314</v>
      </c>
      <c r="C10326" t="s">
        <v>462</v>
      </c>
      <c r="D10326" s="34">
        <v>45809</v>
      </c>
      <c r="E10326">
        <v>450.39</v>
      </c>
      <c r="F10326" s="24">
        <v>21.12</v>
      </c>
      <c r="G10326" s="24">
        <f t="shared" si="161"/>
        <v>471.51</v>
      </c>
    </row>
    <row r="10327" spans="1:7" x14ac:dyDescent="0.25">
      <c r="A10327" t="s">
        <v>311</v>
      </c>
      <c r="B10327" t="s">
        <v>314</v>
      </c>
      <c r="C10327" t="s">
        <v>463</v>
      </c>
      <c r="D10327" s="34">
        <v>45809</v>
      </c>
      <c r="E10327">
        <v>450.39</v>
      </c>
      <c r="F10327" s="24">
        <v>21.12</v>
      </c>
      <c r="G10327" s="24">
        <f t="shared" si="161"/>
        <v>471.51</v>
      </c>
    </row>
    <row r="10328" spans="1:7" x14ac:dyDescent="0.25">
      <c r="A10328" t="s">
        <v>311</v>
      </c>
      <c r="B10328" t="s">
        <v>314</v>
      </c>
      <c r="C10328" t="s">
        <v>464</v>
      </c>
      <c r="D10328" s="34">
        <v>45809</v>
      </c>
      <c r="E10328">
        <v>450.39</v>
      </c>
      <c r="F10328" s="24">
        <v>21.12</v>
      </c>
      <c r="G10328" s="24">
        <f t="shared" si="161"/>
        <v>471.51</v>
      </c>
    </row>
    <row r="10329" spans="1:7" x14ac:dyDescent="0.25">
      <c r="A10329" t="s">
        <v>311</v>
      </c>
      <c r="B10329" t="s">
        <v>314</v>
      </c>
      <c r="C10329" t="s">
        <v>465</v>
      </c>
      <c r="D10329" s="34">
        <v>45809</v>
      </c>
      <c r="E10329">
        <v>450.39</v>
      </c>
      <c r="F10329" s="24">
        <v>21.12</v>
      </c>
      <c r="G10329" s="24">
        <f t="shared" si="161"/>
        <v>471.51</v>
      </c>
    </row>
    <row r="10330" spans="1:7" x14ac:dyDescent="0.25">
      <c r="A10330" t="s">
        <v>311</v>
      </c>
      <c r="B10330" t="s">
        <v>314</v>
      </c>
      <c r="C10330" t="s">
        <v>466</v>
      </c>
      <c r="D10330" s="34">
        <v>45809</v>
      </c>
      <c r="E10330">
        <v>450.39</v>
      </c>
      <c r="F10330" s="24">
        <v>21.12</v>
      </c>
      <c r="G10330" s="24">
        <f t="shared" si="161"/>
        <v>471.51</v>
      </c>
    </row>
    <row r="10331" spans="1:7" x14ac:dyDescent="0.25">
      <c r="A10331" t="s">
        <v>311</v>
      </c>
      <c r="B10331" t="s">
        <v>314</v>
      </c>
      <c r="C10331" t="s">
        <v>467</v>
      </c>
      <c r="D10331" s="34">
        <v>45809</v>
      </c>
      <c r="E10331">
        <v>450.39</v>
      </c>
      <c r="F10331" s="24">
        <v>21.12</v>
      </c>
      <c r="G10331" s="24">
        <f t="shared" si="161"/>
        <v>471.51</v>
      </c>
    </row>
    <row r="10332" spans="1:7" x14ac:dyDescent="0.25">
      <c r="A10332" t="s">
        <v>311</v>
      </c>
      <c r="B10332" t="s">
        <v>314</v>
      </c>
      <c r="C10332" t="s">
        <v>468</v>
      </c>
      <c r="D10332" s="34">
        <v>45809</v>
      </c>
      <c r="E10332">
        <v>450.39</v>
      </c>
      <c r="F10332" s="24">
        <v>21.12</v>
      </c>
      <c r="G10332" s="24">
        <f t="shared" si="161"/>
        <v>471.51</v>
      </c>
    </row>
    <row r="10333" spans="1:7" x14ac:dyDescent="0.25">
      <c r="A10333" t="s">
        <v>311</v>
      </c>
      <c r="B10333" t="s">
        <v>314</v>
      </c>
      <c r="C10333" t="s">
        <v>469</v>
      </c>
      <c r="D10333" s="34">
        <v>45809</v>
      </c>
      <c r="E10333">
        <v>450.39</v>
      </c>
      <c r="F10333" s="24">
        <v>21.12</v>
      </c>
      <c r="G10333" s="24">
        <f t="shared" si="161"/>
        <v>471.51</v>
      </c>
    </row>
    <row r="10334" spans="1:7" x14ac:dyDescent="0.25">
      <c r="A10334" t="s">
        <v>311</v>
      </c>
      <c r="B10334" t="s">
        <v>314</v>
      </c>
      <c r="C10334" t="s">
        <v>470</v>
      </c>
      <c r="D10334" s="34">
        <v>45809</v>
      </c>
      <c r="E10334">
        <v>450.39</v>
      </c>
      <c r="F10334" s="24">
        <v>21.12</v>
      </c>
      <c r="G10334" s="24">
        <f t="shared" si="161"/>
        <v>471.51</v>
      </c>
    </row>
    <row r="10335" spans="1:7" x14ac:dyDescent="0.25">
      <c r="A10335" t="s">
        <v>311</v>
      </c>
      <c r="B10335" t="s">
        <v>314</v>
      </c>
      <c r="C10335" t="s">
        <v>471</v>
      </c>
      <c r="D10335" s="34">
        <v>45809</v>
      </c>
      <c r="E10335">
        <v>450.39</v>
      </c>
      <c r="F10335" s="24">
        <v>21.12</v>
      </c>
      <c r="G10335" s="24">
        <f t="shared" si="161"/>
        <v>471.51</v>
      </c>
    </row>
    <row r="10336" spans="1:7" x14ac:dyDescent="0.25">
      <c r="A10336" t="s">
        <v>311</v>
      </c>
      <c r="B10336" t="s">
        <v>314</v>
      </c>
      <c r="C10336" t="s">
        <v>472</v>
      </c>
      <c r="D10336" s="34">
        <v>45809</v>
      </c>
      <c r="E10336">
        <v>450.39</v>
      </c>
      <c r="F10336" s="24">
        <v>21.12</v>
      </c>
      <c r="G10336" s="24">
        <f t="shared" si="161"/>
        <v>471.51</v>
      </c>
    </row>
    <row r="10337" spans="1:7" x14ac:dyDescent="0.25">
      <c r="A10337" t="s">
        <v>311</v>
      </c>
      <c r="B10337" t="s">
        <v>314</v>
      </c>
      <c r="C10337" t="s">
        <v>473</v>
      </c>
      <c r="D10337" s="34">
        <v>45809</v>
      </c>
      <c r="E10337">
        <v>450.39</v>
      </c>
      <c r="F10337" s="24">
        <v>21.12</v>
      </c>
      <c r="G10337" s="24">
        <f t="shared" si="161"/>
        <v>471.51</v>
      </c>
    </row>
    <row r="10338" spans="1:7" x14ac:dyDescent="0.25">
      <c r="A10338" t="s">
        <v>311</v>
      </c>
      <c r="B10338" t="s">
        <v>314</v>
      </c>
      <c r="C10338" t="s">
        <v>474</v>
      </c>
      <c r="D10338" s="34">
        <v>45809</v>
      </c>
      <c r="E10338">
        <v>450.39</v>
      </c>
      <c r="F10338" s="24">
        <v>21.12</v>
      </c>
      <c r="G10338" s="24">
        <f t="shared" si="161"/>
        <v>471.51</v>
      </c>
    </row>
    <row r="10339" spans="1:7" x14ac:dyDescent="0.25">
      <c r="A10339" t="s">
        <v>311</v>
      </c>
      <c r="B10339" t="s">
        <v>314</v>
      </c>
      <c r="C10339" t="s">
        <v>475</v>
      </c>
      <c r="D10339" s="34">
        <v>45809</v>
      </c>
      <c r="E10339">
        <v>450.39</v>
      </c>
      <c r="F10339" s="24">
        <v>21.12</v>
      </c>
      <c r="G10339" s="24">
        <f t="shared" si="161"/>
        <v>471.51</v>
      </c>
    </row>
    <row r="10340" spans="1:7" x14ac:dyDescent="0.25">
      <c r="A10340" t="s">
        <v>311</v>
      </c>
      <c r="B10340" t="s">
        <v>314</v>
      </c>
      <c r="C10340" t="s">
        <v>476</v>
      </c>
      <c r="D10340" s="34">
        <v>45809</v>
      </c>
      <c r="E10340">
        <v>448.93</v>
      </c>
      <c r="F10340" s="24">
        <v>21.05</v>
      </c>
      <c r="G10340" s="24">
        <f t="shared" si="161"/>
        <v>469.98</v>
      </c>
    </row>
    <row r="10341" spans="1:7" x14ac:dyDescent="0.25">
      <c r="A10341" t="s">
        <v>311</v>
      </c>
      <c r="B10341" t="s">
        <v>314</v>
      </c>
      <c r="C10341" t="s">
        <v>477</v>
      </c>
      <c r="D10341" s="34">
        <v>45809</v>
      </c>
      <c r="E10341">
        <v>450.39</v>
      </c>
      <c r="F10341" s="24">
        <v>21.12</v>
      </c>
      <c r="G10341" s="24">
        <f t="shared" si="161"/>
        <v>471.51</v>
      </c>
    </row>
    <row r="10342" spans="1:7" x14ac:dyDescent="0.25">
      <c r="A10342" t="s">
        <v>311</v>
      </c>
      <c r="B10342" t="s">
        <v>314</v>
      </c>
      <c r="C10342" t="s">
        <v>478</v>
      </c>
      <c r="D10342" s="34">
        <v>45809</v>
      </c>
      <c r="E10342">
        <v>450.39</v>
      </c>
      <c r="F10342" s="24">
        <v>21.12</v>
      </c>
      <c r="G10342" s="24">
        <f t="shared" si="161"/>
        <v>471.51</v>
      </c>
    </row>
    <row r="10343" spans="1:7" x14ac:dyDescent="0.25">
      <c r="A10343" t="s">
        <v>311</v>
      </c>
      <c r="B10343" t="s">
        <v>314</v>
      </c>
      <c r="C10343" t="s">
        <v>479</v>
      </c>
      <c r="D10343" s="34">
        <v>45809</v>
      </c>
      <c r="E10343">
        <v>450.39</v>
      </c>
      <c r="F10343" s="24">
        <v>21.12</v>
      </c>
      <c r="G10343" s="24">
        <f t="shared" si="161"/>
        <v>471.51</v>
      </c>
    </row>
    <row r="10344" spans="1:7" x14ac:dyDescent="0.25">
      <c r="A10344" t="s">
        <v>311</v>
      </c>
      <c r="B10344" t="s">
        <v>314</v>
      </c>
      <c r="C10344" t="s">
        <v>480</v>
      </c>
      <c r="D10344" s="34">
        <v>45809</v>
      </c>
      <c r="E10344">
        <v>450.39</v>
      </c>
      <c r="F10344" s="24">
        <v>21.12</v>
      </c>
      <c r="G10344" s="24">
        <f t="shared" si="161"/>
        <v>471.51</v>
      </c>
    </row>
    <row r="10345" spans="1:7" x14ac:dyDescent="0.25">
      <c r="A10345" t="s">
        <v>311</v>
      </c>
      <c r="B10345" t="s">
        <v>314</v>
      </c>
      <c r="C10345" t="s">
        <v>481</v>
      </c>
      <c r="D10345" s="34">
        <v>45809</v>
      </c>
      <c r="E10345">
        <v>448.93</v>
      </c>
      <c r="F10345" s="24">
        <v>21.05</v>
      </c>
      <c r="G10345" s="24">
        <f t="shared" si="161"/>
        <v>469.98</v>
      </c>
    </row>
    <row r="10346" spans="1:7" x14ac:dyDescent="0.25">
      <c r="A10346" t="s">
        <v>311</v>
      </c>
      <c r="B10346" t="s">
        <v>314</v>
      </c>
      <c r="C10346" t="s">
        <v>482</v>
      </c>
      <c r="D10346" s="34">
        <v>45809</v>
      </c>
      <c r="E10346">
        <v>448.93</v>
      </c>
      <c r="F10346" s="24">
        <v>21.05</v>
      </c>
      <c r="G10346" s="24">
        <f t="shared" si="161"/>
        <v>469.98</v>
      </c>
    </row>
    <row r="10347" spans="1:7" x14ac:dyDescent="0.25">
      <c r="A10347" t="s">
        <v>311</v>
      </c>
      <c r="B10347" t="s">
        <v>314</v>
      </c>
      <c r="C10347" t="s">
        <v>483</v>
      </c>
      <c r="D10347" s="34">
        <v>45809</v>
      </c>
      <c r="E10347">
        <v>448.93</v>
      </c>
      <c r="F10347" s="24">
        <v>21.05</v>
      </c>
      <c r="G10347" s="24">
        <f t="shared" si="161"/>
        <v>469.98</v>
      </c>
    </row>
    <row r="10348" spans="1:7" x14ac:dyDescent="0.25">
      <c r="A10348" t="s">
        <v>311</v>
      </c>
      <c r="B10348" t="s">
        <v>314</v>
      </c>
      <c r="C10348" t="s">
        <v>484</v>
      </c>
      <c r="D10348" s="34">
        <v>45809</v>
      </c>
      <c r="E10348">
        <v>448.93</v>
      </c>
      <c r="F10348" s="24">
        <v>21.05</v>
      </c>
      <c r="G10348" s="24">
        <f t="shared" si="161"/>
        <v>469.98</v>
      </c>
    </row>
    <row r="10349" spans="1:7" x14ac:dyDescent="0.25">
      <c r="A10349" t="s">
        <v>311</v>
      </c>
      <c r="B10349" t="s">
        <v>314</v>
      </c>
      <c r="C10349" t="s">
        <v>485</v>
      </c>
      <c r="D10349" s="34">
        <v>45809</v>
      </c>
      <c r="E10349">
        <v>448.93</v>
      </c>
      <c r="F10349" s="24">
        <v>21.05</v>
      </c>
      <c r="G10349" s="24">
        <f t="shared" si="161"/>
        <v>469.98</v>
      </c>
    </row>
    <row r="10350" spans="1:7" x14ac:dyDescent="0.25">
      <c r="A10350" t="s">
        <v>311</v>
      </c>
      <c r="B10350" t="s">
        <v>314</v>
      </c>
      <c r="C10350" t="s">
        <v>486</v>
      </c>
      <c r="D10350" s="34">
        <v>45809</v>
      </c>
      <c r="E10350">
        <v>448.93</v>
      </c>
      <c r="F10350" s="24">
        <v>21.05</v>
      </c>
      <c r="G10350" s="24">
        <f t="shared" si="161"/>
        <v>469.98</v>
      </c>
    </row>
    <row r="10351" spans="1:7" x14ac:dyDescent="0.25">
      <c r="A10351" t="s">
        <v>311</v>
      </c>
      <c r="B10351" t="s">
        <v>314</v>
      </c>
      <c r="C10351" t="s">
        <v>487</v>
      </c>
      <c r="D10351" s="34">
        <v>45809</v>
      </c>
      <c r="E10351">
        <v>448.93</v>
      </c>
      <c r="F10351" s="24">
        <v>21.05</v>
      </c>
      <c r="G10351" s="24">
        <f t="shared" si="161"/>
        <v>469.98</v>
      </c>
    </row>
    <row r="10352" spans="1:7" x14ac:dyDescent="0.25">
      <c r="A10352" t="s">
        <v>311</v>
      </c>
      <c r="B10352" t="s">
        <v>314</v>
      </c>
      <c r="C10352" t="s">
        <v>488</v>
      </c>
      <c r="D10352" s="34">
        <v>45809</v>
      </c>
      <c r="E10352">
        <v>448.93</v>
      </c>
      <c r="F10352" s="24">
        <v>21.05</v>
      </c>
      <c r="G10352" s="24">
        <f t="shared" si="161"/>
        <v>469.98</v>
      </c>
    </row>
    <row r="10353" spans="1:7" x14ac:dyDescent="0.25">
      <c r="A10353" t="s">
        <v>311</v>
      </c>
      <c r="B10353" t="s">
        <v>314</v>
      </c>
      <c r="C10353" t="s">
        <v>489</v>
      </c>
      <c r="D10353" s="34">
        <v>45809</v>
      </c>
      <c r="E10353">
        <v>448.93</v>
      </c>
      <c r="F10353" s="24">
        <v>21.05</v>
      </c>
      <c r="G10353" s="24">
        <f t="shared" si="161"/>
        <v>469.98</v>
      </c>
    </row>
    <row r="10354" spans="1:7" x14ac:dyDescent="0.25">
      <c r="A10354" t="s">
        <v>311</v>
      </c>
      <c r="B10354" t="s">
        <v>314</v>
      </c>
      <c r="C10354" t="s">
        <v>490</v>
      </c>
      <c r="D10354" s="34">
        <v>45809</v>
      </c>
      <c r="E10354">
        <v>448.93</v>
      </c>
      <c r="F10354" s="24">
        <v>21.05</v>
      </c>
      <c r="G10354" s="24">
        <f t="shared" si="161"/>
        <v>469.98</v>
      </c>
    </row>
    <row r="10355" spans="1:7" x14ac:dyDescent="0.25">
      <c r="A10355" t="s">
        <v>311</v>
      </c>
      <c r="B10355" t="s">
        <v>314</v>
      </c>
      <c r="C10355" t="s">
        <v>491</v>
      </c>
      <c r="D10355" s="34">
        <v>45809</v>
      </c>
      <c r="E10355">
        <v>448.93</v>
      </c>
      <c r="F10355" s="24">
        <v>21.05</v>
      </c>
      <c r="G10355" s="24">
        <f t="shared" si="161"/>
        <v>469.98</v>
      </c>
    </row>
    <row r="10356" spans="1:7" x14ac:dyDescent="0.25">
      <c r="A10356" t="s">
        <v>311</v>
      </c>
      <c r="B10356" t="s">
        <v>314</v>
      </c>
      <c r="C10356" t="s">
        <v>492</v>
      </c>
      <c r="D10356" s="34">
        <v>45809</v>
      </c>
      <c r="E10356">
        <v>448.93</v>
      </c>
      <c r="F10356" s="24">
        <v>21.05</v>
      </c>
      <c r="G10356" s="24">
        <f t="shared" si="161"/>
        <v>469.98</v>
      </c>
    </row>
    <row r="10357" spans="1:7" x14ac:dyDescent="0.25">
      <c r="A10357" t="s">
        <v>311</v>
      </c>
      <c r="B10357" t="s">
        <v>314</v>
      </c>
      <c r="C10357" t="s">
        <v>493</v>
      </c>
      <c r="D10357" s="34">
        <v>45809</v>
      </c>
      <c r="E10357">
        <v>448.93</v>
      </c>
      <c r="F10357" s="24">
        <v>21.05</v>
      </c>
      <c r="G10357" s="24">
        <f t="shared" si="161"/>
        <v>469.98</v>
      </c>
    </row>
    <row r="10358" spans="1:7" x14ac:dyDescent="0.25">
      <c r="A10358" t="s">
        <v>311</v>
      </c>
      <c r="B10358" t="s">
        <v>314</v>
      </c>
      <c r="C10358" t="s">
        <v>494</v>
      </c>
      <c r="D10358" s="34">
        <v>45809</v>
      </c>
      <c r="E10358">
        <v>448.93</v>
      </c>
      <c r="F10358" s="24">
        <v>21.05</v>
      </c>
      <c r="G10358" s="24">
        <f t="shared" si="161"/>
        <v>469.98</v>
      </c>
    </row>
    <row r="10359" spans="1:7" x14ac:dyDescent="0.25">
      <c r="A10359" t="s">
        <v>311</v>
      </c>
      <c r="B10359" t="s">
        <v>314</v>
      </c>
      <c r="C10359" t="s">
        <v>495</v>
      </c>
      <c r="D10359" s="34">
        <v>45809</v>
      </c>
      <c r="E10359">
        <v>448.93</v>
      </c>
      <c r="F10359" s="24">
        <v>21.05</v>
      </c>
      <c r="G10359" s="24">
        <f t="shared" si="161"/>
        <v>469.98</v>
      </c>
    </row>
    <row r="10360" spans="1:7" x14ac:dyDescent="0.25">
      <c r="A10360" t="s">
        <v>311</v>
      </c>
      <c r="B10360" t="s">
        <v>314</v>
      </c>
      <c r="C10360" t="s">
        <v>496</v>
      </c>
      <c r="D10360" s="34">
        <v>45809</v>
      </c>
      <c r="E10360">
        <v>448.93</v>
      </c>
      <c r="F10360" s="24">
        <v>21.05</v>
      </c>
      <c r="G10360" s="24">
        <f t="shared" si="161"/>
        <v>469.98</v>
      </c>
    </row>
    <row r="10361" spans="1:7" x14ac:dyDescent="0.25">
      <c r="A10361" t="s">
        <v>311</v>
      </c>
      <c r="B10361" t="s">
        <v>314</v>
      </c>
      <c r="C10361" t="s">
        <v>497</v>
      </c>
      <c r="D10361" s="34">
        <v>45809</v>
      </c>
      <c r="E10361">
        <v>448.93</v>
      </c>
      <c r="F10361" s="24">
        <v>21.05</v>
      </c>
      <c r="G10361" s="24">
        <f t="shared" si="161"/>
        <v>469.98</v>
      </c>
    </row>
    <row r="10362" spans="1:7" x14ac:dyDescent="0.25">
      <c r="A10362" t="s">
        <v>311</v>
      </c>
      <c r="B10362" t="s">
        <v>314</v>
      </c>
      <c r="C10362" t="s">
        <v>498</v>
      </c>
      <c r="D10362" s="34">
        <v>45809</v>
      </c>
      <c r="E10362">
        <v>448.93</v>
      </c>
      <c r="F10362" s="24">
        <v>21.05</v>
      </c>
      <c r="G10362" s="24">
        <f t="shared" si="161"/>
        <v>469.98</v>
      </c>
    </row>
    <row r="10363" spans="1:7" x14ac:dyDescent="0.25">
      <c r="A10363" t="s">
        <v>311</v>
      </c>
      <c r="B10363" t="s">
        <v>314</v>
      </c>
      <c r="C10363" t="s">
        <v>499</v>
      </c>
      <c r="D10363" s="34">
        <v>45809</v>
      </c>
      <c r="E10363">
        <v>448.93</v>
      </c>
      <c r="F10363" s="24">
        <v>21.05</v>
      </c>
      <c r="G10363" s="24">
        <f t="shared" si="161"/>
        <v>469.98</v>
      </c>
    </row>
    <row r="10364" spans="1:7" x14ac:dyDescent="0.25">
      <c r="A10364" t="s">
        <v>311</v>
      </c>
      <c r="B10364" t="s">
        <v>314</v>
      </c>
      <c r="C10364" t="s">
        <v>500</v>
      </c>
      <c r="D10364" s="34">
        <v>45809</v>
      </c>
      <c r="E10364">
        <v>448.93</v>
      </c>
      <c r="F10364" s="24">
        <v>21.05</v>
      </c>
      <c r="G10364" s="24">
        <f t="shared" si="161"/>
        <v>469.98</v>
      </c>
    </row>
    <row r="10365" spans="1:7" x14ac:dyDescent="0.25">
      <c r="A10365" t="s">
        <v>311</v>
      </c>
      <c r="B10365" t="s">
        <v>314</v>
      </c>
      <c r="C10365" t="s">
        <v>501</v>
      </c>
      <c r="D10365" s="34">
        <v>45809</v>
      </c>
      <c r="E10365">
        <v>448.93</v>
      </c>
      <c r="F10365" s="24">
        <v>21.05</v>
      </c>
      <c r="G10365" s="24">
        <f t="shared" si="161"/>
        <v>469.98</v>
      </c>
    </row>
    <row r="10366" spans="1:7" x14ac:dyDescent="0.25">
      <c r="A10366" t="s">
        <v>311</v>
      </c>
      <c r="B10366" t="s">
        <v>314</v>
      </c>
      <c r="C10366" t="s">
        <v>502</v>
      </c>
      <c r="D10366" s="34">
        <v>45809</v>
      </c>
      <c r="E10366">
        <v>448.93</v>
      </c>
      <c r="F10366" s="24">
        <v>21.05</v>
      </c>
      <c r="G10366" s="24">
        <f t="shared" si="161"/>
        <v>469.98</v>
      </c>
    </row>
    <row r="10367" spans="1:7" x14ac:dyDescent="0.25">
      <c r="A10367" t="s">
        <v>311</v>
      </c>
      <c r="B10367" t="s">
        <v>314</v>
      </c>
      <c r="C10367" t="s">
        <v>503</v>
      </c>
      <c r="D10367" s="34">
        <v>45809</v>
      </c>
      <c r="E10367">
        <v>448.93</v>
      </c>
      <c r="F10367" s="24">
        <v>21.05</v>
      </c>
      <c r="G10367" s="24">
        <f t="shared" si="161"/>
        <v>469.98</v>
      </c>
    </row>
    <row r="10368" spans="1:7" x14ac:dyDescent="0.25">
      <c r="A10368" t="s">
        <v>311</v>
      </c>
      <c r="B10368" t="s">
        <v>314</v>
      </c>
      <c r="C10368" t="s">
        <v>504</v>
      </c>
      <c r="D10368" s="34">
        <v>45809</v>
      </c>
      <c r="E10368">
        <v>448.93</v>
      </c>
      <c r="F10368" s="24">
        <v>21.05</v>
      </c>
      <c r="G10368" s="24">
        <f t="shared" si="161"/>
        <v>469.98</v>
      </c>
    </row>
    <row r="10369" spans="1:7" x14ac:dyDescent="0.25">
      <c r="A10369" t="s">
        <v>311</v>
      </c>
      <c r="B10369" t="s">
        <v>314</v>
      </c>
      <c r="C10369" t="s">
        <v>505</v>
      </c>
      <c r="D10369" s="34">
        <v>45809</v>
      </c>
      <c r="E10369">
        <v>448.93</v>
      </c>
      <c r="F10369" s="24">
        <v>21.05</v>
      </c>
      <c r="G10369" s="24">
        <f t="shared" si="161"/>
        <v>469.98</v>
      </c>
    </row>
    <row r="10370" spans="1:7" x14ac:dyDescent="0.25">
      <c r="A10370" t="s">
        <v>311</v>
      </c>
      <c r="B10370" t="s">
        <v>312</v>
      </c>
      <c r="C10370" t="s">
        <v>313</v>
      </c>
      <c r="D10370" s="34">
        <v>45839</v>
      </c>
      <c r="E10370">
        <v>987765.11</v>
      </c>
      <c r="F10370" s="24">
        <v>210726.99</v>
      </c>
      <c r="G10370" s="24">
        <f t="shared" si="161"/>
        <v>1198492.1000000001</v>
      </c>
    </row>
    <row r="10371" spans="1:7" x14ac:dyDescent="0.25">
      <c r="A10371" t="s">
        <v>311</v>
      </c>
      <c r="B10371" t="s">
        <v>314</v>
      </c>
      <c r="C10371" t="s">
        <v>315</v>
      </c>
      <c r="D10371" s="34">
        <v>45839</v>
      </c>
      <c r="E10371">
        <v>450.3</v>
      </c>
      <c r="F10371" s="24">
        <v>19.68</v>
      </c>
      <c r="G10371" s="24">
        <f t="shared" ref="G10371:G10434" si="162">SUM(E10371:F10371)</f>
        <v>469.98</v>
      </c>
    </row>
    <row r="10372" spans="1:7" x14ac:dyDescent="0.25">
      <c r="A10372" t="s">
        <v>311</v>
      </c>
      <c r="B10372" t="s">
        <v>314</v>
      </c>
      <c r="C10372" t="s">
        <v>316</v>
      </c>
      <c r="D10372" s="34">
        <v>45839</v>
      </c>
      <c r="E10372">
        <v>451.76</v>
      </c>
      <c r="F10372" s="24">
        <v>19.75</v>
      </c>
      <c r="G10372" s="24">
        <f t="shared" si="162"/>
        <v>471.51</v>
      </c>
    </row>
    <row r="10373" spans="1:7" x14ac:dyDescent="0.25">
      <c r="A10373" t="s">
        <v>311</v>
      </c>
      <c r="B10373" t="s">
        <v>314</v>
      </c>
      <c r="C10373" t="s">
        <v>317</v>
      </c>
      <c r="D10373" s="34">
        <v>45839</v>
      </c>
      <c r="E10373">
        <v>450.3</v>
      </c>
      <c r="F10373" s="24">
        <v>19.68</v>
      </c>
      <c r="G10373" s="24">
        <f t="shared" si="162"/>
        <v>469.98</v>
      </c>
    </row>
    <row r="10374" spans="1:7" x14ac:dyDescent="0.25">
      <c r="A10374" t="s">
        <v>311</v>
      </c>
      <c r="B10374" t="s">
        <v>314</v>
      </c>
      <c r="C10374" t="s">
        <v>318</v>
      </c>
      <c r="D10374" s="34">
        <v>45839</v>
      </c>
      <c r="E10374">
        <v>451.76</v>
      </c>
      <c r="F10374" s="24">
        <v>19.75</v>
      </c>
      <c r="G10374" s="24">
        <f t="shared" si="162"/>
        <v>471.51</v>
      </c>
    </row>
    <row r="10375" spans="1:7" x14ac:dyDescent="0.25">
      <c r="A10375" t="s">
        <v>311</v>
      </c>
      <c r="B10375" t="s">
        <v>314</v>
      </c>
      <c r="C10375" t="s">
        <v>319</v>
      </c>
      <c r="D10375" s="34">
        <v>45839</v>
      </c>
      <c r="E10375">
        <v>451.76</v>
      </c>
      <c r="F10375" s="24">
        <v>19.75</v>
      </c>
      <c r="G10375" s="24">
        <f t="shared" si="162"/>
        <v>471.51</v>
      </c>
    </row>
    <row r="10376" spans="1:7" x14ac:dyDescent="0.25">
      <c r="A10376" t="s">
        <v>311</v>
      </c>
      <c r="B10376" t="s">
        <v>314</v>
      </c>
      <c r="C10376" t="s">
        <v>320</v>
      </c>
      <c r="D10376" s="34">
        <v>45839</v>
      </c>
      <c r="E10376">
        <v>451.76</v>
      </c>
      <c r="F10376" s="24">
        <v>19.75</v>
      </c>
      <c r="G10376" s="24">
        <f t="shared" si="162"/>
        <v>471.51</v>
      </c>
    </row>
    <row r="10377" spans="1:7" x14ac:dyDescent="0.25">
      <c r="A10377" t="s">
        <v>311</v>
      </c>
      <c r="B10377" t="s">
        <v>314</v>
      </c>
      <c r="C10377" t="s">
        <v>321</v>
      </c>
      <c r="D10377" s="34">
        <v>45839</v>
      </c>
      <c r="E10377">
        <v>450.3</v>
      </c>
      <c r="F10377" s="24">
        <v>19.68</v>
      </c>
      <c r="G10377" s="24">
        <f t="shared" si="162"/>
        <v>469.98</v>
      </c>
    </row>
    <row r="10378" spans="1:7" x14ac:dyDescent="0.25">
      <c r="A10378" t="s">
        <v>311</v>
      </c>
      <c r="B10378" t="s">
        <v>314</v>
      </c>
      <c r="C10378" t="s">
        <v>322</v>
      </c>
      <c r="D10378" s="34">
        <v>45839</v>
      </c>
      <c r="E10378">
        <v>451.76</v>
      </c>
      <c r="F10378" s="24">
        <v>19.75</v>
      </c>
      <c r="G10378" s="24">
        <f t="shared" si="162"/>
        <v>471.51</v>
      </c>
    </row>
    <row r="10379" spans="1:7" x14ac:dyDescent="0.25">
      <c r="A10379" t="s">
        <v>311</v>
      </c>
      <c r="B10379" t="s">
        <v>314</v>
      </c>
      <c r="C10379" t="s">
        <v>323</v>
      </c>
      <c r="D10379" s="34">
        <v>45839</v>
      </c>
      <c r="E10379">
        <v>450.3</v>
      </c>
      <c r="F10379" s="24">
        <v>19.68</v>
      </c>
      <c r="G10379" s="24">
        <f t="shared" si="162"/>
        <v>469.98</v>
      </c>
    </row>
    <row r="10380" spans="1:7" x14ac:dyDescent="0.25">
      <c r="A10380" t="s">
        <v>311</v>
      </c>
      <c r="B10380" t="s">
        <v>314</v>
      </c>
      <c r="C10380" t="s">
        <v>324</v>
      </c>
      <c r="D10380" s="34">
        <v>45839</v>
      </c>
      <c r="E10380">
        <v>451.76</v>
      </c>
      <c r="F10380" s="24">
        <v>19.75</v>
      </c>
      <c r="G10380" s="24">
        <f t="shared" si="162"/>
        <v>471.51</v>
      </c>
    </row>
    <row r="10381" spans="1:7" x14ac:dyDescent="0.25">
      <c r="A10381" t="s">
        <v>311</v>
      </c>
      <c r="B10381" t="s">
        <v>314</v>
      </c>
      <c r="C10381" t="s">
        <v>325</v>
      </c>
      <c r="D10381" s="34">
        <v>45839</v>
      </c>
      <c r="E10381">
        <v>450.3</v>
      </c>
      <c r="F10381" s="24">
        <v>19.68</v>
      </c>
      <c r="G10381" s="24">
        <f t="shared" si="162"/>
        <v>469.98</v>
      </c>
    </row>
    <row r="10382" spans="1:7" x14ac:dyDescent="0.25">
      <c r="A10382" t="s">
        <v>311</v>
      </c>
      <c r="B10382" t="s">
        <v>314</v>
      </c>
      <c r="C10382" t="s">
        <v>326</v>
      </c>
      <c r="D10382" s="34">
        <v>45839</v>
      </c>
      <c r="E10382">
        <v>451.76</v>
      </c>
      <c r="F10382" s="24">
        <v>19.75</v>
      </c>
      <c r="G10382" s="24">
        <f t="shared" si="162"/>
        <v>471.51</v>
      </c>
    </row>
    <row r="10383" spans="1:7" x14ac:dyDescent="0.25">
      <c r="A10383" t="s">
        <v>311</v>
      </c>
      <c r="B10383" t="s">
        <v>314</v>
      </c>
      <c r="C10383" t="s">
        <v>327</v>
      </c>
      <c r="D10383" s="34">
        <v>45839</v>
      </c>
      <c r="E10383">
        <v>451.76</v>
      </c>
      <c r="F10383" s="24">
        <v>19.75</v>
      </c>
      <c r="G10383" s="24">
        <f t="shared" si="162"/>
        <v>471.51</v>
      </c>
    </row>
    <row r="10384" spans="1:7" x14ac:dyDescent="0.25">
      <c r="A10384" t="s">
        <v>311</v>
      </c>
      <c r="B10384" t="s">
        <v>314</v>
      </c>
      <c r="C10384" t="s">
        <v>328</v>
      </c>
      <c r="D10384" s="34">
        <v>45839</v>
      </c>
      <c r="E10384">
        <v>451.76</v>
      </c>
      <c r="F10384" s="24">
        <v>19.75</v>
      </c>
      <c r="G10384" s="24">
        <f t="shared" si="162"/>
        <v>471.51</v>
      </c>
    </row>
    <row r="10385" spans="1:7" x14ac:dyDescent="0.25">
      <c r="A10385" t="s">
        <v>311</v>
      </c>
      <c r="B10385" t="s">
        <v>314</v>
      </c>
      <c r="C10385" t="s">
        <v>329</v>
      </c>
      <c r="D10385" s="34">
        <v>45839</v>
      </c>
      <c r="E10385">
        <v>451.76</v>
      </c>
      <c r="F10385" s="24">
        <v>19.75</v>
      </c>
      <c r="G10385" s="24">
        <f t="shared" si="162"/>
        <v>471.51</v>
      </c>
    </row>
    <row r="10386" spans="1:7" x14ac:dyDescent="0.25">
      <c r="A10386" t="s">
        <v>311</v>
      </c>
      <c r="B10386" t="s">
        <v>314</v>
      </c>
      <c r="C10386" t="s">
        <v>330</v>
      </c>
      <c r="D10386" s="34">
        <v>45839</v>
      </c>
      <c r="E10386">
        <v>450.3</v>
      </c>
      <c r="F10386" s="24">
        <v>19.68</v>
      </c>
      <c r="G10386" s="24">
        <f t="shared" si="162"/>
        <v>469.98</v>
      </c>
    </row>
    <row r="10387" spans="1:7" x14ac:dyDescent="0.25">
      <c r="A10387" t="s">
        <v>311</v>
      </c>
      <c r="B10387" t="s">
        <v>314</v>
      </c>
      <c r="C10387" t="s">
        <v>331</v>
      </c>
      <c r="D10387" s="34">
        <v>45839</v>
      </c>
      <c r="E10387">
        <v>451.76</v>
      </c>
      <c r="F10387" s="24">
        <v>19.75</v>
      </c>
      <c r="G10387" s="24">
        <f t="shared" si="162"/>
        <v>471.51</v>
      </c>
    </row>
    <row r="10388" spans="1:7" x14ac:dyDescent="0.25">
      <c r="A10388" t="s">
        <v>311</v>
      </c>
      <c r="B10388" t="s">
        <v>314</v>
      </c>
      <c r="C10388" t="s">
        <v>332</v>
      </c>
      <c r="D10388" s="34">
        <v>45839</v>
      </c>
      <c r="E10388">
        <v>451.76</v>
      </c>
      <c r="F10388" s="24">
        <v>19.75</v>
      </c>
      <c r="G10388" s="24">
        <f t="shared" si="162"/>
        <v>471.51</v>
      </c>
    </row>
    <row r="10389" spans="1:7" x14ac:dyDescent="0.25">
      <c r="A10389" t="s">
        <v>311</v>
      </c>
      <c r="B10389" t="s">
        <v>314</v>
      </c>
      <c r="C10389" t="s">
        <v>333</v>
      </c>
      <c r="D10389" s="34">
        <v>45839</v>
      </c>
      <c r="E10389">
        <v>451.76</v>
      </c>
      <c r="F10389" s="24">
        <v>19.75</v>
      </c>
      <c r="G10389" s="24">
        <f t="shared" si="162"/>
        <v>471.51</v>
      </c>
    </row>
    <row r="10390" spans="1:7" x14ac:dyDescent="0.25">
      <c r="A10390" t="s">
        <v>311</v>
      </c>
      <c r="B10390" t="s">
        <v>314</v>
      </c>
      <c r="C10390" t="s">
        <v>334</v>
      </c>
      <c r="D10390" s="34">
        <v>45839</v>
      </c>
      <c r="E10390">
        <v>450.3</v>
      </c>
      <c r="F10390" s="24">
        <v>19.68</v>
      </c>
      <c r="G10390" s="24">
        <f t="shared" si="162"/>
        <v>469.98</v>
      </c>
    </row>
    <row r="10391" spans="1:7" x14ac:dyDescent="0.25">
      <c r="A10391" t="s">
        <v>311</v>
      </c>
      <c r="B10391" t="s">
        <v>314</v>
      </c>
      <c r="C10391" t="s">
        <v>335</v>
      </c>
      <c r="D10391" s="34">
        <v>45839</v>
      </c>
      <c r="E10391">
        <v>451.76</v>
      </c>
      <c r="F10391" s="24">
        <v>19.75</v>
      </c>
      <c r="G10391" s="24">
        <f t="shared" si="162"/>
        <v>471.51</v>
      </c>
    </row>
    <row r="10392" spans="1:7" x14ac:dyDescent="0.25">
      <c r="A10392" t="s">
        <v>311</v>
      </c>
      <c r="B10392" t="s">
        <v>314</v>
      </c>
      <c r="C10392" t="s">
        <v>336</v>
      </c>
      <c r="D10392" s="34">
        <v>45839</v>
      </c>
      <c r="E10392">
        <v>451.76</v>
      </c>
      <c r="F10392" s="24">
        <v>19.75</v>
      </c>
      <c r="G10392" s="24">
        <f t="shared" si="162"/>
        <v>471.51</v>
      </c>
    </row>
    <row r="10393" spans="1:7" x14ac:dyDescent="0.25">
      <c r="A10393" t="s">
        <v>311</v>
      </c>
      <c r="B10393" t="s">
        <v>314</v>
      </c>
      <c r="C10393" t="s">
        <v>337</v>
      </c>
      <c r="D10393" s="34">
        <v>45839</v>
      </c>
      <c r="E10393">
        <v>450.3</v>
      </c>
      <c r="F10393" s="24">
        <v>19.68</v>
      </c>
      <c r="G10393" s="24">
        <f t="shared" si="162"/>
        <v>469.98</v>
      </c>
    </row>
    <row r="10394" spans="1:7" x14ac:dyDescent="0.25">
      <c r="A10394" t="s">
        <v>311</v>
      </c>
      <c r="B10394" t="s">
        <v>314</v>
      </c>
      <c r="C10394" t="s">
        <v>338</v>
      </c>
      <c r="D10394" s="34">
        <v>45839</v>
      </c>
      <c r="E10394">
        <v>450.3</v>
      </c>
      <c r="F10394" s="24">
        <v>19.68</v>
      </c>
      <c r="G10394" s="24">
        <f t="shared" si="162"/>
        <v>469.98</v>
      </c>
    </row>
    <row r="10395" spans="1:7" x14ac:dyDescent="0.25">
      <c r="A10395" t="s">
        <v>311</v>
      </c>
      <c r="B10395" t="s">
        <v>314</v>
      </c>
      <c r="C10395" t="s">
        <v>339</v>
      </c>
      <c r="D10395" s="34">
        <v>45839</v>
      </c>
      <c r="E10395">
        <v>450.3</v>
      </c>
      <c r="F10395" s="24">
        <v>19.68</v>
      </c>
      <c r="G10395" s="24">
        <f t="shared" si="162"/>
        <v>469.98</v>
      </c>
    </row>
    <row r="10396" spans="1:7" x14ac:dyDescent="0.25">
      <c r="A10396" t="s">
        <v>311</v>
      </c>
      <c r="B10396" t="s">
        <v>314</v>
      </c>
      <c r="C10396" t="s">
        <v>340</v>
      </c>
      <c r="D10396" s="34">
        <v>45839</v>
      </c>
      <c r="E10396">
        <v>450.3</v>
      </c>
      <c r="F10396" s="24">
        <v>19.68</v>
      </c>
      <c r="G10396" s="24">
        <f t="shared" si="162"/>
        <v>469.98</v>
      </c>
    </row>
    <row r="10397" spans="1:7" x14ac:dyDescent="0.25">
      <c r="A10397" t="s">
        <v>311</v>
      </c>
      <c r="B10397" t="s">
        <v>314</v>
      </c>
      <c r="C10397" t="s">
        <v>341</v>
      </c>
      <c r="D10397" s="34">
        <v>45839</v>
      </c>
      <c r="E10397">
        <v>450.3</v>
      </c>
      <c r="F10397" s="24">
        <v>19.68</v>
      </c>
      <c r="G10397" s="24">
        <f t="shared" si="162"/>
        <v>469.98</v>
      </c>
    </row>
    <row r="10398" spans="1:7" x14ac:dyDescent="0.25">
      <c r="A10398" t="s">
        <v>311</v>
      </c>
      <c r="B10398" t="s">
        <v>314</v>
      </c>
      <c r="C10398" t="s">
        <v>342</v>
      </c>
      <c r="D10398" s="34">
        <v>45839</v>
      </c>
      <c r="E10398">
        <v>450.3</v>
      </c>
      <c r="F10398" s="24">
        <v>19.68</v>
      </c>
      <c r="G10398" s="24">
        <f t="shared" si="162"/>
        <v>469.98</v>
      </c>
    </row>
    <row r="10399" spans="1:7" x14ac:dyDescent="0.25">
      <c r="A10399" t="s">
        <v>311</v>
      </c>
      <c r="B10399" t="s">
        <v>314</v>
      </c>
      <c r="C10399" t="s">
        <v>343</v>
      </c>
      <c r="D10399" s="34">
        <v>45839</v>
      </c>
      <c r="E10399">
        <v>450.3</v>
      </c>
      <c r="F10399" s="24">
        <v>19.68</v>
      </c>
      <c r="G10399" s="24">
        <f t="shared" si="162"/>
        <v>469.98</v>
      </c>
    </row>
    <row r="10400" spans="1:7" x14ac:dyDescent="0.25">
      <c r="A10400" t="s">
        <v>311</v>
      </c>
      <c r="B10400" t="s">
        <v>314</v>
      </c>
      <c r="C10400" t="s">
        <v>344</v>
      </c>
      <c r="D10400" s="34">
        <v>45839</v>
      </c>
      <c r="E10400">
        <v>450.3</v>
      </c>
      <c r="F10400" s="24">
        <v>19.68</v>
      </c>
      <c r="G10400" s="24">
        <f t="shared" si="162"/>
        <v>469.98</v>
      </c>
    </row>
    <row r="10401" spans="1:7" x14ac:dyDescent="0.25">
      <c r="A10401" t="s">
        <v>311</v>
      </c>
      <c r="B10401" t="s">
        <v>314</v>
      </c>
      <c r="C10401" t="s">
        <v>345</v>
      </c>
      <c r="D10401" s="34">
        <v>45839</v>
      </c>
      <c r="E10401">
        <v>450.3</v>
      </c>
      <c r="F10401" s="24">
        <v>19.68</v>
      </c>
      <c r="G10401" s="24">
        <f t="shared" si="162"/>
        <v>469.98</v>
      </c>
    </row>
    <row r="10402" spans="1:7" x14ac:dyDescent="0.25">
      <c r="A10402" t="s">
        <v>311</v>
      </c>
      <c r="B10402" t="s">
        <v>314</v>
      </c>
      <c r="C10402" t="s">
        <v>346</v>
      </c>
      <c r="D10402" s="34">
        <v>45839</v>
      </c>
      <c r="E10402">
        <v>450.3</v>
      </c>
      <c r="F10402" s="24">
        <v>19.68</v>
      </c>
      <c r="G10402" s="24">
        <f t="shared" si="162"/>
        <v>469.98</v>
      </c>
    </row>
    <row r="10403" spans="1:7" x14ac:dyDescent="0.25">
      <c r="A10403" t="s">
        <v>311</v>
      </c>
      <c r="B10403" t="s">
        <v>314</v>
      </c>
      <c r="C10403" t="s">
        <v>347</v>
      </c>
      <c r="D10403" s="34">
        <v>45839</v>
      </c>
      <c r="E10403">
        <v>450.3</v>
      </c>
      <c r="F10403" s="24">
        <v>19.68</v>
      </c>
      <c r="G10403" s="24">
        <f t="shared" si="162"/>
        <v>469.98</v>
      </c>
    </row>
    <row r="10404" spans="1:7" x14ac:dyDescent="0.25">
      <c r="A10404" t="s">
        <v>311</v>
      </c>
      <c r="B10404" t="s">
        <v>314</v>
      </c>
      <c r="C10404" t="s">
        <v>348</v>
      </c>
      <c r="D10404" s="34">
        <v>45839</v>
      </c>
      <c r="E10404">
        <v>450.3</v>
      </c>
      <c r="F10404" s="24">
        <v>19.68</v>
      </c>
      <c r="G10404" s="24">
        <f t="shared" si="162"/>
        <v>469.98</v>
      </c>
    </row>
    <row r="10405" spans="1:7" x14ac:dyDescent="0.25">
      <c r="A10405" t="s">
        <v>311</v>
      </c>
      <c r="B10405" t="s">
        <v>314</v>
      </c>
      <c r="C10405" t="s">
        <v>349</v>
      </c>
      <c r="D10405" s="34">
        <v>45839</v>
      </c>
      <c r="E10405">
        <v>451.76</v>
      </c>
      <c r="F10405" s="24">
        <v>19.75</v>
      </c>
      <c r="G10405" s="24">
        <f t="shared" si="162"/>
        <v>471.51</v>
      </c>
    </row>
    <row r="10406" spans="1:7" x14ac:dyDescent="0.25">
      <c r="A10406" t="s">
        <v>311</v>
      </c>
      <c r="B10406" t="s">
        <v>314</v>
      </c>
      <c r="C10406" t="s">
        <v>350</v>
      </c>
      <c r="D10406" s="34">
        <v>45839</v>
      </c>
      <c r="E10406">
        <v>450.3</v>
      </c>
      <c r="F10406" s="24">
        <v>19.68</v>
      </c>
      <c r="G10406" s="24">
        <f t="shared" si="162"/>
        <v>469.98</v>
      </c>
    </row>
    <row r="10407" spans="1:7" x14ac:dyDescent="0.25">
      <c r="A10407" t="s">
        <v>311</v>
      </c>
      <c r="B10407" t="s">
        <v>314</v>
      </c>
      <c r="C10407" t="s">
        <v>351</v>
      </c>
      <c r="D10407" s="34">
        <v>45839</v>
      </c>
      <c r="E10407">
        <v>451.76</v>
      </c>
      <c r="F10407" s="24">
        <v>19.75</v>
      </c>
      <c r="G10407" s="24">
        <f t="shared" si="162"/>
        <v>471.51</v>
      </c>
    </row>
    <row r="10408" spans="1:7" x14ac:dyDescent="0.25">
      <c r="A10408" t="s">
        <v>311</v>
      </c>
      <c r="B10408" t="s">
        <v>314</v>
      </c>
      <c r="C10408" t="s">
        <v>352</v>
      </c>
      <c r="D10408" s="34">
        <v>45839</v>
      </c>
      <c r="E10408">
        <v>451.76</v>
      </c>
      <c r="F10408" s="24">
        <v>19.75</v>
      </c>
      <c r="G10408" s="24">
        <f t="shared" si="162"/>
        <v>471.51</v>
      </c>
    </row>
    <row r="10409" spans="1:7" x14ac:dyDescent="0.25">
      <c r="A10409" t="s">
        <v>311</v>
      </c>
      <c r="B10409" t="s">
        <v>314</v>
      </c>
      <c r="C10409" t="s">
        <v>353</v>
      </c>
      <c r="D10409" s="34">
        <v>45839</v>
      </c>
      <c r="E10409">
        <v>450.3</v>
      </c>
      <c r="F10409" s="24">
        <v>19.68</v>
      </c>
      <c r="G10409" s="24">
        <f t="shared" si="162"/>
        <v>469.98</v>
      </c>
    </row>
    <row r="10410" spans="1:7" x14ac:dyDescent="0.25">
      <c r="A10410" t="s">
        <v>311</v>
      </c>
      <c r="B10410" t="s">
        <v>314</v>
      </c>
      <c r="C10410" t="s">
        <v>354</v>
      </c>
      <c r="D10410" s="34">
        <v>45839</v>
      </c>
      <c r="E10410">
        <v>451.76</v>
      </c>
      <c r="F10410" s="24">
        <v>19.75</v>
      </c>
      <c r="G10410" s="24">
        <f t="shared" si="162"/>
        <v>471.51</v>
      </c>
    </row>
    <row r="10411" spans="1:7" x14ac:dyDescent="0.25">
      <c r="A10411" t="s">
        <v>311</v>
      </c>
      <c r="B10411" t="s">
        <v>314</v>
      </c>
      <c r="C10411" t="s">
        <v>355</v>
      </c>
      <c r="D10411" s="34">
        <v>45839</v>
      </c>
      <c r="E10411">
        <v>451.76</v>
      </c>
      <c r="F10411" s="24">
        <v>19.75</v>
      </c>
      <c r="G10411" s="24">
        <f t="shared" si="162"/>
        <v>471.51</v>
      </c>
    </row>
    <row r="10412" spans="1:7" x14ac:dyDescent="0.25">
      <c r="A10412" t="s">
        <v>311</v>
      </c>
      <c r="B10412" t="s">
        <v>314</v>
      </c>
      <c r="C10412" t="s">
        <v>356</v>
      </c>
      <c r="D10412" s="34">
        <v>45839</v>
      </c>
      <c r="E10412">
        <v>451.76</v>
      </c>
      <c r="F10412" s="24">
        <v>19.75</v>
      </c>
      <c r="G10412" s="24">
        <f t="shared" si="162"/>
        <v>471.51</v>
      </c>
    </row>
    <row r="10413" spans="1:7" x14ac:dyDescent="0.25">
      <c r="A10413" t="s">
        <v>311</v>
      </c>
      <c r="B10413" t="s">
        <v>314</v>
      </c>
      <c r="C10413" t="s">
        <v>357</v>
      </c>
      <c r="D10413" s="34">
        <v>45839</v>
      </c>
      <c r="E10413">
        <v>451.76</v>
      </c>
      <c r="F10413" s="24">
        <v>19.75</v>
      </c>
      <c r="G10413" s="24">
        <f t="shared" si="162"/>
        <v>471.51</v>
      </c>
    </row>
    <row r="10414" spans="1:7" x14ac:dyDescent="0.25">
      <c r="A10414" t="s">
        <v>311</v>
      </c>
      <c r="B10414" t="s">
        <v>314</v>
      </c>
      <c r="C10414" t="s">
        <v>358</v>
      </c>
      <c r="D10414" s="34">
        <v>45839</v>
      </c>
      <c r="E10414">
        <v>451.76</v>
      </c>
      <c r="F10414" s="24">
        <v>19.75</v>
      </c>
      <c r="G10414" s="24">
        <f t="shared" si="162"/>
        <v>471.51</v>
      </c>
    </row>
    <row r="10415" spans="1:7" x14ac:dyDescent="0.25">
      <c r="A10415" t="s">
        <v>311</v>
      </c>
      <c r="B10415" t="s">
        <v>314</v>
      </c>
      <c r="C10415" t="s">
        <v>359</v>
      </c>
      <c r="D10415" s="34">
        <v>45839</v>
      </c>
      <c r="E10415">
        <v>451.76</v>
      </c>
      <c r="F10415" s="24">
        <v>19.75</v>
      </c>
      <c r="G10415" s="24">
        <f t="shared" si="162"/>
        <v>471.51</v>
      </c>
    </row>
    <row r="10416" spans="1:7" x14ac:dyDescent="0.25">
      <c r="A10416" t="s">
        <v>311</v>
      </c>
      <c r="B10416" t="s">
        <v>314</v>
      </c>
      <c r="C10416" t="s">
        <v>360</v>
      </c>
      <c r="D10416" s="34">
        <v>45839</v>
      </c>
      <c r="E10416">
        <v>451.76</v>
      </c>
      <c r="F10416" s="24">
        <v>19.75</v>
      </c>
      <c r="G10416" s="24">
        <f t="shared" si="162"/>
        <v>471.51</v>
      </c>
    </row>
    <row r="10417" spans="1:7" x14ac:dyDescent="0.25">
      <c r="A10417" t="s">
        <v>311</v>
      </c>
      <c r="B10417" t="s">
        <v>314</v>
      </c>
      <c r="C10417" t="s">
        <v>361</v>
      </c>
      <c r="D10417" s="34">
        <v>45839</v>
      </c>
      <c r="E10417">
        <v>451.76</v>
      </c>
      <c r="F10417" s="24">
        <v>19.75</v>
      </c>
      <c r="G10417" s="24">
        <f t="shared" si="162"/>
        <v>471.51</v>
      </c>
    </row>
    <row r="10418" spans="1:7" x14ac:dyDescent="0.25">
      <c r="A10418" t="s">
        <v>311</v>
      </c>
      <c r="B10418" t="s">
        <v>314</v>
      </c>
      <c r="C10418" t="s">
        <v>362</v>
      </c>
      <c r="D10418" s="34">
        <v>45839</v>
      </c>
      <c r="E10418">
        <v>451.76</v>
      </c>
      <c r="F10418" s="24">
        <v>19.75</v>
      </c>
      <c r="G10418" s="24">
        <f t="shared" si="162"/>
        <v>471.51</v>
      </c>
    </row>
    <row r="10419" spans="1:7" x14ac:dyDescent="0.25">
      <c r="A10419" t="s">
        <v>311</v>
      </c>
      <c r="B10419" t="s">
        <v>314</v>
      </c>
      <c r="C10419" t="s">
        <v>363</v>
      </c>
      <c r="D10419" s="34">
        <v>45839</v>
      </c>
      <c r="E10419">
        <v>451.76</v>
      </c>
      <c r="F10419" s="24">
        <v>19.75</v>
      </c>
      <c r="G10419" s="24">
        <f t="shared" si="162"/>
        <v>471.51</v>
      </c>
    </row>
    <row r="10420" spans="1:7" x14ac:dyDescent="0.25">
      <c r="A10420" t="s">
        <v>311</v>
      </c>
      <c r="B10420" t="s">
        <v>314</v>
      </c>
      <c r="C10420" t="s">
        <v>364</v>
      </c>
      <c r="D10420" s="34">
        <v>45839</v>
      </c>
      <c r="E10420">
        <v>451.76</v>
      </c>
      <c r="F10420" s="24">
        <v>19.75</v>
      </c>
      <c r="G10420" s="24">
        <f t="shared" si="162"/>
        <v>471.51</v>
      </c>
    </row>
    <row r="10421" spans="1:7" x14ac:dyDescent="0.25">
      <c r="A10421" t="s">
        <v>311</v>
      </c>
      <c r="B10421" t="s">
        <v>314</v>
      </c>
      <c r="C10421" t="s">
        <v>365</v>
      </c>
      <c r="D10421" s="34">
        <v>45839</v>
      </c>
      <c r="E10421">
        <v>451.76</v>
      </c>
      <c r="F10421" s="24">
        <v>19.75</v>
      </c>
      <c r="G10421" s="24">
        <f t="shared" si="162"/>
        <v>471.51</v>
      </c>
    </row>
    <row r="10422" spans="1:7" x14ac:dyDescent="0.25">
      <c r="A10422" t="s">
        <v>311</v>
      </c>
      <c r="B10422" t="s">
        <v>314</v>
      </c>
      <c r="C10422" t="s">
        <v>366</v>
      </c>
      <c r="D10422" s="34">
        <v>45839</v>
      </c>
      <c r="E10422">
        <v>451.76</v>
      </c>
      <c r="F10422" s="24">
        <v>19.75</v>
      </c>
      <c r="G10422" s="24">
        <f t="shared" si="162"/>
        <v>471.51</v>
      </c>
    </row>
    <row r="10423" spans="1:7" x14ac:dyDescent="0.25">
      <c r="A10423" t="s">
        <v>311</v>
      </c>
      <c r="B10423" t="s">
        <v>314</v>
      </c>
      <c r="C10423" t="s">
        <v>367</v>
      </c>
      <c r="D10423" s="34">
        <v>45839</v>
      </c>
      <c r="E10423">
        <v>450.3</v>
      </c>
      <c r="F10423" s="24">
        <v>19.68</v>
      </c>
      <c r="G10423" s="24">
        <f t="shared" si="162"/>
        <v>469.98</v>
      </c>
    </row>
    <row r="10424" spans="1:7" x14ac:dyDescent="0.25">
      <c r="A10424" t="s">
        <v>311</v>
      </c>
      <c r="B10424" t="s">
        <v>314</v>
      </c>
      <c r="C10424" t="s">
        <v>368</v>
      </c>
      <c r="D10424" s="34">
        <v>45839</v>
      </c>
      <c r="E10424">
        <v>451.76</v>
      </c>
      <c r="F10424" s="24">
        <v>19.75</v>
      </c>
      <c r="G10424" s="24">
        <f t="shared" si="162"/>
        <v>471.51</v>
      </c>
    </row>
    <row r="10425" spans="1:7" x14ac:dyDescent="0.25">
      <c r="A10425" t="s">
        <v>311</v>
      </c>
      <c r="B10425" t="s">
        <v>314</v>
      </c>
      <c r="C10425" t="s">
        <v>369</v>
      </c>
      <c r="D10425" s="34">
        <v>45839</v>
      </c>
      <c r="E10425">
        <v>451.76</v>
      </c>
      <c r="F10425" s="24">
        <v>19.75</v>
      </c>
      <c r="G10425" s="24">
        <f t="shared" si="162"/>
        <v>471.51</v>
      </c>
    </row>
    <row r="10426" spans="1:7" x14ac:dyDescent="0.25">
      <c r="A10426" t="s">
        <v>311</v>
      </c>
      <c r="B10426" t="s">
        <v>314</v>
      </c>
      <c r="C10426" t="s">
        <v>370</v>
      </c>
      <c r="D10426" s="34">
        <v>45839</v>
      </c>
      <c r="E10426">
        <v>451.76</v>
      </c>
      <c r="F10426" s="24">
        <v>19.75</v>
      </c>
      <c r="G10426" s="24">
        <f t="shared" si="162"/>
        <v>471.51</v>
      </c>
    </row>
    <row r="10427" spans="1:7" x14ac:dyDescent="0.25">
      <c r="A10427" t="s">
        <v>311</v>
      </c>
      <c r="B10427" t="s">
        <v>314</v>
      </c>
      <c r="C10427" t="s">
        <v>371</v>
      </c>
      <c r="D10427" s="34">
        <v>45839</v>
      </c>
      <c r="E10427">
        <v>451.76</v>
      </c>
      <c r="F10427" s="24">
        <v>19.75</v>
      </c>
      <c r="G10427" s="24">
        <f t="shared" si="162"/>
        <v>471.51</v>
      </c>
    </row>
    <row r="10428" spans="1:7" x14ac:dyDescent="0.25">
      <c r="A10428" t="s">
        <v>311</v>
      </c>
      <c r="B10428" t="s">
        <v>314</v>
      </c>
      <c r="C10428" t="s">
        <v>372</v>
      </c>
      <c r="D10428" s="34">
        <v>45839</v>
      </c>
      <c r="E10428">
        <v>451.76</v>
      </c>
      <c r="F10428" s="24">
        <v>19.75</v>
      </c>
      <c r="G10428" s="24">
        <f t="shared" si="162"/>
        <v>471.51</v>
      </c>
    </row>
    <row r="10429" spans="1:7" x14ac:dyDescent="0.25">
      <c r="A10429" t="s">
        <v>311</v>
      </c>
      <c r="B10429" t="s">
        <v>314</v>
      </c>
      <c r="C10429" t="s">
        <v>373</v>
      </c>
      <c r="D10429" s="34">
        <v>45839</v>
      </c>
      <c r="E10429">
        <v>451.76</v>
      </c>
      <c r="F10429" s="24">
        <v>19.75</v>
      </c>
      <c r="G10429" s="24">
        <f t="shared" si="162"/>
        <v>471.51</v>
      </c>
    </row>
    <row r="10430" spans="1:7" x14ac:dyDescent="0.25">
      <c r="A10430" t="s">
        <v>311</v>
      </c>
      <c r="B10430" t="s">
        <v>314</v>
      </c>
      <c r="C10430" t="s">
        <v>374</v>
      </c>
      <c r="D10430" s="34">
        <v>45839</v>
      </c>
      <c r="E10430">
        <v>450.3</v>
      </c>
      <c r="F10430" s="24">
        <v>19.68</v>
      </c>
      <c r="G10430" s="24">
        <f t="shared" si="162"/>
        <v>469.98</v>
      </c>
    </row>
    <row r="10431" spans="1:7" x14ac:dyDescent="0.25">
      <c r="A10431" t="s">
        <v>311</v>
      </c>
      <c r="B10431" t="s">
        <v>314</v>
      </c>
      <c r="C10431" t="s">
        <v>375</v>
      </c>
      <c r="D10431" s="34">
        <v>45839</v>
      </c>
      <c r="E10431">
        <v>451.76</v>
      </c>
      <c r="F10431" s="24">
        <v>19.75</v>
      </c>
      <c r="G10431" s="24">
        <f t="shared" si="162"/>
        <v>471.51</v>
      </c>
    </row>
    <row r="10432" spans="1:7" x14ac:dyDescent="0.25">
      <c r="A10432" t="s">
        <v>311</v>
      </c>
      <c r="B10432" t="s">
        <v>314</v>
      </c>
      <c r="C10432" t="s">
        <v>376</v>
      </c>
      <c r="D10432" s="34">
        <v>45839</v>
      </c>
      <c r="E10432">
        <v>451.76</v>
      </c>
      <c r="F10432" s="24">
        <v>19.75</v>
      </c>
      <c r="G10432" s="24">
        <f t="shared" si="162"/>
        <v>471.51</v>
      </c>
    </row>
    <row r="10433" spans="1:7" x14ac:dyDescent="0.25">
      <c r="A10433" t="s">
        <v>311</v>
      </c>
      <c r="B10433" t="s">
        <v>314</v>
      </c>
      <c r="C10433" t="s">
        <v>377</v>
      </c>
      <c r="D10433" s="34">
        <v>45839</v>
      </c>
      <c r="E10433">
        <v>451.76</v>
      </c>
      <c r="F10433" s="24">
        <v>19.75</v>
      </c>
      <c r="G10433" s="24">
        <f t="shared" si="162"/>
        <v>471.51</v>
      </c>
    </row>
    <row r="10434" spans="1:7" x14ac:dyDescent="0.25">
      <c r="A10434" t="s">
        <v>311</v>
      </c>
      <c r="B10434" t="s">
        <v>314</v>
      </c>
      <c r="C10434" t="s">
        <v>378</v>
      </c>
      <c r="D10434" s="34">
        <v>45839</v>
      </c>
      <c r="E10434">
        <v>451.76</v>
      </c>
      <c r="F10434" s="24">
        <v>19.75</v>
      </c>
      <c r="G10434" s="24">
        <f t="shared" si="162"/>
        <v>471.51</v>
      </c>
    </row>
    <row r="10435" spans="1:7" x14ac:dyDescent="0.25">
      <c r="A10435" t="s">
        <v>311</v>
      </c>
      <c r="B10435" t="s">
        <v>314</v>
      </c>
      <c r="C10435" t="s">
        <v>379</v>
      </c>
      <c r="D10435" s="34">
        <v>45839</v>
      </c>
      <c r="E10435">
        <v>450.3</v>
      </c>
      <c r="F10435" s="24">
        <v>19.68</v>
      </c>
      <c r="G10435" s="24">
        <f t="shared" ref="G10435:G10498" si="163">SUM(E10435:F10435)</f>
        <v>469.98</v>
      </c>
    </row>
    <row r="10436" spans="1:7" x14ac:dyDescent="0.25">
      <c r="A10436" t="s">
        <v>311</v>
      </c>
      <c r="B10436" t="s">
        <v>314</v>
      </c>
      <c r="C10436" t="s">
        <v>380</v>
      </c>
      <c r="D10436" s="34">
        <v>45839</v>
      </c>
      <c r="E10436">
        <v>450.3</v>
      </c>
      <c r="F10436" s="24">
        <v>19.68</v>
      </c>
      <c r="G10436" s="24">
        <f t="shared" si="163"/>
        <v>469.98</v>
      </c>
    </row>
    <row r="10437" spans="1:7" x14ac:dyDescent="0.25">
      <c r="A10437" t="s">
        <v>311</v>
      </c>
      <c r="B10437" t="s">
        <v>314</v>
      </c>
      <c r="C10437" t="s">
        <v>381</v>
      </c>
      <c r="D10437" s="34">
        <v>45839</v>
      </c>
      <c r="E10437">
        <v>450.3</v>
      </c>
      <c r="F10437" s="24">
        <v>19.68</v>
      </c>
      <c r="G10437" s="24">
        <f t="shared" si="163"/>
        <v>469.98</v>
      </c>
    </row>
    <row r="10438" spans="1:7" x14ac:dyDescent="0.25">
      <c r="A10438" t="s">
        <v>311</v>
      </c>
      <c r="B10438" t="s">
        <v>314</v>
      </c>
      <c r="C10438" t="s">
        <v>382</v>
      </c>
      <c r="D10438" s="34">
        <v>45839</v>
      </c>
      <c r="E10438">
        <v>450.3</v>
      </c>
      <c r="F10438" s="24">
        <v>19.68</v>
      </c>
      <c r="G10438" s="24">
        <f t="shared" si="163"/>
        <v>469.98</v>
      </c>
    </row>
    <row r="10439" spans="1:7" x14ac:dyDescent="0.25">
      <c r="A10439" t="s">
        <v>311</v>
      </c>
      <c r="B10439" t="s">
        <v>314</v>
      </c>
      <c r="C10439" t="s">
        <v>383</v>
      </c>
      <c r="D10439" s="34">
        <v>45839</v>
      </c>
      <c r="E10439">
        <v>450.3</v>
      </c>
      <c r="F10439" s="24">
        <v>19.68</v>
      </c>
      <c r="G10439" s="24">
        <f t="shared" si="163"/>
        <v>469.98</v>
      </c>
    </row>
    <row r="10440" spans="1:7" x14ac:dyDescent="0.25">
      <c r="A10440" t="s">
        <v>311</v>
      </c>
      <c r="B10440" t="s">
        <v>314</v>
      </c>
      <c r="C10440" t="s">
        <v>384</v>
      </c>
      <c r="D10440" s="34">
        <v>45839</v>
      </c>
      <c r="E10440">
        <v>450.3</v>
      </c>
      <c r="F10440" s="24">
        <v>19.68</v>
      </c>
      <c r="G10440" s="24">
        <f t="shared" si="163"/>
        <v>469.98</v>
      </c>
    </row>
    <row r="10441" spans="1:7" x14ac:dyDescent="0.25">
      <c r="A10441" t="s">
        <v>311</v>
      </c>
      <c r="B10441" t="s">
        <v>314</v>
      </c>
      <c r="C10441" t="s">
        <v>385</v>
      </c>
      <c r="D10441" s="34">
        <v>45839</v>
      </c>
      <c r="E10441">
        <v>450.3</v>
      </c>
      <c r="F10441" s="24">
        <v>19.68</v>
      </c>
      <c r="G10441" s="24">
        <f t="shared" si="163"/>
        <v>469.98</v>
      </c>
    </row>
    <row r="10442" spans="1:7" x14ac:dyDescent="0.25">
      <c r="A10442" t="s">
        <v>311</v>
      </c>
      <c r="B10442" t="s">
        <v>314</v>
      </c>
      <c r="C10442" t="s">
        <v>386</v>
      </c>
      <c r="D10442" s="34">
        <v>45839</v>
      </c>
      <c r="E10442">
        <v>450.3</v>
      </c>
      <c r="F10442" s="24">
        <v>19.68</v>
      </c>
      <c r="G10442" s="24">
        <f t="shared" si="163"/>
        <v>469.98</v>
      </c>
    </row>
    <row r="10443" spans="1:7" x14ac:dyDescent="0.25">
      <c r="A10443" t="s">
        <v>311</v>
      </c>
      <c r="B10443" t="s">
        <v>314</v>
      </c>
      <c r="C10443" t="s">
        <v>387</v>
      </c>
      <c r="D10443" s="34">
        <v>45839</v>
      </c>
      <c r="E10443">
        <v>450.3</v>
      </c>
      <c r="F10443" s="24">
        <v>19.68</v>
      </c>
      <c r="G10443" s="24">
        <f t="shared" si="163"/>
        <v>469.98</v>
      </c>
    </row>
    <row r="10444" spans="1:7" x14ac:dyDescent="0.25">
      <c r="A10444" t="s">
        <v>311</v>
      </c>
      <c r="B10444" t="s">
        <v>314</v>
      </c>
      <c r="C10444" t="s">
        <v>388</v>
      </c>
      <c r="D10444" s="34">
        <v>45839</v>
      </c>
      <c r="E10444">
        <v>450.3</v>
      </c>
      <c r="F10444" s="24">
        <v>19.68</v>
      </c>
      <c r="G10444" s="24">
        <f t="shared" si="163"/>
        <v>469.98</v>
      </c>
    </row>
    <row r="10445" spans="1:7" x14ac:dyDescent="0.25">
      <c r="A10445" t="s">
        <v>311</v>
      </c>
      <c r="B10445" t="s">
        <v>314</v>
      </c>
      <c r="C10445" t="s">
        <v>389</v>
      </c>
      <c r="D10445" s="34">
        <v>45839</v>
      </c>
      <c r="E10445">
        <v>450.3</v>
      </c>
      <c r="F10445" s="24">
        <v>19.68</v>
      </c>
      <c r="G10445" s="24">
        <f t="shared" si="163"/>
        <v>469.98</v>
      </c>
    </row>
    <row r="10446" spans="1:7" x14ac:dyDescent="0.25">
      <c r="A10446" t="s">
        <v>311</v>
      </c>
      <c r="B10446" t="s">
        <v>314</v>
      </c>
      <c r="C10446" t="s">
        <v>390</v>
      </c>
      <c r="D10446" s="34">
        <v>45839</v>
      </c>
      <c r="E10446">
        <v>450.3</v>
      </c>
      <c r="F10446" s="24">
        <v>19.68</v>
      </c>
      <c r="G10446" s="24">
        <f t="shared" si="163"/>
        <v>469.98</v>
      </c>
    </row>
    <row r="10447" spans="1:7" x14ac:dyDescent="0.25">
      <c r="A10447" t="s">
        <v>311</v>
      </c>
      <c r="B10447" t="s">
        <v>314</v>
      </c>
      <c r="C10447" t="s">
        <v>391</v>
      </c>
      <c r="D10447" s="34">
        <v>45839</v>
      </c>
      <c r="E10447">
        <v>450.3</v>
      </c>
      <c r="F10447" s="24">
        <v>19.68</v>
      </c>
      <c r="G10447" s="24">
        <f t="shared" si="163"/>
        <v>469.98</v>
      </c>
    </row>
    <row r="10448" spans="1:7" x14ac:dyDescent="0.25">
      <c r="A10448" t="s">
        <v>311</v>
      </c>
      <c r="B10448" t="s">
        <v>314</v>
      </c>
      <c r="C10448" t="s">
        <v>392</v>
      </c>
      <c r="D10448" s="34">
        <v>45839</v>
      </c>
      <c r="E10448">
        <v>450.3</v>
      </c>
      <c r="F10448" s="24">
        <v>19.68</v>
      </c>
      <c r="G10448" s="24">
        <f t="shared" si="163"/>
        <v>469.98</v>
      </c>
    </row>
    <row r="10449" spans="1:7" x14ac:dyDescent="0.25">
      <c r="A10449" t="s">
        <v>311</v>
      </c>
      <c r="B10449" t="s">
        <v>314</v>
      </c>
      <c r="C10449" t="s">
        <v>393</v>
      </c>
      <c r="D10449" s="34">
        <v>45839</v>
      </c>
      <c r="E10449">
        <v>450.3</v>
      </c>
      <c r="F10449" s="24">
        <v>19.68</v>
      </c>
      <c r="G10449" s="24">
        <f t="shared" si="163"/>
        <v>469.98</v>
      </c>
    </row>
    <row r="10450" spans="1:7" x14ac:dyDescent="0.25">
      <c r="A10450" t="s">
        <v>311</v>
      </c>
      <c r="B10450" t="s">
        <v>314</v>
      </c>
      <c r="C10450" t="s">
        <v>394</v>
      </c>
      <c r="D10450" s="34">
        <v>45839</v>
      </c>
      <c r="E10450">
        <v>450.3</v>
      </c>
      <c r="F10450" s="24">
        <v>19.68</v>
      </c>
      <c r="G10450" s="24">
        <f t="shared" si="163"/>
        <v>469.98</v>
      </c>
    </row>
    <row r="10451" spans="1:7" x14ac:dyDescent="0.25">
      <c r="A10451" t="s">
        <v>311</v>
      </c>
      <c r="B10451" t="s">
        <v>314</v>
      </c>
      <c r="C10451" t="s">
        <v>395</v>
      </c>
      <c r="D10451" s="34">
        <v>45839</v>
      </c>
      <c r="E10451">
        <v>450.3</v>
      </c>
      <c r="F10451" s="24">
        <v>19.68</v>
      </c>
      <c r="G10451" s="24">
        <f t="shared" si="163"/>
        <v>469.98</v>
      </c>
    </row>
    <row r="10452" spans="1:7" x14ac:dyDescent="0.25">
      <c r="A10452" t="s">
        <v>311</v>
      </c>
      <c r="B10452" t="s">
        <v>314</v>
      </c>
      <c r="C10452" t="s">
        <v>396</v>
      </c>
      <c r="D10452" s="34">
        <v>45839</v>
      </c>
      <c r="E10452">
        <v>450.3</v>
      </c>
      <c r="F10452" s="24">
        <v>19.68</v>
      </c>
      <c r="G10452" s="24">
        <f t="shared" si="163"/>
        <v>469.98</v>
      </c>
    </row>
    <row r="10453" spans="1:7" x14ac:dyDescent="0.25">
      <c r="A10453" t="s">
        <v>311</v>
      </c>
      <c r="B10453" t="s">
        <v>314</v>
      </c>
      <c r="C10453" t="s">
        <v>397</v>
      </c>
      <c r="D10453" s="34">
        <v>45839</v>
      </c>
      <c r="E10453">
        <v>450.3</v>
      </c>
      <c r="F10453" s="24">
        <v>19.68</v>
      </c>
      <c r="G10453" s="24">
        <f t="shared" si="163"/>
        <v>469.98</v>
      </c>
    </row>
    <row r="10454" spans="1:7" x14ac:dyDescent="0.25">
      <c r="A10454" t="s">
        <v>311</v>
      </c>
      <c r="B10454" t="s">
        <v>314</v>
      </c>
      <c r="C10454" t="s">
        <v>398</v>
      </c>
      <c r="D10454" s="34">
        <v>45839</v>
      </c>
      <c r="E10454">
        <v>450.3</v>
      </c>
      <c r="F10454" s="24">
        <v>19.68</v>
      </c>
      <c r="G10454" s="24">
        <f t="shared" si="163"/>
        <v>469.98</v>
      </c>
    </row>
    <row r="10455" spans="1:7" x14ac:dyDescent="0.25">
      <c r="A10455" t="s">
        <v>311</v>
      </c>
      <c r="B10455" t="s">
        <v>314</v>
      </c>
      <c r="C10455" t="s">
        <v>399</v>
      </c>
      <c r="D10455" s="34">
        <v>45839</v>
      </c>
      <c r="E10455">
        <v>450.3</v>
      </c>
      <c r="F10455" s="24">
        <v>19.68</v>
      </c>
      <c r="G10455" s="24">
        <f t="shared" si="163"/>
        <v>469.98</v>
      </c>
    </row>
    <row r="10456" spans="1:7" x14ac:dyDescent="0.25">
      <c r="A10456" t="s">
        <v>311</v>
      </c>
      <c r="B10456" t="s">
        <v>314</v>
      </c>
      <c r="C10456" t="s">
        <v>400</v>
      </c>
      <c r="D10456" s="34">
        <v>45839</v>
      </c>
      <c r="E10456">
        <v>450.3</v>
      </c>
      <c r="F10456" s="24">
        <v>19.68</v>
      </c>
      <c r="G10456" s="24">
        <f t="shared" si="163"/>
        <v>469.98</v>
      </c>
    </row>
    <row r="10457" spans="1:7" x14ac:dyDescent="0.25">
      <c r="A10457" t="s">
        <v>311</v>
      </c>
      <c r="B10457" t="s">
        <v>314</v>
      </c>
      <c r="C10457" t="s">
        <v>401</v>
      </c>
      <c r="D10457" s="34">
        <v>45839</v>
      </c>
      <c r="E10457">
        <v>450.3</v>
      </c>
      <c r="F10457" s="24">
        <v>19.68</v>
      </c>
      <c r="G10457" s="24">
        <f t="shared" si="163"/>
        <v>469.98</v>
      </c>
    </row>
    <row r="10458" spans="1:7" x14ac:dyDescent="0.25">
      <c r="A10458" t="s">
        <v>311</v>
      </c>
      <c r="B10458" t="s">
        <v>314</v>
      </c>
      <c r="C10458" t="s">
        <v>402</v>
      </c>
      <c r="D10458" s="34">
        <v>45839</v>
      </c>
      <c r="E10458">
        <v>450.3</v>
      </c>
      <c r="F10458" s="24">
        <v>19.68</v>
      </c>
      <c r="G10458" s="24">
        <f t="shared" si="163"/>
        <v>469.98</v>
      </c>
    </row>
    <row r="10459" spans="1:7" x14ac:dyDescent="0.25">
      <c r="A10459" t="s">
        <v>311</v>
      </c>
      <c r="B10459" t="s">
        <v>314</v>
      </c>
      <c r="C10459" t="s">
        <v>403</v>
      </c>
      <c r="D10459" s="34">
        <v>45839</v>
      </c>
      <c r="E10459">
        <v>450.3</v>
      </c>
      <c r="F10459" s="24">
        <v>19.68</v>
      </c>
      <c r="G10459" s="24">
        <f t="shared" si="163"/>
        <v>469.98</v>
      </c>
    </row>
    <row r="10460" spans="1:7" x14ac:dyDescent="0.25">
      <c r="A10460" t="s">
        <v>311</v>
      </c>
      <c r="B10460" t="s">
        <v>314</v>
      </c>
      <c r="C10460" t="s">
        <v>404</v>
      </c>
      <c r="D10460" s="34">
        <v>45839</v>
      </c>
      <c r="E10460">
        <v>450.3</v>
      </c>
      <c r="F10460" s="24">
        <v>19.68</v>
      </c>
      <c r="G10460" s="24">
        <f t="shared" si="163"/>
        <v>469.98</v>
      </c>
    </row>
    <row r="10461" spans="1:7" x14ac:dyDescent="0.25">
      <c r="A10461" t="s">
        <v>311</v>
      </c>
      <c r="B10461" t="s">
        <v>314</v>
      </c>
      <c r="C10461" t="s">
        <v>405</v>
      </c>
      <c r="D10461" s="34">
        <v>45839</v>
      </c>
      <c r="E10461">
        <v>450.3</v>
      </c>
      <c r="F10461" s="24">
        <v>19.68</v>
      </c>
      <c r="G10461" s="24">
        <f t="shared" si="163"/>
        <v>469.98</v>
      </c>
    </row>
    <row r="10462" spans="1:7" x14ac:dyDescent="0.25">
      <c r="A10462" t="s">
        <v>311</v>
      </c>
      <c r="B10462" t="s">
        <v>314</v>
      </c>
      <c r="C10462" t="s">
        <v>406</v>
      </c>
      <c r="D10462" s="34">
        <v>45839</v>
      </c>
      <c r="E10462">
        <v>450.3</v>
      </c>
      <c r="F10462" s="24">
        <v>19.68</v>
      </c>
      <c r="G10462" s="24">
        <f t="shared" si="163"/>
        <v>469.98</v>
      </c>
    </row>
    <row r="10463" spans="1:7" x14ac:dyDescent="0.25">
      <c r="A10463" t="s">
        <v>311</v>
      </c>
      <c r="B10463" t="s">
        <v>314</v>
      </c>
      <c r="C10463" t="s">
        <v>407</v>
      </c>
      <c r="D10463" s="34">
        <v>45839</v>
      </c>
      <c r="E10463">
        <v>450.3</v>
      </c>
      <c r="F10463" s="24">
        <v>19.68</v>
      </c>
      <c r="G10463" s="24">
        <f t="shared" si="163"/>
        <v>469.98</v>
      </c>
    </row>
    <row r="10464" spans="1:7" x14ac:dyDescent="0.25">
      <c r="A10464" t="s">
        <v>311</v>
      </c>
      <c r="B10464" t="s">
        <v>314</v>
      </c>
      <c r="C10464" t="s">
        <v>408</v>
      </c>
      <c r="D10464" s="34">
        <v>45839</v>
      </c>
      <c r="E10464">
        <v>450.3</v>
      </c>
      <c r="F10464" s="24">
        <v>19.68</v>
      </c>
      <c r="G10464" s="24">
        <f t="shared" si="163"/>
        <v>469.98</v>
      </c>
    </row>
    <row r="10465" spans="1:7" x14ac:dyDescent="0.25">
      <c r="A10465" t="s">
        <v>311</v>
      </c>
      <c r="B10465" t="s">
        <v>314</v>
      </c>
      <c r="C10465" t="s">
        <v>409</v>
      </c>
      <c r="D10465" s="34">
        <v>45839</v>
      </c>
      <c r="E10465">
        <v>450.3</v>
      </c>
      <c r="F10465" s="24">
        <v>19.68</v>
      </c>
      <c r="G10465" s="24">
        <f t="shared" si="163"/>
        <v>469.98</v>
      </c>
    </row>
    <row r="10466" spans="1:7" x14ac:dyDescent="0.25">
      <c r="A10466" t="s">
        <v>311</v>
      </c>
      <c r="B10466" t="s">
        <v>314</v>
      </c>
      <c r="C10466" t="s">
        <v>410</v>
      </c>
      <c r="D10466" s="34">
        <v>45839</v>
      </c>
      <c r="E10466">
        <v>450.3</v>
      </c>
      <c r="F10466" s="24">
        <v>19.68</v>
      </c>
      <c r="G10466" s="24">
        <f t="shared" si="163"/>
        <v>469.98</v>
      </c>
    </row>
    <row r="10467" spans="1:7" x14ac:dyDescent="0.25">
      <c r="A10467" t="s">
        <v>311</v>
      </c>
      <c r="B10467" t="s">
        <v>314</v>
      </c>
      <c r="C10467" t="s">
        <v>411</v>
      </c>
      <c r="D10467" s="34">
        <v>45839</v>
      </c>
      <c r="E10467">
        <v>450.3</v>
      </c>
      <c r="F10467" s="24">
        <v>19.68</v>
      </c>
      <c r="G10467" s="24">
        <f t="shared" si="163"/>
        <v>469.98</v>
      </c>
    </row>
    <row r="10468" spans="1:7" x14ac:dyDescent="0.25">
      <c r="A10468" t="s">
        <v>311</v>
      </c>
      <c r="B10468" t="s">
        <v>314</v>
      </c>
      <c r="C10468" t="s">
        <v>412</v>
      </c>
      <c r="D10468" s="34">
        <v>45839</v>
      </c>
      <c r="E10468">
        <v>450.3</v>
      </c>
      <c r="F10468" s="24">
        <v>19.68</v>
      </c>
      <c r="G10468" s="24">
        <f t="shared" si="163"/>
        <v>469.98</v>
      </c>
    </row>
    <row r="10469" spans="1:7" x14ac:dyDescent="0.25">
      <c r="A10469" t="s">
        <v>311</v>
      </c>
      <c r="B10469" t="s">
        <v>314</v>
      </c>
      <c r="C10469" t="s">
        <v>413</v>
      </c>
      <c r="D10469" s="34">
        <v>45839</v>
      </c>
      <c r="E10469">
        <v>450.3</v>
      </c>
      <c r="F10469" s="24">
        <v>19.68</v>
      </c>
      <c r="G10469" s="24">
        <f t="shared" si="163"/>
        <v>469.98</v>
      </c>
    </row>
    <row r="10470" spans="1:7" x14ac:dyDescent="0.25">
      <c r="A10470" t="s">
        <v>311</v>
      </c>
      <c r="B10470" t="s">
        <v>314</v>
      </c>
      <c r="C10470" t="s">
        <v>414</v>
      </c>
      <c r="D10470" s="34">
        <v>45839</v>
      </c>
      <c r="E10470">
        <v>450.3</v>
      </c>
      <c r="F10470" s="24">
        <v>19.68</v>
      </c>
      <c r="G10470" s="24">
        <f t="shared" si="163"/>
        <v>469.98</v>
      </c>
    </row>
    <row r="10471" spans="1:7" x14ac:dyDescent="0.25">
      <c r="A10471" t="s">
        <v>311</v>
      </c>
      <c r="B10471" t="s">
        <v>314</v>
      </c>
      <c r="C10471" t="s">
        <v>415</v>
      </c>
      <c r="D10471" s="34">
        <v>45839</v>
      </c>
      <c r="E10471">
        <v>450.3</v>
      </c>
      <c r="F10471" s="24">
        <v>19.68</v>
      </c>
      <c r="G10471" s="24">
        <f t="shared" si="163"/>
        <v>469.98</v>
      </c>
    </row>
    <row r="10472" spans="1:7" x14ac:dyDescent="0.25">
      <c r="A10472" t="s">
        <v>311</v>
      </c>
      <c r="B10472" t="s">
        <v>314</v>
      </c>
      <c r="C10472" t="s">
        <v>416</v>
      </c>
      <c r="D10472" s="34">
        <v>45839</v>
      </c>
      <c r="E10472">
        <v>450.3</v>
      </c>
      <c r="F10472" s="24">
        <v>19.68</v>
      </c>
      <c r="G10472" s="24">
        <f t="shared" si="163"/>
        <v>469.98</v>
      </c>
    </row>
    <row r="10473" spans="1:7" x14ac:dyDescent="0.25">
      <c r="A10473" t="s">
        <v>311</v>
      </c>
      <c r="B10473" t="s">
        <v>314</v>
      </c>
      <c r="C10473" t="s">
        <v>417</v>
      </c>
      <c r="D10473" s="34">
        <v>45839</v>
      </c>
      <c r="E10473">
        <v>450.3</v>
      </c>
      <c r="F10473" s="24">
        <v>19.68</v>
      </c>
      <c r="G10473" s="24">
        <f t="shared" si="163"/>
        <v>469.98</v>
      </c>
    </row>
    <row r="10474" spans="1:7" x14ac:dyDescent="0.25">
      <c r="A10474" t="s">
        <v>311</v>
      </c>
      <c r="B10474" t="s">
        <v>314</v>
      </c>
      <c r="C10474" t="s">
        <v>418</v>
      </c>
      <c r="D10474" s="34">
        <v>45839</v>
      </c>
      <c r="E10474">
        <v>450.3</v>
      </c>
      <c r="F10474" s="24">
        <v>19.68</v>
      </c>
      <c r="G10474" s="24">
        <f t="shared" si="163"/>
        <v>469.98</v>
      </c>
    </row>
    <row r="10475" spans="1:7" x14ac:dyDescent="0.25">
      <c r="A10475" t="s">
        <v>311</v>
      </c>
      <c r="B10475" t="s">
        <v>314</v>
      </c>
      <c r="C10475" t="s">
        <v>419</v>
      </c>
      <c r="D10475" s="34">
        <v>45839</v>
      </c>
      <c r="E10475">
        <v>450.3</v>
      </c>
      <c r="F10475" s="24">
        <v>19.68</v>
      </c>
      <c r="G10475" s="24">
        <f t="shared" si="163"/>
        <v>469.98</v>
      </c>
    </row>
    <row r="10476" spans="1:7" x14ac:dyDescent="0.25">
      <c r="A10476" t="s">
        <v>311</v>
      </c>
      <c r="B10476" t="s">
        <v>314</v>
      </c>
      <c r="C10476" t="s">
        <v>420</v>
      </c>
      <c r="D10476" s="34">
        <v>45839</v>
      </c>
      <c r="E10476">
        <v>450.3</v>
      </c>
      <c r="F10476" s="24">
        <v>19.68</v>
      </c>
      <c r="G10476" s="24">
        <f t="shared" si="163"/>
        <v>469.98</v>
      </c>
    </row>
    <row r="10477" spans="1:7" x14ac:dyDescent="0.25">
      <c r="A10477" t="s">
        <v>311</v>
      </c>
      <c r="B10477" t="s">
        <v>314</v>
      </c>
      <c r="C10477" t="s">
        <v>421</v>
      </c>
      <c r="D10477" s="34">
        <v>45839</v>
      </c>
      <c r="E10477">
        <v>450.3</v>
      </c>
      <c r="F10477" s="24">
        <v>19.68</v>
      </c>
      <c r="G10477" s="24">
        <f t="shared" si="163"/>
        <v>469.98</v>
      </c>
    </row>
    <row r="10478" spans="1:7" x14ac:dyDescent="0.25">
      <c r="A10478" t="s">
        <v>311</v>
      </c>
      <c r="B10478" t="s">
        <v>314</v>
      </c>
      <c r="C10478" t="s">
        <v>422</v>
      </c>
      <c r="D10478" s="34">
        <v>45839</v>
      </c>
      <c r="E10478">
        <v>450.3</v>
      </c>
      <c r="F10478" s="24">
        <v>19.68</v>
      </c>
      <c r="G10478" s="24">
        <f t="shared" si="163"/>
        <v>469.98</v>
      </c>
    </row>
    <row r="10479" spans="1:7" x14ac:dyDescent="0.25">
      <c r="A10479" t="s">
        <v>311</v>
      </c>
      <c r="B10479" t="s">
        <v>314</v>
      </c>
      <c r="C10479" t="s">
        <v>423</v>
      </c>
      <c r="D10479" s="34">
        <v>45839</v>
      </c>
      <c r="E10479">
        <v>450.3</v>
      </c>
      <c r="F10479" s="24">
        <v>19.68</v>
      </c>
      <c r="G10479" s="24">
        <f t="shared" si="163"/>
        <v>469.98</v>
      </c>
    </row>
    <row r="10480" spans="1:7" x14ac:dyDescent="0.25">
      <c r="A10480" t="s">
        <v>311</v>
      </c>
      <c r="B10480" t="s">
        <v>314</v>
      </c>
      <c r="C10480" t="s">
        <v>424</v>
      </c>
      <c r="D10480" s="34">
        <v>45839</v>
      </c>
      <c r="E10480">
        <v>450.3</v>
      </c>
      <c r="F10480" s="24">
        <v>19.68</v>
      </c>
      <c r="G10480" s="24">
        <f t="shared" si="163"/>
        <v>469.98</v>
      </c>
    </row>
    <row r="10481" spans="1:7" x14ac:dyDescent="0.25">
      <c r="A10481" t="s">
        <v>311</v>
      </c>
      <c r="B10481" t="s">
        <v>314</v>
      </c>
      <c r="C10481" t="s">
        <v>425</v>
      </c>
      <c r="D10481" s="34">
        <v>45839</v>
      </c>
      <c r="E10481">
        <v>450.3</v>
      </c>
      <c r="F10481" s="24">
        <v>19.68</v>
      </c>
      <c r="G10481" s="24">
        <f t="shared" si="163"/>
        <v>469.98</v>
      </c>
    </row>
    <row r="10482" spans="1:7" x14ac:dyDescent="0.25">
      <c r="A10482" t="s">
        <v>311</v>
      </c>
      <c r="B10482" t="s">
        <v>314</v>
      </c>
      <c r="C10482" t="s">
        <v>426</v>
      </c>
      <c r="D10482" s="34">
        <v>45839</v>
      </c>
      <c r="E10482">
        <v>451.76</v>
      </c>
      <c r="F10482" s="24">
        <v>19.75</v>
      </c>
      <c r="G10482" s="24">
        <f t="shared" si="163"/>
        <v>471.51</v>
      </c>
    </row>
    <row r="10483" spans="1:7" x14ac:dyDescent="0.25">
      <c r="A10483" t="s">
        <v>311</v>
      </c>
      <c r="B10483" t="s">
        <v>314</v>
      </c>
      <c r="C10483" t="s">
        <v>427</v>
      </c>
      <c r="D10483" s="34">
        <v>45839</v>
      </c>
      <c r="E10483">
        <v>450.3</v>
      </c>
      <c r="F10483" s="24">
        <v>19.68</v>
      </c>
      <c r="G10483" s="24">
        <f t="shared" si="163"/>
        <v>469.98</v>
      </c>
    </row>
    <row r="10484" spans="1:7" x14ac:dyDescent="0.25">
      <c r="A10484" t="s">
        <v>311</v>
      </c>
      <c r="B10484" t="s">
        <v>314</v>
      </c>
      <c r="C10484" t="s">
        <v>428</v>
      </c>
      <c r="D10484" s="34">
        <v>45839</v>
      </c>
      <c r="E10484">
        <v>450.3</v>
      </c>
      <c r="F10484" s="24">
        <v>19.68</v>
      </c>
      <c r="G10484" s="24">
        <f t="shared" si="163"/>
        <v>469.98</v>
      </c>
    </row>
    <row r="10485" spans="1:7" x14ac:dyDescent="0.25">
      <c r="A10485" t="s">
        <v>311</v>
      </c>
      <c r="B10485" t="s">
        <v>314</v>
      </c>
      <c r="C10485" t="s">
        <v>429</v>
      </c>
      <c r="D10485" s="34">
        <v>45839</v>
      </c>
      <c r="E10485">
        <v>450.3</v>
      </c>
      <c r="F10485" s="24">
        <v>19.68</v>
      </c>
      <c r="G10485" s="24">
        <f t="shared" si="163"/>
        <v>469.98</v>
      </c>
    </row>
    <row r="10486" spans="1:7" x14ac:dyDescent="0.25">
      <c r="A10486" t="s">
        <v>311</v>
      </c>
      <c r="B10486" t="s">
        <v>314</v>
      </c>
      <c r="C10486" t="s">
        <v>430</v>
      </c>
      <c r="D10486" s="34">
        <v>45839</v>
      </c>
      <c r="E10486">
        <v>451.76</v>
      </c>
      <c r="F10486" s="24">
        <v>19.75</v>
      </c>
      <c r="G10486" s="24">
        <f t="shared" si="163"/>
        <v>471.51</v>
      </c>
    </row>
    <row r="10487" spans="1:7" x14ac:dyDescent="0.25">
      <c r="A10487" t="s">
        <v>311</v>
      </c>
      <c r="B10487" t="s">
        <v>314</v>
      </c>
      <c r="C10487" t="s">
        <v>431</v>
      </c>
      <c r="D10487" s="34">
        <v>45839</v>
      </c>
      <c r="E10487">
        <v>451.76</v>
      </c>
      <c r="F10487" s="24">
        <v>19.75</v>
      </c>
      <c r="G10487" s="24">
        <f t="shared" si="163"/>
        <v>471.51</v>
      </c>
    </row>
    <row r="10488" spans="1:7" x14ac:dyDescent="0.25">
      <c r="A10488" t="s">
        <v>311</v>
      </c>
      <c r="B10488" t="s">
        <v>314</v>
      </c>
      <c r="C10488" t="s">
        <v>432</v>
      </c>
      <c r="D10488" s="34">
        <v>45839</v>
      </c>
      <c r="E10488">
        <v>451.76</v>
      </c>
      <c r="F10488" s="24">
        <v>19.75</v>
      </c>
      <c r="G10488" s="24">
        <f t="shared" si="163"/>
        <v>471.51</v>
      </c>
    </row>
    <row r="10489" spans="1:7" x14ac:dyDescent="0.25">
      <c r="A10489" t="s">
        <v>311</v>
      </c>
      <c r="B10489" t="s">
        <v>314</v>
      </c>
      <c r="C10489" t="s">
        <v>433</v>
      </c>
      <c r="D10489" s="34">
        <v>45839</v>
      </c>
      <c r="E10489">
        <v>451.76</v>
      </c>
      <c r="F10489" s="24">
        <v>19.75</v>
      </c>
      <c r="G10489" s="24">
        <f t="shared" si="163"/>
        <v>471.51</v>
      </c>
    </row>
    <row r="10490" spans="1:7" x14ac:dyDescent="0.25">
      <c r="A10490" t="s">
        <v>311</v>
      </c>
      <c r="B10490" t="s">
        <v>314</v>
      </c>
      <c r="C10490" t="s">
        <v>434</v>
      </c>
      <c r="D10490" s="34">
        <v>45839</v>
      </c>
      <c r="E10490">
        <v>451.76</v>
      </c>
      <c r="F10490" s="24">
        <v>19.75</v>
      </c>
      <c r="G10490" s="24">
        <f t="shared" si="163"/>
        <v>471.51</v>
      </c>
    </row>
    <row r="10491" spans="1:7" x14ac:dyDescent="0.25">
      <c r="A10491" t="s">
        <v>311</v>
      </c>
      <c r="B10491" t="s">
        <v>314</v>
      </c>
      <c r="C10491" t="s">
        <v>435</v>
      </c>
      <c r="D10491" s="34">
        <v>45839</v>
      </c>
      <c r="E10491">
        <v>451.76</v>
      </c>
      <c r="F10491" s="24">
        <v>19.75</v>
      </c>
      <c r="G10491" s="24">
        <f t="shared" si="163"/>
        <v>471.51</v>
      </c>
    </row>
    <row r="10492" spans="1:7" x14ac:dyDescent="0.25">
      <c r="A10492" t="s">
        <v>311</v>
      </c>
      <c r="B10492" t="s">
        <v>314</v>
      </c>
      <c r="C10492" t="s">
        <v>436</v>
      </c>
      <c r="D10492" s="34">
        <v>45839</v>
      </c>
      <c r="E10492">
        <v>451.76</v>
      </c>
      <c r="F10492" s="24">
        <v>19.75</v>
      </c>
      <c r="G10492" s="24">
        <f t="shared" si="163"/>
        <v>471.51</v>
      </c>
    </row>
    <row r="10493" spans="1:7" x14ac:dyDescent="0.25">
      <c r="A10493" t="s">
        <v>311</v>
      </c>
      <c r="B10493" t="s">
        <v>314</v>
      </c>
      <c r="C10493" t="s">
        <v>437</v>
      </c>
      <c r="D10493" s="34">
        <v>45839</v>
      </c>
      <c r="E10493">
        <v>451.76</v>
      </c>
      <c r="F10493" s="24">
        <v>19.75</v>
      </c>
      <c r="G10493" s="24">
        <f t="shared" si="163"/>
        <v>471.51</v>
      </c>
    </row>
    <row r="10494" spans="1:7" x14ac:dyDescent="0.25">
      <c r="A10494" t="s">
        <v>311</v>
      </c>
      <c r="B10494" t="s">
        <v>314</v>
      </c>
      <c r="C10494" t="s">
        <v>438</v>
      </c>
      <c r="D10494" s="34">
        <v>45839</v>
      </c>
      <c r="E10494">
        <v>451.76</v>
      </c>
      <c r="F10494" s="24">
        <v>19.75</v>
      </c>
      <c r="G10494" s="24">
        <f t="shared" si="163"/>
        <v>471.51</v>
      </c>
    </row>
    <row r="10495" spans="1:7" x14ac:dyDescent="0.25">
      <c r="A10495" t="s">
        <v>311</v>
      </c>
      <c r="B10495" t="s">
        <v>314</v>
      </c>
      <c r="C10495" t="s">
        <v>439</v>
      </c>
      <c r="D10495" s="34">
        <v>45839</v>
      </c>
      <c r="E10495">
        <v>451.76</v>
      </c>
      <c r="F10495" s="24">
        <v>19.75</v>
      </c>
      <c r="G10495" s="24">
        <f t="shared" si="163"/>
        <v>471.51</v>
      </c>
    </row>
    <row r="10496" spans="1:7" x14ac:dyDescent="0.25">
      <c r="A10496" t="s">
        <v>311</v>
      </c>
      <c r="B10496" t="s">
        <v>314</v>
      </c>
      <c r="C10496" t="s">
        <v>440</v>
      </c>
      <c r="D10496" s="34">
        <v>45839</v>
      </c>
      <c r="E10496">
        <v>451.76</v>
      </c>
      <c r="F10496" s="24">
        <v>19.75</v>
      </c>
      <c r="G10496" s="24">
        <f t="shared" si="163"/>
        <v>471.51</v>
      </c>
    </row>
    <row r="10497" spans="1:7" x14ac:dyDescent="0.25">
      <c r="A10497" t="s">
        <v>311</v>
      </c>
      <c r="B10497" t="s">
        <v>314</v>
      </c>
      <c r="C10497" t="s">
        <v>441</v>
      </c>
      <c r="D10497" s="34">
        <v>45839</v>
      </c>
      <c r="E10497">
        <v>451.76</v>
      </c>
      <c r="F10497" s="24">
        <v>19.75</v>
      </c>
      <c r="G10497" s="24">
        <f t="shared" si="163"/>
        <v>471.51</v>
      </c>
    </row>
    <row r="10498" spans="1:7" x14ac:dyDescent="0.25">
      <c r="A10498" t="s">
        <v>311</v>
      </c>
      <c r="B10498" t="s">
        <v>314</v>
      </c>
      <c r="C10498" t="s">
        <v>442</v>
      </c>
      <c r="D10498" s="34">
        <v>45839</v>
      </c>
      <c r="E10498">
        <v>451.76</v>
      </c>
      <c r="F10498" s="24">
        <v>19.75</v>
      </c>
      <c r="G10498" s="24">
        <f t="shared" si="163"/>
        <v>471.51</v>
      </c>
    </row>
    <row r="10499" spans="1:7" x14ac:dyDescent="0.25">
      <c r="A10499" t="s">
        <v>311</v>
      </c>
      <c r="B10499" t="s">
        <v>314</v>
      </c>
      <c r="C10499" t="s">
        <v>443</v>
      </c>
      <c r="D10499" s="34">
        <v>45839</v>
      </c>
      <c r="E10499">
        <v>451.76</v>
      </c>
      <c r="F10499" s="24">
        <v>19.75</v>
      </c>
      <c r="G10499" s="24">
        <f t="shared" ref="G10499:G10562" si="164">SUM(E10499:F10499)</f>
        <v>471.51</v>
      </c>
    </row>
    <row r="10500" spans="1:7" x14ac:dyDescent="0.25">
      <c r="A10500" t="s">
        <v>311</v>
      </c>
      <c r="B10500" t="s">
        <v>314</v>
      </c>
      <c r="C10500" t="s">
        <v>444</v>
      </c>
      <c r="D10500" s="34">
        <v>45839</v>
      </c>
      <c r="E10500">
        <v>451.76</v>
      </c>
      <c r="F10500" s="24">
        <v>19.75</v>
      </c>
      <c r="G10500" s="24">
        <f t="shared" si="164"/>
        <v>471.51</v>
      </c>
    </row>
    <row r="10501" spans="1:7" x14ac:dyDescent="0.25">
      <c r="A10501" t="s">
        <v>311</v>
      </c>
      <c r="B10501" t="s">
        <v>314</v>
      </c>
      <c r="C10501" t="s">
        <v>445</v>
      </c>
      <c r="D10501" s="34">
        <v>45839</v>
      </c>
      <c r="E10501">
        <v>451.76</v>
      </c>
      <c r="F10501" s="24">
        <v>19.75</v>
      </c>
      <c r="G10501" s="24">
        <f t="shared" si="164"/>
        <v>471.51</v>
      </c>
    </row>
    <row r="10502" spans="1:7" x14ac:dyDescent="0.25">
      <c r="A10502" t="s">
        <v>311</v>
      </c>
      <c r="B10502" t="s">
        <v>314</v>
      </c>
      <c r="C10502" t="s">
        <v>446</v>
      </c>
      <c r="D10502" s="34">
        <v>45839</v>
      </c>
      <c r="E10502">
        <v>451.76</v>
      </c>
      <c r="F10502" s="24">
        <v>19.75</v>
      </c>
      <c r="G10502" s="24">
        <f t="shared" si="164"/>
        <v>471.51</v>
      </c>
    </row>
    <row r="10503" spans="1:7" x14ac:dyDescent="0.25">
      <c r="A10503" t="s">
        <v>311</v>
      </c>
      <c r="B10503" t="s">
        <v>314</v>
      </c>
      <c r="C10503" t="s">
        <v>447</v>
      </c>
      <c r="D10503" s="34">
        <v>45839</v>
      </c>
      <c r="E10503">
        <v>451.76</v>
      </c>
      <c r="F10503" s="24">
        <v>19.75</v>
      </c>
      <c r="G10503" s="24">
        <f t="shared" si="164"/>
        <v>471.51</v>
      </c>
    </row>
    <row r="10504" spans="1:7" x14ac:dyDescent="0.25">
      <c r="A10504" t="s">
        <v>311</v>
      </c>
      <c r="B10504" t="s">
        <v>314</v>
      </c>
      <c r="C10504" t="s">
        <v>448</v>
      </c>
      <c r="D10504" s="34">
        <v>45839</v>
      </c>
      <c r="E10504">
        <v>451.76</v>
      </c>
      <c r="F10504" s="24">
        <v>19.75</v>
      </c>
      <c r="G10504" s="24">
        <f t="shared" si="164"/>
        <v>471.51</v>
      </c>
    </row>
    <row r="10505" spans="1:7" x14ac:dyDescent="0.25">
      <c r="A10505" t="s">
        <v>311</v>
      </c>
      <c r="B10505" t="s">
        <v>314</v>
      </c>
      <c r="C10505" t="s">
        <v>449</v>
      </c>
      <c r="D10505" s="34">
        <v>45839</v>
      </c>
      <c r="E10505">
        <v>451.76</v>
      </c>
      <c r="F10505" s="24">
        <v>19.75</v>
      </c>
      <c r="G10505" s="24">
        <f t="shared" si="164"/>
        <v>471.51</v>
      </c>
    </row>
    <row r="10506" spans="1:7" x14ac:dyDescent="0.25">
      <c r="A10506" t="s">
        <v>311</v>
      </c>
      <c r="B10506" t="s">
        <v>314</v>
      </c>
      <c r="C10506" t="s">
        <v>450</v>
      </c>
      <c r="D10506" s="34">
        <v>45839</v>
      </c>
      <c r="E10506">
        <v>451.76</v>
      </c>
      <c r="F10506" s="24">
        <v>19.75</v>
      </c>
      <c r="G10506" s="24">
        <f t="shared" si="164"/>
        <v>471.51</v>
      </c>
    </row>
    <row r="10507" spans="1:7" x14ac:dyDescent="0.25">
      <c r="A10507" t="s">
        <v>311</v>
      </c>
      <c r="B10507" t="s">
        <v>314</v>
      </c>
      <c r="C10507" t="s">
        <v>451</v>
      </c>
      <c r="D10507" s="34">
        <v>45839</v>
      </c>
      <c r="E10507">
        <v>451.76</v>
      </c>
      <c r="F10507" s="24">
        <v>19.75</v>
      </c>
      <c r="G10507" s="24">
        <f t="shared" si="164"/>
        <v>471.51</v>
      </c>
    </row>
    <row r="10508" spans="1:7" x14ac:dyDescent="0.25">
      <c r="A10508" t="s">
        <v>311</v>
      </c>
      <c r="B10508" t="s">
        <v>314</v>
      </c>
      <c r="C10508" t="s">
        <v>452</v>
      </c>
      <c r="D10508" s="34">
        <v>45839</v>
      </c>
      <c r="E10508">
        <v>451.76</v>
      </c>
      <c r="F10508" s="24">
        <v>19.75</v>
      </c>
      <c r="G10508" s="24">
        <f t="shared" si="164"/>
        <v>471.51</v>
      </c>
    </row>
    <row r="10509" spans="1:7" x14ac:dyDescent="0.25">
      <c r="A10509" t="s">
        <v>311</v>
      </c>
      <c r="B10509" t="s">
        <v>314</v>
      </c>
      <c r="C10509" t="s">
        <v>453</v>
      </c>
      <c r="D10509" s="34">
        <v>45839</v>
      </c>
      <c r="E10509">
        <v>451.76</v>
      </c>
      <c r="F10509" s="24">
        <v>19.75</v>
      </c>
      <c r="G10509" s="24">
        <f t="shared" si="164"/>
        <v>471.51</v>
      </c>
    </row>
    <row r="10510" spans="1:7" x14ac:dyDescent="0.25">
      <c r="A10510" t="s">
        <v>311</v>
      </c>
      <c r="B10510" t="s">
        <v>314</v>
      </c>
      <c r="C10510" t="s">
        <v>454</v>
      </c>
      <c r="D10510" s="34">
        <v>45839</v>
      </c>
      <c r="E10510">
        <v>451.76</v>
      </c>
      <c r="F10510" s="24">
        <v>19.75</v>
      </c>
      <c r="G10510" s="24">
        <f t="shared" si="164"/>
        <v>471.51</v>
      </c>
    </row>
    <row r="10511" spans="1:7" x14ac:dyDescent="0.25">
      <c r="A10511" t="s">
        <v>311</v>
      </c>
      <c r="B10511" t="s">
        <v>314</v>
      </c>
      <c r="C10511" t="s">
        <v>455</v>
      </c>
      <c r="D10511" s="34">
        <v>45839</v>
      </c>
      <c r="E10511">
        <v>451.76</v>
      </c>
      <c r="F10511" s="24">
        <v>19.75</v>
      </c>
      <c r="G10511" s="24">
        <f t="shared" si="164"/>
        <v>471.51</v>
      </c>
    </row>
    <row r="10512" spans="1:7" x14ac:dyDescent="0.25">
      <c r="A10512" t="s">
        <v>311</v>
      </c>
      <c r="B10512" t="s">
        <v>314</v>
      </c>
      <c r="C10512" t="s">
        <v>456</v>
      </c>
      <c r="D10512" s="34">
        <v>45839</v>
      </c>
      <c r="E10512">
        <v>451.76</v>
      </c>
      <c r="F10512" s="24">
        <v>19.75</v>
      </c>
      <c r="G10512" s="24">
        <f t="shared" si="164"/>
        <v>471.51</v>
      </c>
    </row>
    <row r="10513" spans="1:7" x14ac:dyDescent="0.25">
      <c r="A10513" t="s">
        <v>311</v>
      </c>
      <c r="B10513" t="s">
        <v>314</v>
      </c>
      <c r="C10513" t="s">
        <v>457</v>
      </c>
      <c r="D10513" s="34">
        <v>45839</v>
      </c>
      <c r="E10513">
        <v>451.76</v>
      </c>
      <c r="F10513" s="24">
        <v>19.75</v>
      </c>
      <c r="G10513" s="24">
        <f t="shared" si="164"/>
        <v>471.51</v>
      </c>
    </row>
    <row r="10514" spans="1:7" x14ac:dyDescent="0.25">
      <c r="A10514" t="s">
        <v>311</v>
      </c>
      <c r="B10514" t="s">
        <v>314</v>
      </c>
      <c r="C10514" t="s">
        <v>458</v>
      </c>
      <c r="D10514" s="34">
        <v>45839</v>
      </c>
      <c r="E10514">
        <v>451.76</v>
      </c>
      <c r="F10514" s="24">
        <v>19.75</v>
      </c>
      <c r="G10514" s="24">
        <f t="shared" si="164"/>
        <v>471.51</v>
      </c>
    </row>
    <row r="10515" spans="1:7" x14ac:dyDescent="0.25">
      <c r="A10515" t="s">
        <v>311</v>
      </c>
      <c r="B10515" t="s">
        <v>314</v>
      </c>
      <c r="C10515" t="s">
        <v>459</v>
      </c>
      <c r="D10515" s="34">
        <v>45839</v>
      </c>
      <c r="E10515">
        <v>451.76</v>
      </c>
      <c r="F10515" s="24">
        <v>19.75</v>
      </c>
      <c r="G10515" s="24">
        <f t="shared" si="164"/>
        <v>471.51</v>
      </c>
    </row>
    <row r="10516" spans="1:7" x14ac:dyDescent="0.25">
      <c r="A10516" t="s">
        <v>311</v>
      </c>
      <c r="B10516" t="s">
        <v>314</v>
      </c>
      <c r="C10516" t="s">
        <v>460</v>
      </c>
      <c r="D10516" s="34">
        <v>45839</v>
      </c>
      <c r="E10516">
        <v>451.76</v>
      </c>
      <c r="F10516" s="24">
        <v>19.75</v>
      </c>
      <c r="G10516" s="24">
        <f t="shared" si="164"/>
        <v>471.51</v>
      </c>
    </row>
    <row r="10517" spans="1:7" x14ac:dyDescent="0.25">
      <c r="A10517" t="s">
        <v>311</v>
      </c>
      <c r="B10517" t="s">
        <v>314</v>
      </c>
      <c r="C10517" t="s">
        <v>461</v>
      </c>
      <c r="D10517" s="34">
        <v>45839</v>
      </c>
      <c r="E10517">
        <v>451.76</v>
      </c>
      <c r="F10517" s="24">
        <v>19.75</v>
      </c>
      <c r="G10517" s="24">
        <f t="shared" si="164"/>
        <v>471.51</v>
      </c>
    </row>
    <row r="10518" spans="1:7" x14ac:dyDescent="0.25">
      <c r="A10518" t="s">
        <v>311</v>
      </c>
      <c r="B10518" t="s">
        <v>314</v>
      </c>
      <c r="C10518" t="s">
        <v>462</v>
      </c>
      <c r="D10518" s="34">
        <v>45839</v>
      </c>
      <c r="E10518">
        <v>451.76</v>
      </c>
      <c r="F10518" s="24">
        <v>19.75</v>
      </c>
      <c r="G10518" s="24">
        <f t="shared" si="164"/>
        <v>471.51</v>
      </c>
    </row>
    <row r="10519" spans="1:7" x14ac:dyDescent="0.25">
      <c r="A10519" t="s">
        <v>311</v>
      </c>
      <c r="B10519" t="s">
        <v>314</v>
      </c>
      <c r="C10519" t="s">
        <v>463</v>
      </c>
      <c r="D10519" s="34">
        <v>45839</v>
      </c>
      <c r="E10519">
        <v>451.76</v>
      </c>
      <c r="F10519" s="24">
        <v>19.75</v>
      </c>
      <c r="G10519" s="24">
        <f t="shared" si="164"/>
        <v>471.51</v>
      </c>
    </row>
    <row r="10520" spans="1:7" x14ac:dyDescent="0.25">
      <c r="A10520" t="s">
        <v>311</v>
      </c>
      <c r="B10520" t="s">
        <v>314</v>
      </c>
      <c r="C10520" t="s">
        <v>464</v>
      </c>
      <c r="D10520" s="34">
        <v>45839</v>
      </c>
      <c r="E10520">
        <v>451.76</v>
      </c>
      <c r="F10520" s="24">
        <v>19.75</v>
      </c>
      <c r="G10520" s="24">
        <f t="shared" si="164"/>
        <v>471.51</v>
      </c>
    </row>
    <row r="10521" spans="1:7" x14ac:dyDescent="0.25">
      <c r="A10521" t="s">
        <v>311</v>
      </c>
      <c r="B10521" t="s">
        <v>314</v>
      </c>
      <c r="C10521" t="s">
        <v>465</v>
      </c>
      <c r="D10521" s="34">
        <v>45839</v>
      </c>
      <c r="E10521">
        <v>451.76</v>
      </c>
      <c r="F10521" s="24">
        <v>19.75</v>
      </c>
      <c r="G10521" s="24">
        <f t="shared" si="164"/>
        <v>471.51</v>
      </c>
    </row>
    <row r="10522" spans="1:7" x14ac:dyDescent="0.25">
      <c r="A10522" t="s">
        <v>311</v>
      </c>
      <c r="B10522" t="s">
        <v>314</v>
      </c>
      <c r="C10522" t="s">
        <v>466</v>
      </c>
      <c r="D10522" s="34">
        <v>45839</v>
      </c>
      <c r="E10522">
        <v>451.76</v>
      </c>
      <c r="F10522" s="24">
        <v>19.75</v>
      </c>
      <c r="G10522" s="24">
        <f t="shared" si="164"/>
        <v>471.51</v>
      </c>
    </row>
    <row r="10523" spans="1:7" x14ac:dyDescent="0.25">
      <c r="A10523" t="s">
        <v>311</v>
      </c>
      <c r="B10523" t="s">
        <v>314</v>
      </c>
      <c r="C10523" t="s">
        <v>467</v>
      </c>
      <c r="D10523" s="34">
        <v>45839</v>
      </c>
      <c r="E10523">
        <v>451.76</v>
      </c>
      <c r="F10523" s="24">
        <v>19.75</v>
      </c>
      <c r="G10523" s="24">
        <f t="shared" si="164"/>
        <v>471.51</v>
      </c>
    </row>
    <row r="10524" spans="1:7" x14ac:dyDescent="0.25">
      <c r="A10524" t="s">
        <v>311</v>
      </c>
      <c r="B10524" t="s">
        <v>314</v>
      </c>
      <c r="C10524" t="s">
        <v>468</v>
      </c>
      <c r="D10524" s="34">
        <v>45839</v>
      </c>
      <c r="E10524">
        <v>451.76</v>
      </c>
      <c r="F10524" s="24">
        <v>19.75</v>
      </c>
      <c r="G10524" s="24">
        <f t="shared" si="164"/>
        <v>471.51</v>
      </c>
    </row>
    <row r="10525" spans="1:7" x14ac:dyDescent="0.25">
      <c r="A10525" t="s">
        <v>311</v>
      </c>
      <c r="B10525" t="s">
        <v>314</v>
      </c>
      <c r="C10525" t="s">
        <v>469</v>
      </c>
      <c r="D10525" s="34">
        <v>45839</v>
      </c>
      <c r="E10525">
        <v>451.76</v>
      </c>
      <c r="F10525" s="24">
        <v>19.75</v>
      </c>
      <c r="G10525" s="24">
        <f t="shared" si="164"/>
        <v>471.51</v>
      </c>
    </row>
    <row r="10526" spans="1:7" x14ac:dyDescent="0.25">
      <c r="A10526" t="s">
        <v>311</v>
      </c>
      <c r="B10526" t="s">
        <v>314</v>
      </c>
      <c r="C10526" t="s">
        <v>470</v>
      </c>
      <c r="D10526" s="34">
        <v>45839</v>
      </c>
      <c r="E10526">
        <v>451.76</v>
      </c>
      <c r="F10526" s="24">
        <v>19.75</v>
      </c>
      <c r="G10526" s="24">
        <f t="shared" si="164"/>
        <v>471.51</v>
      </c>
    </row>
    <row r="10527" spans="1:7" x14ac:dyDescent="0.25">
      <c r="A10527" t="s">
        <v>311</v>
      </c>
      <c r="B10527" t="s">
        <v>314</v>
      </c>
      <c r="C10527" t="s">
        <v>471</v>
      </c>
      <c r="D10527" s="34">
        <v>45839</v>
      </c>
      <c r="E10527">
        <v>451.76</v>
      </c>
      <c r="F10527" s="24">
        <v>19.75</v>
      </c>
      <c r="G10527" s="24">
        <f t="shared" si="164"/>
        <v>471.51</v>
      </c>
    </row>
    <row r="10528" spans="1:7" x14ac:dyDescent="0.25">
      <c r="A10528" t="s">
        <v>311</v>
      </c>
      <c r="B10528" t="s">
        <v>314</v>
      </c>
      <c r="C10528" t="s">
        <v>472</v>
      </c>
      <c r="D10528" s="34">
        <v>45839</v>
      </c>
      <c r="E10528">
        <v>451.76</v>
      </c>
      <c r="F10528" s="24">
        <v>19.75</v>
      </c>
      <c r="G10528" s="24">
        <f t="shared" si="164"/>
        <v>471.51</v>
      </c>
    </row>
    <row r="10529" spans="1:7" x14ac:dyDescent="0.25">
      <c r="A10529" t="s">
        <v>311</v>
      </c>
      <c r="B10529" t="s">
        <v>314</v>
      </c>
      <c r="C10529" t="s">
        <v>473</v>
      </c>
      <c r="D10529" s="34">
        <v>45839</v>
      </c>
      <c r="E10529">
        <v>451.76</v>
      </c>
      <c r="F10529" s="24">
        <v>19.75</v>
      </c>
      <c r="G10529" s="24">
        <f t="shared" si="164"/>
        <v>471.51</v>
      </c>
    </row>
    <row r="10530" spans="1:7" x14ac:dyDescent="0.25">
      <c r="A10530" t="s">
        <v>311</v>
      </c>
      <c r="B10530" t="s">
        <v>314</v>
      </c>
      <c r="C10530" t="s">
        <v>474</v>
      </c>
      <c r="D10530" s="34">
        <v>45839</v>
      </c>
      <c r="E10530">
        <v>451.76</v>
      </c>
      <c r="F10530" s="24">
        <v>19.75</v>
      </c>
      <c r="G10530" s="24">
        <f t="shared" si="164"/>
        <v>471.51</v>
      </c>
    </row>
    <row r="10531" spans="1:7" x14ac:dyDescent="0.25">
      <c r="A10531" t="s">
        <v>311</v>
      </c>
      <c r="B10531" t="s">
        <v>314</v>
      </c>
      <c r="C10531" t="s">
        <v>475</v>
      </c>
      <c r="D10531" s="34">
        <v>45839</v>
      </c>
      <c r="E10531">
        <v>451.76</v>
      </c>
      <c r="F10531" s="24">
        <v>19.75</v>
      </c>
      <c r="G10531" s="24">
        <f t="shared" si="164"/>
        <v>471.51</v>
      </c>
    </row>
    <row r="10532" spans="1:7" x14ac:dyDescent="0.25">
      <c r="A10532" t="s">
        <v>311</v>
      </c>
      <c r="B10532" t="s">
        <v>314</v>
      </c>
      <c r="C10532" t="s">
        <v>476</v>
      </c>
      <c r="D10532" s="34">
        <v>45839</v>
      </c>
      <c r="E10532">
        <v>450.3</v>
      </c>
      <c r="F10532" s="24">
        <v>19.68</v>
      </c>
      <c r="G10532" s="24">
        <f t="shared" si="164"/>
        <v>469.98</v>
      </c>
    </row>
    <row r="10533" spans="1:7" x14ac:dyDescent="0.25">
      <c r="A10533" t="s">
        <v>311</v>
      </c>
      <c r="B10533" t="s">
        <v>314</v>
      </c>
      <c r="C10533" t="s">
        <v>477</v>
      </c>
      <c r="D10533" s="34">
        <v>45839</v>
      </c>
      <c r="E10533">
        <v>451.76</v>
      </c>
      <c r="F10533" s="24">
        <v>19.75</v>
      </c>
      <c r="G10533" s="24">
        <f t="shared" si="164"/>
        <v>471.51</v>
      </c>
    </row>
    <row r="10534" spans="1:7" x14ac:dyDescent="0.25">
      <c r="A10534" t="s">
        <v>311</v>
      </c>
      <c r="B10534" t="s">
        <v>314</v>
      </c>
      <c r="C10534" t="s">
        <v>478</v>
      </c>
      <c r="D10534" s="34">
        <v>45839</v>
      </c>
      <c r="E10534">
        <v>451.76</v>
      </c>
      <c r="F10534" s="24">
        <v>19.75</v>
      </c>
      <c r="G10534" s="24">
        <f t="shared" si="164"/>
        <v>471.51</v>
      </c>
    </row>
    <row r="10535" spans="1:7" x14ac:dyDescent="0.25">
      <c r="A10535" t="s">
        <v>311</v>
      </c>
      <c r="B10535" t="s">
        <v>314</v>
      </c>
      <c r="C10535" t="s">
        <v>479</v>
      </c>
      <c r="D10535" s="34">
        <v>45839</v>
      </c>
      <c r="E10535">
        <v>451.76</v>
      </c>
      <c r="F10535" s="24">
        <v>19.75</v>
      </c>
      <c r="G10535" s="24">
        <f t="shared" si="164"/>
        <v>471.51</v>
      </c>
    </row>
    <row r="10536" spans="1:7" x14ac:dyDescent="0.25">
      <c r="A10536" t="s">
        <v>311</v>
      </c>
      <c r="B10536" t="s">
        <v>314</v>
      </c>
      <c r="C10536" t="s">
        <v>480</v>
      </c>
      <c r="D10536" s="34">
        <v>45839</v>
      </c>
      <c r="E10536">
        <v>451.76</v>
      </c>
      <c r="F10536" s="24">
        <v>19.75</v>
      </c>
      <c r="G10536" s="24">
        <f t="shared" si="164"/>
        <v>471.51</v>
      </c>
    </row>
    <row r="10537" spans="1:7" x14ac:dyDescent="0.25">
      <c r="A10537" t="s">
        <v>311</v>
      </c>
      <c r="B10537" t="s">
        <v>314</v>
      </c>
      <c r="C10537" t="s">
        <v>481</v>
      </c>
      <c r="D10537" s="34">
        <v>45839</v>
      </c>
      <c r="E10537">
        <v>450.3</v>
      </c>
      <c r="F10537" s="24">
        <v>19.68</v>
      </c>
      <c r="G10537" s="24">
        <f t="shared" si="164"/>
        <v>469.98</v>
      </c>
    </row>
    <row r="10538" spans="1:7" x14ac:dyDescent="0.25">
      <c r="A10538" t="s">
        <v>311</v>
      </c>
      <c r="B10538" t="s">
        <v>314</v>
      </c>
      <c r="C10538" t="s">
        <v>482</v>
      </c>
      <c r="D10538" s="34">
        <v>45839</v>
      </c>
      <c r="E10538">
        <v>450.3</v>
      </c>
      <c r="F10538" s="24">
        <v>19.68</v>
      </c>
      <c r="G10538" s="24">
        <f t="shared" si="164"/>
        <v>469.98</v>
      </c>
    </row>
    <row r="10539" spans="1:7" x14ac:dyDescent="0.25">
      <c r="A10539" t="s">
        <v>311</v>
      </c>
      <c r="B10539" t="s">
        <v>314</v>
      </c>
      <c r="C10539" t="s">
        <v>483</v>
      </c>
      <c r="D10539" s="34">
        <v>45839</v>
      </c>
      <c r="E10539">
        <v>450.3</v>
      </c>
      <c r="F10539" s="24">
        <v>19.68</v>
      </c>
      <c r="G10539" s="24">
        <f t="shared" si="164"/>
        <v>469.98</v>
      </c>
    </row>
    <row r="10540" spans="1:7" x14ac:dyDescent="0.25">
      <c r="A10540" t="s">
        <v>311</v>
      </c>
      <c r="B10540" t="s">
        <v>314</v>
      </c>
      <c r="C10540" t="s">
        <v>484</v>
      </c>
      <c r="D10540" s="34">
        <v>45839</v>
      </c>
      <c r="E10540">
        <v>450.3</v>
      </c>
      <c r="F10540" s="24">
        <v>19.68</v>
      </c>
      <c r="G10540" s="24">
        <f t="shared" si="164"/>
        <v>469.98</v>
      </c>
    </row>
    <row r="10541" spans="1:7" x14ac:dyDescent="0.25">
      <c r="A10541" t="s">
        <v>311</v>
      </c>
      <c r="B10541" t="s">
        <v>314</v>
      </c>
      <c r="C10541" t="s">
        <v>485</v>
      </c>
      <c r="D10541" s="34">
        <v>45839</v>
      </c>
      <c r="E10541">
        <v>450.3</v>
      </c>
      <c r="F10541" s="24">
        <v>19.68</v>
      </c>
      <c r="G10541" s="24">
        <f t="shared" si="164"/>
        <v>469.98</v>
      </c>
    </row>
    <row r="10542" spans="1:7" x14ac:dyDescent="0.25">
      <c r="A10542" t="s">
        <v>311</v>
      </c>
      <c r="B10542" t="s">
        <v>314</v>
      </c>
      <c r="C10542" t="s">
        <v>486</v>
      </c>
      <c r="D10542" s="34">
        <v>45839</v>
      </c>
      <c r="E10542">
        <v>450.3</v>
      </c>
      <c r="F10542" s="24">
        <v>19.68</v>
      </c>
      <c r="G10542" s="24">
        <f t="shared" si="164"/>
        <v>469.98</v>
      </c>
    </row>
    <row r="10543" spans="1:7" x14ac:dyDescent="0.25">
      <c r="A10543" t="s">
        <v>311</v>
      </c>
      <c r="B10543" t="s">
        <v>314</v>
      </c>
      <c r="C10543" t="s">
        <v>487</v>
      </c>
      <c r="D10543" s="34">
        <v>45839</v>
      </c>
      <c r="E10543">
        <v>450.3</v>
      </c>
      <c r="F10543" s="24">
        <v>19.68</v>
      </c>
      <c r="G10543" s="24">
        <f t="shared" si="164"/>
        <v>469.98</v>
      </c>
    </row>
    <row r="10544" spans="1:7" x14ac:dyDescent="0.25">
      <c r="A10544" t="s">
        <v>311</v>
      </c>
      <c r="B10544" t="s">
        <v>314</v>
      </c>
      <c r="C10544" t="s">
        <v>488</v>
      </c>
      <c r="D10544" s="34">
        <v>45839</v>
      </c>
      <c r="E10544">
        <v>450.3</v>
      </c>
      <c r="F10544" s="24">
        <v>19.68</v>
      </c>
      <c r="G10544" s="24">
        <f t="shared" si="164"/>
        <v>469.98</v>
      </c>
    </row>
    <row r="10545" spans="1:7" x14ac:dyDescent="0.25">
      <c r="A10545" t="s">
        <v>311</v>
      </c>
      <c r="B10545" t="s">
        <v>314</v>
      </c>
      <c r="C10545" t="s">
        <v>489</v>
      </c>
      <c r="D10545" s="34">
        <v>45839</v>
      </c>
      <c r="E10545">
        <v>450.3</v>
      </c>
      <c r="F10545" s="24">
        <v>19.68</v>
      </c>
      <c r="G10545" s="24">
        <f t="shared" si="164"/>
        <v>469.98</v>
      </c>
    </row>
    <row r="10546" spans="1:7" x14ac:dyDescent="0.25">
      <c r="A10546" t="s">
        <v>311</v>
      </c>
      <c r="B10546" t="s">
        <v>314</v>
      </c>
      <c r="C10546" t="s">
        <v>490</v>
      </c>
      <c r="D10546" s="34">
        <v>45839</v>
      </c>
      <c r="E10546">
        <v>450.3</v>
      </c>
      <c r="F10546" s="24">
        <v>19.68</v>
      </c>
      <c r="G10546" s="24">
        <f t="shared" si="164"/>
        <v>469.98</v>
      </c>
    </row>
    <row r="10547" spans="1:7" x14ac:dyDescent="0.25">
      <c r="A10547" t="s">
        <v>311</v>
      </c>
      <c r="B10547" t="s">
        <v>314</v>
      </c>
      <c r="C10547" t="s">
        <v>491</v>
      </c>
      <c r="D10547" s="34">
        <v>45839</v>
      </c>
      <c r="E10547">
        <v>450.3</v>
      </c>
      <c r="F10547" s="24">
        <v>19.68</v>
      </c>
      <c r="G10547" s="24">
        <f t="shared" si="164"/>
        <v>469.98</v>
      </c>
    </row>
    <row r="10548" spans="1:7" x14ac:dyDescent="0.25">
      <c r="A10548" t="s">
        <v>311</v>
      </c>
      <c r="B10548" t="s">
        <v>314</v>
      </c>
      <c r="C10548" t="s">
        <v>492</v>
      </c>
      <c r="D10548" s="34">
        <v>45839</v>
      </c>
      <c r="E10548">
        <v>450.3</v>
      </c>
      <c r="F10548" s="24">
        <v>19.68</v>
      </c>
      <c r="G10548" s="24">
        <f t="shared" si="164"/>
        <v>469.98</v>
      </c>
    </row>
    <row r="10549" spans="1:7" x14ac:dyDescent="0.25">
      <c r="A10549" t="s">
        <v>311</v>
      </c>
      <c r="B10549" t="s">
        <v>314</v>
      </c>
      <c r="C10549" t="s">
        <v>493</v>
      </c>
      <c r="D10549" s="34">
        <v>45839</v>
      </c>
      <c r="E10549">
        <v>450.3</v>
      </c>
      <c r="F10549" s="24">
        <v>19.68</v>
      </c>
      <c r="G10549" s="24">
        <f t="shared" si="164"/>
        <v>469.98</v>
      </c>
    </row>
    <row r="10550" spans="1:7" x14ac:dyDescent="0.25">
      <c r="A10550" t="s">
        <v>311</v>
      </c>
      <c r="B10550" t="s">
        <v>314</v>
      </c>
      <c r="C10550" t="s">
        <v>494</v>
      </c>
      <c r="D10550" s="34">
        <v>45839</v>
      </c>
      <c r="E10550">
        <v>450.3</v>
      </c>
      <c r="F10550" s="24">
        <v>19.68</v>
      </c>
      <c r="G10550" s="24">
        <f t="shared" si="164"/>
        <v>469.98</v>
      </c>
    </row>
    <row r="10551" spans="1:7" x14ac:dyDescent="0.25">
      <c r="A10551" t="s">
        <v>311</v>
      </c>
      <c r="B10551" t="s">
        <v>314</v>
      </c>
      <c r="C10551" t="s">
        <v>495</v>
      </c>
      <c r="D10551" s="34">
        <v>45839</v>
      </c>
      <c r="E10551">
        <v>450.3</v>
      </c>
      <c r="F10551" s="24">
        <v>19.68</v>
      </c>
      <c r="G10551" s="24">
        <f t="shared" si="164"/>
        <v>469.98</v>
      </c>
    </row>
    <row r="10552" spans="1:7" x14ac:dyDescent="0.25">
      <c r="A10552" t="s">
        <v>311</v>
      </c>
      <c r="B10552" t="s">
        <v>314</v>
      </c>
      <c r="C10552" t="s">
        <v>496</v>
      </c>
      <c r="D10552" s="34">
        <v>45839</v>
      </c>
      <c r="E10552">
        <v>450.3</v>
      </c>
      <c r="F10552" s="24">
        <v>19.68</v>
      </c>
      <c r="G10552" s="24">
        <f t="shared" si="164"/>
        <v>469.98</v>
      </c>
    </row>
    <row r="10553" spans="1:7" x14ac:dyDescent="0.25">
      <c r="A10553" t="s">
        <v>311</v>
      </c>
      <c r="B10553" t="s">
        <v>314</v>
      </c>
      <c r="C10553" t="s">
        <v>497</v>
      </c>
      <c r="D10553" s="34">
        <v>45839</v>
      </c>
      <c r="E10553">
        <v>450.3</v>
      </c>
      <c r="F10553" s="24">
        <v>19.68</v>
      </c>
      <c r="G10553" s="24">
        <f t="shared" si="164"/>
        <v>469.98</v>
      </c>
    </row>
    <row r="10554" spans="1:7" x14ac:dyDescent="0.25">
      <c r="A10554" t="s">
        <v>311</v>
      </c>
      <c r="B10554" t="s">
        <v>314</v>
      </c>
      <c r="C10554" t="s">
        <v>498</v>
      </c>
      <c r="D10554" s="34">
        <v>45839</v>
      </c>
      <c r="E10554">
        <v>450.3</v>
      </c>
      <c r="F10554" s="24">
        <v>19.68</v>
      </c>
      <c r="G10554" s="24">
        <f t="shared" si="164"/>
        <v>469.98</v>
      </c>
    </row>
    <row r="10555" spans="1:7" x14ac:dyDescent="0.25">
      <c r="A10555" t="s">
        <v>311</v>
      </c>
      <c r="B10555" t="s">
        <v>314</v>
      </c>
      <c r="C10555" t="s">
        <v>499</v>
      </c>
      <c r="D10555" s="34">
        <v>45839</v>
      </c>
      <c r="E10555">
        <v>450.3</v>
      </c>
      <c r="F10555" s="24">
        <v>19.68</v>
      </c>
      <c r="G10555" s="24">
        <f t="shared" si="164"/>
        <v>469.98</v>
      </c>
    </row>
    <row r="10556" spans="1:7" x14ac:dyDescent="0.25">
      <c r="A10556" t="s">
        <v>311</v>
      </c>
      <c r="B10556" t="s">
        <v>314</v>
      </c>
      <c r="C10556" t="s">
        <v>500</v>
      </c>
      <c r="D10556" s="34">
        <v>45839</v>
      </c>
      <c r="E10556">
        <v>450.3</v>
      </c>
      <c r="F10556" s="24">
        <v>19.68</v>
      </c>
      <c r="G10556" s="24">
        <f t="shared" si="164"/>
        <v>469.98</v>
      </c>
    </row>
    <row r="10557" spans="1:7" x14ac:dyDescent="0.25">
      <c r="A10557" t="s">
        <v>311</v>
      </c>
      <c r="B10557" t="s">
        <v>314</v>
      </c>
      <c r="C10557" t="s">
        <v>501</v>
      </c>
      <c r="D10557" s="34">
        <v>45839</v>
      </c>
      <c r="E10557">
        <v>450.3</v>
      </c>
      <c r="F10557" s="24">
        <v>19.68</v>
      </c>
      <c r="G10557" s="24">
        <f t="shared" si="164"/>
        <v>469.98</v>
      </c>
    </row>
    <row r="10558" spans="1:7" x14ac:dyDescent="0.25">
      <c r="A10558" t="s">
        <v>311</v>
      </c>
      <c r="B10558" t="s">
        <v>314</v>
      </c>
      <c r="C10558" t="s">
        <v>502</v>
      </c>
      <c r="D10558" s="34">
        <v>45839</v>
      </c>
      <c r="E10558">
        <v>450.3</v>
      </c>
      <c r="F10558" s="24">
        <v>19.68</v>
      </c>
      <c r="G10558" s="24">
        <f t="shared" si="164"/>
        <v>469.98</v>
      </c>
    </row>
    <row r="10559" spans="1:7" x14ac:dyDescent="0.25">
      <c r="A10559" t="s">
        <v>311</v>
      </c>
      <c r="B10559" t="s">
        <v>314</v>
      </c>
      <c r="C10559" t="s">
        <v>503</v>
      </c>
      <c r="D10559" s="34">
        <v>45839</v>
      </c>
      <c r="E10559">
        <v>450.3</v>
      </c>
      <c r="F10559" s="24">
        <v>19.68</v>
      </c>
      <c r="G10559" s="24">
        <f t="shared" si="164"/>
        <v>469.98</v>
      </c>
    </row>
    <row r="10560" spans="1:7" x14ac:dyDescent="0.25">
      <c r="A10560" t="s">
        <v>311</v>
      </c>
      <c r="B10560" t="s">
        <v>314</v>
      </c>
      <c r="C10560" t="s">
        <v>504</v>
      </c>
      <c r="D10560" s="34">
        <v>45839</v>
      </c>
      <c r="E10560">
        <v>450.3</v>
      </c>
      <c r="F10560" s="24">
        <v>19.68</v>
      </c>
      <c r="G10560" s="24">
        <f t="shared" si="164"/>
        <v>469.98</v>
      </c>
    </row>
    <row r="10561" spans="1:7" x14ac:dyDescent="0.25">
      <c r="A10561" t="s">
        <v>311</v>
      </c>
      <c r="B10561" t="s">
        <v>314</v>
      </c>
      <c r="C10561" t="s">
        <v>505</v>
      </c>
      <c r="D10561" s="34">
        <v>45839</v>
      </c>
      <c r="E10561">
        <v>450.3</v>
      </c>
      <c r="F10561" s="24">
        <v>19.68</v>
      </c>
      <c r="G10561" s="24">
        <f t="shared" si="164"/>
        <v>469.98</v>
      </c>
    </row>
    <row r="10562" spans="1:7" x14ac:dyDescent="0.25">
      <c r="A10562" t="s">
        <v>311</v>
      </c>
      <c r="B10562" t="s">
        <v>312</v>
      </c>
      <c r="C10562" t="s">
        <v>313</v>
      </c>
      <c r="D10562" s="34">
        <v>45870</v>
      </c>
      <c r="E10562">
        <v>990953.72</v>
      </c>
      <c r="F10562" s="24">
        <v>207538.38</v>
      </c>
      <c r="G10562" s="24">
        <f t="shared" si="164"/>
        <v>1198492.1000000001</v>
      </c>
    </row>
    <row r="10563" spans="1:7" x14ac:dyDescent="0.25">
      <c r="A10563" t="s">
        <v>311</v>
      </c>
      <c r="B10563" t="s">
        <v>314</v>
      </c>
      <c r="C10563" t="s">
        <v>315</v>
      </c>
      <c r="D10563" s="34">
        <v>45870</v>
      </c>
      <c r="E10563">
        <v>451.67</v>
      </c>
      <c r="F10563" s="24">
        <v>18.309999999999999</v>
      </c>
      <c r="G10563" s="24">
        <f t="shared" ref="G10563:G10626" si="165">SUM(E10563:F10563)</f>
        <v>469.98</v>
      </c>
    </row>
    <row r="10564" spans="1:7" x14ac:dyDescent="0.25">
      <c r="A10564" t="s">
        <v>311</v>
      </c>
      <c r="B10564" t="s">
        <v>314</v>
      </c>
      <c r="C10564" t="s">
        <v>316</v>
      </c>
      <c r="D10564" s="34">
        <v>45870</v>
      </c>
      <c r="E10564">
        <v>453.15</v>
      </c>
      <c r="F10564" s="24">
        <v>18.36</v>
      </c>
      <c r="G10564" s="24">
        <f t="shared" si="165"/>
        <v>471.51</v>
      </c>
    </row>
    <row r="10565" spans="1:7" x14ac:dyDescent="0.25">
      <c r="A10565" t="s">
        <v>311</v>
      </c>
      <c r="B10565" t="s">
        <v>314</v>
      </c>
      <c r="C10565" t="s">
        <v>317</v>
      </c>
      <c r="D10565" s="34">
        <v>45870</v>
      </c>
      <c r="E10565">
        <v>451.67</v>
      </c>
      <c r="F10565" s="24">
        <v>18.309999999999999</v>
      </c>
      <c r="G10565" s="24">
        <f t="shared" si="165"/>
        <v>469.98</v>
      </c>
    </row>
    <row r="10566" spans="1:7" x14ac:dyDescent="0.25">
      <c r="A10566" t="s">
        <v>311</v>
      </c>
      <c r="B10566" t="s">
        <v>314</v>
      </c>
      <c r="C10566" t="s">
        <v>318</v>
      </c>
      <c r="D10566" s="34">
        <v>45870</v>
      </c>
      <c r="E10566">
        <v>453.15</v>
      </c>
      <c r="F10566" s="24">
        <v>18.36</v>
      </c>
      <c r="G10566" s="24">
        <f t="shared" si="165"/>
        <v>471.51</v>
      </c>
    </row>
    <row r="10567" spans="1:7" x14ac:dyDescent="0.25">
      <c r="A10567" t="s">
        <v>311</v>
      </c>
      <c r="B10567" t="s">
        <v>314</v>
      </c>
      <c r="C10567" t="s">
        <v>319</v>
      </c>
      <c r="D10567" s="34">
        <v>45870</v>
      </c>
      <c r="E10567">
        <v>453.15</v>
      </c>
      <c r="F10567" s="24">
        <v>18.36</v>
      </c>
      <c r="G10567" s="24">
        <f t="shared" si="165"/>
        <v>471.51</v>
      </c>
    </row>
    <row r="10568" spans="1:7" x14ac:dyDescent="0.25">
      <c r="A10568" t="s">
        <v>311</v>
      </c>
      <c r="B10568" t="s">
        <v>314</v>
      </c>
      <c r="C10568" t="s">
        <v>320</v>
      </c>
      <c r="D10568" s="34">
        <v>45870</v>
      </c>
      <c r="E10568">
        <v>453.15</v>
      </c>
      <c r="F10568" s="24">
        <v>18.36</v>
      </c>
      <c r="G10568" s="24">
        <f t="shared" si="165"/>
        <v>471.51</v>
      </c>
    </row>
    <row r="10569" spans="1:7" x14ac:dyDescent="0.25">
      <c r="A10569" t="s">
        <v>311</v>
      </c>
      <c r="B10569" t="s">
        <v>314</v>
      </c>
      <c r="C10569" t="s">
        <v>321</v>
      </c>
      <c r="D10569" s="34">
        <v>45870</v>
      </c>
      <c r="E10569">
        <v>451.67</v>
      </c>
      <c r="F10569" s="24">
        <v>18.309999999999999</v>
      </c>
      <c r="G10569" s="24">
        <f t="shared" si="165"/>
        <v>469.98</v>
      </c>
    </row>
    <row r="10570" spans="1:7" x14ac:dyDescent="0.25">
      <c r="A10570" t="s">
        <v>311</v>
      </c>
      <c r="B10570" t="s">
        <v>314</v>
      </c>
      <c r="C10570" t="s">
        <v>322</v>
      </c>
      <c r="D10570" s="34">
        <v>45870</v>
      </c>
      <c r="E10570">
        <v>453.15</v>
      </c>
      <c r="F10570" s="24">
        <v>18.36</v>
      </c>
      <c r="G10570" s="24">
        <f t="shared" si="165"/>
        <v>471.51</v>
      </c>
    </row>
    <row r="10571" spans="1:7" x14ac:dyDescent="0.25">
      <c r="A10571" t="s">
        <v>311</v>
      </c>
      <c r="B10571" t="s">
        <v>314</v>
      </c>
      <c r="C10571" t="s">
        <v>323</v>
      </c>
      <c r="D10571" s="34">
        <v>45870</v>
      </c>
      <c r="E10571">
        <v>451.67</v>
      </c>
      <c r="F10571" s="24">
        <v>18.309999999999999</v>
      </c>
      <c r="G10571" s="24">
        <f t="shared" si="165"/>
        <v>469.98</v>
      </c>
    </row>
    <row r="10572" spans="1:7" x14ac:dyDescent="0.25">
      <c r="A10572" t="s">
        <v>311</v>
      </c>
      <c r="B10572" t="s">
        <v>314</v>
      </c>
      <c r="C10572" t="s">
        <v>324</v>
      </c>
      <c r="D10572" s="34">
        <v>45870</v>
      </c>
      <c r="E10572">
        <v>453.15</v>
      </c>
      <c r="F10572" s="24">
        <v>18.36</v>
      </c>
      <c r="G10572" s="24">
        <f t="shared" si="165"/>
        <v>471.51</v>
      </c>
    </row>
    <row r="10573" spans="1:7" x14ac:dyDescent="0.25">
      <c r="A10573" t="s">
        <v>311</v>
      </c>
      <c r="B10573" t="s">
        <v>314</v>
      </c>
      <c r="C10573" t="s">
        <v>325</v>
      </c>
      <c r="D10573" s="34">
        <v>45870</v>
      </c>
      <c r="E10573">
        <v>451.67</v>
      </c>
      <c r="F10573" s="24">
        <v>18.309999999999999</v>
      </c>
      <c r="G10573" s="24">
        <f t="shared" si="165"/>
        <v>469.98</v>
      </c>
    </row>
    <row r="10574" spans="1:7" x14ac:dyDescent="0.25">
      <c r="A10574" t="s">
        <v>311</v>
      </c>
      <c r="B10574" t="s">
        <v>314</v>
      </c>
      <c r="C10574" t="s">
        <v>326</v>
      </c>
      <c r="D10574" s="34">
        <v>45870</v>
      </c>
      <c r="E10574">
        <v>453.15</v>
      </c>
      <c r="F10574" s="24">
        <v>18.36</v>
      </c>
      <c r="G10574" s="24">
        <f t="shared" si="165"/>
        <v>471.51</v>
      </c>
    </row>
    <row r="10575" spans="1:7" x14ac:dyDescent="0.25">
      <c r="A10575" t="s">
        <v>311</v>
      </c>
      <c r="B10575" t="s">
        <v>314</v>
      </c>
      <c r="C10575" t="s">
        <v>327</v>
      </c>
      <c r="D10575" s="34">
        <v>45870</v>
      </c>
      <c r="E10575">
        <v>453.15</v>
      </c>
      <c r="F10575" s="24">
        <v>18.36</v>
      </c>
      <c r="G10575" s="24">
        <f t="shared" si="165"/>
        <v>471.51</v>
      </c>
    </row>
    <row r="10576" spans="1:7" x14ac:dyDescent="0.25">
      <c r="A10576" t="s">
        <v>311</v>
      </c>
      <c r="B10576" t="s">
        <v>314</v>
      </c>
      <c r="C10576" t="s">
        <v>328</v>
      </c>
      <c r="D10576" s="34">
        <v>45870</v>
      </c>
      <c r="E10576">
        <v>453.15</v>
      </c>
      <c r="F10576" s="24">
        <v>18.36</v>
      </c>
      <c r="G10576" s="24">
        <f t="shared" si="165"/>
        <v>471.51</v>
      </c>
    </row>
    <row r="10577" spans="1:7" x14ac:dyDescent="0.25">
      <c r="A10577" t="s">
        <v>311</v>
      </c>
      <c r="B10577" t="s">
        <v>314</v>
      </c>
      <c r="C10577" t="s">
        <v>329</v>
      </c>
      <c r="D10577" s="34">
        <v>45870</v>
      </c>
      <c r="E10577">
        <v>453.15</v>
      </c>
      <c r="F10577" s="24">
        <v>18.36</v>
      </c>
      <c r="G10577" s="24">
        <f t="shared" si="165"/>
        <v>471.51</v>
      </c>
    </row>
    <row r="10578" spans="1:7" x14ac:dyDescent="0.25">
      <c r="A10578" t="s">
        <v>311</v>
      </c>
      <c r="B10578" t="s">
        <v>314</v>
      </c>
      <c r="C10578" t="s">
        <v>330</v>
      </c>
      <c r="D10578" s="34">
        <v>45870</v>
      </c>
      <c r="E10578">
        <v>451.67</v>
      </c>
      <c r="F10578" s="24">
        <v>18.309999999999999</v>
      </c>
      <c r="G10578" s="24">
        <f t="shared" si="165"/>
        <v>469.98</v>
      </c>
    </row>
    <row r="10579" spans="1:7" x14ac:dyDescent="0.25">
      <c r="A10579" t="s">
        <v>311</v>
      </c>
      <c r="B10579" t="s">
        <v>314</v>
      </c>
      <c r="C10579" t="s">
        <v>331</v>
      </c>
      <c r="D10579" s="34">
        <v>45870</v>
      </c>
      <c r="E10579">
        <v>453.15</v>
      </c>
      <c r="F10579" s="24">
        <v>18.36</v>
      </c>
      <c r="G10579" s="24">
        <f t="shared" si="165"/>
        <v>471.51</v>
      </c>
    </row>
    <row r="10580" spans="1:7" x14ac:dyDescent="0.25">
      <c r="A10580" t="s">
        <v>311</v>
      </c>
      <c r="B10580" t="s">
        <v>314</v>
      </c>
      <c r="C10580" t="s">
        <v>332</v>
      </c>
      <c r="D10580" s="34">
        <v>45870</v>
      </c>
      <c r="E10580">
        <v>453.15</v>
      </c>
      <c r="F10580" s="24">
        <v>18.36</v>
      </c>
      <c r="G10580" s="24">
        <f t="shared" si="165"/>
        <v>471.51</v>
      </c>
    </row>
    <row r="10581" spans="1:7" x14ac:dyDescent="0.25">
      <c r="A10581" t="s">
        <v>311</v>
      </c>
      <c r="B10581" t="s">
        <v>314</v>
      </c>
      <c r="C10581" t="s">
        <v>333</v>
      </c>
      <c r="D10581" s="34">
        <v>45870</v>
      </c>
      <c r="E10581">
        <v>453.15</v>
      </c>
      <c r="F10581" s="24">
        <v>18.36</v>
      </c>
      <c r="G10581" s="24">
        <f t="shared" si="165"/>
        <v>471.51</v>
      </c>
    </row>
    <row r="10582" spans="1:7" x14ac:dyDescent="0.25">
      <c r="A10582" t="s">
        <v>311</v>
      </c>
      <c r="B10582" t="s">
        <v>314</v>
      </c>
      <c r="C10582" t="s">
        <v>334</v>
      </c>
      <c r="D10582" s="34">
        <v>45870</v>
      </c>
      <c r="E10582">
        <v>451.67</v>
      </c>
      <c r="F10582" s="24">
        <v>18.309999999999999</v>
      </c>
      <c r="G10582" s="24">
        <f t="shared" si="165"/>
        <v>469.98</v>
      </c>
    </row>
    <row r="10583" spans="1:7" x14ac:dyDescent="0.25">
      <c r="A10583" t="s">
        <v>311</v>
      </c>
      <c r="B10583" t="s">
        <v>314</v>
      </c>
      <c r="C10583" t="s">
        <v>335</v>
      </c>
      <c r="D10583" s="34">
        <v>45870</v>
      </c>
      <c r="E10583">
        <v>453.15</v>
      </c>
      <c r="F10583" s="24">
        <v>18.36</v>
      </c>
      <c r="G10583" s="24">
        <f t="shared" si="165"/>
        <v>471.51</v>
      </c>
    </row>
    <row r="10584" spans="1:7" x14ac:dyDescent="0.25">
      <c r="A10584" t="s">
        <v>311</v>
      </c>
      <c r="B10584" t="s">
        <v>314</v>
      </c>
      <c r="C10584" t="s">
        <v>336</v>
      </c>
      <c r="D10584" s="34">
        <v>45870</v>
      </c>
      <c r="E10584">
        <v>453.15</v>
      </c>
      <c r="F10584" s="24">
        <v>18.36</v>
      </c>
      <c r="G10584" s="24">
        <f t="shared" si="165"/>
        <v>471.51</v>
      </c>
    </row>
    <row r="10585" spans="1:7" x14ac:dyDescent="0.25">
      <c r="A10585" t="s">
        <v>311</v>
      </c>
      <c r="B10585" t="s">
        <v>314</v>
      </c>
      <c r="C10585" t="s">
        <v>337</v>
      </c>
      <c r="D10585" s="34">
        <v>45870</v>
      </c>
      <c r="E10585">
        <v>451.67</v>
      </c>
      <c r="F10585" s="24">
        <v>18.309999999999999</v>
      </c>
      <c r="G10585" s="24">
        <f t="shared" si="165"/>
        <v>469.98</v>
      </c>
    </row>
    <row r="10586" spans="1:7" x14ac:dyDescent="0.25">
      <c r="A10586" t="s">
        <v>311</v>
      </c>
      <c r="B10586" t="s">
        <v>314</v>
      </c>
      <c r="C10586" t="s">
        <v>338</v>
      </c>
      <c r="D10586" s="34">
        <v>45870</v>
      </c>
      <c r="E10586">
        <v>451.67</v>
      </c>
      <c r="F10586" s="24">
        <v>18.309999999999999</v>
      </c>
      <c r="G10586" s="24">
        <f t="shared" si="165"/>
        <v>469.98</v>
      </c>
    </row>
    <row r="10587" spans="1:7" x14ac:dyDescent="0.25">
      <c r="A10587" t="s">
        <v>311</v>
      </c>
      <c r="B10587" t="s">
        <v>314</v>
      </c>
      <c r="C10587" t="s">
        <v>339</v>
      </c>
      <c r="D10587" s="34">
        <v>45870</v>
      </c>
      <c r="E10587">
        <v>451.67</v>
      </c>
      <c r="F10587" s="24">
        <v>18.309999999999999</v>
      </c>
      <c r="G10587" s="24">
        <f t="shared" si="165"/>
        <v>469.98</v>
      </c>
    </row>
    <row r="10588" spans="1:7" x14ac:dyDescent="0.25">
      <c r="A10588" t="s">
        <v>311</v>
      </c>
      <c r="B10588" t="s">
        <v>314</v>
      </c>
      <c r="C10588" t="s">
        <v>340</v>
      </c>
      <c r="D10588" s="34">
        <v>45870</v>
      </c>
      <c r="E10588">
        <v>451.67</v>
      </c>
      <c r="F10588" s="24">
        <v>18.309999999999999</v>
      </c>
      <c r="G10588" s="24">
        <f t="shared" si="165"/>
        <v>469.98</v>
      </c>
    </row>
    <row r="10589" spans="1:7" x14ac:dyDescent="0.25">
      <c r="A10589" t="s">
        <v>311</v>
      </c>
      <c r="B10589" t="s">
        <v>314</v>
      </c>
      <c r="C10589" t="s">
        <v>341</v>
      </c>
      <c r="D10589" s="34">
        <v>45870</v>
      </c>
      <c r="E10589">
        <v>451.67</v>
      </c>
      <c r="F10589" s="24">
        <v>18.309999999999999</v>
      </c>
      <c r="G10589" s="24">
        <f t="shared" si="165"/>
        <v>469.98</v>
      </c>
    </row>
    <row r="10590" spans="1:7" x14ac:dyDescent="0.25">
      <c r="A10590" t="s">
        <v>311</v>
      </c>
      <c r="B10590" t="s">
        <v>314</v>
      </c>
      <c r="C10590" t="s">
        <v>342</v>
      </c>
      <c r="D10590" s="34">
        <v>45870</v>
      </c>
      <c r="E10590">
        <v>451.67</v>
      </c>
      <c r="F10590" s="24">
        <v>18.309999999999999</v>
      </c>
      <c r="G10590" s="24">
        <f t="shared" si="165"/>
        <v>469.98</v>
      </c>
    </row>
    <row r="10591" spans="1:7" x14ac:dyDescent="0.25">
      <c r="A10591" t="s">
        <v>311</v>
      </c>
      <c r="B10591" t="s">
        <v>314</v>
      </c>
      <c r="C10591" t="s">
        <v>343</v>
      </c>
      <c r="D10591" s="34">
        <v>45870</v>
      </c>
      <c r="E10591">
        <v>451.67</v>
      </c>
      <c r="F10591" s="24">
        <v>18.309999999999999</v>
      </c>
      <c r="G10591" s="24">
        <f t="shared" si="165"/>
        <v>469.98</v>
      </c>
    </row>
    <row r="10592" spans="1:7" x14ac:dyDescent="0.25">
      <c r="A10592" t="s">
        <v>311</v>
      </c>
      <c r="B10592" t="s">
        <v>314</v>
      </c>
      <c r="C10592" t="s">
        <v>344</v>
      </c>
      <c r="D10592" s="34">
        <v>45870</v>
      </c>
      <c r="E10592">
        <v>451.67</v>
      </c>
      <c r="F10592" s="24">
        <v>18.309999999999999</v>
      </c>
      <c r="G10592" s="24">
        <f t="shared" si="165"/>
        <v>469.98</v>
      </c>
    </row>
    <row r="10593" spans="1:7" x14ac:dyDescent="0.25">
      <c r="A10593" t="s">
        <v>311</v>
      </c>
      <c r="B10593" t="s">
        <v>314</v>
      </c>
      <c r="C10593" t="s">
        <v>345</v>
      </c>
      <c r="D10593" s="34">
        <v>45870</v>
      </c>
      <c r="E10593">
        <v>451.67</v>
      </c>
      <c r="F10593" s="24">
        <v>18.309999999999999</v>
      </c>
      <c r="G10593" s="24">
        <f t="shared" si="165"/>
        <v>469.98</v>
      </c>
    </row>
    <row r="10594" spans="1:7" x14ac:dyDescent="0.25">
      <c r="A10594" t="s">
        <v>311</v>
      </c>
      <c r="B10594" t="s">
        <v>314</v>
      </c>
      <c r="C10594" t="s">
        <v>346</v>
      </c>
      <c r="D10594" s="34">
        <v>45870</v>
      </c>
      <c r="E10594">
        <v>451.67</v>
      </c>
      <c r="F10594" s="24">
        <v>18.309999999999999</v>
      </c>
      <c r="G10594" s="24">
        <f t="shared" si="165"/>
        <v>469.98</v>
      </c>
    </row>
    <row r="10595" spans="1:7" x14ac:dyDescent="0.25">
      <c r="A10595" t="s">
        <v>311</v>
      </c>
      <c r="B10595" t="s">
        <v>314</v>
      </c>
      <c r="C10595" t="s">
        <v>347</v>
      </c>
      <c r="D10595" s="34">
        <v>45870</v>
      </c>
      <c r="E10595">
        <v>451.67</v>
      </c>
      <c r="F10595" s="24">
        <v>18.309999999999999</v>
      </c>
      <c r="G10595" s="24">
        <f t="shared" si="165"/>
        <v>469.98</v>
      </c>
    </row>
    <row r="10596" spans="1:7" x14ac:dyDescent="0.25">
      <c r="A10596" t="s">
        <v>311</v>
      </c>
      <c r="B10596" t="s">
        <v>314</v>
      </c>
      <c r="C10596" t="s">
        <v>348</v>
      </c>
      <c r="D10596" s="34">
        <v>45870</v>
      </c>
      <c r="E10596">
        <v>451.67</v>
      </c>
      <c r="F10596" s="24">
        <v>18.309999999999999</v>
      </c>
      <c r="G10596" s="24">
        <f t="shared" si="165"/>
        <v>469.98</v>
      </c>
    </row>
    <row r="10597" spans="1:7" x14ac:dyDescent="0.25">
      <c r="A10597" t="s">
        <v>311</v>
      </c>
      <c r="B10597" t="s">
        <v>314</v>
      </c>
      <c r="C10597" t="s">
        <v>349</v>
      </c>
      <c r="D10597" s="34">
        <v>45870</v>
      </c>
      <c r="E10597">
        <v>453.15</v>
      </c>
      <c r="F10597" s="24">
        <v>18.36</v>
      </c>
      <c r="G10597" s="24">
        <f t="shared" si="165"/>
        <v>471.51</v>
      </c>
    </row>
    <row r="10598" spans="1:7" x14ac:dyDescent="0.25">
      <c r="A10598" t="s">
        <v>311</v>
      </c>
      <c r="B10598" t="s">
        <v>314</v>
      </c>
      <c r="C10598" t="s">
        <v>350</v>
      </c>
      <c r="D10598" s="34">
        <v>45870</v>
      </c>
      <c r="E10598">
        <v>451.67</v>
      </c>
      <c r="F10598" s="24">
        <v>18.309999999999999</v>
      </c>
      <c r="G10598" s="24">
        <f t="shared" si="165"/>
        <v>469.98</v>
      </c>
    </row>
    <row r="10599" spans="1:7" x14ac:dyDescent="0.25">
      <c r="A10599" t="s">
        <v>311</v>
      </c>
      <c r="B10599" t="s">
        <v>314</v>
      </c>
      <c r="C10599" t="s">
        <v>351</v>
      </c>
      <c r="D10599" s="34">
        <v>45870</v>
      </c>
      <c r="E10599">
        <v>453.15</v>
      </c>
      <c r="F10599" s="24">
        <v>18.36</v>
      </c>
      <c r="G10599" s="24">
        <f t="shared" si="165"/>
        <v>471.51</v>
      </c>
    </row>
    <row r="10600" spans="1:7" x14ac:dyDescent="0.25">
      <c r="A10600" t="s">
        <v>311</v>
      </c>
      <c r="B10600" t="s">
        <v>314</v>
      </c>
      <c r="C10600" t="s">
        <v>352</v>
      </c>
      <c r="D10600" s="34">
        <v>45870</v>
      </c>
      <c r="E10600">
        <v>453.15</v>
      </c>
      <c r="F10600" s="24">
        <v>18.36</v>
      </c>
      <c r="G10600" s="24">
        <f t="shared" si="165"/>
        <v>471.51</v>
      </c>
    </row>
    <row r="10601" spans="1:7" x14ac:dyDescent="0.25">
      <c r="A10601" t="s">
        <v>311</v>
      </c>
      <c r="B10601" t="s">
        <v>314</v>
      </c>
      <c r="C10601" t="s">
        <v>353</v>
      </c>
      <c r="D10601" s="34">
        <v>45870</v>
      </c>
      <c r="E10601">
        <v>451.67</v>
      </c>
      <c r="F10601" s="24">
        <v>18.309999999999999</v>
      </c>
      <c r="G10601" s="24">
        <f t="shared" si="165"/>
        <v>469.98</v>
      </c>
    </row>
    <row r="10602" spans="1:7" x14ac:dyDescent="0.25">
      <c r="A10602" t="s">
        <v>311</v>
      </c>
      <c r="B10602" t="s">
        <v>314</v>
      </c>
      <c r="C10602" t="s">
        <v>354</v>
      </c>
      <c r="D10602" s="34">
        <v>45870</v>
      </c>
      <c r="E10602">
        <v>453.15</v>
      </c>
      <c r="F10602" s="24">
        <v>18.36</v>
      </c>
      <c r="G10602" s="24">
        <f t="shared" si="165"/>
        <v>471.51</v>
      </c>
    </row>
    <row r="10603" spans="1:7" x14ac:dyDescent="0.25">
      <c r="A10603" t="s">
        <v>311</v>
      </c>
      <c r="B10603" t="s">
        <v>314</v>
      </c>
      <c r="C10603" t="s">
        <v>355</v>
      </c>
      <c r="D10603" s="34">
        <v>45870</v>
      </c>
      <c r="E10603">
        <v>453.15</v>
      </c>
      <c r="F10603" s="24">
        <v>18.36</v>
      </c>
      <c r="G10603" s="24">
        <f t="shared" si="165"/>
        <v>471.51</v>
      </c>
    </row>
    <row r="10604" spans="1:7" x14ac:dyDescent="0.25">
      <c r="A10604" t="s">
        <v>311</v>
      </c>
      <c r="B10604" t="s">
        <v>314</v>
      </c>
      <c r="C10604" t="s">
        <v>356</v>
      </c>
      <c r="D10604" s="34">
        <v>45870</v>
      </c>
      <c r="E10604">
        <v>453.15</v>
      </c>
      <c r="F10604" s="24">
        <v>18.36</v>
      </c>
      <c r="G10604" s="24">
        <f t="shared" si="165"/>
        <v>471.51</v>
      </c>
    </row>
    <row r="10605" spans="1:7" x14ac:dyDescent="0.25">
      <c r="A10605" t="s">
        <v>311</v>
      </c>
      <c r="B10605" t="s">
        <v>314</v>
      </c>
      <c r="C10605" t="s">
        <v>357</v>
      </c>
      <c r="D10605" s="34">
        <v>45870</v>
      </c>
      <c r="E10605">
        <v>453.15</v>
      </c>
      <c r="F10605" s="24">
        <v>18.36</v>
      </c>
      <c r="G10605" s="24">
        <f t="shared" si="165"/>
        <v>471.51</v>
      </c>
    </row>
    <row r="10606" spans="1:7" x14ac:dyDescent="0.25">
      <c r="A10606" t="s">
        <v>311</v>
      </c>
      <c r="B10606" t="s">
        <v>314</v>
      </c>
      <c r="C10606" t="s">
        <v>358</v>
      </c>
      <c r="D10606" s="34">
        <v>45870</v>
      </c>
      <c r="E10606">
        <v>453.15</v>
      </c>
      <c r="F10606" s="24">
        <v>18.36</v>
      </c>
      <c r="G10606" s="24">
        <f t="shared" si="165"/>
        <v>471.51</v>
      </c>
    </row>
    <row r="10607" spans="1:7" x14ac:dyDescent="0.25">
      <c r="A10607" t="s">
        <v>311</v>
      </c>
      <c r="B10607" t="s">
        <v>314</v>
      </c>
      <c r="C10607" t="s">
        <v>359</v>
      </c>
      <c r="D10607" s="34">
        <v>45870</v>
      </c>
      <c r="E10607">
        <v>453.15</v>
      </c>
      <c r="F10607" s="24">
        <v>18.36</v>
      </c>
      <c r="G10607" s="24">
        <f t="shared" si="165"/>
        <v>471.51</v>
      </c>
    </row>
    <row r="10608" spans="1:7" x14ac:dyDescent="0.25">
      <c r="A10608" t="s">
        <v>311</v>
      </c>
      <c r="B10608" t="s">
        <v>314</v>
      </c>
      <c r="C10608" t="s">
        <v>360</v>
      </c>
      <c r="D10608" s="34">
        <v>45870</v>
      </c>
      <c r="E10608">
        <v>453.15</v>
      </c>
      <c r="F10608" s="24">
        <v>18.36</v>
      </c>
      <c r="G10608" s="24">
        <f t="shared" si="165"/>
        <v>471.51</v>
      </c>
    </row>
    <row r="10609" spans="1:7" x14ac:dyDescent="0.25">
      <c r="A10609" t="s">
        <v>311</v>
      </c>
      <c r="B10609" t="s">
        <v>314</v>
      </c>
      <c r="C10609" t="s">
        <v>361</v>
      </c>
      <c r="D10609" s="34">
        <v>45870</v>
      </c>
      <c r="E10609">
        <v>453.15</v>
      </c>
      <c r="F10609" s="24">
        <v>18.36</v>
      </c>
      <c r="G10609" s="24">
        <f t="shared" si="165"/>
        <v>471.51</v>
      </c>
    </row>
    <row r="10610" spans="1:7" x14ac:dyDescent="0.25">
      <c r="A10610" t="s">
        <v>311</v>
      </c>
      <c r="B10610" t="s">
        <v>314</v>
      </c>
      <c r="C10610" t="s">
        <v>362</v>
      </c>
      <c r="D10610" s="34">
        <v>45870</v>
      </c>
      <c r="E10610">
        <v>453.15</v>
      </c>
      <c r="F10610" s="24">
        <v>18.36</v>
      </c>
      <c r="G10610" s="24">
        <f t="shared" si="165"/>
        <v>471.51</v>
      </c>
    </row>
    <row r="10611" spans="1:7" x14ac:dyDescent="0.25">
      <c r="A10611" t="s">
        <v>311</v>
      </c>
      <c r="B10611" t="s">
        <v>314</v>
      </c>
      <c r="C10611" t="s">
        <v>363</v>
      </c>
      <c r="D10611" s="34">
        <v>45870</v>
      </c>
      <c r="E10611">
        <v>453.15</v>
      </c>
      <c r="F10611" s="24">
        <v>18.36</v>
      </c>
      <c r="G10611" s="24">
        <f t="shared" si="165"/>
        <v>471.51</v>
      </c>
    </row>
    <row r="10612" spans="1:7" x14ac:dyDescent="0.25">
      <c r="A10612" t="s">
        <v>311</v>
      </c>
      <c r="B10612" t="s">
        <v>314</v>
      </c>
      <c r="C10612" t="s">
        <v>364</v>
      </c>
      <c r="D10612" s="34">
        <v>45870</v>
      </c>
      <c r="E10612">
        <v>453.15</v>
      </c>
      <c r="F10612" s="24">
        <v>18.36</v>
      </c>
      <c r="G10612" s="24">
        <f t="shared" si="165"/>
        <v>471.51</v>
      </c>
    </row>
    <row r="10613" spans="1:7" x14ac:dyDescent="0.25">
      <c r="A10613" t="s">
        <v>311</v>
      </c>
      <c r="B10613" t="s">
        <v>314</v>
      </c>
      <c r="C10613" t="s">
        <v>365</v>
      </c>
      <c r="D10613" s="34">
        <v>45870</v>
      </c>
      <c r="E10613">
        <v>453.15</v>
      </c>
      <c r="F10613" s="24">
        <v>18.36</v>
      </c>
      <c r="G10613" s="24">
        <f t="shared" si="165"/>
        <v>471.51</v>
      </c>
    </row>
    <row r="10614" spans="1:7" x14ac:dyDescent="0.25">
      <c r="A10614" t="s">
        <v>311</v>
      </c>
      <c r="B10614" t="s">
        <v>314</v>
      </c>
      <c r="C10614" t="s">
        <v>366</v>
      </c>
      <c r="D10614" s="34">
        <v>45870</v>
      </c>
      <c r="E10614">
        <v>453.15</v>
      </c>
      <c r="F10614" s="24">
        <v>18.36</v>
      </c>
      <c r="G10614" s="24">
        <f t="shared" si="165"/>
        <v>471.51</v>
      </c>
    </row>
    <row r="10615" spans="1:7" x14ac:dyDescent="0.25">
      <c r="A10615" t="s">
        <v>311</v>
      </c>
      <c r="B10615" t="s">
        <v>314</v>
      </c>
      <c r="C10615" t="s">
        <v>367</v>
      </c>
      <c r="D10615" s="34">
        <v>45870</v>
      </c>
      <c r="E10615">
        <v>451.67</v>
      </c>
      <c r="F10615" s="24">
        <v>18.309999999999999</v>
      </c>
      <c r="G10615" s="24">
        <f t="shared" si="165"/>
        <v>469.98</v>
      </c>
    </row>
    <row r="10616" spans="1:7" x14ac:dyDescent="0.25">
      <c r="A10616" t="s">
        <v>311</v>
      </c>
      <c r="B10616" t="s">
        <v>314</v>
      </c>
      <c r="C10616" t="s">
        <v>368</v>
      </c>
      <c r="D10616" s="34">
        <v>45870</v>
      </c>
      <c r="E10616">
        <v>453.15</v>
      </c>
      <c r="F10616" s="24">
        <v>18.36</v>
      </c>
      <c r="G10616" s="24">
        <f t="shared" si="165"/>
        <v>471.51</v>
      </c>
    </row>
    <row r="10617" spans="1:7" x14ac:dyDescent="0.25">
      <c r="A10617" t="s">
        <v>311</v>
      </c>
      <c r="B10617" t="s">
        <v>314</v>
      </c>
      <c r="C10617" t="s">
        <v>369</v>
      </c>
      <c r="D10617" s="34">
        <v>45870</v>
      </c>
      <c r="E10617">
        <v>453.15</v>
      </c>
      <c r="F10617" s="24">
        <v>18.36</v>
      </c>
      <c r="G10617" s="24">
        <f t="shared" si="165"/>
        <v>471.51</v>
      </c>
    </row>
    <row r="10618" spans="1:7" x14ac:dyDescent="0.25">
      <c r="A10618" t="s">
        <v>311</v>
      </c>
      <c r="B10618" t="s">
        <v>314</v>
      </c>
      <c r="C10618" t="s">
        <v>370</v>
      </c>
      <c r="D10618" s="34">
        <v>45870</v>
      </c>
      <c r="E10618">
        <v>453.15</v>
      </c>
      <c r="F10618" s="24">
        <v>18.36</v>
      </c>
      <c r="G10618" s="24">
        <f t="shared" si="165"/>
        <v>471.51</v>
      </c>
    </row>
    <row r="10619" spans="1:7" x14ac:dyDescent="0.25">
      <c r="A10619" t="s">
        <v>311</v>
      </c>
      <c r="B10619" t="s">
        <v>314</v>
      </c>
      <c r="C10619" t="s">
        <v>371</v>
      </c>
      <c r="D10619" s="34">
        <v>45870</v>
      </c>
      <c r="E10619">
        <v>453.15</v>
      </c>
      <c r="F10619" s="24">
        <v>18.36</v>
      </c>
      <c r="G10619" s="24">
        <f t="shared" si="165"/>
        <v>471.51</v>
      </c>
    </row>
    <row r="10620" spans="1:7" x14ac:dyDescent="0.25">
      <c r="A10620" t="s">
        <v>311</v>
      </c>
      <c r="B10620" t="s">
        <v>314</v>
      </c>
      <c r="C10620" t="s">
        <v>372</v>
      </c>
      <c r="D10620" s="34">
        <v>45870</v>
      </c>
      <c r="E10620">
        <v>453.15</v>
      </c>
      <c r="F10620" s="24">
        <v>18.36</v>
      </c>
      <c r="G10620" s="24">
        <f t="shared" si="165"/>
        <v>471.51</v>
      </c>
    </row>
    <row r="10621" spans="1:7" x14ac:dyDescent="0.25">
      <c r="A10621" t="s">
        <v>311</v>
      </c>
      <c r="B10621" t="s">
        <v>314</v>
      </c>
      <c r="C10621" t="s">
        <v>373</v>
      </c>
      <c r="D10621" s="34">
        <v>45870</v>
      </c>
      <c r="E10621">
        <v>453.15</v>
      </c>
      <c r="F10621" s="24">
        <v>18.36</v>
      </c>
      <c r="G10621" s="24">
        <f t="shared" si="165"/>
        <v>471.51</v>
      </c>
    </row>
    <row r="10622" spans="1:7" x14ac:dyDescent="0.25">
      <c r="A10622" t="s">
        <v>311</v>
      </c>
      <c r="B10622" t="s">
        <v>314</v>
      </c>
      <c r="C10622" t="s">
        <v>374</v>
      </c>
      <c r="D10622" s="34">
        <v>45870</v>
      </c>
      <c r="E10622">
        <v>451.67</v>
      </c>
      <c r="F10622" s="24">
        <v>18.309999999999999</v>
      </c>
      <c r="G10622" s="24">
        <f t="shared" si="165"/>
        <v>469.98</v>
      </c>
    </row>
    <row r="10623" spans="1:7" x14ac:dyDescent="0.25">
      <c r="A10623" t="s">
        <v>311</v>
      </c>
      <c r="B10623" t="s">
        <v>314</v>
      </c>
      <c r="C10623" t="s">
        <v>375</v>
      </c>
      <c r="D10623" s="34">
        <v>45870</v>
      </c>
      <c r="E10623">
        <v>453.15</v>
      </c>
      <c r="F10623" s="24">
        <v>18.36</v>
      </c>
      <c r="G10623" s="24">
        <f t="shared" si="165"/>
        <v>471.51</v>
      </c>
    </row>
    <row r="10624" spans="1:7" x14ac:dyDescent="0.25">
      <c r="A10624" t="s">
        <v>311</v>
      </c>
      <c r="B10624" t="s">
        <v>314</v>
      </c>
      <c r="C10624" t="s">
        <v>376</v>
      </c>
      <c r="D10624" s="34">
        <v>45870</v>
      </c>
      <c r="E10624">
        <v>453.15</v>
      </c>
      <c r="F10624" s="24">
        <v>18.36</v>
      </c>
      <c r="G10624" s="24">
        <f t="shared" si="165"/>
        <v>471.51</v>
      </c>
    </row>
    <row r="10625" spans="1:7" x14ac:dyDescent="0.25">
      <c r="A10625" t="s">
        <v>311</v>
      </c>
      <c r="B10625" t="s">
        <v>314</v>
      </c>
      <c r="C10625" t="s">
        <v>377</v>
      </c>
      <c r="D10625" s="34">
        <v>45870</v>
      </c>
      <c r="E10625">
        <v>453.15</v>
      </c>
      <c r="F10625" s="24">
        <v>18.36</v>
      </c>
      <c r="G10625" s="24">
        <f t="shared" si="165"/>
        <v>471.51</v>
      </c>
    </row>
    <row r="10626" spans="1:7" x14ac:dyDescent="0.25">
      <c r="A10626" t="s">
        <v>311</v>
      </c>
      <c r="B10626" t="s">
        <v>314</v>
      </c>
      <c r="C10626" t="s">
        <v>378</v>
      </c>
      <c r="D10626" s="34">
        <v>45870</v>
      </c>
      <c r="E10626">
        <v>453.15</v>
      </c>
      <c r="F10626" s="24">
        <v>18.36</v>
      </c>
      <c r="G10626" s="24">
        <f t="shared" si="165"/>
        <v>471.51</v>
      </c>
    </row>
    <row r="10627" spans="1:7" x14ac:dyDescent="0.25">
      <c r="A10627" t="s">
        <v>311</v>
      </c>
      <c r="B10627" t="s">
        <v>314</v>
      </c>
      <c r="C10627" t="s">
        <v>379</v>
      </c>
      <c r="D10627" s="34">
        <v>45870</v>
      </c>
      <c r="E10627">
        <v>451.67</v>
      </c>
      <c r="F10627" s="24">
        <v>18.309999999999999</v>
      </c>
      <c r="G10627" s="24">
        <f t="shared" ref="G10627:G10690" si="166">SUM(E10627:F10627)</f>
        <v>469.98</v>
      </c>
    </row>
    <row r="10628" spans="1:7" x14ac:dyDescent="0.25">
      <c r="A10628" t="s">
        <v>311</v>
      </c>
      <c r="B10628" t="s">
        <v>314</v>
      </c>
      <c r="C10628" t="s">
        <v>380</v>
      </c>
      <c r="D10628" s="34">
        <v>45870</v>
      </c>
      <c r="E10628">
        <v>451.67</v>
      </c>
      <c r="F10628" s="24">
        <v>18.309999999999999</v>
      </c>
      <c r="G10628" s="24">
        <f t="shared" si="166"/>
        <v>469.98</v>
      </c>
    </row>
    <row r="10629" spans="1:7" x14ac:dyDescent="0.25">
      <c r="A10629" t="s">
        <v>311</v>
      </c>
      <c r="B10629" t="s">
        <v>314</v>
      </c>
      <c r="C10629" t="s">
        <v>381</v>
      </c>
      <c r="D10629" s="34">
        <v>45870</v>
      </c>
      <c r="E10629">
        <v>451.67</v>
      </c>
      <c r="F10629" s="24">
        <v>18.309999999999999</v>
      </c>
      <c r="G10629" s="24">
        <f t="shared" si="166"/>
        <v>469.98</v>
      </c>
    </row>
    <row r="10630" spans="1:7" x14ac:dyDescent="0.25">
      <c r="A10630" t="s">
        <v>311</v>
      </c>
      <c r="B10630" t="s">
        <v>314</v>
      </c>
      <c r="C10630" t="s">
        <v>382</v>
      </c>
      <c r="D10630" s="34">
        <v>45870</v>
      </c>
      <c r="E10630">
        <v>451.67</v>
      </c>
      <c r="F10630" s="24">
        <v>18.309999999999999</v>
      </c>
      <c r="G10630" s="24">
        <f t="shared" si="166"/>
        <v>469.98</v>
      </c>
    </row>
    <row r="10631" spans="1:7" x14ac:dyDescent="0.25">
      <c r="A10631" t="s">
        <v>311</v>
      </c>
      <c r="B10631" t="s">
        <v>314</v>
      </c>
      <c r="C10631" t="s">
        <v>383</v>
      </c>
      <c r="D10631" s="34">
        <v>45870</v>
      </c>
      <c r="E10631">
        <v>451.67</v>
      </c>
      <c r="F10631" s="24">
        <v>18.309999999999999</v>
      </c>
      <c r="G10631" s="24">
        <f t="shared" si="166"/>
        <v>469.98</v>
      </c>
    </row>
    <row r="10632" spans="1:7" x14ac:dyDescent="0.25">
      <c r="A10632" t="s">
        <v>311</v>
      </c>
      <c r="B10632" t="s">
        <v>314</v>
      </c>
      <c r="C10632" t="s">
        <v>384</v>
      </c>
      <c r="D10632" s="34">
        <v>45870</v>
      </c>
      <c r="E10632">
        <v>451.67</v>
      </c>
      <c r="F10632" s="24">
        <v>18.309999999999999</v>
      </c>
      <c r="G10632" s="24">
        <f t="shared" si="166"/>
        <v>469.98</v>
      </c>
    </row>
    <row r="10633" spans="1:7" x14ac:dyDescent="0.25">
      <c r="A10633" t="s">
        <v>311</v>
      </c>
      <c r="B10633" t="s">
        <v>314</v>
      </c>
      <c r="C10633" t="s">
        <v>385</v>
      </c>
      <c r="D10633" s="34">
        <v>45870</v>
      </c>
      <c r="E10633">
        <v>451.67</v>
      </c>
      <c r="F10633" s="24">
        <v>18.309999999999999</v>
      </c>
      <c r="G10633" s="24">
        <f t="shared" si="166"/>
        <v>469.98</v>
      </c>
    </row>
    <row r="10634" spans="1:7" x14ac:dyDescent="0.25">
      <c r="A10634" t="s">
        <v>311</v>
      </c>
      <c r="B10634" t="s">
        <v>314</v>
      </c>
      <c r="C10634" t="s">
        <v>386</v>
      </c>
      <c r="D10634" s="34">
        <v>45870</v>
      </c>
      <c r="E10634">
        <v>451.67</v>
      </c>
      <c r="F10634" s="24">
        <v>18.309999999999999</v>
      </c>
      <c r="G10634" s="24">
        <f t="shared" si="166"/>
        <v>469.98</v>
      </c>
    </row>
    <row r="10635" spans="1:7" x14ac:dyDescent="0.25">
      <c r="A10635" t="s">
        <v>311</v>
      </c>
      <c r="B10635" t="s">
        <v>314</v>
      </c>
      <c r="C10635" t="s">
        <v>387</v>
      </c>
      <c r="D10635" s="34">
        <v>45870</v>
      </c>
      <c r="E10635">
        <v>451.67</v>
      </c>
      <c r="F10635" s="24">
        <v>18.309999999999999</v>
      </c>
      <c r="G10635" s="24">
        <f t="shared" si="166"/>
        <v>469.98</v>
      </c>
    </row>
    <row r="10636" spans="1:7" x14ac:dyDescent="0.25">
      <c r="A10636" t="s">
        <v>311</v>
      </c>
      <c r="B10636" t="s">
        <v>314</v>
      </c>
      <c r="C10636" t="s">
        <v>388</v>
      </c>
      <c r="D10636" s="34">
        <v>45870</v>
      </c>
      <c r="E10636">
        <v>451.67</v>
      </c>
      <c r="F10636" s="24">
        <v>18.309999999999999</v>
      </c>
      <c r="G10636" s="24">
        <f t="shared" si="166"/>
        <v>469.98</v>
      </c>
    </row>
    <row r="10637" spans="1:7" x14ac:dyDescent="0.25">
      <c r="A10637" t="s">
        <v>311</v>
      </c>
      <c r="B10637" t="s">
        <v>314</v>
      </c>
      <c r="C10637" t="s">
        <v>389</v>
      </c>
      <c r="D10637" s="34">
        <v>45870</v>
      </c>
      <c r="E10637">
        <v>451.67</v>
      </c>
      <c r="F10637" s="24">
        <v>18.309999999999999</v>
      </c>
      <c r="G10637" s="24">
        <f t="shared" si="166"/>
        <v>469.98</v>
      </c>
    </row>
    <row r="10638" spans="1:7" x14ac:dyDescent="0.25">
      <c r="A10638" t="s">
        <v>311</v>
      </c>
      <c r="B10638" t="s">
        <v>314</v>
      </c>
      <c r="C10638" t="s">
        <v>390</v>
      </c>
      <c r="D10638" s="34">
        <v>45870</v>
      </c>
      <c r="E10638">
        <v>451.67</v>
      </c>
      <c r="F10638" s="24">
        <v>18.309999999999999</v>
      </c>
      <c r="G10638" s="24">
        <f t="shared" si="166"/>
        <v>469.98</v>
      </c>
    </row>
    <row r="10639" spans="1:7" x14ac:dyDescent="0.25">
      <c r="A10639" t="s">
        <v>311</v>
      </c>
      <c r="B10639" t="s">
        <v>314</v>
      </c>
      <c r="C10639" t="s">
        <v>391</v>
      </c>
      <c r="D10639" s="34">
        <v>45870</v>
      </c>
      <c r="E10639">
        <v>451.67</v>
      </c>
      <c r="F10639" s="24">
        <v>18.309999999999999</v>
      </c>
      <c r="G10639" s="24">
        <f t="shared" si="166"/>
        <v>469.98</v>
      </c>
    </row>
    <row r="10640" spans="1:7" x14ac:dyDescent="0.25">
      <c r="A10640" t="s">
        <v>311</v>
      </c>
      <c r="B10640" t="s">
        <v>314</v>
      </c>
      <c r="C10640" t="s">
        <v>392</v>
      </c>
      <c r="D10640" s="34">
        <v>45870</v>
      </c>
      <c r="E10640">
        <v>451.67</v>
      </c>
      <c r="F10640" s="24">
        <v>18.309999999999999</v>
      </c>
      <c r="G10640" s="24">
        <f t="shared" si="166"/>
        <v>469.98</v>
      </c>
    </row>
    <row r="10641" spans="1:7" x14ac:dyDescent="0.25">
      <c r="A10641" t="s">
        <v>311</v>
      </c>
      <c r="B10641" t="s">
        <v>314</v>
      </c>
      <c r="C10641" t="s">
        <v>393</v>
      </c>
      <c r="D10641" s="34">
        <v>45870</v>
      </c>
      <c r="E10641">
        <v>451.67</v>
      </c>
      <c r="F10641" s="24">
        <v>18.309999999999999</v>
      </c>
      <c r="G10641" s="24">
        <f t="shared" si="166"/>
        <v>469.98</v>
      </c>
    </row>
    <row r="10642" spans="1:7" x14ac:dyDescent="0.25">
      <c r="A10642" t="s">
        <v>311</v>
      </c>
      <c r="B10642" t="s">
        <v>314</v>
      </c>
      <c r="C10642" t="s">
        <v>394</v>
      </c>
      <c r="D10642" s="34">
        <v>45870</v>
      </c>
      <c r="E10642">
        <v>451.67</v>
      </c>
      <c r="F10642" s="24">
        <v>18.309999999999999</v>
      </c>
      <c r="G10642" s="24">
        <f t="shared" si="166"/>
        <v>469.98</v>
      </c>
    </row>
    <row r="10643" spans="1:7" x14ac:dyDescent="0.25">
      <c r="A10643" t="s">
        <v>311</v>
      </c>
      <c r="B10643" t="s">
        <v>314</v>
      </c>
      <c r="C10643" t="s">
        <v>395</v>
      </c>
      <c r="D10643" s="34">
        <v>45870</v>
      </c>
      <c r="E10643">
        <v>451.67</v>
      </c>
      <c r="F10643" s="24">
        <v>18.309999999999999</v>
      </c>
      <c r="G10643" s="24">
        <f t="shared" si="166"/>
        <v>469.98</v>
      </c>
    </row>
    <row r="10644" spans="1:7" x14ac:dyDescent="0.25">
      <c r="A10644" t="s">
        <v>311</v>
      </c>
      <c r="B10644" t="s">
        <v>314</v>
      </c>
      <c r="C10644" t="s">
        <v>396</v>
      </c>
      <c r="D10644" s="34">
        <v>45870</v>
      </c>
      <c r="E10644">
        <v>451.67</v>
      </c>
      <c r="F10644" s="24">
        <v>18.309999999999999</v>
      </c>
      <c r="G10644" s="24">
        <f t="shared" si="166"/>
        <v>469.98</v>
      </c>
    </row>
    <row r="10645" spans="1:7" x14ac:dyDescent="0.25">
      <c r="A10645" t="s">
        <v>311</v>
      </c>
      <c r="B10645" t="s">
        <v>314</v>
      </c>
      <c r="C10645" t="s">
        <v>397</v>
      </c>
      <c r="D10645" s="34">
        <v>45870</v>
      </c>
      <c r="E10645">
        <v>451.67</v>
      </c>
      <c r="F10645" s="24">
        <v>18.309999999999999</v>
      </c>
      <c r="G10645" s="24">
        <f t="shared" si="166"/>
        <v>469.98</v>
      </c>
    </row>
    <row r="10646" spans="1:7" x14ac:dyDescent="0.25">
      <c r="A10646" t="s">
        <v>311</v>
      </c>
      <c r="B10646" t="s">
        <v>314</v>
      </c>
      <c r="C10646" t="s">
        <v>398</v>
      </c>
      <c r="D10646" s="34">
        <v>45870</v>
      </c>
      <c r="E10646">
        <v>451.67</v>
      </c>
      <c r="F10646" s="24">
        <v>18.309999999999999</v>
      </c>
      <c r="G10646" s="24">
        <f t="shared" si="166"/>
        <v>469.98</v>
      </c>
    </row>
    <row r="10647" spans="1:7" x14ac:dyDescent="0.25">
      <c r="A10647" t="s">
        <v>311</v>
      </c>
      <c r="B10647" t="s">
        <v>314</v>
      </c>
      <c r="C10647" t="s">
        <v>399</v>
      </c>
      <c r="D10647" s="34">
        <v>45870</v>
      </c>
      <c r="E10647">
        <v>451.67</v>
      </c>
      <c r="F10647" s="24">
        <v>18.309999999999999</v>
      </c>
      <c r="G10647" s="24">
        <f t="shared" si="166"/>
        <v>469.98</v>
      </c>
    </row>
    <row r="10648" spans="1:7" x14ac:dyDescent="0.25">
      <c r="A10648" t="s">
        <v>311</v>
      </c>
      <c r="B10648" t="s">
        <v>314</v>
      </c>
      <c r="C10648" t="s">
        <v>400</v>
      </c>
      <c r="D10648" s="34">
        <v>45870</v>
      </c>
      <c r="E10648">
        <v>451.67</v>
      </c>
      <c r="F10648" s="24">
        <v>18.309999999999999</v>
      </c>
      <c r="G10648" s="24">
        <f t="shared" si="166"/>
        <v>469.98</v>
      </c>
    </row>
    <row r="10649" spans="1:7" x14ac:dyDescent="0.25">
      <c r="A10649" t="s">
        <v>311</v>
      </c>
      <c r="B10649" t="s">
        <v>314</v>
      </c>
      <c r="C10649" t="s">
        <v>401</v>
      </c>
      <c r="D10649" s="34">
        <v>45870</v>
      </c>
      <c r="E10649">
        <v>451.67</v>
      </c>
      <c r="F10649" s="24">
        <v>18.309999999999999</v>
      </c>
      <c r="G10649" s="24">
        <f t="shared" si="166"/>
        <v>469.98</v>
      </c>
    </row>
    <row r="10650" spans="1:7" x14ac:dyDescent="0.25">
      <c r="A10650" t="s">
        <v>311</v>
      </c>
      <c r="B10650" t="s">
        <v>314</v>
      </c>
      <c r="C10650" t="s">
        <v>402</v>
      </c>
      <c r="D10650" s="34">
        <v>45870</v>
      </c>
      <c r="E10650">
        <v>451.67</v>
      </c>
      <c r="F10650" s="24">
        <v>18.309999999999999</v>
      </c>
      <c r="G10650" s="24">
        <f t="shared" si="166"/>
        <v>469.98</v>
      </c>
    </row>
    <row r="10651" spans="1:7" x14ac:dyDescent="0.25">
      <c r="A10651" t="s">
        <v>311</v>
      </c>
      <c r="B10651" t="s">
        <v>314</v>
      </c>
      <c r="C10651" t="s">
        <v>403</v>
      </c>
      <c r="D10651" s="34">
        <v>45870</v>
      </c>
      <c r="E10651">
        <v>451.67</v>
      </c>
      <c r="F10651" s="24">
        <v>18.309999999999999</v>
      </c>
      <c r="G10651" s="24">
        <f t="shared" si="166"/>
        <v>469.98</v>
      </c>
    </row>
    <row r="10652" spans="1:7" x14ac:dyDescent="0.25">
      <c r="A10652" t="s">
        <v>311</v>
      </c>
      <c r="B10652" t="s">
        <v>314</v>
      </c>
      <c r="C10652" t="s">
        <v>404</v>
      </c>
      <c r="D10652" s="34">
        <v>45870</v>
      </c>
      <c r="E10652">
        <v>451.67</v>
      </c>
      <c r="F10652" s="24">
        <v>18.309999999999999</v>
      </c>
      <c r="G10652" s="24">
        <f t="shared" si="166"/>
        <v>469.98</v>
      </c>
    </row>
    <row r="10653" spans="1:7" x14ac:dyDescent="0.25">
      <c r="A10653" t="s">
        <v>311</v>
      </c>
      <c r="B10653" t="s">
        <v>314</v>
      </c>
      <c r="C10653" t="s">
        <v>405</v>
      </c>
      <c r="D10653" s="34">
        <v>45870</v>
      </c>
      <c r="E10653">
        <v>451.67</v>
      </c>
      <c r="F10653" s="24">
        <v>18.309999999999999</v>
      </c>
      <c r="G10653" s="24">
        <f t="shared" si="166"/>
        <v>469.98</v>
      </c>
    </row>
    <row r="10654" spans="1:7" x14ac:dyDescent="0.25">
      <c r="A10654" t="s">
        <v>311</v>
      </c>
      <c r="B10654" t="s">
        <v>314</v>
      </c>
      <c r="C10654" t="s">
        <v>406</v>
      </c>
      <c r="D10654" s="34">
        <v>45870</v>
      </c>
      <c r="E10654">
        <v>451.67</v>
      </c>
      <c r="F10654" s="24">
        <v>18.309999999999999</v>
      </c>
      <c r="G10654" s="24">
        <f t="shared" si="166"/>
        <v>469.98</v>
      </c>
    </row>
    <row r="10655" spans="1:7" x14ac:dyDescent="0.25">
      <c r="A10655" t="s">
        <v>311</v>
      </c>
      <c r="B10655" t="s">
        <v>314</v>
      </c>
      <c r="C10655" t="s">
        <v>407</v>
      </c>
      <c r="D10655" s="34">
        <v>45870</v>
      </c>
      <c r="E10655">
        <v>451.67</v>
      </c>
      <c r="F10655" s="24">
        <v>18.309999999999999</v>
      </c>
      <c r="G10655" s="24">
        <f t="shared" si="166"/>
        <v>469.98</v>
      </c>
    </row>
    <row r="10656" spans="1:7" x14ac:dyDescent="0.25">
      <c r="A10656" t="s">
        <v>311</v>
      </c>
      <c r="B10656" t="s">
        <v>314</v>
      </c>
      <c r="C10656" t="s">
        <v>408</v>
      </c>
      <c r="D10656" s="34">
        <v>45870</v>
      </c>
      <c r="E10656">
        <v>451.67</v>
      </c>
      <c r="F10656" s="24">
        <v>18.309999999999999</v>
      </c>
      <c r="G10656" s="24">
        <f t="shared" si="166"/>
        <v>469.98</v>
      </c>
    </row>
    <row r="10657" spans="1:7" x14ac:dyDescent="0.25">
      <c r="A10657" t="s">
        <v>311</v>
      </c>
      <c r="B10657" t="s">
        <v>314</v>
      </c>
      <c r="C10657" t="s">
        <v>409</v>
      </c>
      <c r="D10657" s="34">
        <v>45870</v>
      </c>
      <c r="E10657">
        <v>451.67</v>
      </c>
      <c r="F10657" s="24">
        <v>18.309999999999999</v>
      </c>
      <c r="G10657" s="24">
        <f t="shared" si="166"/>
        <v>469.98</v>
      </c>
    </row>
    <row r="10658" spans="1:7" x14ac:dyDescent="0.25">
      <c r="A10658" t="s">
        <v>311</v>
      </c>
      <c r="B10658" t="s">
        <v>314</v>
      </c>
      <c r="C10658" t="s">
        <v>410</v>
      </c>
      <c r="D10658" s="34">
        <v>45870</v>
      </c>
      <c r="E10658">
        <v>451.67</v>
      </c>
      <c r="F10658" s="24">
        <v>18.309999999999999</v>
      </c>
      <c r="G10658" s="24">
        <f t="shared" si="166"/>
        <v>469.98</v>
      </c>
    </row>
    <row r="10659" spans="1:7" x14ac:dyDescent="0.25">
      <c r="A10659" t="s">
        <v>311</v>
      </c>
      <c r="B10659" t="s">
        <v>314</v>
      </c>
      <c r="C10659" t="s">
        <v>411</v>
      </c>
      <c r="D10659" s="34">
        <v>45870</v>
      </c>
      <c r="E10659">
        <v>451.67</v>
      </c>
      <c r="F10659" s="24">
        <v>18.309999999999999</v>
      </c>
      <c r="G10659" s="24">
        <f t="shared" si="166"/>
        <v>469.98</v>
      </c>
    </row>
    <row r="10660" spans="1:7" x14ac:dyDescent="0.25">
      <c r="A10660" t="s">
        <v>311</v>
      </c>
      <c r="B10660" t="s">
        <v>314</v>
      </c>
      <c r="C10660" t="s">
        <v>412</v>
      </c>
      <c r="D10660" s="34">
        <v>45870</v>
      </c>
      <c r="E10660">
        <v>451.67</v>
      </c>
      <c r="F10660" s="24">
        <v>18.309999999999999</v>
      </c>
      <c r="G10660" s="24">
        <f t="shared" si="166"/>
        <v>469.98</v>
      </c>
    </row>
    <row r="10661" spans="1:7" x14ac:dyDescent="0.25">
      <c r="A10661" t="s">
        <v>311</v>
      </c>
      <c r="B10661" t="s">
        <v>314</v>
      </c>
      <c r="C10661" t="s">
        <v>413</v>
      </c>
      <c r="D10661" s="34">
        <v>45870</v>
      </c>
      <c r="E10661">
        <v>451.67</v>
      </c>
      <c r="F10661" s="24">
        <v>18.309999999999999</v>
      </c>
      <c r="G10661" s="24">
        <f t="shared" si="166"/>
        <v>469.98</v>
      </c>
    </row>
    <row r="10662" spans="1:7" x14ac:dyDescent="0.25">
      <c r="A10662" t="s">
        <v>311</v>
      </c>
      <c r="B10662" t="s">
        <v>314</v>
      </c>
      <c r="C10662" t="s">
        <v>414</v>
      </c>
      <c r="D10662" s="34">
        <v>45870</v>
      </c>
      <c r="E10662">
        <v>451.67</v>
      </c>
      <c r="F10662" s="24">
        <v>18.309999999999999</v>
      </c>
      <c r="G10662" s="24">
        <f t="shared" si="166"/>
        <v>469.98</v>
      </c>
    </row>
    <row r="10663" spans="1:7" x14ac:dyDescent="0.25">
      <c r="A10663" t="s">
        <v>311</v>
      </c>
      <c r="B10663" t="s">
        <v>314</v>
      </c>
      <c r="C10663" t="s">
        <v>415</v>
      </c>
      <c r="D10663" s="34">
        <v>45870</v>
      </c>
      <c r="E10663">
        <v>451.67</v>
      </c>
      <c r="F10663" s="24">
        <v>18.309999999999999</v>
      </c>
      <c r="G10663" s="24">
        <f t="shared" si="166"/>
        <v>469.98</v>
      </c>
    </row>
    <row r="10664" spans="1:7" x14ac:dyDescent="0.25">
      <c r="A10664" t="s">
        <v>311</v>
      </c>
      <c r="B10664" t="s">
        <v>314</v>
      </c>
      <c r="C10664" t="s">
        <v>416</v>
      </c>
      <c r="D10664" s="34">
        <v>45870</v>
      </c>
      <c r="E10664">
        <v>451.67</v>
      </c>
      <c r="F10664" s="24">
        <v>18.309999999999999</v>
      </c>
      <c r="G10664" s="24">
        <f t="shared" si="166"/>
        <v>469.98</v>
      </c>
    </row>
    <row r="10665" spans="1:7" x14ac:dyDescent="0.25">
      <c r="A10665" t="s">
        <v>311</v>
      </c>
      <c r="B10665" t="s">
        <v>314</v>
      </c>
      <c r="C10665" t="s">
        <v>417</v>
      </c>
      <c r="D10665" s="34">
        <v>45870</v>
      </c>
      <c r="E10665">
        <v>451.67</v>
      </c>
      <c r="F10665" s="24">
        <v>18.309999999999999</v>
      </c>
      <c r="G10665" s="24">
        <f t="shared" si="166"/>
        <v>469.98</v>
      </c>
    </row>
    <row r="10666" spans="1:7" x14ac:dyDescent="0.25">
      <c r="A10666" t="s">
        <v>311</v>
      </c>
      <c r="B10666" t="s">
        <v>314</v>
      </c>
      <c r="C10666" t="s">
        <v>418</v>
      </c>
      <c r="D10666" s="34">
        <v>45870</v>
      </c>
      <c r="E10666">
        <v>451.67</v>
      </c>
      <c r="F10666" s="24">
        <v>18.309999999999999</v>
      </c>
      <c r="G10666" s="24">
        <f t="shared" si="166"/>
        <v>469.98</v>
      </c>
    </row>
    <row r="10667" spans="1:7" x14ac:dyDescent="0.25">
      <c r="A10667" t="s">
        <v>311</v>
      </c>
      <c r="B10667" t="s">
        <v>314</v>
      </c>
      <c r="C10667" t="s">
        <v>419</v>
      </c>
      <c r="D10667" s="34">
        <v>45870</v>
      </c>
      <c r="E10667">
        <v>451.67</v>
      </c>
      <c r="F10667" s="24">
        <v>18.309999999999999</v>
      </c>
      <c r="G10667" s="24">
        <f t="shared" si="166"/>
        <v>469.98</v>
      </c>
    </row>
    <row r="10668" spans="1:7" x14ac:dyDescent="0.25">
      <c r="A10668" t="s">
        <v>311</v>
      </c>
      <c r="B10668" t="s">
        <v>314</v>
      </c>
      <c r="C10668" t="s">
        <v>420</v>
      </c>
      <c r="D10668" s="34">
        <v>45870</v>
      </c>
      <c r="E10668">
        <v>451.67</v>
      </c>
      <c r="F10668" s="24">
        <v>18.309999999999999</v>
      </c>
      <c r="G10668" s="24">
        <f t="shared" si="166"/>
        <v>469.98</v>
      </c>
    </row>
    <row r="10669" spans="1:7" x14ac:dyDescent="0.25">
      <c r="A10669" t="s">
        <v>311</v>
      </c>
      <c r="B10669" t="s">
        <v>314</v>
      </c>
      <c r="C10669" t="s">
        <v>421</v>
      </c>
      <c r="D10669" s="34">
        <v>45870</v>
      </c>
      <c r="E10669">
        <v>451.67</v>
      </c>
      <c r="F10669" s="24">
        <v>18.309999999999999</v>
      </c>
      <c r="G10669" s="24">
        <f t="shared" si="166"/>
        <v>469.98</v>
      </c>
    </row>
    <row r="10670" spans="1:7" x14ac:dyDescent="0.25">
      <c r="A10670" t="s">
        <v>311</v>
      </c>
      <c r="B10670" t="s">
        <v>314</v>
      </c>
      <c r="C10670" t="s">
        <v>422</v>
      </c>
      <c r="D10670" s="34">
        <v>45870</v>
      </c>
      <c r="E10670">
        <v>451.67</v>
      </c>
      <c r="F10670" s="24">
        <v>18.309999999999999</v>
      </c>
      <c r="G10670" s="24">
        <f t="shared" si="166"/>
        <v>469.98</v>
      </c>
    </row>
    <row r="10671" spans="1:7" x14ac:dyDescent="0.25">
      <c r="A10671" t="s">
        <v>311</v>
      </c>
      <c r="B10671" t="s">
        <v>314</v>
      </c>
      <c r="C10671" t="s">
        <v>423</v>
      </c>
      <c r="D10671" s="34">
        <v>45870</v>
      </c>
      <c r="E10671">
        <v>451.67</v>
      </c>
      <c r="F10671" s="24">
        <v>18.309999999999999</v>
      </c>
      <c r="G10671" s="24">
        <f t="shared" si="166"/>
        <v>469.98</v>
      </c>
    </row>
    <row r="10672" spans="1:7" x14ac:dyDescent="0.25">
      <c r="A10672" t="s">
        <v>311</v>
      </c>
      <c r="B10672" t="s">
        <v>314</v>
      </c>
      <c r="C10672" t="s">
        <v>424</v>
      </c>
      <c r="D10672" s="34">
        <v>45870</v>
      </c>
      <c r="E10672">
        <v>451.67</v>
      </c>
      <c r="F10672" s="24">
        <v>18.309999999999999</v>
      </c>
      <c r="G10672" s="24">
        <f t="shared" si="166"/>
        <v>469.98</v>
      </c>
    </row>
    <row r="10673" spans="1:7" x14ac:dyDescent="0.25">
      <c r="A10673" t="s">
        <v>311</v>
      </c>
      <c r="B10673" t="s">
        <v>314</v>
      </c>
      <c r="C10673" t="s">
        <v>425</v>
      </c>
      <c r="D10673" s="34">
        <v>45870</v>
      </c>
      <c r="E10673">
        <v>451.67</v>
      </c>
      <c r="F10673" s="24">
        <v>18.309999999999999</v>
      </c>
      <c r="G10673" s="24">
        <f t="shared" si="166"/>
        <v>469.98</v>
      </c>
    </row>
    <row r="10674" spans="1:7" x14ac:dyDescent="0.25">
      <c r="A10674" t="s">
        <v>311</v>
      </c>
      <c r="B10674" t="s">
        <v>314</v>
      </c>
      <c r="C10674" t="s">
        <v>426</v>
      </c>
      <c r="D10674" s="34">
        <v>45870</v>
      </c>
      <c r="E10674">
        <v>453.15</v>
      </c>
      <c r="F10674" s="24">
        <v>18.36</v>
      </c>
      <c r="G10674" s="24">
        <f t="shared" si="166"/>
        <v>471.51</v>
      </c>
    </row>
    <row r="10675" spans="1:7" x14ac:dyDescent="0.25">
      <c r="A10675" t="s">
        <v>311</v>
      </c>
      <c r="B10675" t="s">
        <v>314</v>
      </c>
      <c r="C10675" t="s">
        <v>427</v>
      </c>
      <c r="D10675" s="34">
        <v>45870</v>
      </c>
      <c r="E10675">
        <v>451.67</v>
      </c>
      <c r="F10675" s="24">
        <v>18.309999999999999</v>
      </c>
      <c r="G10675" s="24">
        <f t="shared" si="166"/>
        <v>469.98</v>
      </c>
    </row>
    <row r="10676" spans="1:7" x14ac:dyDescent="0.25">
      <c r="A10676" t="s">
        <v>311</v>
      </c>
      <c r="B10676" t="s">
        <v>314</v>
      </c>
      <c r="C10676" t="s">
        <v>428</v>
      </c>
      <c r="D10676" s="34">
        <v>45870</v>
      </c>
      <c r="E10676">
        <v>451.67</v>
      </c>
      <c r="F10676" s="24">
        <v>18.309999999999999</v>
      </c>
      <c r="G10676" s="24">
        <f t="shared" si="166"/>
        <v>469.98</v>
      </c>
    </row>
    <row r="10677" spans="1:7" x14ac:dyDescent="0.25">
      <c r="A10677" t="s">
        <v>311</v>
      </c>
      <c r="B10677" t="s">
        <v>314</v>
      </c>
      <c r="C10677" t="s">
        <v>429</v>
      </c>
      <c r="D10677" s="34">
        <v>45870</v>
      </c>
      <c r="E10677">
        <v>451.67</v>
      </c>
      <c r="F10677" s="24">
        <v>18.309999999999999</v>
      </c>
      <c r="G10677" s="24">
        <f t="shared" si="166"/>
        <v>469.98</v>
      </c>
    </row>
    <row r="10678" spans="1:7" x14ac:dyDescent="0.25">
      <c r="A10678" t="s">
        <v>311</v>
      </c>
      <c r="B10678" t="s">
        <v>314</v>
      </c>
      <c r="C10678" t="s">
        <v>430</v>
      </c>
      <c r="D10678" s="34">
        <v>45870</v>
      </c>
      <c r="E10678">
        <v>453.15</v>
      </c>
      <c r="F10678" s="24">
        <v>18.36</v>
      </c>
      <c r="G10678" s="24">
        <f t="shared" si="166"/>
        <v>471.51</v>
      </c>
    </row>
    <row r="10679" spans="1:7" x14ac:dyDescent="0.25">
      <c r="A10679" t="s">
        <v>311</v>
      </c>
      <c r="B10679" t="s">
        <v>314</v>
      </c>
      <c r="C10679" t="s">
        <v>431</v>
      </c>
      <c r="D10679" s="34">
        <v>45870</v>
      </c>
      <c r="E10679">
        <v>453.15</v>
      </c>
      <c r="F10679" s="24">
        <v>18.36</v>
      </c>
      <c r="G10679" s="24">
        <f t="shared" si="166"/>
        <v>471.51</v>
      </c>
    </row>
    <row r="10680" spans="1:7" x14ac:dyDescent="0.25">
      <c r="A10680" t="s">
        <v>311</v>
      </c>
      <c r="B10680" t="s">
        <v>314</v>
      </c>
      <c r="C10680" t="s">
        <v>432</v>
      </c>
      <c r="D10680" s="34">
        <v>45870</v>
      </c>
      <c r="E10680">
        <v>453.15</v>
      </c>
      <c r="F10680" s="24">
        <v>18.36</v>
      </c>
      <c r="G10680" s="24">
        <f t="shared" si="166"/>
        <v>471.51</v>
      </c>
    </row>
    <row r="10681" spans="1:7" x14ac:dyDescent="0.25">
      <c r="A10681" t="s">
        <v>311</v>
      </c>
      <c r="B10681" t="s">
        <v>314</v>
      </c>
      <c r="C10681" t="s">
        <v>433</v>
      </c>
      <c r="D10681" s="34">
        <v>45870</v>
      </c>
      <c r="E10681">
        <v>453.15</v>
      </c>
      <c r="F10681" s="24">
        <v>18.36</v>
      </c>
      <c r="G10681" s="24">
        <f t="shared" si="166"/>
        <v>471.51</v>
      </c>
    </row>
    <row r="10682" spans="1:7" x14ac:dyDescent="0.25">
      <c r="A10682" t="s">
        <v>311</v>
      </c>
      <c r="B10682" t="s">
        <v>314</v>
      </c>
      <c r="C10682" t="s">
        <v>434</v>
      </c>
      <c r="D10682" s="34">
        <v>45870</v>
      </c>
      <c r="E10682">
        <v>453.15</v>
      </c>
      <c r="F10682" s="24">
        <v>18.36</v>
      </c>
      <c r="G10682" s="24">
        <f t="shared" si="166"/>
        <v>471.51</v>
      </c>
    </row>
    <row r="10683" spans="1:7" x14ac:dyDescent="0.25">
      <c r="A10683" t="s">
        <v>311</v>
      </c>
      <c r="B10683" t="s">
        <v>314</v>
      </c>
      <c r="C10683" t="s">
        <v>435</v>
      </c>
      <c r="D10683" s="34">
        <v>45870</v>
      </c>
      <c r="E10683">
        <v>453.15</v>
      </c>
      <c r="F10683" s="24">
        <v>18.36</v>
      </c>
      <c r="G10683" s="24">
        <f t="shared" si="166"/>
        <v>471.51</v>
      </c>
    </row>
    <row r="10684" spans="1:7" x14ac:dyDescent="0.25">
      <c r="A10684" t="s">
        <v>311</v>
      </c>
      <c r="B10684" t="s">
        <v>314</v>
      </c>
      <c r="C10684" t="s">
        <v>436</v>
      </c>
      <c r="D10684" s="34">
        <v>45870</v>
      </c>
      <c r="E10684">
        <v>453.15</v>
      </c>
      <c r="F10684" s="24">
        <v>18.36</v>
      </c>
      <c r="G10684" s="24">
        <f t="shared" si="166"/>
        <v>471.51</v>
      </c>
    </row>
    <row r="10685" spans="1:7" x14ac:dyDescent="0.25">
      <c r="A10685" t="s">
        <v>311</v>
      </c>
      <c r="B10685" t="s">
        <v>314</v>
      </c>
      <c r="C10685" t="s">
        <v>437</v>
      </c>
      <c r="D10685" s="34">
        <v>45870</v>
      </c>
      <c r="E10685">
        <v>453.15</v>
      </c>
      <c r="F10685" s="24">
        <v>18.36</v>
      </c>
      <c r="G10685" s="24">
        <f t="shared" si="166"/>
        <v>471.51</v>
      </c>
    </row>
    <row r="10686" spans="1:7" x14ac:dyDescent="0.25">
      <c r="A10686" t="s">
        <v>311</v>
      </c>
      <c r="B10686" t="s">
        <v>314</v>
      </c>
      <c r="C10686" t="s">
        <v>438</v>
      </c>
      <c r="D10686" s="34">
        <v>45870</v>
      </c>
      <c r="E10686">
        <v>453.15</v>
      </c>
      <c r="F10686" s="24">
        <v>18.36</v>
      </c>
      <c r="G10686" s="24">
        <f t="shared" si="166"/>
        <v>471.51</v>
      </c>
    </row>
    <row r="10687" spans="1:7" x14ac:dyDescent="0.25">
      <c r="A10687" t="s">
        <v>311</v>
      </c>
      <c r="B10687" t="s">
        <v>314</v>
      </c>
      <c r="C10687" t="s">
        <v>439</v>
      </c>
      <c r="D10687" s="34">
        <v>45870</v>
      </c>
      <c r="E10687">
        <v>453.15</v>
      </c>
      <c r="F10687" s="24">
        <v>18.36</v>
      </c>
      <c r="G10687" s="24">
        <f t="shared" si="166"/>
        <v>471.51</v>
      </c>
    </row>
    <row r="10688" spans="1:7" x14ac:dyDescent="0.25">
      <c r="A10688" t="s">
        <v>311</v>
      </c>
      <c r="B10688" t="s">
        <v>314</v>
      </c>
      <c r="C10688" t="s">
        <v>440</v>
      </c>
      <c r="D10688" s="34">
        <v>45870</v>
      </c>
      <c r="E10688">
        <v>453.15</v>
      </c>
      <c r="F10688" s="24">
        <v>18.36</v>
      </c>
      <c r="G10688" s="24">
        <f t="shared" si="166"/>
        <v>471.51</v>
      </c>
    </row>
    <row r="10689" spans="1:7" x14ac:dyDescent="0.25">
      <c r="A10689" t="s">
        <v>311</v>
      </c>
      <c r="B10689" t="s">
        <v>314</v>
      </c>
      <c r="C10689" t="s">
        <v>441</v>
      </c>
      <c r="D10689" s="34">
        <v>45870</v>
      </c>
      <c r="E10689">
        <v>453.15</v>
      </c>
      <c r="F10689" s="24">
        <v>18.36</v>
      </c>
      <c r="G10689" s="24">
        <f t="shared" si="166"/>
        <v>471.51</v>
      </c>
    </row>
    <row r="10690" spans="1:7" x14ac:dyDescent="0.25">
      <c r="A10690" t="s">
        <v>311</v>
      </c>
      <c r="B10690" t="s">
        <v>314</v>
      </c>
      <c r="C10690" t="s">
        <v>442</v>
      </c>
      <c r="D10690" s="34">
        <v>45870</v>
      </c>
      <c r="E10690">
        <v>453.15</v>
      </c>
      <c r="F10690" s="24">
        <v>18.36</v>
      </c>
      <c r="G10690" s="24">
        <f t="shared" si="166"/>
        <v>471.51</v>
      </c>
    </row>
    <row r="10691" spans="1:7" x14ac:dyDescent="0.25">
      <c r="A10691" t="s">
        <v>311</v>
      </c>
      <c r="B10691" t="s">
        <v>314</v>
      </c>
      <c r="C10691" t="s">
        <v>443</v>
      </c>
      <c r="D10691" s="34">
        <v>45870</v>
      </c>
      <c r="E10691">
        <v>453.15</v>
      </c>
      <c r="F10691" s="24">
        <v>18.36</v>
      </c>
      <c r="G10691" s="24">
        <f t="shared" ref="G10691:G10754" si="167">SUM(E10691:F10691)</f>
        <v>471.51</v>
      </c>
    </row>
    <row r="10692" spans="1:7" x14ac:dyDescent="0.25">
      <c r="A10692" t="s">
        <v>311</v>
      </c>
      <c r="B10692" t="s">
        <v>314</v>
      </c>
      <c r="C10692" t="s">
        <v>444</v>
      </c>
      <c r="D10692" s="34">
        <v>45870</v>
      </c>
      <c r="E10692">
        <v>453.15</v>
      </c>
      <c r="F10692" s="24">
        <v>18.36</v>
      </c>
      <c r="G10692" s="24">
        <f t="shared" si="167"/>
        <v>471.51</v>
      </c>
    </row>
    <row r="10693" spans="1:7" x14ac:dyDescent="0.25">
      <c r="A10693" t="s">
        <v>311</v>
      </c>
      <c r="B10693" t="s">
        <v>314</v>
      </c>
      <c r="C10693" t="s">
        <v>445</v>
      </c>
      <c r="D10693" s="34">
        <v>45870</v>
      </c>
      <c r="E10693">
        <v>453.15</v>
      </c>
      <c r="F10693" s="24">
        <v>18.36</v>
      </c>
      <c r="G10693" s="24">
        <f t="shared" si="167"/>
        <v>471.51</v>
      </c>
    </row>
    <row r="10694" spans="1:7" x14ac:dyDescent="0.25">
      <c r="A10694" t="s">
        <v>311</v>
      </c>
      <c r="B10694" t="s">
        <v>314</v>
      </c>
      <c r="C10694" t="s">
        <v>446</v>
      </c>
      <c r="D10694" s="34">
        <v>45870</v>
      </c>
      <c r="E10694">
        <v>453.15</v>
      </c>
      <c r="F10694" s="24">
        <v>18.36</v>
      </c>
      <c r="G10694" s="24">
        <f t="shared" si="167"/>
        <v>471.51</v>
      </c>
    </row>
    <row r="10695" spans="1:7" x14ac:dyDescent="0.25">
      <c r="A10695" t="s">
        <v>311</v>
      </c>
      <c r="B10695" t="s">
        <v>314</v>
      </c>
      <c r="C10695" t="s">
        <v>447</v>
      </c>
      <c r="D10695" s="34">
        <v>45870</v>
      </c>
      <c r="E10695">
        <v>453.15</v>
      </c>
      <c r="F10695" s="24">
        <v>18.36</v>
      </c>
      <c r="G10695" s="24">
        <f t="shared" si="167"/>
        <v>471.51</v>
      </c>
    </row>
    <row r="10696" spans="1:7" x14ac:dyDescent="0.25">
      <c r="A10696" t="s">
        <v>311</v>
      </c>
      <c r="B10696" t="s">
        <v>314</v>
      </c>
      <c r="C10696" t="s">
        <v>448</v>
      </c>
      <c r="D10696" s="34">
        <v>45870</v>
      </c>
      <c r="E10696">
        <v>453.15</v>
      </c>
      <c r="F10696" s="24">
        <v>18.36</v>
      </c>
      <c r="G10696" s="24">
        <f t="shared" si="167"/>
        <v>471.51</v>
      </c>
    </row>
    <row r="10697" spans="1:7" x14ac:dyDescent="0.25">
      <c r="A10697" t="s">
        <v>311</v>
      </c>
      <c r="B10697" t="s">
        <v>314</v>
      </c>
      <c r="C10697" t="s">
        <v>449</v>
      </c>
      <c r="D10697" s="34">
        <v>45870</v>
      </c>
      <c r="E10697">
        <v>453.15</v>
      </c>
      <c r="F10697" s="24">
        <v>18.36</v>
      </c>
      <c r="G10697" s="24">
        <f t="shared" si="167"/>
        <v>471.51</v>
      </c>
    </row>
    <row r="10698" spans="1:7" x14ac:dyDescent="0.25">
      <c r="A10698" t="s">
        <v>311</v>
      </c>
      <c r="B10698" t="s">
        <v>314</v>
      </c>
      <c r="C10698" t="s">
        <v>450</v>
      </c>
      <c r="D10698" s="34">
        <v>45870</v>
      </c>
      <c r="E10698">
        <v>453.15</v>
      </c>
      <c r="F10698" s="24">
        <v>18.36</v>
      </c>
      <c r="G10698" s="24">
        <f t="shared" si="167"/>
        <v>471.51</v>
      </c>
    </row>
    <row r="10699" spans="1:7" x14ac:dyDescent="0.25">
      <c r="A10699" t="s">
        <v>311</v>
      </c>
      <c r="B10699" t="s">
        <v>314</v>
      </c>
      <c r="C10699" t="s">
        <v>451</v>
      </c>
      <c r="D10699" s="34">
        <v>45870</v>
      </c>
      <c r="E10699">
        <v>453.15</v>
      </c>
      <c r="F10699" s="24">
        <v>18.36</v>
      </c>
      <c r="G10699" s="24">
        <f t="shared" si="167"/>
        <v>471.51</v>
      </c>
    </row>
    <row r="10700" spans="1:7" x14ac:dyDescent="0.25">
      <c r="A10700" t="s">
        <v>311</v>
      </c>
      <c r="B10700" t="s">
        <v>314</v>
      </c>
      <c r="C10700" t="s">
        <v>452</v>
      </c>
      <c r="D10700" s="34">
        <v>45870</v>
      </c>
      <c r="E10700">
        <v>453.15</v>
      </c>
      <c r="F10700" s="24">
        <v>18.36</v>
      </c>
      <c r="G10700" s="24">
        <f t="shared" si="167"/>
        <v>471.51</v>
      </c>
    </row>
    <row r="10701" spans="1:7" x14ac:dyDescent="0.25">
      <c r="A10701" t="s">
        <v>311</v>
      </c>
      <c r="B10701" t="s">
        <v>314</v>
      </c>
      <c r="C10701" t="s">
        <v>453</v>
      </c>
      <c r="D10701" s="34">
        <v>45870</v>
      </c>
      <c r="E10701">
        <v>453.15</v>
      </c>
      <c r="F10701" s="24">
        <v>18.36</v>
      </c>
      <c r="G10701" s="24">
        <f t="shared" si="167"/>
        <v>471.51</v>
      </c>
    </row>
    <row r="10702" spans="1:7" x14ac:dyDescent="0.25">
      <c r="A10702" t="s">
        <v>311</v>
      </c>
      <c r="B10702" t="s">
        <v>314</v>
      </c>
      <c r="C10702" t="s">
        <v>454</v>
      </c>
      <c r="D10702" s="34">
        <v>45870</v>
      </c>
      <c r="E10702">
        <v>453.15</v>
      </c>
      <c r="F10702" s="24">
        <v>18.36</v>
      </c>
      <c r="G10702" s="24">
        <f t="shared" si="167"/>
        <v>471.51</v>
      </c>
    </row>
    <row r="10703" spans="1:7" x14ac:dyDescent="0.25">
      <c r="A10703" t="s">
        <v>311</v>
      </c>
      <c r="B10703" t="s">
        <v>314</v>
      </c>
      <c r="C10703" t="s">
        <v>455</v>
      </c>
      <c r="D10703" s="34">
        <v>45870</v>
      </c>
      <c r="E10703">
        <v>453.15</v>
      </c>
      <c r="F10703" s="24">
        <v>18.36</v>
      </c>
      <c r="G10703" s="24">
        <f t="shared" si="167"/>
        <v>471.51</v>
      </c>
    </row>
    <row r="10704" spans="1:7" x14ac:dyDescent="0.25">
      <c r="A10704" t="s">
        <v>311</v>
      </c>
      <c r="B10704" t="s">
        <v>314</v>
      </c>
      <c r="C10704" t="s">
        <v>456</v>
      </c>
      <c r="D10704" s="34">
        <v>45870</v>
      </c>
      <c r="E10704">
        <v>453.15</v>
      </c>
      <c r="F10704" s="24">
        <v>18.36</v>
      </c>
      <c r="G10704" s="24">
        <f t="shared" si="167"/>
        <v>471.51</v>
      </c>
    </row>
    <row r="10705" spans="1:7" x14ac:dyDescent="0.25">
      <c r="A10705" t="s">
        <v>311</v>
      </c>
      <c r="B10705" t="s">
        <v>314</v>
      </c>
      <c r="C10705" t="s">
        <v>457</v>
      </c>
      <c r="D10705" s="34">
        <v>45870</v>
      </c>
      <c r="E10705">
        <v>453.15</v>
      </c>
      <c r="F10705" s="24">
        <v>18.36</v>
      </c>
      <c r="G10705" s="24">
        <f t="shared" si="167"/>
        <v>471.51</v>
      </c>
    </row>
    <row r="10706" spans="1:7" x14ac:dyDescent="0.25">
      <c r="A10706" t="s">
        <v>311</v>
      </c>
      <c r="B10706" t="s">
        <v>314</v>
      </c>
      <c r="C10706" t="s">
        <v>458</v>
      </c>
      <c r="D10706" s="34">
        <v>45870</v>
      </c>
      <c r="E10706">
        <v>453.15</v>
      </c>
      <c r="F10706" s="24">
        <v>18.36</v>
      </c>
      <c r="G10706" s="24">
        <f t="shared" si="167"/>
        <v>471.51</v>
      </c>
    </row>
    <row r="10707" spans="1:7" x14ac:dyDescent="0.25">
      <c r="A10707" t="s">
        <v>311</v>
      </c>
      <c r="B10707" t="s">
        <v>314</v>
      </c>
      <c r="C10707" t="s">
        <v>459</v>
      </c>
      <c r="D10707" s="34">
        <v>45870</v>
      </c>
      <c r="E10707">
        <v>453.15</v>
      </c>
      <c r="F10707" s="24">
        <v>18.36</v>
      </c>
      <c r="G10707" s="24">
        <f t="shared" si="167"/>
        <v>471.51</v>
      </c>
    </row>
    <row r="10708" spans="1:7" x14ac:dyDescent="0.25">
      <c r="A10708" t="s">
        <v>311</v>
      </c>
      <c r="B10708" t="s">
        <v>314</v>
      </c>
      <c r="C10708" t="s">
        <v>460</v>
      </c>
      <c r="D10708" s="34">
        <v>45870</v>
      </c>
      <c r="E10708">
        <v>453.15</v>
      </c>
      <c r="F10708" s="24">
        <v>18.36</v>
      </c>
      <c r="G10708" s="24">
        <f t="shared" si="167"/>
        <v>471.51</v>
      </c>
    </row>
    <row r="10709" spans="1:7" x14ac:dyDescent="0.25">
      <c r="A10709" t="s">
        <v>311</v>
      </c>
      <c r="B10709" t="s">
        <v>314</v>
      </c>
      <c r="C10709" t="s">
        <v>461</v>
      </c>
      <c r="D10709" s="34">
        <v>45870</v>
      </c>
      <c r="E10709">
        <v>453.15</v>
      </c>
      <c r="F10709" s="24">
        <v>18.36</v>
      </c>
      <c r="G10709" s="24">
        <f t="shared" si="167"/>
        <v>471.51</v>
      </c>
    </row>
    <row r="10710" spans="1:7" x14ac:dyDescent="0.25">
      <c r="A10710" t="s">
        <v>311</v>
      </c>
      <c r="B10710" t="s">
        <v>314</v>
      </c>
      <c r="C10710" t="s">
        <v>462</v>
      </c>
      <c r="D10710" s="34">
        <v>45870</v>
      </c>
      <c r="E10710">
        <v>453.15</v>
      </c>
      <c r="F10710" s="24">
        <v>18.36</v>
      </c>
      <c r="G10710" s="24">
        <f t="shared" si="167"/>
        <v>471.51</v>
      </c>
    </row>
    <row r="10711" spans="1:7" x14ac:dyDescent="0.25">
      <c r="A10711" t="s">
        <v>311</v>
      </c>
      <c r="B10711" t="s">
        <v>314</v>
      </c>
      <c r="C10711" t="s">
        <v>463</v>
      </c>
      <c r="D10711" s="34">
        <v>45870</v>
      </c>
      <c r="E10711">
        <v>453.15</v>
      </c>
      <c r="F10711" s="24">
        <v>18.36</v>
      </c>
      <c r="G10711" s="24">
        <f t="shared" si="167"/>
        <v>471.51</v>
      </c>
    </row>
    <row r="10712" spans="1:7" x14ac:dyDescent="0.25">
      <c r="A10712" t="s">
        <v>311</v>
      </c>
      <c r="B10712" t="s">
        <v>314</v>
      </c>
      <c r="C10712" t="s">
        <v>464</v>
      </c>
      <c r="D10712" s="34">
        <v>45870</v>
      </c>
      <c r="E10712">
        <v>453.15</v>
      </c>
      <c r="F10712" s="24">
        <v>18.36</v>
      </c>
      <c r="G10712" s="24">
        <f t="shared" si="167"/>
        <v>471.51</v>
      </c>
    </row>
    <row r="10713" spans="1:7" x14ac:dyDescent="0.25">
      <c r="A10713" t="s">
        <v>311</v>
      </c>
      <c r="B10713" t="s">
        <v>314</v>
      </c>
      <c r="C10713" t="s">
        <v>465</v>
      </c>
      <c r="D10713" s="34">
        <v>45870</v>
      </c>
      <c r="E10713">
        <v>453.15</v>
      </c>
      <c r="F10713" s="24">
        <v>18.36</v>
      </c>
      <c r="G10713" s="24">
        <f t="shared" si="167"/>
        <v>471.51</v>
      </c>
    </row>
    <row r="10714" spans="1:7" x14ac:dyDescent="0.25">
      <c r="A10714" t="s">
        <v>311</v>
      </c>
      <c r="B10714" t="s">
        <v>314</v>
      </c>
      <c r="C10714" t="s">
        <v>466</v>
      </c>
      <c r="D10714" s="34">
        <v>45870</v>
      </c>
      <c r="E10714">
        <v>453.15</v>
      </c>
      <c r="F10714" s="24">
        <v>18.36</v>
      </c>
      <c r="G10714" s="24">
        <f t="shared" si="167"/>
        <v>471.51</v>
      </c>
    </row>
    <row r="10715" spans="1:7" x14ac:dyDescent="0.25">
      <c r="A10715" t="s">
        <v>311</v>
      </c>
      <c r="B10715" t="s">
        <v>314</v>
      </c>
      <c r="C10715" t="s">
        <v>467</v>
      </c>
      <c r="D10715" s="34">
        <v>45870</v>
      </c>
      <c r="E10715">
        <v>453.15</v>
      </c>
      <c r="F10715" s="24">
        <v>18.36</v>
      </c>
      <c r="G10715" s="24">
        <f t="shared" si="167"/>
        <v>471.51</v>
      </c>
    </row>
    <row r="10716" spans="1:7" x14ac:dyDescent="0.25">
      <c r="A10716" t="s">
        <v>311</v>
      </c>
      <c r="B10716" t="s">
        <v>314</v>
      </c>
      <c r="C10716" t="s">
        <v>468</v>
      </c>
      <c r="D10716" s="34">
        <v>45870</v>
      </c>
      <c r="E10716">
        <v>453.15</v>
      </c>
      <c r="F10716" s="24">
        <v>18.36</v>
      </c>
      <c r="G10716" s="24">
        <f t="shared" si="167"/>
        <v>471.51</v>
      </c>
    </row>
    <row r="10717" spans="1:7" x14ac:dyDescent="0.25">
      <c r="A10717" t="s">
        <v>311</v>
      </c>
      <c r="B10717" t="s">
        <v>314</v>
      </c>
      <c r="C10717" t="s">
        <v>469</v>
      </c>
      <c r="D10717" s="34">
        <v>45870</v>
      </c>
      <c r="E10717">
        <v>453.15</v>
      </c>
      <c r="F10717" s="24">
        <v>18.36</v>
      </c>
      <c r="G10717" s="24">
        <f t="shared" si="167"/>
        <v>471.51</v>
      </c>
    </row>
    <row r="10718" spans="1:7" x14ac:dyDescent="0.25">
      <c r="A10718" t="s">
        <v>311</v>
      </c>
      <c r="B10718" t="s">
        <v>314</v>
      </c>
      <c r="C10718" t="s">
        <v>470</v>
      </c>
      <c r="D10718" s="34">
        <v>45870</v>
      </c>
      <c r="E10718">
        <v>453.15</v>
      </c>
      <c r="F10718" s="24">
        <v>18.36</v>
      </c>
      <c r="G10718" s="24">
        <f t="shared" si="167"/>
        <v>471.51</v>
      </c>
    </row>
    <row r="10719" spans="1:7" x14ac:dyDescent="0.25">
      <c r="A10719" t="s">
        <v>311</v>
      </c>
      <c r="B10719" t="s">
        <v>314</v>
      </c>
      <c r="C10719" t="s">
        <v>471</v>
      </c>
      <c r="D10719" s="34">
        <v>45870</v>
      </c>
      <c r="E10719">
        <v>453.15</v>
      </c>
      <c r="F10719" s="24">
        <v>18.36</v>
      </c>
      <c r="G10719" s="24">
        <f t="shared" si="167"/>
        <v>471.51</v>
      </c>
    </row>
    <row r="10720" spans="1:7" x14ac:dyDescent="0.25">
      <c r="A10720" t="s">
        <v>311</v>
      </c>
      <c r="B10720" t="s">
        <v>314</v>
      </c>
      <c r="C10720" t="s">
        <v>472</v>
      </c>
      <c r="D10720" s="34">
        <v>45870</v>
      </c>
      <c r="E10720">
        <v>453.15</v>
      </c>
      <c r="F10720" s="24">
        <v>18.36</v>
      </c>
      <c r="G10720" s="24">
        <f t="shared" si="167"/>
        <v>471.51</v>
      </c>
    </row>
    <row r="10721" spans="1:7" x14ac:dyDescent="0.25">
      <c r="A10721" t="s">
        <v>311</v>
      </c>
      <c r="B10721" t="s">
        <v>314</v>
      </c>
      <c r="C10721" t="s">
        <v>473</v>
      </c>
      <c r="D10721" s="34">
        <v>45870</v>
      </c>
      <c r="E10721">
        <v>453.15</v>
      </c>
      <c r="F10721" s="24">
        <v>18.36</v>
      </c>
      <c r="G10721" s="24">
        <f t="shared" si="167"/>
        <v>471.51</v>
      </c>
    </row>
    <row r="10722" spans="1:7" x14ac:dyDescent="0.25">
      <c r="A10722" t="s">
        <v>311</v>
      </c>
      <c r="B10722" t="s">
        <v>314</v>
      </c>
      <c r="C10722" t="s">
        <v>474</v>
      </c>
      <c r="D10722" s="34">
        <v>45870</v>
      </c>
      <c r="E10722">
        <v>453.15</v>
      </c>
      <c r="F10722" s="24">
        <v>18.36</v>
      </c>
      <c r="G10722" s="24">
        <f t="shared" si="167"/>
        <v>471.51</v>
      </c>
    </row>
    <row r="10723" spans="1:7" x14ac:dyDescent="0.25">
      <c r="A10723" t="s">
        <v>311</v>
      </c>
      <c r="B10723" t="s">
        <v>314</v>
      </c>
      <c r="C10723" t="s">
        <v>475</v>
      </c>
      <c r="D10723" s="34">
        <v>45870</v>
      </c>
      <c r="E10723">
        <v>453.15</v>
      </c>
      <c r="F10723" s="24">
        <v>18.36</v>
      </c>
      <c r="G10723" s="24">
        <f t="shared" si="167"/>
        <v>471.51</v>
      </c>
    </row>
    <row r="10724" spans="1:7" x14ac:dyDescent="0.25">
      <c r="A10724" t="s">
        <v>311</v>
      </c>
      <c r="B10724" t="s">
        <v>314</v>
      </c>
      <c r="C10724" t="s">
        <v>476</v>
      </c>
      <c r="D10724" s="34">
        <v>45870</v>
      </c>
      <c r="E10724">
        <v>451.67</v>
      </c>
      <c r="F10724" s="24">
        <v>18.309999999999999</v>
      </c>
      <c r="G10724" s="24">
        <f t="shared" si="167"/>
        <v>469.98</v>
      </c>
    </row>
    <row r="10725" spans="1:7" x14ac:dyDescent="0.25">
      <c r="A10725" t="s">
        <v>311</v>
      </c>
      <c r="B10725" t="s">
        <v>314</v>
      </c>
      <c r="C10725" t="s">
        <v>477</v>
      </c>
      <c r="D10725" s="34">
        <v>45870</v>
      </c>
      <c r="E10725">
        <v>453.15</v>
      </c>
      <c r="F10725" s="24">
        <v>18.36</v>
      </c>
      <c r="G10725" s="24">
        <f t="shared" si="167"/>
        <v>471.51</v>
      </c>
    </row>
    <row r="10726" spans="1:7" x14ac:dyDescent="0.25">
      <c r="A10726" t="s">
        <v>311</v>
      </c>
      <c r="B10726" t="s">
        <v>314</v>
      </c>
      <c r="C10726" t="s">
        <v>478</v>
      </c>
      <c r="D10726" s="34">
        <v>45870</v>
      </c>
      <c r="E10726">
        <v>453.15</v>
      </c>
      <c r="F10726" s="24">
        <v>18.36</v>
      </c>
      <c r="G10726" s="24">
        <f t="shared" si="167"/>
        <v>471.51</v>
      </c>
    </row>
    <row r="10727" spans="1:7" x14ac:dyDescent="0.25">
      <c r="A10727" t="s">
        <v>311</v>
      </c>
      <c r="B10727" t="s">
        <v>314</v>
      </c>
      <c r="C10727" t="s">
        <v>479</v>
      </c>
      <c r="D10727" s="34">
        <v>45870</v>
      </c>
      <c r="E10727">
        <v>453.15</v>
      </c>
      <c r="F10727" s="24">
        <v>18.36</v>
      </c>
      <c r="G10727" s="24">
        <f t="shared" si="167"/>
        <v>471.51</v>
      </c>
    </row>
    <row r="10728" spans="1:7" x14ac:dyDescent="0.25">
      <c r="A10728" t="s">
        <v>311</v>
      </c>
      <c r="B10728" t="s">
        <v>314</v>
      </c>
      <c r="C10728" t="s">
        <v>480</v>
      </c>
      <c r="D10728" s="34">
        <v>45870</v>
      </c>
      <c r="E10728">
        <v>453.15</v>
      </c>
      <c r="F10728" s="24">
        <v>18.36</v>
      </c>
      <c r="G10728" s="24">
        <f t="shared" si="167"/>
        <v>471.51</v>
      </c>
    </row>
    <row r="10729" spans="1:7" x14ac:dyDescent="0.25">
      <c r="A10729" t="s">
        <v>311</v>
      </c>
      <c r="B10729" t="s">
        <v>314</v>
      </c>
      <c r="C10729" t="s">
        <v>481</v>
      </c>
      <c r="D10729" s="34">
        <v>45870</v>
      </c>
      <c r="E10729">
        <v>451.67</v>
      </c>
      <c r="F10729" s="24">
        <v>18.309999999999999</v>
      </c>
      <c r="G10729" s="24">
        <f t="shared" si="167"/>
        <v>469.98</v>
      </c>
    </row>
    <row r="10730" spans="1:7" x14ac:dyDescent="0.25">
      <c r="A10730" t="s">
        <v>311</v>
      </c>
      <c r="B10730" t="s">
        <v>314</v>
      </c>
      <c r="C10730" t="s">
        <v>482</v>
      </c>
      <c r="D10730" s="34">
        <v>45870</v>
      </c>
      <c r="E10730">
        <v>451.67</v>
      </c>
      <c r="F10730" s="24">
        <v>18.309999999999999</v>
      </c>
      <c r="G10730" s="24">
        <f t="shared" si="167"/>
        <v>469.98</v>
      </c>
    </row>
    <row r="10731" spans="1:7" x14ac:dyDescent="0.25">
      <c r="A10731" t="s">
        <v>311</v>
      </c>
      <c r="B10731" t="s">
        <v>314</v>
      </c>
      <c r="C10731" t="s">
        <v>483</v>
      </c>
      <c r="D10731" s="34">
        <v>45870</v>
      </c>
      <c r="E10731">
        <v>451.67</v>
      </c>
      <c r="F10731" s="24">
        <v>18.309999999999999</v>
      </c>
      <c r="G10731" s="24">
        <f t="shared" si="167"/>
        <v>469.98</v>
      </c>
    </row>
    <row r="10732" spans="1:7" x14ac:dyDescent="0.25">
      <c r="A10732" t="s">
        <v>311</v>
      </c>
      <c r="B10732" t="s">
        <v>314</v>
      </c>
      <c r="C10732" t="s">
        <v>484</v>
      </c>
      <c r="D10732" s="34">
        <v>45870</v>
      </c>
      <c r="E10732">
        <v>451.67</v>
      </c>
      <c r="F10732" s="24">
        <v>18.309999999999999</v>
      </c>
      <c r="G10732" s="24">
        <f t="shared" si="167"/>
        <v>469.98</v>
      </c>
    </row>
    <row r="10733" spans="1:7" x14ac:dyDescent="0.25">
      <c r="A10733" t="s">
        <v>311</v>
      </c>
      <c r="B10733" t="s">
        <v>314</v>
      </c>
      <c r="C10733" t="s">
        <v>485</v>
      </c>
      <c r="D10733" s="34">
        <v>45870</v>
      </c>
      <c r="E10733">
        <v>451.67</v>
      </c>
      <c r="F10733" s="24">
        <v>18.309999999999999</v>
      </c>
      <c r="G10733" s="24">
        <f t="shared" si="167"/>
        <v>469.98</v>
      </c>
    </row>
    <row r="10734" spans="1:7" x14ac:dyDescent="0.25">
      <c r="A10734" t="s">
        <v>311</v>
      </c>
      <c r="B10734" t="s">
        <v>314</v>
      </c>
      <c r="C10734" t="s">
        <v>486</v>
      </c>
      <c r="D10734" s="34">
        <v>45870</v>
      </c>
      <c r="E10734">
        <v>451.67</v>
      </c>
      <c r="F10734" s="24">
        <v>18.309999999999999</v>
      </c>
      <c r="G10734" s="24">
        <f t="shared" si="167"/>
        <v>469.98</v>
      </c>
    </row>
    <row r="10735" spans="1:7" x14ac:dyDescent="0.25">
      <c r="A10735" t="s">
        <v>311</v>
      </c>
      <c r="B10735" t="s">
        <v>314</v>
      </c>
      <c r="C10735" t="s">
        <v>487</v>
      </c>
      <c r="D10735" s="34">
        <v>45870</v>
      </c>
      <c r="E10735">
        <v>451.67</v>
      </c>
      <c r="F10735" s="24">
        <v>18.309999999999999</v>
      </c>
      <c r="G10735" s="24">
        <f t="shared" si="167"/>
        <v>469.98</v>
      </c>
    </row>
    <row r="10736" spans="1:7" x14ac:dyDescent="0.25">
      <c r="A10736" t="s">
        <v>311</v>
      </c>
      <c r="B10736" t="s">
        <v>314</v>
      </c>
      <c r="C10736" t="s">
        <v>488</v>
      </c>
      <c r="D10736" s="34">
        <v>45870</v>
      </c>
      <c r="E10736">
        <v>451.67</v>
      </c>
      <c r="F10736" s="24">
        <v>18.309999999999999</v>
      </c>
      <c r="G10736" s="24">
        <f t="shared" si="167"/>
        <v>469.98</v>
      </c>
    </row>
    <row r="10737" spans="1:7" x14ac:dyDescent="0.25">
      <c r="A10737" t="s">
        <v>311</v>
      </c>
      <c r="B10737" t="s">
        <v>314</v>
      </c>
      <c r="C10737" t="s">
        <v>489</v>
      </c>
      <c r="D10737" s="34">
        <v>45870</v>
      </c>
      <c r="E10737">
        <v>451.67</v>
      </c>
      <c r="F10737" s="24">
        <v>18.309999999999999</v>
      </c>
      <c r="G10737" s="24">
        <f t="shared" si="167"/>
        <v>469.98</v>
      </c>
    </row>
    <row r="10738" spans="1:7" x14ac:dyDescent="0.25">
      <c r="A10738" t="s">
        <v>311</v>
      </c>
      <c r="B10738" t="s">
        <v>314</v>
      </c>
      <c r="C10738" t="s">
        <v>490</v>
      </c>
      <c r="D10738" s="34">
        <v>45870</v>
      </c>
      <c r="E10738">
        <v>451.67</v>
      </c>
      <c r="F10738" s="24">
        <v>18.309999999999999</v>
      </c>
      <c r="G10738" s="24">
        <f t="shared" si="167"/>
        <v>469.98</v>
      </c>
    </row>
    <row r="10739" spans="1:7" x14ac:dyDescent="0.25">
      <c r="A10739" t="s">
        <v>311</v>
      </c>
      <c r="B10739" t="s">
        <v>314</v>
      </c>
      <c r="C10739" t="s">
        <v>491</v>
      </c>
      <c r="D10739" s="34">
        <v>45870</v>
      </c>
      <c r="E10739">
        <v>451.67</v>
      </c>
      <c r="F10739" s="24">
        <v>18.309999999999999</v>
      </c>
      <c r="G10739" s="24">
        <f t="shared" si="167"/>
        <v>469.98</v>
      </c>
    </row>
    <row r="10740" spans="1:7" x14ac:dyDescent="0.25">
      <c r="A10740" t="s">
        <v>311</v>
      </c>
      <c r="B10740" t="s">
        <v>314</v>
      </c>
      <c r="C10740" t="s">
        <v>492</v>
      </c>
      <c r="D10740" s="34">
        <v>45870</v>
      </c>
      <c r="E10740">
        <v>451.67</v>
      </c>
      <c r="F10740" s="24">
        <v>18.309999999999999</v>
      </c>
      <c r="G10740" s="24">
        <f t="shared" si="167"/>
        <v>469.98</v>
      </c>
    </row>
    <row r="10741" spans="1:7" x14ac:dyDescent="0.25">
      <c r="A10741" t="s">
        <v>311</v>
      </c>
      <c r="B10741" t="s">
        <v>314</v>
      </c>
      <c r="C10741" t="s">
        <v>493</v>
      </c>
      <c r="D10741" s="34">
        <v>45870</v>
      </c>
      <c r="E10741">
        <v>451.67</v>
      </c>
      <c r="F10741" s="24">
        <v>18.309999999999999</v>
      </c>
      <c r="G10741" s="24">
        <f t="shared" si="167"/>
        <v>469.98</v>
      </c>
    </row>
    <row r="10742" spans="1:7" x14ac:dyDescent="0.25">
      <c r="A10742" t="s">
        <v>311</v>
      </c>
      <c r="B10742" t="s">
        <v>314</v>
      </c>
      <c r="C10742" t="s">
        <v>494</v>
      </c>
      <c r="D10742" s="34">
        <v>45870</v>
      </c>
      <c r="E10742">
        <v>451.67</v>
      </c>
      <c r="F10742" s="24">
        <v>18.309999999999999</v>
      </c>
      <c r="G10742" s="24">
        <f t="shared" si="167"/>
        <v>469.98</v>
      </c>
    </row>
    <row r="10743" spans="1:7" x14ac:dyDescent="0.25">
      <c r="A10743" t="s">
        <v>311</v>
      </c>
      <c r="B10743" t="s">
        <v>314</v>
      </c>
      <c r="C10743" t="s">
        <v>495</v>
      </c>
      <c r="D10743" s="34">
        <v>45870</v>
      </c>
      <c r="E10743">
        <v>451.67</v>
      </c>
      <c r="F10743" s="24">
        <v>18.309999999999999</v>
      </c>
      <c r="G10743" s="24">
        <f t="shared" si="167"/>
        <v>469.98</v>
      </c>
    </row>
    <row r="10744" spans="1:7" x14ac:dyDescent="0.25">
      <c r="A10744" t="s">
        <v>311</v>
      </c>
      <c r="B10744" t="s">
        <v>314</v>
      </c>
      <c r="C10744" t="s">
        <v>496</v>
      </c>
      <c r="D10744" s="34">
        <v>45870</v>
      </c>
      <c r="E10744">
        <v>451.67</v>
      </c>
      <c r="F10744" s="24">
        <v>18.309999999999999</v>
      </c>
      <c r="G10744" s="24">
        <f t="shared" si="167"/>
        <v>469.98</v>
      </c>
    </row>
    <row r="10745" spans="1:7" x14ac:dyDescent="0.25">
      <c r="A10745" t="s">
        <v>311</v>
      </c>
      <c r="B10745" t="s">
        <v>314</v>
      </c>
      <c r="C10745" t="s">
        <v>497</v>
      </c>
      <c r="D10745" s="34">
        <v>45870</v>
      </c>
      <c r="E10745">
        <v>451.67</v>
      </c>
      <c r="F10745" s="24">
        <v>18.309999999999999</v>
      </c>
      <c r="G10745" s="24">
        <f t="shared" si="167"/>
        <v>469.98</v>
      </c>
    </row>
    <row r="10746" spans="1:7" x14ac:dyDescent="0.25">
      <c r="A10746" t="s">
        <v>311</v>
      </c>
      <c r="B10746" t="s">
        <v>314</v>
      </c>
      <c r="C10746" t="s">
        <v>498</v>
      </c>
      <c r="D10746" s="34">
        <v>45870</v>
      </c>
      <c r="E10746">
        <v>451.67</v>
      </c>
      <c r="F10746" s="24">
        <v>18.309999999999999</v>
      </c>
      <c r="G10746" s="24">
        <f t="shared" si="167"/>
        <v>469.98</v>
      </c>
    </row>
    <row r="10747" spans="1:7" x14ac:dyDescent="0.25">
      <c r="A10747" t="s">
        <v>311</v>
      </c>
      <c r="B10747" t="s">
        <v>314</v>
      </c>
      <c r="C10747" t="s">
        <v>499</v>
      </c>
      <c r="D10747" s="34">
        <v>45870</v>
      </c>
      <c r="E10747">
        <v>451.67</v>
      </c>
      <c r="F10747" s="24">
        <v>18.309999999999999</v>
      </c>
      <c r="G10747" s="24">
        <f t="shared" si="167"/>
        <v>469.98</v>
      </c>
    </row>
    <row r="10748" spans="1:7" x14ac:dyDescent="0.25">
      <c r="A10748" t="s">
        <v>311</v>
      </c>
      <c r="B10748" t="s">
        <v>314</v>
      </c>
      <c r="C10748" t="s">
        <v>500</v>
      </c>
      <c r="D10748" s="34">
        <v>45870</v>
      </c>
      <c r="E10748">
        <v>451.67</v>
      </c>
      <c r="F10748" s="24">
        <v>18.309999999999999</v>
      </c>
      <c r="G10748" s="24">
        <f t="shared" si="167"/>
        <v>469.98</v>
      </c>
    </row>
    <row r="10749" spans="1:7" x14ac:dyDescent="0.25">
      <c r="A10749" t="s">
        <v>311</v>
      </c>
      <c r="B10749" t="s">
        <v>314</v>
      </c>
      <c r="C10749" t="s">
        <v>501</v>
      </c>
      <c r="D10749" s="34">
        <v>45870</v>
      </c>
      <c r="E10749">
        <v>451.67</v>
      </c>
      <c r="F10749" s="24">
        <v>18.309999999999999</v>
      </c>
      <c r="G10749" s="24">
        <f t="shared" si="167"/>
        <v>469.98</v>
      </c>
    </row>
    <row r="10750" spans="1:7" x14ac:dyDescent="0.25">
      <c r="A10750" t="s">
        <v>311</v>
      </c>
      <c r="B10750" t="s">
        <v>314</v>
      </c>
      <c r="C10750" t="s">
        <v>502</v>
      </c>
      <c r="D10750" s="34">
        <v>45870</v>
      </c>
      <c r="E10750">
        <v>451.67</v>
      </c>
      <c r="F10750" s="24">
        <v>18.309999999999999</v>
      </c>
      <c r="G10750" s="24">
        <f t="shared" si="167"/>
        <v>469.98</v>
      </c>
    </row>
    <row r="10751" spans="1:7" x14ac:dyDescent="0.25">
      <c r="A10751" t="s">
        <v>311</v>
      </c>
      <c r="B10751" t="s">
        <v>314</v>
      </c>
      <c r="C10751" t="s">
        <v>503</v>
      </c>
      <c r="D10751" s="34">
        <v>45870</v>
      </c>
      <c r="E10751">
        <v>451.67</v>
      </c>
      <c r="F10751" s="24">
        <v>18.309999999999999</v>
      </c>
      <c r="G10751" s="24">
        <f t="shared" si="167"/>
        <v>469.98</v>
      </c>
    </row>
    <row r="10752" spans="1:7" x14ac:dyDescent="0.25">
      <c r="A10752" t="s">
        <v>311</v>
      </c>
      <c r="B10752" t="s">
        <v>314</v>
      </c>
      <c r="C10752" t="s">
        <v>504</v>
      </c>
      <c r="D10752" s="34">
        <v>45870</v>
      </c>
      <c r="E10752">
        <v>451.67</v>
      </c>
      <c r="F10752" s="24">
        <v>18.309999999999999</v>
      </c>
      <c r="G10752" s="24">
        <f t="shared" si="167"/>
        <v>469.98</v>
      </c>
    </row>
    <row r="10753" spans="1:7" x14ac:dyDescent="0.25">
      <c r="A10753" t="s">
        <v>311</v>
      </c>
      <c r="B10753" t="s">
        <v>314</v>
      </c>
      <c r="C10753" t="s">
        <v>505</v>
      </c>
      <c r="D10753" s="34">
        <v>45870</v>
      </c>
      <c r="E10753">
        <v>451.67</v>
      </c>
      <c r="F10753" s="24">
        <v>18.309999999999999</v>
      </c>
      <c r="G10753" s="24">
        <f t="shared" si="167"/>
        <v>469.98</v>
      </c>
    </row>
    <row r="10754" spans="1:7" x14ac:dyDescent="0.25">
      <c r="A10754" t="s">
        <v>311</v>
      </c>
      <c r="B10754" t="s">
        <v>312</v>
      </c>
      <c r="C10754" t="s">
        <v>313</v>
      </c>
      <c r="D10754" s="34">
        <v>45901</v>
      </c>
      <c r="E10754">
        <v>994152.63</v>
      </c>
      <c r="F10754" s="24">
        <v>204339.47</v>
      </c>
      <c r="G10754" s="24">
        <f t="shared" si="167"/>
        <v>1198492.1000000001</v>
      </c>
    </row>
    <row r="10755" spans="1:7" x14ac:dyDescent="0.25">
      <c r="A10755" t="s">
        <v>311</v>
      </c>
      <c r="B10755" t="s">
        <v>314</v>
      </c>
      <c r="C10755" t="s">
        <v>315</v>
      </c>
      <c r="D10755" s="34">
        <v>45901</v>
      </c>
      <c r="E10755">
        <v>453.06</v>
      </c>
      <c r="F10755" s="24">
        <v>16.920000000000002</v>
      </c>
      <c r="G10755" s="24">
        <f t="shared" ref="G10755:G10818" si="168">SUM(E10755:F10755)</f>
        <v>469.98</v>
      </c>
    </row>
    <row r="10756" spans="1:7" x14ac:dyDescent="0.25">
      <c r="A10756" t="s">
        <v>311</v>
      </c>
      <c r="B10756" t="s">
        <v>314</v>
      </c>
      <c r="C10756" t="s">
        <v>316</v>
      </c>
      <c r="D10756" s="34">
        <v>45901</v>
      </c>
      <c r="E10756">
        <v>454.54</v>
      </c>
      <c r="F10756" s="24">
        <v>16.97</v>
      </c>
      <c r="G10756" s="24">
        <f t="shared" si="168"/>
        <v>471.51</v>
      </c>
    </row>
    <row r="10757" spans="1:7" x14ac:dyDescent="0.25">
      <c r="A10757" t="s">
        <v>311</v>
      </c>
      <c r="B10757" t="s">
        <v>314</v>
      </c>
      <c r="C10757" t="s">
        <v>317</v>
      </c>
      <c r="D10757" s="34">
        <v>45901</v>
      </c>
      <c r="E10757">
        <v>453.06</v>
      </c>
      <c r="F10757" s="24">
        <v>16.920000000000002</v>
      </c>
      <c r="G10757" s="24">
        <f t="shared" si="168"/>
        <v>469.98</v>
      </c>
    </row>
    <row r="10758" spans="1:7" x14ac:dyDescent="0.25">
      <c r="A10758" t="s">
        <v>311</v>
      </c>
      <c r="B10758" t="s">
        <v>314</v>
      </c>
      <c r="C10758" t="s">
        <v>318</v>
      </c>
      <c r="D10758" s="34">
        <v>45901</v>
      </c>
      <c r="E10758">
        <v>454.54</v>
      </c>
      <c r="F10758" s="24">
        <v>16.97</v>
      </c>
      <c r="G10758" s="24">
        <f t="shared" si="168"/>
        <v>471.51</v>
      </c>
    </row>
    <row r="10759" spans="1:7" x14ac:dyDescent="0.25">
      <c r="A10759" t="s">
        <v>311</v>
      </c>
      <c r="B10759" t="s">
        <v>314</v>
      </c>
      <c r="C10759" t="s">
        <v>319</v>
      </c>
      <c r="D10759" s="34">
        <v>45901</v>
      </c>
      <c r="E10759">
        <v>454.54</v>
      </c>
      <c r="F10759" s="24">
        <v>16.97</v>
      </c>
      <c r="G10759" s="24">
        <f t="shared" si="168"/>
        <v>471.51</v>
      </c>
    </row>
    <row r="10760" spans="1:7" x14ac:dyDescent="0.25">
      <c r="A10760" t="s">
        <v>311</v>
      </c>
      <c r="B10760" t="s">
        <v>314</v>
      </c>
      <c r="C10760" t="s">
        <v>320</v>
      </c>
      <c r="D10760" s="34">
        <v>45901</v>
      </c>
      <c r="E10760">
        <v>454.54</v>
      </c>
      <c r="F10760" s="24">
        <v>16.97</v>
      </c>
      <c r="G10760" s="24">
        <f t="shared" si="168"/>
        <v>471.51</v>
      </c>
    </row>
    <row r="10761" spans="1:7" x14ac:dyDescent="0.25">
      <c r="A10761" t="s">
        <v>311</v>
      </c>
      <c r="B10761" t="s">
        <v>314</v>
      </c>
      <c r="C10761" t="s">
        <v>321</v>
      </c>
      <c r="D10761" s="34">
        <v>45901</v>
      </c>
      <c r="E10761">
        <v>453.06</v>
      </c>
      <c r="F10761" s="24">
        <v>16.920000000000002</v>
      </c>
      <c r="G10761" s="24">
        <f t="shared" si="168"/>
        <v>469.98</v>
      </c>
    </row>
    <row r="10762" spans="1:7" x14ac:dyDescent="0.25">
      <c r="A10762" t="s">
        <v>311</v>
      </c>
      <c r="B10762" t="s">
        <v>314</v>
      </c>
      <c r="C10762" t="s">
        <v>322</v>
      </c>
      <c r="D10762" s="34">
        <v>45901</v>
      </c>
      <c r="E10762">
        <v>454.54</v>
      </c>
      <c r="F10762" s="24">
        <v>16.97</v>
      </c>
      <c r="G10762" s="24">
        <f t="shared" si="168"/>
        <v>471.51</v>
      </c>
    </row>
    <row r="10763" spans="1:7" x14ac:dyDescent="0.25">
      <c r="A10763" t="s">
        <v>311</v>
      </c>
      <c r="B10763" t="s">
        <v>314</v>
      </c>
      <c r="C10763" t="s">
        <v>323</v>
      </c>
      <c r="D10763" s="34">
        <v>45901</v>
      </c>
      <c r="E10763">
        <v>453.06</v>
      </c>
      <c r="F10763" s="24">
        <v>16.920000000000002</v>
      </c>
      <c r="G10763" s="24">
        <f t="shared" si="168"/>
        <v>469.98</v>
      </c>
    </row>
    <row r="10764" spans="1:7" x14ac:dyDescent="0.25">
      <c r="A10764" t="s">
        <v>311</v>
      </c>
      <c r="B10764" t="s">
        <v>314</v>
      </c>
      <c r="C10764" t="s">
        <v>324</v>
      </c>
      <c r="D10764" s="34">
        <v>45901</v>
      </c>
      <c r="E10764">
        <v>454.54</v>
      </c>
      <c r="F10764" s="24">
        <v>16.97</v>
      </c>
      <c r="G10764" s="24">
        <f t="shared" si="168"/>
        <v>471.51</v>
      </c>
    </row>
    <row r="10765" spans="1:7" x14ac:dyDescent="0.25">
      <c r="A10765" t="s">
        <v>311</v>
      </c>
      <c r="B10765" t="s">
        <v>314</v>
      </c>
      <c r="C10765" t="s">
        <v>325</v>
      </c>
      <c r="D10765" s="34">
        <v>45901</v>
      </c>
      <c r="E10765">
        <v>453.06</v>
      </c>
      <c r="F10765" s="24">
        <v>16.920000000000002</v>
      </c>
      <c r="G10765" s="24">
        <f t="shared" si="168"/>
        <v>469.98</v>
      </c>
    </row>
    <row r="10766" spans="1:7" x14ac:dyDescent="0.25">
      <c r="A10766" t="s">
        <v>311</v>
      </c>
      <c r="B10766" t="s">
        <v>314</v>
      </c>
      <c r="C10766" t="s">
        <v>326</v>
      </c>
      <c r="D10766" s="34">
        <v>45901</v>
      </c>
      <c r="E10766">
        <v>454.54</v>
      </c>
      <c r="F10766" s="24">
        <v>16.97</v>
      </c>
      <c r="G10766" s="24">
        <f t="shared" si="168"/>
        <v>471.51</v>
      </c>
    </row>
    <row r="10767" spans="1:7" x14ac:dyDescent="0.25">
      <c r="A10767" t="s">
        <v>311</v>
      </c>
      <c r="B10767" t="s">
        <v>314</v>
      </c>
      <c r="C10767" t="s">
        <v>327</v>
      </c>
      <c r="D10767" s="34">
        <v>45901</v>
      </c>
      <c r="E10767">
        <v>454.54</v>
      </c>
      <c r="F10767" s="24">
        <v>16.97</v>
      </c>
      <c r="G10767" s="24">
        <f t="shared" si="168"/>
        <v>471.51</v>
      </c>
    </row>
    <row r="10768" spans="1:7" x14ac:dyDescent="0.25">
      <c r="A10768" t="s">
        <v>311</v>
      </c>
      <c r="B10768" t="s">
        <v>314</v>
      </c>
      <c r="C10768" t="s">
        <v>328</v>
      </c>
      <c r="D10768" s="34">
        <v>45901</v>
      </c>
      <c r="E10768">
        <v>454.54</v>
      </c>
      <c r="F10768" s="24">
        <v>16.97</v>
      </c>
      <c r="G10768" s="24">
        <f t="shared" si="168"/>
        <v>471.51</v>
      </c>
    </row>
    <row r="10769" spans="1:7" x14ac:dyDescent="0.25">
      <c r="A10769" t="s">
        <v>311</v>
      </c>
      <c r="B10769" t="s">
        <v>314</v>
      </c>
      <c r="C10769" t="s">
        <v>329</v>
      </c>
      <c r="D10769" s="34">
        <v>45901</v>
      </c>
      <c r="E10769">
        <v>454.54</v>
      </c>
      <c r="F10769" s="24">
        <v>16.97</v>
      </c>
      <c r="G10769" s="24">
        <f t="shared" si="168"/>
        <v>471.51</v>
      </c>
    </row>
    <row r="10770" spans="1:7" x14ac:dyDescent="0.25">
      <c r="A10770" t="s">
        <v>311</v>
      </c>
      <c r="B10770" t="s">
        <v>314</v>
      </c>
      <c r="C10770" t="s">
        <v>330</v>
      </c>
      <c r="D10770" s="34">
        <v>45901</v>
      </c>
      <c r="E10770">
        <v>453.06</v>
      </c>
      <c r="F10770" s="24">
        <v>16.920000000000002</v>
      </c>
      <c r="G10770" s="24">
        <f t="shared" si="168"/>
        <v>469.98</v>
      </c>
    </row>
    <row r="10771" spans="1:7" x14ac:dyDescent="0.25">
      <c r="A10771" t="s">
        <v>311</v>
      </c>
      <c r="B10771" t="s">
        <v>314</v>
      </c>
      <c r="C10771" t="s">
        <v>331</v>
      </c>
      <c r="D10771" s="34">
        <v>45901</v>
      </c>
      <c r="E10771">
        <v>454.54</v>
      </c>
      <c r="F10771" s="24">
        <v>16.97</v>
      </c>
      <c r="G10771" s="24">
        <f t="shared" si="168"/>
        <v>471.51</v>
      </c>
    </row>
    <row r="10772" spans="1:7" x14ac:dyDescent="0.25">
      <c r="A10772" t="s">
        <v>311</v>
      </c>
      <c r="B10772" t="s">
        <v>314</v>
      </c>
      <c r="C10772" t="s">
        <v>332</v>
      </c>
      <c r="D10772" s="34">
        <v>45901</v>
      </c>
      <c r="E10772">
        <v>454.54</v>
      </c>
      <c r="F10772" s="24">
        <v>16.97</v>
      </c>
      <c r="G10772" s="24">
        <f t="shared" si="168"/>
        <v>471.51</v>
      </c>
    </row>
    <row r="10773" spans="1:7" x14ac:dyDescent="0.25">
      <c r="A10773" t="s">
        <v>311</v>
      </c>
      <c r="B10773" t="s">
        <v>314</v>
      </c>
      <c r="C10773" t="s">
        <v>333</v>
      </c>
      <c r="D10773" s="34">
        <v>45901</v>
      </c>
      <c r="E10773">
        <v>454.54</v>
      </c>
      <c r="F10773" s="24">
        <v>16.97</v>
      </c>
      <c r="G10773" s="24">
        <f t="shared" si="168"/>
        <v>471.51</v>
      </c>
    </row>
    <row r="10774" spans="1:7" x14ac:dyDescent="0.25">
      <c r="A10774" t="s">
        <v>311</v>
      </c>
      <c r="B10774" t="s">
        <v>314</v>
      </c>
      <c r="C10774" t="s">
        <v>334</v>
      </c>
      <c r="D10774" s="34">
        <v>45901</v>
      </c>
      <c r="E10774">
        <v>453.06</v>
      </c>
      <c r="F10774" s="24">
        <v>16.920000000000002</v>
      </c>
      <c r="G10774" s="24">
        <f t="shared" si="168"/>
        <v>469.98</v>
      </c>
    </row>
    <row r="10775" spans="1:7" x14ac:dyDescent="0.25">
      <c r="A10775" t="s">
        <v>311</v>
      </c>
      <c r="B10775" t="s">
        <v>314</v>
      </c>
      <c r="C10775" t="s">
        <v>335</v>
      </c>
      <c r="D10775" s="34">
        <v>45901</v>
      </c>
      <c r="E10775">
        <v>454.54</v>
      </c>
      <c r="F10775" s="24">
        <v>16.97</v>
      </c>
      <c r="G10775" s="24">
        <f t="shared" si="168"/>
        <v>471.51</v>
      </c>
    </row>
    <row r="10776" spans="1:7" x14ac:dyDescent="0.25">
      <c r="A10776" t="s">
        <v>311</v>
      </c>
      <c r="B10776" t="s">
        <v>314</v>
      </c>
      <c r="C10776" t="s">
        <v>336</v>
      </c>
      <c r="D10776" s="34">
        <v>45901</v>
      </c>
      <c r="E10776">
        <v>454.54</v>
      </c>
      <c r="F10776" s="24">
        <v>16.97</v>
      </c>
      <c r="G10776" s="24">
        <f t="shared" si="168"/>
        <v>471.51</v>
      </c>
    </row>
    <row r="10777" spans="1:7" x14ac:dyDescent="0.25">
      <c r="A10777" t="s">
        <v>311</v>
      </c>
      <c r="B10777" t="s">
        <v>314</v>
      </c>
      <c r="C10777" t="s">
        <v>337</v>
      </c>
      <c r="D10777" s="34">
        <v>45901</v>
      </c>
      <c r="E10777">
        <v>453.06</v>
      </c>
      <c r="F10777" s="24">
        <v>16.920000000000002</v>
      </c>
      <c r="G10777" s="24">
        <f t="shared" si="168"/>
        <v>469.98</v>
      </c>
    </row>
    <row r="10778" spans="1:7" x14ac:dyDescent="0.25">
      <c r="A10778" t="s">
        <v>311</v>
      </c>
      <c r="B10778" t="s">
        <v>314</v>
      </c>
      <c r="C10778" t="s">
        <v>338</v>
      </c>
      <c r="D10778" s="34">
        <v>45901</v>
      </c>
      <c r="E10778">
        <v>453.06</v>
      </c>
      <c r="F10778" s="24">
        <v>16.920000000000002</v>
      </c>
      <c r="G10778" s="24">
        <f t="shared" si="168"/>
        <v>469.98</v>
      </c>
    </row>
    <row r="10779" spans="1:7" x14ac:dyDescent="0.25">
      <c r="A10779" t="s">
        <v>311</v>
      </c>
      <c r="B10779" t="s">
        <v>314</v>
      </c>
      <c r="C10779" t="s">
        <v>339</v>
      </c>
      <c r="D10779" s="34">
        <v>45901</v>
      </c>
      <c r="E10779">
        <v>453.06</v>
      </c>
      <c r="F10779" s="24">
        <v>16.920000000000002</v>
      </c>
      <c r="G10779" s="24">
        <f t="shared" si="168"/>
        <v>469.98</v>
      </c>
    </row>
    <row r="10780" spans="1:7" x14ac:dyDescent="0.25">
      <c r="A10780" t="s">
        <v>311</v>
      </c>
      <c r="B10780" t="s">
        <v>314</v>
      </c>
      <c r="C10780" t="s">
        <v>340</v>
      </c>
      <c r="D10780" s="34">
        <v>45901</v>
      </c>
      <c r="E10780">
        <v>453.06</v>
      </c>
      <c r="F10780" s="24">
        <v>16.920000000000002</v>
      </c>
      <c r="G10780" s="24">
        <f t="shared" si="168"/>
        <v>469.98</v>
      </c>
    </row>
    <row r="10781" spans="1:7" x14ac:dyDescent="0.25">
      <c r="A10781" t="s">
        <v>311</v>
      </c>
      <c r="B10781" t="s">
        <v>314</v>
      </c>
      <c r="C10781" t="s">
        <v>341</v>
      </c>
      <c r="D10781" s="34">
        <v>45901</v>
      </c>
      <c r="E10781">
        <v>453.06</v>
      </c>
      <c r="F10781" s="24">
        <v>16.920000000000002</v>
      </c>
      <c r="G10781" s="24">
        <f t="shared" si="168"/>
        <v>469.98</v>
      </c>
    </row>
    <row r="10782" spans="1:7" x14ac:dyDescent="0.25">
      <c r="A10782" t="s">
        <v>311</v>
      </c>
      <c r="B10782" t="s">
        <v>314</v>
      </c>
      <c r="C10782" t="s">
        <v>342</v>
      </c>
      <c r="D10782" s="34">
        <v>45901</v>
      </c>
      <c r="E10782">
        <v>453.06</v>
      </c>
      <c r="F10782" s="24">
        <v>16.920000000000002</v>
      </c>
      <c r="G10782" s="24">
        <f t="shared" si="168"/>
        <v>469.98</v>
      </c>
    </row>
    <row r="10783" spans="1:7" x14ac:dyDescent="0.25">
      <c r="A10783" t="s">
        <v>311</v>
      </c>
      <c r="B10783" t="s">
        <v>314</v>
      </c>
      <c r="C10783" t="s">
        <v>343</v>
      </c>
      <c r="D10783" s="34">
        <v>45901</v>
      </c>
      <c r="E10783">
        <v>453.06</v>
      </c>
      <c r="F10783" s="24">
        <v>16.920000000000002</v>
      </c>
      <c r="G10783" s="24">
        <f t="shared" si="168"/>
        <v>469.98</v>
      </c>
    </row>
    <row r="10784" spans="1:7" x14ac:dyDescent="0.25">
      <c r="A10784" t="s">
        <v>311</v>
      </c>
      <c r="B10784" t="s">
        <v>314</v>
      </c>
      <c r="C10784" t="s">
        <v>344</v>
      </c>
      <c r="D10784" s="34">
        <v>45901</v>
      </c>
      <c r="E10784">
        <v>453.06</v>
      </c>
      <c r="F10784" s="24">
        <v>16.920000000000002</v>
      </c>
      <c r="G10784" s="24">
        <f t="shared" si="168"/>
        <v>469.98</v>
      </c>
    </row>
    <row r="10785" spans="1:7" x14ac:dyDescent="0.25">
      <c r="A10785" t="s">
        <v>311</v>
      </c>
      <c r="B10785" t="s">
        <v>314</v>
      </c>
      <c r="C10785" t="s">
        <v>345</v>
      </c>
      <c r="D10785" s="34">
        <v>45901</v>
      </c>
      <c r="E10785">
        <v>453.06</v>
      </c>
      <c r="F10785" s="24">
        <v>16.920000000000002</v>
      </c>
      <c r="G10785" s="24">
        <f t="shared" si="168"/>
        <v>469.98</v>
      </c>
    </row>
    <row r="10786" spans="1:7" x14ac:dyDescent="0.25">
      <c r="A10786" t="s">
        <v>311</v>
      </c>
      <c r="B10786" t="s">
        <v>314</v>
      </c>
      <c r="C10786" t="s">
        <v>346</v>
      </c>
      <c r="D10786" s="34">
        <v>45901</v>
      </c>
      <c r="E10786">
        <v>453.06</v>
      </c>
      <c r="F10786" s="24">
        <v>16.920000000000002</v>
      </c>
      <c r="G10786" s="24">
        <f t="shared" si="168"/>
        <v>469.98</v>
      </c>
    </row>
    <row r="10787" spans="1:7" x14ac:dyDescent="0.25">
      <c r="A10787" t="s">
        <v>311</v>
      </c>
      <c r="B10787" t="s">
        <v>314</v>
      </c>
      <c r="C10787" t="s">
        <v>347</v>
      </c>
      <c r="D10787" s="34">
        <v>45901</v>
      </c>
      <c r="E10787">
        <v>453.06</v>
      </c>
      <c r="F10787" s="24">
        <v>16.920000000000002</v>
      </c>
      <c r="G10787" s="24">
        <f t="shared" si="168"/>
        <v>469.98</v>
      </c>
    </row>
    <row r="10788" spans="1:7" x14ac:dyDescent="0.25">
      <c r="A10788" t="s">
        <v>311</v>
      </c>
      <c r="B10788" t="s">
        <v>314</v>
      </c>
      <c r="C10788" t="s">
        <v>348</v>
      </c>
      <c r="D10788" s="34">
        <v>45901</v>
      </c>
      <c r="E10788">
        <v>453.06</v>
      </c>
      <c r="F10788" s="24">
        <v>16.920000000000002</v>
      </c>
      <c r="G10788" s="24">
        <f t="shared" si="168"/>
        <v>469.98</v>
      </c>
    </row>
    <row r="10789" spans="1:7" x14ac:dyDescent="0.25">
      <c r="A10789" t="s">
        <v>311</v>
      </c>
      <c r="B10789" t="s">
        <v>314</v>
      </c>
      <c r="C10789" t="s">
        <v>349</v>
      </c>
      <c r="D10789" s="34">
        <v>45901</v>
      </c>
      <c r="E10789">
        <v>454.54</v>
      </c>
      <c r="F10789" s="24">
        <v>16.97</v>
      </c>
      <c r="G10789" s="24">
        <f t="shared" si="168"/>
        <v>471.51</v>
      </c>
    </row>
    <row r="10790" spans="1:7" x14ac:dyDescent="0.25">
      <c r="A10790" t="s">
        <v>311</v>
      </c>
      <c r="B10790" t="s">
        <v>314</v>
      </c>
      <c r="C10790" t="s">
        <v>350</v>
      </c>
      <c r="D10790" s="34">
        <v>45901</v>
      </c>
      <c r="E10790">
        <v>453.06</v>
      </c>
      <c r="F10790" s="24">
        <v>16.920000000000002</v>
      </c>
      <c r="G10790" s="24">
        <f t="shared" si="168"/>
        <v>469.98</v>
      </c>
    </row>
    <row r="10791" spans="1:7" x14ac:dyDescent="0.25">
      <c r="A10791" t="s">
        <v>311</v>
      </c>
      <c r="B10791" t="s">
        <v>314</v>
      </c>
      <c r="C10791" t="s">
        <v>351</v>
      </c>
      <c r="D10791" s="34">
        <v>45901</v>
      </c>
      <c r="E10791">
        <v>454.54</v>
      </c>
      <c r="F10791" s="24">
        <v>16.97</v>
      </c>
      <c r="G10791" s="24">
        <f t="shared" si="168"/>
        <v>471.51</v>
      </c>
    </row>
    <row r="10792" spans="1:7" x14ac:dyDescent="0.25">
      <c r="A10792" t="s">
        <v>311</v>
      </c>
      <c r="B10792" t="s">
        <v>314</v>
      </c>
      <c r="C10792" t="s">
        <v>352</v>
      </c>
      <c r="D10792" s="34">
        <v>45901</v>
      </c>
      <c r="E10792">
        <v>454.54</v>
      </c>
      <c r="F10792" s="24">
        <v>16.97</v>
      </c>
      <c r="G10792" s="24">
        <f t="shared" si="168"/>
        <v>471.51</v>
      </c>
    </row>
    <row r="10793" spans="1:7" x14ac:dyDescent="0.25">
      <c r="A10793" t="s">
        <v>311</v>
      </c>
      <c r="B10793" t="s">
        <v>314</v>
      </c>
      <c r="C10793" t="s">
        <v>353</v>
      </c>
      <c r="D10793" s="34">
        <v>45901</v>
      </c>
      <c r="E10793">
        <v>453.06</v>
      </c>
      <c r="F10793" s="24">
        <v>16.920000000000002</v>
      </c>
      <c r="G10793" s="24">
        <f t="shared" si="168"/>
        <v>469.98</v>
      </c>
    </row>
    <row r="10794" spans="1:7" x14ac:dyDescent="0.25">
      <c r="A10794" t="s">
        <v>311</v>
      </c>
      <c r="B10794" t="s">
        <v>314</v>
      </c>
      <c r="C10794" t="s">
        <v>354</v>
      </c>
      <c r="D10794" s="34">
        <v>45901</v>
      </c>
      <c r="E10794">
        <v>454.54</v>
      </c>
      <c r="F10794" s="24">
        <v>16.97</v>
      </c>
      <c r="G10794" s="24">
        <f t="shared" si="168"/>
        <v>471.51</v>
      </c>
    </row>
    <row r="10795" spans="1:7" x14ac:dyDescent="0.25">
      <c r="A10795" t="s">
        <v>311</v>
      </c>
      <c r="B10795" t="s">
        <v>314</v>
      </c>
      <c r="C10795" t="s">
        <v>355</v>
      </c>
      <c r="D10795" s="34">
        <v>45901</v>
      </c>
      <c r="E10795">
        <v>454.54</v>
      </c>
      <c r="F10795" s="24">
        <v>16.97</v>
      </c>
      <c r="G10795" s="24">
        <f t="shared" si="168"/>
        <v>471.51</v>
      </c>
    </row>
    <row r="10796" spans="1:7" x14ac:dyDescent="0.25">
      <c r="A10796" t="s">
        <v>311</v>
      </c>
      <c r="B10796" t="s">
        <v>314</v>
      </c>
      <c r="C10796" t="s">
        <v>356</v>
      </c>
      <c r="D10796" s="34">
        <v>45901</v>
      </c>
      <c r="E10796">
        <v>454.54</v>
      </c>
      <c r="F10796" s="24">
        <v>16.97</v>
      </c>
      <c r="G10796" s="24">
        <f t="shared" si="168"/>
        <v>471.51</v>
      </c>
    </row>
    <row r="10797" spans="1:7" x14ac:dyDescent="0.25">
      <c r="A10797" t="s">
        <v>311</v>
      </c>
      <c r="B10797" t="s">
        <v>314</v>
      </c>
      <c r="C10797" t="s">
        <v>357</v>
      </c>
      <c r="D10797" s="34">
        <v>45901</v>
      </c>
      <c r="E10797">
        <v>454.54</v>
      </c>
      <c r="F10797" s="24">
        <v>16.97</v>
      </c>
      <c r="G10797" s="24">
        <f t="shared" si="168"/>
        <v>471.51</v>
      </c>
    </row>
    <row r="10798" spans="1:7" x14ac:dyDescent="0.25">
      <c r="A10798" t="s">
        <v>311</v>
      </c>
      <c r="B10798" t="s">
        <v>314</v>
      </c>
      <c r="C10798" t="s">
        <v>358</v>
      </c>
      <c r="D10798" s="34">
        <v>45901</v>
      </c>
      <c r="E10798">
        <v>454.54</v>
      </c>
      <c r="F10798" s="24">
        <v>16.97</v>
      </c>
      <c r="G10798" s="24">
        <f t="shared" si="168"/>
        <v>471.51</v>
      </c>
    </row>
    <row r="10799" spans="1:7" x14ac:dyDescent="0.25">
      <c r="A10799" t="s">
        <v>311</v>
      </c>
      <c r="B10799" t="s">
        <v>314</v>
      </c>
      <c r="C10799" t="s">
        <v>359</v>
      </c>
      <c r="D10799" s="34">
        <v>45901</v>
      </c>
      <c r="E10799">
        <v>454.54</v>
      </c>
      <c r="F10799" s="24">
        <v>16.97</v>
      </c>
      <c r="G10799" s="24">
        <f t="shared" si="168"/>
        <v>471.51</v>
      </c>
    </row>
    <row r="10800" spans="1:7" x14ac:dyDescent="0.25">
      <c r="A10800" t="s">
        <v>311</v>
      </c>
      <c r="B10800" t="s">
        <v>314</v>
      </c>
      <c r="C10800" t="s">
        <v>360</v>
      </c>
      <c r="D10800" s="34">
        <v>45901</v>
      </c>
      <c r="E10800">
        <v>454.54</v>
      </c>
      <c r="F10800" s="24">
        <v>16.97</v>
      </c>
      <c r="G10800" s="24">
        <f t="shared" si="168"/>
        <v>471.51</v>
      </c>
    </row>
    <row r="10801" spans="1:7" x14ac:dyDescent="0.25">
      <c r="A10801" t="s">
        <v>311</v>
      </c>
      <c r="B10801" t="s">
        <v>314</v>
      </c>
      <c r="C10801" t="s">
        <v>361</v>
      </c>
      <c r="D10801" s="34">
        <v>45901</v>
      </c>
      <c r="E10801">
        <v>454.54</v>
      </c>
      <c r="F10801" s="24">
        <v>16.97</v>
      </c>
      <c r="G10801" s="24">
        <f t="shared" si="168"/>
        <v>471.51</v>
      </c>
    </row>
    <row r="10802" spans="1:7" x14ac:dyDescent="0.25">
      <c r="A10802" t="s">
        <v>311</v>
      </c>
      <c r="B10802" t="s">
        <v>314</v>
      </c>
      <c r="C10802" t="s">
        <v>362</v>
      </c>
      <c r="D10802" s="34">
        <v>45901</v>
      </c>
      <c r="E10802">
        <v>454.54</v>
      </c>
      <c r="F10802" s="24">
        <v>16.97</v>
      </c>
      <c r="G10802" s="24">
        <f t="shared" si="168"/>
        <v>471.51</v>
      </c>
    </row>
    <row r="10803" spans="1:7" x14ac:dyDescent="0.25">
      <c r="A10803" t="s">
        <v>311</v>
      </c>
      <c r="B10803" t="s">
        <v>314</v>
      </c>
      <c r="C10803" t="s">
        <v>363</v>
      </c>
      <c r="D10803" s="34">
        <v>45901</v>
      </c>
      <c r="E10803">
        <v>454.54</v>
      </c>
      <c r="F10803" s="24">
        <v>16.97</v>
      </c>
      <c r="G10803" s="24">
        <f t="shared" si="168"/>
        <v>471.51</v>
      </c>
    </row>
    <row r="10804" spans="1:7" x14ac:dyDescent="0.25">
      <c r="A10804" t="s">
        <v>311</v>
      </c>
      <c r="B10804" t="s">
        <v>314</v>
      </c>
      <c r="C10804" t="s">
        <v>364</v>
      </c>
      <c r="D10804" s="34">
        <v>45901</v>
      </c>
      <c r="E10804">
        <v>454.54</v>
      </c>
      <c r="F10804" s="24">
        <v>16.97</v>
      </c>
      <c r="G10804" s="24">
        <f t="shared" si="168"/>
        <v>471.51</v>
      </c>
    </row>
    <row r="10805" spans="1:7" x14ac:dyDescent="0.25">
      <c r="A10805" t="s">
        <v>311</v>
      </c>
      <c r="B10805" t="s">
        <v>314</v>
      </c>
      <c r="C10805" t="s">
        <v>365</v>
      </c>
      <c r="D10805" s="34">
        <v>45901</v>
      </c>
      <c r="E10805">
        <v>454.54</v>
      </c>
      <c r="F10805" s="24">
        <v>16.97</v>
      </c>
      <c r="G10805" s="24">
        <f t="shared" si="168"/>
        <v>471.51</v>
      </c>
    </row>
    <row r="10806" spans="1:7" x14ac:dyDescent="0.25">
      <c r="A10806" t="s">
        <v>311</v>
      </c>
      <c r="B10806" t="s">
        <v>314</v>
      </c>
      <c r="C10806" t="s">
        <v>366</v>
      </c>
      <c r="D10806" s="34">
        <v>45901</v>
      </c>
      <c r="E10806">
        <v>454.54</v>
      </c>
      <c r="F10806" s="24">
        <v>16.97</v>
      </c>
      <c r="G10806" s="24">
        <f t="shared" si="168"/>
        <v>471.51</v>
      </c>
    </row>
    <row r="10807" spans="1:7" x14ac:dyDescent="0.25">
      <c r="A10807" t="s">
        <v>311</v>
      </c>
      <c r="B10807" t="s">
        <v>314</v>
      </c>
      <c r="C10807" t="s">
        <v>367</v>
      </c>
      <c r="D10807" s="34">
        <v>45901</v>
      </c>
      <c r="E10807">
        <v>453.06</v>
      </c>
      <c r="F10807" s="24">
        <v>16.920000000000002</v>
      </c>
      <c r="G10807" s="24">
        <f t="shared" si="168"/>
        <v>469.98</v>
      </c>
    </row>
    <row r="10808" spans="1:7" x14ac:dyDescent="0.25">
      <c r="A10808" t="s">
        <v>311</v>
      </c>
      <c r="B10808" t="s">
        <v>314</v>
      </c>
      <c r="C10808" t="s">
        <v>368</v>
      </c>
      <c r="D10808" s="34">
        <v>45901</v>
      </c>
      <c r="E10808">
        <v>454.54</v>
      </c>
      <c r="F10808" s="24">
        <v>16.97</v>
      </c>
      <c r="G10808" s="24">
        <f t="shared" si="168"/>
        <v>471.51</v>
      </c>
    </row>
    <row r="10809" spans="1:7" x14ac:dyDescent="0.25">
      <c r="A10809" t="s">
        <v>311</v>
      </c>
      <c r="B10809" t="s">
        <v>314</v>
      </c>
      <c r="C10809" t="s">
        <v>369</v>
      </c>
      <c r="D10809" s="34">
        <v>45901</v>
      </c>
      <c r="E10809">
        <v>454.54</v>
      </c>
      <c r="F10809" s="24">
        <v>16.97</v>
      </c>
      <c r="G10809" s="24">
        <f t="shared" si="168"/>
        <v>471.51</v>
      </c>
    </row>
    <row r="10810" spans="1:7" x14ac:dyDescent="0.25">
      <c r="A10810" t="s">
        <v>311</v>
      </c>
      <c r="B10810" t="s">
        <v>314</v>
      </c>
      <c r="C10810" t="s">
        <v>370</v>
      </c>
      <c r="D10810" s="34">
        <v>45901</v>
      </c>
      <c r="E10810">
        <v>454.54</v>
      </c>
      <c r="F10810" s="24">
        <v>16.97</v>
      </c>
      <c r="G10810" s="24">
        <f t="shared" si="168"/>
        <v>471.51</v>
      </c>
    </row>
    <row r="10811" spans="1:7" x14ac:dyDescent="0.25">
      <c r="A10811" t="s">
        <v>311</v>
      </c>
      <c r="B10811" t="s">
        <v>314</v>
      </c>
      <c r="C10811" t="s">
        <v>371</v>
      </c>
      <c r="D10811" s="34">
        <v>45901</v>
      </c>
      <c r="E10811">
        <v>454.54</v>
      </c>
      <c r="F10811" s="24">
        <v>16.97</v>
      </c>
      <c r="G10811" s="24">
        <f t="shared" si="168"/>
        <v>471.51</v>
      </c>
    </row>
    <row r="10812" spans="1:7" x14ac:dyDescent="0.25">
      <c r="A10812" t="s">
        <v>311</v>
      </c>
      <c r="B10812" t="s">
        <v>314</v>
      </c>
      <c r="C10812" t="s">
        <v>372</v>
      </c>
      <c r="D10812" s="34">
        <v>45901</v>
      </c>
      <c r="E10812">
        <v>454.54</v>
      </c>
      <c r="F10812" s="24">
        <v>16.97</v>
      </c>
      <c r="G10812" s="24">
        <f t="shared" si="168"/>
        <v>471.51</v>
      </c>
    </row>
    <row r="10813" spans="1:7" x14ac:dyDescent="0.25">
      <c r="A10813" t="s">
        <v>311</v>
      </c>
      <c r="B10813" t="s">
        <v>314</v>
      </c>
      <c r="C10813" t="s">
        <v>373</v>
      </c>
      <c r="D10813" s="34">
        <v>45901</v>
      </c>
      <c r="E10813">
        <v>454.54</v>
      </c>
      <c r="F10813" s="24">
        <v>16.97</v>
      </c>
      <c r="G10813" s="24">
        <f t="shared" si="168"/>
        <v>471.51</v>
      </c>
    </row>
    <row r="10814" spans="1:7" x14ac:dyDescent="0.25">
      <c r="A10814" t="s">
        <v>311</v>
      </c>
      <c r="B10814" t="s">
        <v>314</v>
      </c>
      <c r="C10814" t="s">
        <v>374</v>
      </c>
      <c r="D10814" s="34">
        <v>45901</v>
      </c>
      <c r="E10814">
        <v>453.06</v>
      </c>
      <c r="F10814" s="24">
        <v>16.920000000000002</v>
      </c>
      <c r="G10814" s="24">
        <f t="shared" si="168"/>
        <v>469.98</v>
      </c>
    </row>
    <row r="10815" spans="1:7" x14ac:dyDescent="0.25">
      <c r="A10815" t="s">
        <v>311</v>
      </c>
      <c r="B10815" t="s">
        <v>314</v>
      </c>
      <c r="C10815" t="s">
        <v>375</v>
      </c>
      <c r="D10815" s="34">
        <v>45901</v>
      </c>
      <c r="E10815">
        <v>454.54</v>
      </c>
      <c r="F10815" s="24">
        <v>16.97</v>
      </c>
      <c r="G10815" s="24">
        <f t="shared" si="168"/>
        <v>471.51</v>
      </c>
    </row>
    <row r="10816" spans="1:7" x14ac:dyDescent="0.25">
      <c r="A10816" t="s">
        <v>311</v>
      </c>
      <c r="B10816" t="s">
        <v>314</v>
      </c>
      <c r="C10816" t="s">
        <v>376</v>
      </c>
      <c r="D10816" s="34">
        <v>45901</v>
      </c>
      <c r="E10816">
        <v>454.54</v>
      </c>
      <c r="F10816" s="24">
        <v>16.97</v>
      </c>
      <c r="G10816" s="24">
        <f t="shared" si="168"/>
        <v>471.51</v>
      </c>
    </row>
    <row r="10817" spans="1:7" x14ac:dyDescent="0.25">
      <c r="A10817" t="s">
        <v>311</v>
      </c>
      <c r="B10817" t="s">
        <v>314</v>
      </c>
      <c r="C10817" t="s">
        <v>377</v>
      </c>
      <c r="D10817" s="34">
        <v>45901</v>
      </c>
      <c r="E10817">
        <v>454.54</v>
      </c>
      <c r="F10817" s="24">
        <v>16.97</v>
      </c>
      <c r="G10817" s="24">
        <f t="shared" si="168"/>
        <v>471.51</v>
      </c>
    </row>
    <row r="10818" spans="1:7" x14ac:dyDescent="0.25">
      <c r="A10818" t="s">
        <v>311</v>
      </c>
      <c r="B10818" t="s">
        <v>314</v>
      </c>
      <c r="C10818" t="s">
        <v>378</v>
      </c>
      <c r="D10818" s="34">
        <v>45901</v>
      </c>
      <c r="E10818">
        <v>454.54</v>
      </c>
      <c r="F10818" s="24">
        <v>16.97</v>
      </c>
      <c r="G10818" s="24">
        <f t="shared" si="168"/>
        <v>471.51</v>
      </c>
    </row>
    <row r="10819" spans="1:7" x14ac:dyDescent="0.25">
      <c r="A10819" t="s">
        <v>311</v>
      </c>
      <c r="B10819" t="s">
        <v>314</v>
      </c>
      <c r="C10819" t="s">
        <v>379</v>
      </c>
      <c r="D10819" s="34">
        <v>45901</v>
      </c>
      <c r="E10819">
        <v>453.06</v>
      </c>
      <c r="F10819" s="24">
        <v>16.920000000000002</v>
      </c>
      <c r="G10819" s="24">
        <f t="shared" ref="G10819:G10882" si="169">SUM(E10819:F10819)</f>
        <v>469.98</v>
      </c>
    </row>
    <row r="10820" spans="1:7" x14ac:dyDescent="0.25">
      <c r="A10820" t="s">
        <v>311</v>
      </c>
      <c r="B10820" t="s">
        <v>314</v>
      </c>
      <c r="C10820" t="s">
        <v>380</v>
      </c>
      <c r="D10820" s="34">
        <v>45901</v>
      </c>
      <c r="E10820">
        <v>453.06</v>
      </c>
      <c r="F10820" s="24">
        <v>16.920000000000002</v>
      </c>
      <c r="G10820" s="24">
        <f t="shared" si="169"/>
        <v>469.98</v>
      </c>
    </row>
    <row r="10821" spans="1:7" x14ac:dyDescent="0.25">
      <c r="A10821" t="s">
        <v>311</v>
      </c>
      <c r="B10821" t="s">
        <v>314</v>
      </c>
      <c r="C10821" t="s">
        <v>381</v>
      </c>
      <c r="D10821" s="34">
        <v>45901</v>
      </c>
      <c r="E10821">
        <v>453.06</v>
      </c>
      <c r="F10821" s="24">
        <v>16.920000000000002</v>
      </c>
      <c r="G10821" s="24">
        <f t="shared" si="169"/>
        <v>469.98</v>
      </c>
    </row>
    <row r="10822" spans="1:7" x14ac:dyDescent="0.25">
      <c r="A10822" t="s">
        <v>311</v>
      </c>
      <c r="B10822" t="s">
        <v>314</v>
      </c>
      <c r="C10822" t="s">
        <v>382</v>
      </c>
      <c r="D10822" s="34">
        <v>45901</v>
      </c>
      <c r="E10822">
        <v>453.06</v>
      </c>
      <c r="F10822" s="24">
        <v>16.920000000000002</v>
      </c>
      <c r="G10822" s="24">
        <f t="shared" si="169"/>
        <v>469.98</v>
      </c>
    </row>
    <row r="10823" spans="1:7" x14ac:dyDescent="0.25">
      <c r="A10823" t="s">
        <v>311</v>
      </c>
      <c r="B10823" t="s">
        <v>314</v>
      </c>
      <c r="C10823" t="s">
        <v>383</v>
      </c>
      <c r="D10823" s="34">
        <v>45901</v>
      </c>
      <c r="E10823">
        <v>453.06</v>
      </c>
      <c r="F10823" s="24">
        <v>16.920000000000002</v>
      </c>
      <c r="G10823" s="24">
        <f t="shared" si="169"/>
        <v>469.98</v>
      </c>
    </row>
    <row r="10824" spans="1:7" x14ac:dyDescent="0.25">
      <c r="A10824" t="s">
        <v>311</v>
      </c>
      <c r="B10824" t="s">
        <v>314</v>
      </c>
      <c r="C10824" t="s">
        <v>384</v>
      </c>
      <c r="D10824" s="34">
        <v>45901</v>
      </c>
      <c r="E10824">
        <v>453.06</v>
      </c>
      <c r="F10824" s="24">
        <v>16.920000000000002</v>
      </c>
      <c r="G10824" s="24">
        <f t="shared" si="169"/>
        <v>469.98</v>
      </c>
    </row>
    <row r="10825" spans="1:7" x14ac:dyDescent="0.25">
      <c r="A10825" t="s">
        <v>311</v>
      </c>
      <c r="B10825" t="s">
        <v>314</v>
      </c>
      <c r="C10825" t="s">
        <v>385</v>
      </c>
      <c r="D10825" s="34">
        <v>45901</v>
      </c>
      <c r="E10825">
        <v>453.06</v>
      </c>
      <c r="F10825" s="24">
        <v>16.920000000000002</v>
      </c>
      <c r="G10825" s="24">
        <f t="shared" si="169"/>
        <v>469.98</v>
      </c>
    </row>
    <row r="10826" spans="1:7" x14ac:dyDescent="0.25">
      <c r="A10826" t="s">
        <v>311</v>
      </c>
      <c r="B10826" t="s">
        <v>314</v>
      </c>
      <c r="C10826" t="s">
        <v>386</v>
      </c>
      <c r="D10826" s="34">
        <v>45901</v>
      </c>
      <c r="E10826">
        <v>453.06</v>
      </c>
      <c r="F10826" s="24">
        <v>16.920000000000002</v>
      </c>
      <c r="G10826" s="24">
        <f t="shared" si="169"/>
        <v>469.98</v>
      </c>
    </row>
    <row r="10827" spans="1:7" x14ac:dyDescent="0.25">
      <c r="A10827" t="s">
        <v>311</v>
      </c>
      <c r="B10827" t="s">
        <v>314</v>
      </c>
      <c r="C10827" t="s">
        <v>387</v>
      </c>
      <c r="D10827" s="34">
        <v>45901</v>
      </c>
      <c r="E10827">
        <v>453.06</v>
      </c>
      <c r="F10827" s="24">
        <v>16.920000000000002</v>
      </c>
      <c r="G10827" s="24">
        <f t="shared" si="169"/>
        <v>469.98</v>
      </c>
    </row>
    <row r="10828" spans="1:7" x14ac:dyDescent="0.25">
      <c r="A10828" t="s">
        <v>311</v>
      </c>
      <c r="B10828" t="s">
        <v>314</v>
      </c>
      <c r="C10828" t="s">
        <v>388</v>
      </c>
      <c r="D10828" s="34">
        <v>45901</v>
      </c>
      <c r="E10828">
        <v>453.06</v>
      </c>
      <c r="F10828" s="24">
        <v>16.920000000000002</v>
      </c>
      <c r="G10828" s="24">
        <f t="shared" si="169"/>
        <v>469.98</v>
      </c>
    </row>
    <row r="10829" spans="1:7" x14ac:dyDescent="0.25">
      <c r="A10829" t="s">
        <v>311</v>
      </c>
      <c r="B10829" t="s">
        <v>314</v>
      </c>
      <c r="C10829" t="s">
        <v>389</v>
      </c>
      <c r="D10829" s="34">
        <v>45901</v>
      </c>
      <c r="E10829">
        <v>453.06</v>
      </c>
      <c r="F10829" s="24">
        <v>16.920000000000002</v>
      </c>
      <c r="G10829" s="24">
        <f t="shared" si="169"/>
        <v>469.98</v>
      </c>
    </row>
    <row r="10830" spans="1:7" x14ac:dyDescent="0.25">
      <c r="A10830" t="s">
        <v>311</v>
      </c>
      <c r="B10830" t="s">
        <v>314</v>
      </c>
      <c r="C10830" t="s">
        <v>390</v>
      </c>
      <c r="D10830" s="34">
        <v>45901</v>
      </c>
      <c r="E10830">
        <v>453.06</v>
      </c>
      <c r="F10830" s="24">
        <v>16.920000000000002</v>
      </c>
      <c r="G10830" s="24">
        <f t="shared" si="169"/>
        <v>469.98</v>
      </c>
    </row>
    <row r="10831" spans="1:7" x14ac:dyDescent="0.25">
      <c r="A10831" t="s">
        <v>311</v>
      </c>
      <c r="B10831" t="s">
        <v>314</v>
      </c>
      <c r="C10831" t="s">
        <v>391</v>
      </c>
      <c r="D10831" s="34">
        <v>45901</v>
      </c>
      <c r="E10831">
        <v>453.06</v>
      </c>
      <c r="F10831" s="24">
        <v>16.920000000000002</v>
      </c>
      <c r="G10831" s="24">
        <f t="shared" si="169"/>
        <v>469.98</v>
      </c>
    </row>
    <row r="10832" spans="1:7" x14ac:dyDescent="0.25">
      <c r="A10832" t="s">
        <v>311</v>
      </c>
      <c r="B10832" t="s">
        <v>314</v>
      </c>
      <c r="C10832" t="s">
        <v>392</v>
      </c>
      <c r="D10832" s="34">
        <v>45901</v>
      </c>
      <c r="E10832">
        <v>453.06</v>
      </c>
      <c r="F10832" s="24">
        <v>16.920000000000002</v>
      </c>
      <c r="G10832" s="24">
        <f t="shared" si="169"/>
        <v>469.98</v>
      </c>
    </row>
    <row r="10833" spans="1:7" x14ac:dyDescent="0.25">
      <c r="A10833" t="s">
        <v>311</v>
      </c>
      <c r="B10833" t="s">
        <v>314</v>
      </c>
      <c r="C10833" t="s">
        <v>393</v>
      </c>
      <c r="D10833" s="34">
        <v>45901</v>
      </c>
      <c r="E10833">
        <v>453.06</v>
      </c>
      <c r="F10833" s="24">
        <v>16.920000000000002</v>
      </c>
      <c r="G10833" s="24">
        <f t="shared" si="169"/>
        <v>469.98</v>
      </c>
    </row>
    <row r="10834" spans="1:7" x14ac:dyDescent="0.25">
      <c r="A10834" t="s">
        <v>311</v>
      </c>
      <c r="B10834" t="s">
        <v>314</v>
      </c>
      <c r="C10834" t="s">
        <v>394</v>
      </c>
      <c r="D10834" s="34">
        <v>45901</v>
      </c>
      <c r="E10834">
        <v>453.06</v>
      </c>
      <c r="F10834" s="24">
        <v>16.920000000000002</v>
      </c>
      <c r="G10834" s="24">
        <f t="shared" si="169"/>
        <v>469.98</v>
      </c>
    </row>
    <row r="10835" spans="1:7" x14ac:dyDescent="0.25">
      <c r="A10835" t="s">
        <v>311</v>
      </c>
      <c r="B10835" t="s">
        <v>314</v>
      </c>
      <c r="C10835" t="s">
        <v>395</v>
      </c>
      <c r="D10835" s="34">
        <v>45901</v>
      </c>
      <c r="E10835">
        <v>453.06</v>
      </c>
      <c r="F10835" s="24">
        <v>16.920000000000002</v>
      </c>
      <c r="G10835" s="24">
        <f t="shared" si="169"/>
        <v>469.98</v>
      </c>
    </row>
    <row r="10836" spans="1:7" x14ac:dyDescent="0.25">
      <c r="A10836" t="s">
        <v>311</v>
      </c>
      <c r="B10836" t="s">
        <v>314</v>
      </c>
      <c r="C10836" t="s">
        <v>396</v>
      </c>
      <c r="D10836" s="34">
        <v>45901</v>
      </c>
      <c r="E10836">
        <v>453.06</v>
      </c>
      <c r="F10836" s="24">
        <v>16.920000000000002</v>
      </c>
      <c r="G10836" s="24">
        <f t="shared" si="169"/>
        <v>469.98</v>
      </c>
    </row>
    <row r="10837" spans="1:7" x14ac:dyDescent="0.25">
      <c r="A10837" t="s">
        <v>311</v>
      </c>
      <c r="B10837" t="s">
        <v>314</v>
      </c>
      <c r="C10837" t="s">
        <v>397</v>
      </c>
      <c r="D10837" s="34">
        <v>45901</v>
      </c>
      <c r="E10837">
        <v>453.06</v>
      </c>
      <c r="F10837" s="24">
        <v>16.920000000000002</v>
      </c>
      <c r="G10837" s="24">
        <f t="shared" si="169"/>
        <v>469.98</v>
      </c>
    </row>
    <row r="10838" spans="1:7" x14ac:dyDescent="0.25">
      <c r="A10838" t="s">
        <v>311</v>
      </c>
      <c r="B10838" t="s">
        <v>314</v>
      </c>
      <c r="C10838" t="s">
        <v>398</v>
      </c>
      <c r="D10838" s="34">
        <v>45901</v>
      </c>
      <c r="E10838">
        <v>453.06</v>
      </c>
      <c r="F10838" s="24">
        <v>16.920000000000002</v>
      </c>
      <c r="G10838" s="24">
        <f t="shared" si="169"/>
        <v>469.98</v>
      </c>
    </row>
    <row r="10839" spans="1:7" x14ac:dyDescent="0.25">
      <c r="A10839" t="s">
        <v>311</v>
      </c>
      <c r="B10839" t="s">
        <v>314</v>
      </c>
      <c r="C10839" t="s">
        <v>399</v>
      </c>
      <c r="D10839" s="34">
        <v>45901</v>
      </c>
      <c r="E10839">
        <v>453.06</v>
      </c>
      <c r="F10839" s="24">
        <v>16.920000000000002</v>
      </c>
      <c r="G10839" s="24">
        <f t="shared" si="169"/>
        <v>469.98</v>
      </c>
    </row>
    <row r="10840" spans="1:7" x14ac:dyDescent="0.25">
      <c r="A10840" t="s">
        <v>311</v>
      </c>
      <c r="B10840" t="s">
        <v>314</v>
      </c>
      <c r="C10840" t="s">
        <v>400</v>
      </c>
      <c r="D10840" s="34">
        <v>45901</v>
      </c>
      <c r="E10840">
        <v>453.06</v>
      </c>
      <c r="F10840" s="24">
        <v>16.920000000000002</v>
      </c>
      <c r="G10840" s="24">
        <f t="shared" si="169"/>
        <v>469.98</v>
      </c>
    </row>
    <row r="10841" spans="1:7" x14ac:dyDescent="0.25">
      <c r="A10841" t="s">
        <v>311</v>
      </c>
      <c r="B10841" t="s">
        <v>314</v>
      </c>
      <c r="C10841" t="s">
        <v>401</v>
      </c>
      <c r="D10841" s="34">
        <v>45901</v>
      </c>
      <c r="E10841">
        <v>453.06</v>
      </c>
      <c r="F10841" s="24">
        <v>16.920000000000002</v>
      </c>
      <c r="G10841" s="24">
        <f t="shared" si="169"/>
        <v>469.98</v>
      </c>
    </row>
    <row r="10842" spans="1:7" x14ac:dyDescent="0.25">
      <c r="A10842" t="s">
        <v>311</v>
      </c>
      <c r="B10842" t="s">
        <v>314</v>
      </c>
      <c r="C10842" t="s">
        <v>402</v>
      </c>
      <c r="D10842" s="34">
        <v>45901</v>
      </c>
      <c r="E10842">
        <v>453.06</v>
      </c>
      <c r="F10842" s="24">
        <v>16.920000000000002</v>
      </c>
      <c r="G10842" s="24">
        <f t="shared" si="169"/>
        <v>469.98</v>
      </c>
    </row>
    <row r="10843" spans="1:7" x14ac:dyDescent="0.25">
      <c r="A10843" t="s">
        <v>311</v>
      </c>
      <c r="B10843" t="s">
        <v>314</v>
      </c>
      <c r="C10843" t="s">
        <v>403</v>
      </c>
      <c r="D10843" s="34">
        <v>45901</v>
      </c>
      <c r="E10843">
        <v>453.06</v>
      </c>
      <c r="F10843" s="24">
        <v>16.920000000000002</v>
      </c>
      <c r="G10843" s="24">
        <f t="shared" si="169"/>
        <v>469.98</v>
      </c>
    </row>
    <row r="10844" spans="1:7" x14ac:dyDescent="0.25">
      <c r="A10844" t="s">
        <v>311</v>
      </c>
      <c r="B10844" t="s">
        <v>314</v>
      </c>
      <c r="C10844" t="s">
        <v>404</v>
      </c>
      <c r="D10844" s="34">
        <v>45901</v>
      </c>
      <c r="E10844">
        <v>453.06</v>
      </c>
      <c r="F10844" s="24">
        <v>16.920000000000002</v>
      </c>
      <c r="G10844" s="24">
        <f t="shared" si="169"/>
        <v>469.98</v>
      </c>
    </row>
    <row r="10845" spans="1:7" x14ac:dyDescent="0.25">
      <c r="A10845" t="s">
        <v>311</v>
      </c>
      <c r="B10845" t="s">
        <v>314</v>
      </c>
      <c r="C10845" t="s">
        <v>405</v>
      </c>
      <c r="D10845" s="34">
        <v>45901</v>
      </c>
      <c r="E10845">
        <v>453.06</v>
      </c>
      <c r="F10845" s="24">
        <v>16.920000000000002</v>
      </c>
      <c r="G10845" s="24">
        <f t="shared" si="169"/>
        <v>469.98</v>
      </c>
    </row>
    <row r="10846" spans="1:7" x14ac:dyDescent="0.25">
      <c r="A10846" t="s">
        <v>311</v>
      </c>
      <c r="B10846" t="s">
        <v>314</v>
      </c>
      <c r="C10846" t="s">
        <v>406</v>
      </c>
      <c r="D10846" s="34">
        <v>45901</v>
      </c>
      <c r="E10846">
        <v>453.06</v>
      </c>
      <c r="F10846" s="24">
        <v>16.920000000000002</v>
      </c>
      <c r="G10846" s="24">
        <f t="shared" si="169"/>
        <v>469.98</v>
      </c>
    </row>
    <row r="10847" spans="1:7" x14ac:dyDescent="0.25">
      <c r="A10847" t="s">
        <v>311</v>
      </c>
      <c r="B10847" t="s">
        <v>314</v>
      </c>
      <c r="C10847" t="s">
        <v>407</v>
      </c>
      <c r="D10847" s="34">
        <v>45901</v>
      </c>
      <c r="E10847">
        <v>453.06</v>
      </c>
      <c r="F10847" s="24">
        <v>16.920000000000002</v>
      </c>
      <c r="G10847" s="24">
        <f t="shared" si="169"/>
        <v>469.98</v>
      </c>
    </row>
    <row r="10848" spans="1:7" x14ac:dyDescent="0.25">
      <c r="A10848" t="s">
        <v>311</v>
      </c>
      <c r="B10848" t="s">
        <v>314</v>
      </c>
      <c r="C10848" t="s">
        <v>408</v>
      </c>
      <c r="D10848" s="34">
        <v>45901</v>
      </c>
      <c r="E10848">
        <v>453.06</v>
      </c>
      <c r="F10848" s="24">
        <v>16.920000000000002</v>
      </c>
      <c r="G10848" s="24">
        <f t="shared" si="169"/>
        <v>469.98</v>
      </c>
    </row>
    <row r="10849" spans="1:7" x14ac:dyDescent="0.25">
      <c r="A10849" t="s">
        <v>311</v>
      </c>
      <c r="B10849" t="s">
        <v>314</v>
      </c>
      <c r="C10849" t="s">
        <v>409</v>
      </c>
      <c r="D10849" s="34">
        <v>45901</v>
      </c>
      <c r="E10849">
        <v>453.06</v>
      </c>
      <c r="F10849" s="24">
        <v>16.920000000000002</v>
      </c>
      <c r="G10849" s="24">
        <f t="shared" si="169"/>
        <v>469.98</v>
      </c>
    </row>
    <row r="10850" spans="1:7" x14ac:dyDescent="0.25">
      <c r="A10850" t="s">
        <v>311</v>
      </c>
      <c r="B10850" t="s">
        <v>314</v>
      </c>
      <c r="C10850" t="s">
        <v>410</v>
      </c>
      <c r="D10850" s="34">
        <v>45901</v>
      </c>
      <c r="E10850">
        <v>453.06</v>
      </c>
      <c r="F10850" s="24">
        <v>16.920000000000002</v>
      </c>
      <c r="G10850" s="24">
        <f t="shared" si="169"/>
        <v>469.98</v>
      </c>
    </row>
    <row r="10851" spans="1:7" x14ac:dyDescent="0.25">
      <c r="A10851" t="s">
        <v>311</v>
      </c>
      <c r="B10851" t="s">
        <v>314</v>
      </c>
      <c r="C10851" t="s">
        <v>411</v>
      </c>
      <c r="D10851" s="34">
        <v>45901</v>
      </c>
      <c r="E10851">
        <v>453.06</v>
      </c>
      <c r="F10851" s="24">
        <v>16.920000000000002</v>
      </c>
      <c r="G10851" s="24">
        <f t="shared" si="169"/>
        <v>469.98</v>
      </c>
    </row>
    <row r="10852" spans="1:7" x14ac:dyDescent="0.25">
      <c r="A10852" t="s">
        <v>311</v>
      </c>
      <c r="B10852" t="s">
        <v>314</v>
      </c>
      <c r="C10852" t="s">
        <v>412</v>
      </c>
      <c r="D10852" s="34">
        <v>45901</v>
      </c>
      <c r="E10852">
        <v>453.06</v>
      </c>
      <c r="F10852" s="24">
        <v>16.920000000000002</v>
      </c>
      <c r="G10852" s="24">
        <f t="shared" si="169"/>
        <v>469.98</v>
      </c>
    </row>
    <row r="10853" spans="1:7" x14ac:dyDescent="0.25">
      <c r="A10853" t="s">
        <v>311</v>
      </c>
      <c r="B10853" t="s">
        <v>314</v>
      </c>
      <c r="C10853" t="s">
        <v>413</v>
      </c>
      <c r="D10853" s="34">
        <v>45901</v>
      </c>
      <c r="E10853">
        <v>453.06</v>
      </c>
      <c r="F10853" s="24">
        <v>16.920000000000002</v>
      </c>
      <c r="G10853" s="24">
        <f t="shared" si="169"/>
        <v>469.98</v>
      </c>
    </row>
    <row r="10854" spans="1:7" x14ac:dyDescent="0.25">
      <c r="A10854" t="s">
        <v>311</v>
      </c>
      <c r="B10854" t="s">
        <v>314</v>
      </c>
      <c r="C10854" t="s">
        <v>414</v>
      </c>
      <c r="D10854" s="34">
        <v>45901</v>
      </c>
      <c r="E10854">
        <v>453.06</v>
      </c>
      <c r="F10854" s="24">
        <v>16.920000000000002</v>
      </c>
      <c r="G10854" s="24">
        <f t="shared" si="169"/>
        <v>469.98</v>
      </c>
    </row>
    <row r="10855" spans="1:7" x14ac:dyDescent="0.25">
      <c r="A10855" t="s">
        <v>311</v>
      </c>
      <c r="B10855" t="s">
        <v>314</v>
      </c>
      <c r="C10855" t="s">
        <v>415</v>
      </c>
      <c r="D10855" s="34">
        <v>45901</v>
      </c>
      <c r="E10855">
        <v>453.06</v>
      </c>
      <c r="F10855" s="24">
        <v>16.920000000000002</v>
      </c>
      <c r="G10855" s="24">
        <f t="shared" si="169"/>
        <v>469.98</v>
      </c>
    </row>
    <row r="10856" spans="1:7" x14ac:dyDescent="0.25">
      <c r="A10856" t="s">
        <v>311</v>
      </c>
      <c r="B10856" t="s">
        <v>314</v>
      </c>
      <c r="C10856" t="s">
        <v>416</v>
      </c>
      <c r="D10856" s="34">
        <v>45901</v>
      </c>
      <c r="E10856">
        <v>453.06</v>
      </c>
      <c r="F10856" s="24">
        <v>16.920000000000002</v>
      </c>
      <c r="G10856" s="24">
        <f t="shared" si="169"/>
        <v>469.98</v>
      </c>
    </row>
    <row r="10857" spans="1:7" x14ac:dyDescent="0.25">
      <c r="A10857" t="s">
        <v>311</v>
      </c>
      <c r="B10857" t="s">
        <v>314</v>
      </c>
      <c r="C10857" t="s">
        <v>417</v>
      </c>
      <c r="D10857" s="34">
        <v>45901</v>
      </c>
      <c r="E10857">
        <v>453.06</v>
      </c>
      <c r="F10857" s="24">
        <v>16.920000000000002</v>
      </c>
      <c r="G10857" s="24">
        <f t="shared" si="169"/>
        <v>469.98</v>
      </c>
    </row>
    <row r="10858" spans="1:7" x14ac:dyDescent="0.25">
      <c r="A10858" t="s">
        <v>311</v>
      </c>
      <c r="B10858" t="s">
        <v>314</v>
      </c>
      <c r="C10858" t="s">
        <v>418</v>
      </c>
      <c r="D10858" s="34">
        <v>45901</v>
      </c>
      <c r="E10858">
        <v>453.06</v>
      </c>
      <c r="F10858" s="24">
        <v>16.920000000000002</v>
      </c>
      <c r="G10858" s="24">
        <f t="shared" si="169"/>
        <v>469.98</v>
      </c>
    </row>
    <row r="10859" spans="1:7" x14ac:dyDescent="0.25">
      <c r="A10859" t="s">
        <v>311</v>
      </c>
      <c r="B10859" t="s">
        <v>314</v>
      </c>
      <c r="C10859" t="s">
        <v>419</v>
      </c>
      <c r="D10859" s="34">
        <v>45901</v>
      </c>
      <c r="E10859">
        <v>453.06</v>
      </c>
      <c r="F10859" s="24">
        <v>16.920000000000002</v>
      </c>
      <c r="G10859" s="24">
        <f t="shared" si="169"/>
        <v>469.98</v>
      </c>
    </row>
    <row r="10860" spans="1:7" x14ac:dyDescent="0.25">
      <c r="A10860" t="s">
        <v>311</v>
      </c>
      <c r="B10860" t="s">
        <v>314</v>
      </c>
      <c r="C10860" t="s">
        <v>420</v>
      </c>
      <c r="D10860" s="34">
        <v>45901</v>
      </c>
      <c r="E10860">
        <v>453.06</v>
      </c>
      <c r="F10860" s="24">
        <v>16.920000000000002</v>
      </c>
      <c r="G10860" s="24">
        <f t="shared" si="169"/>
        <v>469.98</v>
      </c>
    </row>
    <row r="10861" spans="1:7" x14ac:dyDescent="0.25">
      <c r="A10861" t="s">
        <v>311</v>
      </c>
      <c r="B10861" t="s">
        <v>314</v>
      </c>
      <c r="C10861" t="s">
        <v>421</v>
      </c>
      <c r="D10861" s="34">
        <v>45901</v>
      </c>
      <c r="E10861">
        <v>453.06</v>
      </c>
      <c r="F10861" s="24">
        <v>16.920000000000002</v>
      </c>
      <c r="G10861" s="24">
        <f t="shared" si="169"/>
        <v>469.98</v>
      </c>
    </row>
    <row r="10862" spans="1:7" x14ac:dyDescent="0.25">
      <c r="A10862" t="s">
        <v>311</v>
      </c>
      <c r="B10862" t="s">
        <v>314</v>
      </c>
      <c r="C10862" t="s">
        <v>422</v>
      </c>
      <c r="D10862" s="34">
        <v>45901</v>
      </c>
      <c r="E10862">
        <v>453.06</v>
      </c>
      <c r="F10862" s="24">
        <v>16.920000000000002</v>
      </c>
      <c r="G10862" s="24">
        <f t="shared" si="169"/>
        <v>469.98</v>
      </c>
    </row>
    <row r="10863" spans="1:7" x14ac:dyDescent="0.25">
      <c r="A10863" t="s">
        <v>311</v>
      </c>
      <c r="B10863" t="s">
        <v>314</v>
      </c>
      <c r="C10863" t="s">
        <v>423</v>
      </c>
      <c r="D10863" s="34">
        <v>45901</v>
      </c>
      <c r="E10863">
        <v>453.06</v>
      </c>
      <c r="F10863" s="24">
        <v>16.920000000000002</v>
      </c>
      <c r="G10863" s="24">
        <f t="shared" si="169"/>
        <v>469.98</v>
      </c>
    </row>
    <row r="10864" spans="1:7" x14ac:dyDescent="0.25">
      <c r="A10864" t="s">
        <v>311</v>
      </c>
      <c r="B10864" t="s">
        <v>314</v>
      </c>
      <c r="C10864" t="s">
        <v>424</v>
      </c>
      <c r="D10864" s="34">
        <v>45901</v>
      </c>
      <c r="E10864">
        <v>453.06</v>
      </c>
      <c r="F10864" s="24">
        <v>16.920000000000002</v>
      </c>
      <c r="G10864" s="24">
        <f t="shared" si="169"/>
        <v>469.98</v>
      </c>
    </row>
    <row r="10865" spans="1:7" x14ac:dyDescent="0.25">
      <c r="A10865" t="s">
        <v>311</v>
      </c>
      <c r="B10865" t="s">
        <v>314</v>
      </c>
      <c r="C10865" t="s">
        <v>425</v>
      </c>
      <c r="D10865" s="34">
        <v>45901</v>
      </c>
      <c r="E10865">
        <v>453.06</v>
      </c>
      <c r="F10865" s="24">
        <v>16.920000000000002</v>
      </c>
      <c r="G10865" s="24">
        <f t="shared" si="169"/>
        <v>469.98</v>
      </c>
    </row>
    <row r="10866" spans="1:7" x14ac:dyDescent="0.25">
      <c r="A10866" t="s">
        <v>311</v>
      </c>
      <c r="B10866" t="s">
        <v>314</v>
      </c>
      <c r="C10866" t="s">
        <v>426</v>
      </c>
      <c r="D10866" s="34">
        <v>45901</v>
      </c>
      <c r="E10866">
        <v>454.54</v>
      </c>
      <c r="F10866" s="24">
        <v>16.97</v>
      </c>
      <c r="G10866" s="24">
        <f t="shared" si="169"/>
        <v>471.51</v>
      </c>
    </row>
    <row r="10867" spans="1:7" x14ac:dyDescent="0.25">
      <c r="A10867" t="s">
        <v>311</v>
      </c>
      <c r="B10867" t="s">
        <v>314</v>
      </c>
      <c r="C10867" t="s">
        <v>427</v>
      </c>
      <c r="D10867" s="34">
        <v>45901</v>
      </c>
      <c r="E10867">
        <v>453.06</v>
      </c>
      <c r="F10867" s="24">
        <v>16.920000000000002</v>
      </c>
      <c r="G10867" s="24">
        <f t="shared" si="169"/>
        <v>469.98</v>
      </c>
    </row>
    <row r="10868" spans="1:7" x14ac:dyDescent="0.25">
      <c r="A10868" t="s">
        <v>311</v>
      </c>
      <c r="B10868" t="s">
        <v>314</v>
      </c>
      <c r="C10868" t="s">
        <v>428</v>
      </c>
      <c r="D10868" s="34">
        <v>45901</v>
      </c>
      <c r="E10868">
        <v>453.06</v>
      </c>
      <c r="F10868" s="24">
        <v>16.920000000000002</v>
      </c>
      <c r="G10868" s="24">
        <f t="shared" si="169"/>
        <v>469.98</v>
      </c>
    </row>
    <row r="10869" spans="1:7" x14ac:dyDescent="0.25">
      <c r="A10869" t="s">
        <v>311</v>
      </c>
      <c r="B10869" t="s">
        <v>314</v>
      </c>
      <c r="C10869" t="s">
        <v>429</v>
      </c>
      <c r="D10869" s="34">
        <v>45901</v>
      </c>
      <c r="E10869">
        <v>453.06</v>
      </c>
      <c r="F10869" s="24">
        <v>16.920000000000002</v>
      </c>
      <c r="G10869" s="24">
        <f t="shared" si="169"/>
        <v>469.98</v>
      </c>
    </row>
    <row r="10870" spans="1:7" x14ac:dyDescent="0.25">
      <c r="A10870" t="s">
        <v>311</v>
      </c>
      <c r="B10870" t="s">
        <v>314</v>
      </c>
      <c r="C10870" t="s">
        <v>430</v>
      </c>
      <c r="D10870" s="34">
        <v>45901</v>
      </c>
      <c r="E10870">
        <v>454.54</v>
      </c>
      <c r="F10870" s="24">
        <v>16.97</v>
      </c>
      <c r="G10870" s="24">
        <f t="shared" si="169"/>
        <v>471.51</v>
      </c>
    </row>
    <row r="10871" spans="1:7" x14ac:dyDescent="0.25">
      <c r="A10871" t="s">
        <v>311</v>
      </c>
      <c r="B10871" t="s">
        <v>314</v>
      </c>
      <c r="C10871" t="s">
        <v>431</v>
      </c>
      <c r="D10871" s="34">
        <v>45901</v>
      </c>
      <c r="E10871">
        <v>454.54</v>
      </c>
      <c r="F10871" s="24">
        <v>16.97</v>
      </c>
      <c r="G10871" s="24">
        <f t="shared" si="169"/>
        <v>471.51</v>
      </c>
    </row>
    <row r="10872" spans="1:7" x14ac:dyDescent="0.25">
      <c r="A10872" t="s">
        <v>311</v>
      </c>
      <c r="B10872" t="s">
        <v>314</v>
      </c>
      <c r="C10872" t="s">
        <v>432</v>
      </c>
      <c r="D10872" s="34">
        <v>45901</v>
      </c>
      <c r="E10872">
        <v>454.54</v>
      </c>
      <c r="F10872" s="24">
        <v>16.97</v>
      </c>
      <c r="G10872" s="24">
        <f t="shared" si="169"/>
        <v>471.51</v>
      </c>
    </row>
    <row r="10873" spans="1:7" x14ac:dyDescent="0.25">
      <c r="A10873" t="s">
        <v>311</v>
      </c>
      <c r="B10873" t="s">
        <v>314</v>
      </c>
      <c r="C10873" t="s">
        <v>433</v>
      </c>
      <c r="D10873" s="34">
        <v>45901</v>
      </c>
      <c r="E10873">
        <v>454.54</v>
      </c>
      <c r="F10873" s="24">
        <v>16.97</v>
      </c>
      <c r="G10873" s="24">
        <f t="shared" si="169"/>
        <v>471.51</v>
      </c>
    </row>
    <row r="10874" spans="1:7" x14ac:dyDescent="0.25">
      <c r="A10874" t="s">
        <v>311</v>
      </c>
      <c r="B10874" t="s">
        <v>314</v>
      </c>
      <c r="C10874" t="s">
        <v>434</v>
      </c>
      <c r="D10874" s="34">
        <v>45901</v>
      </c>
      <c r="E10874">
        <v>454.54</v>
      </c>
      <c r="F10874" s="24">
        <v>16.97</v>
      </c>
      <c r="G10874" s="24">
        <f t="shared" si="169"/>
        <v>471.51</v>
      </c>
    </row>
    <row r="10875" spans="1:7" x14ac:dyDescent="0.25">
      <c r="A10875" t="s">
        <v>311</v>
      </c>
      <c r="B10875" t="s">
        <v>314</v>
      </c>
      <c r="C10875" t="s">
        <v>435</v>
      </c>
      <c r="D10875" s="34">
        <v>45901</v>
      </c>
      <c r="E10875">
        <v>454.54</v>
      </c>
      <c r="F10875" s="24">
        <v>16.97</v>
      </c>
      <c r="G10875" s="24">
        <f t="shared" si="169"/>
        <v>471.51</v>
      </c>
    </row>
    <row r="10876" spans="1:7" x14ac:dyDescent="0.25">
      <c r="A10876" t="s">
        <v>311</v>
      </c>
      <c r="B10876" t="s">
        <v>314</v>
      </c>
      <c r="C10876" t="s">
        <v>436</v>
      </c>
      <c r="D10876" s="34">
        <v>45901</v>
      </c>
      <c r="E10876">
        <v>454.54</v>
      </c>
      <c r="F10876" s="24">
        <v>16.97</v>
      </c>
      <c r="G10876" s="24">
        <f t="shared" si="169"/>
        <v>471.51</v>
      </c>
    </row>
    <row r="10877" spans="1:7" x14ac:dyDescent="0.25">
      <c r="A10877" t="s">
        <v>311</v>
      </c>
      <c r="B10877" t="s">
        <v>314</v>
      </c>
      <c r="C10877" t="s">
        <v>437</v>
      </c>
      <c r="D10877" s="34">
        <v>45901</v>
      </c>
      <c r="E10877">
        <v>454.54</v>
      </c>
      <c r="F10877" s="24">
        <v>16.97</v>
      </c>
      <c r="G10877" s="24">
        <f t="shared" si="169"/>
        <v>471.51</v>
      </c>
    </row>
    <row r="10878" spans="1:7" x14ac:dyDescent="0.25">
      <c r="A10878" t="s">
        <v>311</v>
      </c>
      <c r="B10878" t="s">
        <v>314</v>
      </c>
      <c r="C10878" t="s">
        <v>438</v>
      </c>
      <c r="D10878" s="34">
        <v>45901</v>
      </c>
      <c r="E10878">
        <v>454.54</v>
      </c>
      <c r="F10878" s="24">
        <v>16.97</v>
      </c>
      <c r="G10878" s="24">
        <f t="shared" si="169"/>
        <v>471.51</v>
      </c>
    </row>
    <row r="10879" spans="1:7" x14ac:dyDescent="0.25">
      <c r="A10879" t="s">
        <v>311</v>
      </c>
      <c r="B10879" t="s">
        <v>314</v>
      </c>
      <c r="C10879" t="s">
        <v>439</v>
      </c>
      <c r="D10879" s="34">
        <v>45901</v>
      </c>
      <c r="E10879">
        <v>454.54</v>
      </c>
      <c r="F10879" s="24">
        <v>16.97</v>
      </c>
      <c r="G10879" s="24">
        <f t="shared" si="169"/>
        <v>471.51</v>
      </c>
    </row>
    <row r="10880" spans="1:7" x14ac:dyDescent="0.25">
      <c r="A10880" t="s">
        <v>311</v>
      </c>
      <c r="B10880" t="s">
        <v>314</v>
      </c>
      <c r="C10880" t="s">
        <v>440</v>
      </c>
      <c r="D10880" s="34">
        <v>45901</v>
      </c>
      <c r="E10880">
        <v>454.54</v>
      </c>
      <c r="F10880" s="24">
        <v>16.97</v>
      </c>
      <c r="G10880" s="24">
        <f t="shared" si="169"/>
        <v>471.51</v>
      </c>
    </row>
    <row r="10881" spans="1:7" x14ac:dyDescent="0.25">
      <c r="A10881" t="s">
        <v>311</v>
      </c>
      <c r="B10881" t="s">
        <v>314</v>
      </c>
      <c r="C10881" t="s">
        <v>441</v>
      </c>
      <c r="D10881" s="34">
        <v>45901</v>
      </c>
      <c r="E10881">
        <v>454.54</v>
      </c>
      <c r="F10881" s="24">
        <v>16.97</v>
      </c>
      <c r="G10881" s="24">
        <f t="shared" si="169"/>
        <v>471.51</v>
      </c>
    </row>
    <row r="10882" spans="1:7" x14ac:dyDescent="0.25">
      <c r="A10882" t="s">
        <v>311</v>
      </c>
      <c r="B10882" t="s">
        <v>314</v>
      </c>
      <c r="C10882" t="s">
        <v>442</v>
      </c>
      <c r="D10882" s="34">
        <v>45901</v>
      </c>
      <c r="E10882">
        <v>454.54</v>
      </c>
      <c r="F10882" s="24">
        <v>16.97</v>
      </c>
      <c r="G10882" s="24">
        <f t="shared" si="169"/>
        <v>471.51</v>
      </c>
    </row>
    <row r="10883" spans="1:7" x14ac:dyDescent="0.25">
      <c r="A10883" t="s">
        <v>311</v>
      </c>
      <c r="B10883" t="s">
        <v>314</v>
      </c>
      <c r="C10883" t="s">
        <v>443</v>
      </c>
      <c r="D10883" s="34">
        <v>45901</v>
      </c>
      <c r="E10883">
        <v>454.54</v>
      </c>
      <c r="F10883" s="24">
        <v>16.97</v>
      </c>
      <c r="G10883" s="24">
        <f t="shared" ref="G10883:G10946" si="170">SUM(E10883:F10883)</f>
        <v>471.51</v>
      </c>
    </row>
    <row r="10884" spans="1:7" x14ac:dyDescent="0.25">
      <c r="A10884" t="s">
        <v>311</v>
      </c>
      <c r="B10884" t="s">
        <v>314</v>
      </c>
      <c r="C10884" t="s">
        <v>444</v>
      </c>
      <c r="D10884" s="34">
        <v>45901</v>
      </c>
      <c r="E10884">
        <v>454.54</v>
      </c>
      <c r="F10884" s="24">
        <v>16.97</v>
      </c>
      <c r="G10884" s="24">
        <f t="shared" si="170"/>
        <v>471.51</v>
      </c>
    </row>
    <row r="10885" spans="1:7" x14ac:dyDescent="0.25">
      <c r="A10885" t="s">
        <v>311</v>
      </c>
      <c r="B10885" t="s">
        <v>314</v>
      </c>
      <c r="C10885" t="s">
        <v>445</v>
      </c>
      <c r="D10885" s="34">
        <v>45901</v>
      </c>
      <c r="E10885">
        <v>454.54</v>
      </c>
      <c r="F10885" s="24">
        <v>16.97</v>
      </c>
      <c r="G10885" s="24">
        <f t="shared" si="170"/>
        <v>471.51</v>
      </c>
    </row>
    <row r="10886" spans="1:7" x14ac:dyDescent="0.25">
      <c r="A10886" t="s">
        <v>311</v>
      </c>
      <c r="B10886" t="s">
        <v>314</v>
      </c>
      <c r="C10886" t="s">
        <v>446</v>
      </c>
      <c r="D10886" s="34">
        <v>45901</v>
      </c>
      <c r="E10886">
        <v>454.54</v>
      </c>
      <c r="F10886" s="24">
        <v>16.97</v>
      </c>
      <c r="G10886" s="24">
        <f t="shared" si="170"/>
        <v>471.51</v>
      </c>
    </row>
    <row r="10887" spans="1:7" x14ac:dyDescent="0.25">
      <c r="A10887" t="s">
        <v>311</v>
      </c>
      <c r="B10887" t="s">
        <v>314</v>
      </c>
      <c r="C10887" t="s">
        <v>447</v>
      </c>
      <c r="D10887" s="34">
        <v>45901</v>
      </c>
      <c r="E10887">
        <v>454.54</v>
      </c>
      <c r="F10887" s="24">
        <v>16.97</v>
      </c>
      <c r="G10887" s="24">
        <f t="shared" si="170"/>
        <v>471.51</v>
      </c>
    </row>
    <row r="10888" spans="1:7" x14ac:dyDescent="0.25">
      <c r="A10888" t="s">
        <v>311</v>
      </c>
      <c r="B10888" t="s">
        <v>314</v>
      </c>
      <c r="C10888" t="s">
        <v>448</v>
      </c>
      <c r="D10888" s="34">
        <v>45901</v>
      </c>
      <c r="E10888">
        <v>454.54</v>
      </c>
      <c r="F10888" s="24">
        <v>16.97</v>
      </c>
      <c r="G10888" s="24">
        <f t="shared" si="170"/>
        <v>471.51</v>
      </c>
    </row>
    <row r="10889" spans="1:7" x14ac:dyDescent="0.25">
      <c r="A10889" t="s">
        <v>311</v>
      </c>
      <c r="B10889" t="s">
        <v>314</v>
      </c>
      <c r="C10889" t="s">
        <v>449</v>
      </c>
      <c r="D10889" s="34">
        <v>45901</v>
      </c>
      <c r="E10889">
        <v>454.54</v>
      </c>
      <c r="F10889" s="24">
        <v>16.97</v>
      </c>
      <c r="G10889" s="24">
        <f t="shared" si="170"/>
        <v>471.51</v>
      </c>
    </row>
    <row r="10890" spans="1:7" x14ac:dyDescent="0.25">
      <c r="A10890" t="s">
        <v>311</v>
      </c>
      <c r="B10890" t="s">
        <v>314</v>
      </c>
      <c r="C10890" t="s">
        <v>450</v>
      </c>
      <c r="D10890" s="34">
        <v>45901</v>
      </c>
      <c r="E10890">
        <v>454.54</v>
      </c>
      <c r="F10890" s="24">
        <v>16.97</v>
      </c>
      <c r="G10890" s="24">
        <f t="shared" si="170"/>
        <v>471.51</v>
      </c>
    </row>
    <row r="10891" spans="1:7" x14ac:dyDescent="0.25">
      <c r="A10891" t="s">
        <v>311</v>
      </c>
      <c r="B10891" t="s">
        <v>314</v>
      </c>
      <c r="C10891" t="s">
        <v>451</v>
      </c>
      <c r="D10891" s="34">
        <v>45901</v>
      </c>
      <c r="E10891">
        <v>454.54</v>
      </c>
      <c r="F10891" s="24">
        <v>16.97</v>
      </c>
      <c r="G10891" s="24">
        <f t="shared" si="170"/>
        <v>471.51</v>
      </c>
    </row>
    <row r="10892" spans="1:7" x14ac:dyDescent="0.25">
      <c r="A10892" t="s">
        <v>311</v>
      </c>
      <c r="B10892" t="s">
        <v>314</v>
      </c>
      <c r="C10892" t="s">
        <v>452</v>
      </c>
      <c r="D10892" s="34">
        <v>45901</v>
      </c>
      <c r="E10892">
        <v>454.54</v>
      </c>
      <c r="F10892" s="24">
        <v>16.97</v>
      </c>
      <c r="G10892" s="24">
        <f t="shared" si="170"/>
        <v>471.51</v>
      </c>
    </row>
    <row r="10893" spans="1:7" x14ac:dyDescent="0.25">
      <c r="A10893" t="s">
        <v>311</v>
      </c>
      <c r="B10893" t="s">
        <v>314</v>
      </c>
      <c r="C10893" t="s">
        <v>453</v>
      </c>
      <c r="D10893" s="34">
        <v>45901</v>
      </c>
      <c r="E10893">
        <v>454.54</v>
      </c>
      <c r="F10893" s="24">
        <v>16.97</v>
      </c>
      <c r="G10893" s="24">
        <f t="shared" si="170"/>
        <v>471.51</v>
      </c>
    </row>
    <row r="10894" spans="1:7" x14ac:dyDescent="0.25">
      <c r="A10894" t="s">
        <v>311</v>
      </c>
      <c r="B10894" t="s">
        <v>314</v>
      </c>
      <c r="C10894" t="s">
        <v>454</v>
      </c>
      <c r="D10894" s="34">
        <v>45901</v>
      </c>
      <c r="E10894">
        <v>454.54</v>
      </c>
      <c r="F10894" s="24">
        <v>16.97</v>
      </c>
      <c r="G10894" s="24">
        <f t="shared" si="170"/>
        <v>471.51</v>
      </c>
    </row>
    <row r="10895" spans="1:7" x14ac:dyDescent="0.25">
      <c r="A10895" t="s">
        <v>311</v>
      </c>
      <c r="B10895" t="s">
        <v>314</v>
      </c>
      <c r="C10895" t="s">
        <v>455</v>
      </c>
      <c r="D10895" s="34">
        <v>45901</v>
      </c>
      <c r="E10895">
        <v>454.54</v>
      </c>
      <c r="F10895" s="24">
        <v>16.97</v>
      </c>
      <c r="G10895" s="24">
        <f t="shared" si="170"/>
        <v>471.51</v>
      </c>
    </row>
    <row r="10896" spans="1:7" x14ac:dyDescent="0.25">
      <c r="A10896" t="s">
        <v>311</v>
      </c>
      <c r="B10896" t="s">
        <v>314</v>
      </c>
      <c r="C10896" t="s">
        <v>456</v>
      </c>
      <c r="D10896" s="34">
        <v>45901</v>
      </c>
      <c r="E10896">
        <v>454.54</v>
      </c>
      <c r="F10896" s="24">
        <v>16.97</v>
      </c>
      <c r="G10896" s="24">
        <f t="shared" si="170"/>
        <v>471.51</v>
      </c>
    </row>
    <row r="10897" spans="1:7" x14ac:dyDescent="0.25">
      <c r="A10897" t="s">
        <v>311</v>
      </c>
      <c r="B10897" t="s">
        <v>314</v>
      </c>
      <c r="C10897" t="s">
        <v>457</v>
      </c>
      <c r="D10897" s="34">
        <v>45901</v>
      </c>
      <c r="E10897">
        <v>454.54</v>
      </c>
      <c r="F10897" s="24">
        <v>16.97</v>
      </c>
      <c r="G10897" s="24">
        <f t="shared" si="170"/>
        <v>471.51</v>
      </c>
    </row>
    <row r="10898" spans="1:7" x14ac:dyDescent="0.25">
      <c r="A10898" t="s">
        <v>311</v>
      </c>
      <c r="B10898" t="s">
        <v>314</v>
      </c>
      <c r="C10898" t="s">
        <v>458</v>
      </c>
      <c r="D10898" s="34">
        <v>45901</v>
      </c>
      <c r="E10898">
        <v>454.54</v>
      </c>
      <c r="F10898" s="24">
        <v>16.97</v>
      </c>
      <c r="G10898" s="24">
        <f t="shared" si="170"/>
        <v>471.51</v>
      </c>
    </row>
    <row r="10899" spans="1:7" x14ac:dyDescent="0.25">
      <c r="A10899" t="s">
        <v>311</v>
      </c>
      <c r="B10899" t="s">
        <v>314</v>
      </c>
      <c r="C10899" t="s">
        <v>459</v>
      </c>
      <c r="D10899" s="34">
        <v>45901</v>
      </c>
      <c r="E10899">
        <v>454.54</v>
      </c>
      <c r="F10899" s="24">
        <v>16.97</v>
      </c>
      <c r="G10899" s="24">
        <f t="shared" si="170"/>
        <v>471.51</v>
      </c>
    </row>
    <row r="10900" spans="1:7" x14ac:dyDescent="0.25">
      <c r="A10900" t="s">
        <v>311</v>
      </c>
      <c r="B10900" t="s">
        <v>314</v>
      </c>
      <c r="C10900" t="s">
        <v>460</v>
      </c>
      <c r="D10900" s="34">
        <v>45901</v>
      </c>
      <c r="E10900">
        <v>454.54</v>
      </c>
      <c r="F10900" s="24">
        <v>16.97</v>
      </c>
      <c r="G10900" s="24">
        <f t="shared" si="170"/>
        <v>471.51</v>
      </c>
    </row>
    <row r="10901" spans="1:7" x14ac:dyDescent="0.25">
      <c r="A10901" t="s">
        <v>311</v>
      </c>
      <c r="B10901" t="s">
        <v>314</v>
      </c>
      <c r="C10901" t="s">
        <v>461</v>
      </c>
      <c r="D10901" s="34">
        <v>45901</v>
      </c>
      <c r="E10901">
        <v>454.54</v>
      </c>
      <c r="F10901" s="24">
        <v>16.97</v>
      </c>
      <c r="G10901" s="24">
        <f t="shared" si="170"/>
        <v>471.51</v>
      </c>
    </row>
    <row r="10902" spans="1:7" x14ac:dyDescent="0.25">
      <c r="A10902" t="s">
        <v>311</v>
      </c>
      <c r="B10902" t="s">
        <v>314</v>
      </c>
      <c r="C10902" t="s">
        <v>462</v>
      </c>
      <c r="D10902" s="34">
        <v>45901</v>
      </c>
      <c r="E10902">
        <v>454.54</v>
      </c>
      <c r="F10902" s="24">
        <v>16.97</v>
      </c>
      <c r="G10902" s="24">
        <f t="shared" si="170"/>
        <v>471.51</v>
      </c>
    </row>
    <row r="10903" spans="1:7" x14ac:dyDescent="0.25">
      <c r="A10903" t="s">
        <v>311</v>
      </c>
      <c r="B10903" t="s">
        <v>314</v>
      </c>
      <c r="C10903" t="s">
        <v>463</v>
      </c>
      <c r="D10903" s="34">
        <v>45901</v>
      </c>
      <c r="E10903">
        <v>454.54</v>
      </c>
      <c r="F10903" s="24">
        <v>16.97</v>
      </c>
      <c r="G10903" s="24">
        <f t="shared" si="170"/>
        <v>471.51</v>
      </c>
    </row>
    <row r="10904" spans="1:7" x14ac:dyDescent="0.25">
      <c r="A10904" t="s">
        <v>311</v>
      </c>
      <c r="B10904" t="s">
        <v>314</v>
      </c>
      <c r="C10904" t="s">
        <v>464</v>
      </c>
      <c r="D10904" s="34">
        <v>45901</v>
      </c>
      <c r="E10904">
        <v>454.54</v>
      </c>
      <c r="F10904" s="24">
        <v>16.97</v>
      </c>
      <c r="G10904" s="24">
        <f t="shared" si="170"/>
        <v>471.51</v>
      </c>
    </row>
    <row r="10905" spans="1:7" x14ac:dyDescent="0.25">
      <c r="A10905" t="s">
        <v>311</v>
      </c>
      <c r="B10905" t="s">
        <v>314</v>
      </c>
      <c r="C10905" t="s">
        <v>465</v>
      </c>
      <c r="D10905" s="34">
        <v>45901</v>
      </c>
      <c r="E10905">
        <v>454.54</v>
      </c>
      <c r="F10905" s="24">
        <v>16.97</v>
      </c>
      <c r="G10905" s="24">
        <f t="shared" si="170"/>
        <v>471.51</v>
      </c>
    </row>
    <row r="10906" spans="1:7" x14ac:dyDescent="0.25">
      <c r="A10906" t="s">
        <v>311</v>
      </c>
      <c r="B10906" t="s">
        <v>314</v>
      </c>
      <c r="C10906" t="s">
        <v>466</v>
      </c>
      <c r="D10906" s="34">
        <v>45901</v>
      </c>
      <c r="E10906">
        <v>454.54</v>
      </c>
      <c r="F10906" s="24">
        <v>16.97</v>
      </c>
      <c r="G10906" s="24">
        <f t="shared" si="170"/>
        <v>471.51</v>
      </c>
    </row>
    <row r="10907" spans="1:7" x14ac:dyDescent="0.25">
      <c r="A10907" t="s">
        <v>311</v>
      </c>
      <c r="B10907" t="s">
        <v>314</v>
      </c>
      <c r="C10907" t="s">
        <v>467</v>
      </c>
      <c r="D10907" s="34">
        <v>45901</v>
      </c>
      <c r="E10907">
        <v>454.54</v>
      </c>
      <c r="F10907" s="24">
        <v>16.97</v>
      </c>
      <c r="G10907" s="24">
        <f t="shared" si="170"/>
        <v>471.51</v>
      </c>
    </row>
    <row r="10908" spans="1:7" x14ac:dyDescent="0.25">
      <c r="A10908" t="s">
        <v>311</v>
      </c>
      <c r="B10908" t="s">
        <v>314</v>
      </c>
      <c r="C10908" t="s">
        <v>468</v>
      </c>
      <c r="D10908" s="34">
        <v>45901</v>
      </c>
      <c r="E10908">
        <v>454.54</v>
      </c>
      <c r="F10908" s="24">
        <v>16.97</v>
      </c>
      <c r="G10908" s="24">
        <f t="shared" si="170"/>
        <v>471.51</v>
      </c>
    </row>
    <row r="10909" spans="1:7" x14ac:dyDescent="0.25">
      <c r="A10909" t="s">
        <v>311</v>
      </c>
      <c r="B10909" t="s">
        <v>314</v>
      </c>
      <c r="C10909" t="s">
        <v>469</v>
      </c>
      <c r="D10909" s="34">
        <v>45901</v>
      </c>
      <c r="E10909">
        <v>454.54</v>
      </c>
      <c r="F10909" s="24">
        <v>16.97</v>
      </c>
      <c r="G10909" s="24">
        <f t="shared" si="170"/>
        <v>471.51</v>
      </c>
    </row>
    <row r="10910" spans="1:7" x14ac:dyDescent="0.25">
      <c r="A10910" t="s">
        <v>311</v>
      </c>
      <c r="B10910" t="s">
        <v>314</v>
      </c>
      <c r="C10910" t="s">
        <v>470</v>
      </c>
      <c r="D10910" s="34">
        <v>45901</v>
      </c>
      <c r="E10910">
        <v>454.54</v>
      </c>
      <c r="F10910" s="24">
        <v>16.97</v>
      </c>
      <c r="G10910" s="24">
        <f t="shared" si="170"/>
        <v>471.51</v>
      </c>
    </row>
    <row r="10911" spans="1:7" x14ac:dyDescent="0.25">
      <c r="A10911" t="s">
        <v>311</v>
      </c>
      <c r="B10911" t="s">
        <v>314</v>
      </c>
      <c r="C10911" t="s">
        <v>471</v>
      </c>
      <c r="D10911" s="34">
        <v>45901</v>
      </c>
      <c r="E10911">
        <v>454.54</v>
      </c>
      <c r="F10911" s="24">
        <v>16.97</v>
      </c>
      <c r="G10911" s="24">
        <f t="shared" si="170"/>
        <v>471.51</v>
      </c>
    </row>
    <row r="10912" spans="1:7" x14ac:dyDescent="0.25">
      <c r="A10912" t="s">
        <v>311</v>
      </c>
      <c r="B10912" t="s">
        <v>314</v>
      </c>
      <c r="C10912" t="s">
        <v>472</v>
      </c>
      <c r="D10912" s="34">
        <v>45901</v>
      </c>
      <c r="E10912">
        <v>454.54</v>
      </c>
      <c r="F10912" s="24">
        <v>16.97</v>
      </c>
      <c r="G10912" s="24">
        <f t="shared" si="170"/>
        <v>471.51</v>
      </c>
    </row>
    <row r="10913" spans="1:7" x14ac:dyDescent="0.25">
      <c r="A10913" t="s">
        <v>311</v>
      </c>
      <c r="B10913" t="s">
        <v>314</v>
      </c>
      <c r="C10913" t="s">
        <v>473</v>
      </c>
      <c r="D10913" s="34">
        <v>45901</v>
      </c>
      <c r="E10913">
        <v>454.54</v>
      </c>
      <c r="F10913" s="24">
        <v>16.97</v>
      </c>
      <c r="G10913" s="24">
        <f t="shared" si="170"/>
        <v>471.51</v>
      </c>
    </row>
    <row r="10914" spans="1:7" x14ac:dyDescent="0.25">
      <c r="A10914" t="s">
        <v>311</v>
      </c>
      <c r="B10914" t="s">
        <v>314</v>
      </c>
      <c r="C10914" t="s">
        <v>474</v>
      </c>
      <c r="D10914" s="34">
        <v>45901</v>
      </c>
      <c r="E10914">
        <v>454.54</v>
      </c>
      <c r="F10914" s="24">
        <v>16.97</v>
      </c>
      <c r="G10914" s="24">
        <f t="shared" si="170"/>
        <v>471.51</v>
      </c>
    </row>
    <row r="10915" spans="1:7" x14ac:dyDescent="0.25">
      <c r="A10915" t="s">
        <v>311</v>
      </c>
      <c r="B10915" t="s">
        <v>314</v>
      </c>
      <c r="C10915" t="s">
        <v>475</v>
      </c>
      <c r="D10915" s="34">
        <v>45901</v>
      </c>
      <c r="E10915">
        <v>454.54</v>
      </c>
      <c r="F10915" s="24">
        <v>16.97</v>
      </c>
      <c r="G10915" s="24">
        <f t="shared" si="170"/>
        <v>471.51</v>
      </c>
    </row>
    <row r="10916" spans="1:7" x14ac:dyDescent="0.25">
      <c r="A10916" t="s">
        <v>311</v>
      </c>
      <c r="B10916" t="s">
        <v>314</v>
      </c>
      <c r="C10916" t="s">
        <v>476</v>
      </c>
      <c r="D10916" s="34">
        <v>45901</v>
      </c>
      <c r="E10916">
        <v>453.06</v>
      </c>
      <c r="F10916" s="24">
        <v>16.920000000000002</v>
      </c>
      <c r="G10916" s="24">
        <f t="shared" si="170"/>
        <v>469.98</v>
      </c>
    </row>
    <row r="10917" spans="1:7" x14ac:dyDescent="0.25">
      <c r="A10917" t="s">
        <v>311</v>
      </c>
      <c r="B10917" t="s">
        <v>314</v>
      </c>
      <c r="C10917" t="s">
        <v>477</v>
      </c>
      <c r="D10917" s="34">
        <v>45901</v>
      </c>
      <c r="E10917">
        <v>454.54</v>
      </c>
      <c r="F10917" s="24">
        <v>16.97</v>
      </c>
      <c r="G10917" s="24">
        <f t="shared" si="170"/>
        <v>471.51</v>
      </c>
    </row>
    <row r="10918" spans="1:7" x14ac:dyDescent="0.25">
      <c r="A10918" t="s">
        <v>311</v>
      </c>
      <c r="B10918" t="s">
        <v>314</v>
      </c>
      <c r="C10918" t="s">
        <v>478</v>
      </c>
      <c r="D10918" s="34">
        <v>45901</v>
      </c>
      <c r="E10918">
        <v>454.54</v>
      </c>
      <c r="F10918" s="24">
        <v>16.97</v>
      </c>
      <c r="G10918" s="24">
        <f t="shared" si="170"/>
        <v>471.51</v>
      </c>
    </row>
    <row r="10919" spans="1:7" x14ac:dyDescent="0.25">
      <c r="A10919" t="s">
        <v>311</v>
      </c>
      <c r="B10919" t="s">
        <v>314</v>
      </c>
      <c r="C10919" t="s">
        <v>479</v>
      </c>
      <c r="D10919" s="34">
        <v>45901</v>
      </c>
      <c r="E10919">
        <v>454.54</v>
      </c>
      <c r="F10919" s="24">
        <v>16.97</v>
      </c>
      <c r="G10919" s="24">
        <f t="shared" si="170"/>
        <v>471.51</v>
      </c>
    </row>
    <row r="10920" spans="1:7" x14ac:dyDescent="0.25">
      <c r="A10920" t="s">
        <v>311</v>
      </c>
      <c r="B10920" t="s">
        <v>314</v>
      </c>
      <c r="C10920" t="s">
        <v>480</v>
      </c>
      <c r="D10920" s="34">
        <v>45901</v>
      </c>
      <c r="E10920">
        <v>454.54</v>
      </c>
      <c r="F10920" s="24">
        <v>16.97</v>
      </c>
      <c r="G10920" s="24">
        <f t="shared" si="170"/>
        <v>471.51</v>
      </c>
    </row>
    <row r="10921" spans="1:7" x14ac:dyDescent="0.25">
      <c r="A10921" t="s">
        <v>311</v>
      </c>
      <c r="B10921" t="s">
        <v>314</v>
      </c>
      <c r="C10921" t="s">
        <v>481</v>
      </c>
      <c r="D10921" s="34">
        <v>45901</v>
      </c>
      <c r="E10921">
        <v>453.06</v>
      </c>
      <c r="F10921" s="24">
        <v>16.920000000000002</v>
      </c>
      <c r="G10921" s="24">
        <f t="shared" si="170"/>
        <v>469.98</v>
      </c>
    </row>
    <row r="10922" spans="1:7" x14ac:dyDescent="0.25">
      <c r="A10922" t="s">
        <v>311</v>
      </c>
      <c r="B10922" t="s">
        <v>314</v>
      </c>
      <c r="C10922" t="s">
        <v>482</v>
      </c>
      <c r="D10922" s="34">
        <v>45901</v>
      </c>
      <c r="E10922">
        <v>453.06</v>
      </c>
      <c r="F10922" s="24">
        <v>16.920000000000002</v>
      </c>
      <c r="G10922" s="24">
        <f t="shared" si="170"/>
        <v>469.98</v>
      </c>
    </row>
    <row r="10923" spans="1:7" x14ac:dyDescent="0.25">
      <c r="A10923" t="s">
        <v>311</v>
      </c>
      <c r="B10923" t="s">
        <v>314</v>
      </c>
      <c r="C10923" t="s">
        <v>483</v>
      </c>
      <c r="D10923" s="34">
        <v>45901</v>
      </c>
      <c r="E10923">
        <v>453.06</v>
      </c>
      <c r="F10923" s="24">
        <v>16.920000000000002</v>
      </c>
      <c r="G10923" s="24">
        <f t="shared" si="170"/>
        <v>469.98</v>
      </c>
    </row>
    <row r="10924" spans="1:7" x14ac:dyDescent="0.25">
      <c r="A10924" t="s">
        <v>311</v>
      </c>
      <c r="B10924" t="s">
        <v>314</v>
      </c>
      <c r="C10924" t="s">
        <v>484</v>
      </c>
      <c r="D10924" s="34">
        <v>45901</v>
      </c>
      <c r="E10924">
        <v>453.06</v>
      </c>
      <c r="F10924" s="24">
        <v>16.920000000000002</v>
      </c>
      <c r="G10924" s="24">
        <f t="shared" si="170"/>
        <v>469.98</v>
      </c>
    </row>
    <row r="10925" spans="1:7" x14ac:dyDescent="0.25">
      <c r="A10925" t="s">
        <v>311</v>
      </c>
      <c r="B10925" t="s">
        <v>314</v>
      </c>
      <c r="C10925" t="s">
        <v>485</v>
      </c>
      <c r="D10925" s="34">
        <v>45901</v>
      </c>
      <c r="E10925">
        <v>453.06</v>
      </c>
      <c r="F10925" s="24">
        <v>16.920000000000002</v>
      </c>
      <c r="G10925" s="24">
        <f t="shared" si="170"/>
        <v>469.98</v>
      </c>
    </row>
    <row r="10926" spans="1:7" x14ac:dyDescent="0.25">
      <c r="A10926" t="s">
        <v>311</v>
      </c>
      <c r="B10926" t="s">
        <v>314</v>
      </c>
      <c r="C10926" t="s">
        <v>486</v>
      </c>
      <c r="D10926" s="34">
        <v>45901</v>
      </c>
      <c r="E10926">
        <v>453.06</v>
      </c>
      <c r="F10926" s="24">
        <v>16.920000000000002</v>
      </c>
      <c r="G10926" s="24">
        <f t="shared" si="170"/>
        <v>469.98</v>
      </c>
    </row>
    <row r="10927" spans="1:7" x14ac:dyDescent="0.25">
      <c r="A10927" t="s">
        <v>311</v>
      </c>
      <c r="B10927" t="s">
        <v>314</v>
      </c>
      <c r="C10927" t="s">
        <v>487</v>
      </c>
      <c r="D10927" s="34">
        <v>45901</v>
      </c>
      <c r="E10927">
        <v>453.06</v>
      </c>
      <c r="F10927" s="24">
        <v>16.920000000000002</v>
      </c>
      <c r="G10927" s="24">
        <f t="shared" si="170"/>
        <v>469.98</v>
      </c>
    </row>
    <row r="10928" spans="1:7" x14ac:dyDescent="0.25">
      <c r="A10928" t="s">
        <v>311</v>
      </c>
      <c r="B10928" t="s">
        <v>314</v>
      </c>
      <c r="C10928" t="s">
        <v>488</v>
      </c>
      <c r="D10928" s="34">
        <v>45901</v>
      </c>
      <c r="E10928">
        <v>453.06</v>
      </c>
      <c r="F10928" s="24">
        <v>16.920000000000002</v>
      </c>
      <c r="G10928" s="24">
        <f t="shared" si="170"/>
        <v>469.98</v>
      </c>
    </row>
    <row r="10929" spans="1:7" x14ac:dyDescent="0.25">
      <c r="A10929" t="s">
        <v>311</v>
      </c>
      <c r="B10929" t="s">
        <v>314</v>
      </c>
      <c r="C10929" t="s">
        <v>489</v>
      </c>
      <c r="D10929" s="34">
        <v>45901</v>
      </c>
      <c r="E10929">
        <v>453.06</v>
      </c>
      <c r="F10929" s="24">
        <v>16.920000000000002</v>
      </c>
      <c r="G10929" s="24">
        <f t="shared" si="170"/>
        <v>469.98</v>
      </c>
    </row>
    <row r="10930" spans="1:7" x14ac:dyDescent="0.25">
      <c r="A10930" t="s">
        <v>311</v>
      </c>
      <c r="B10930" t="s">
        <v>314</v>
      </c>
      <c r="C10930" t="s">
        <v>490</v>
      </c>
      <c r="D10930" s="34">
        <v>45901</v>
      </c>
      <c r="E10930">
        <v>453.06</v>
      </c>
      <c r="F10930" s="24">
        <v>16.920000000000002</v>
      </c>
      <c r="G10930" s="24">
        <f t="shared" si="170"/>
        <v>469.98</v>
      </c>
    </row>
    <row r="10931" spans="1:7" x14ac:dyDescent="0.25">
      <c r="A10931" t="s">
        <v>311</v>
      </c>
      <c r="B10931" t="s">
        <v>314</v>
      </c>
      <c r="C10931" t="s">
        <v>491</v>
      </c>
      <c r="D10931" s="34">
        <v>45901</v>
      </c>
      <c r="E10931">
        <v>453.06</v>
      </c>
      <c r="F10931" s="24">
        <v>16.920000000000002</v>
      </c>
      <c r="G10931" s="24">
        <f t="shared" si="170"/>
        <v>469.98</v>
      </c>
    </row>
    <row r="10932" spans="1:7" x14ac:dyDescent="0.25">
      <c r="A10932" t="s">
        <v>311</v>
      </c>
      <c r="B10932" t="s">
        <v>314</v>
      </c>
      <c r="C10932" t="s">
        <v>492</v>
      </c>
      <c r="D10932" s="34">
        <v>45901</v>
      </c>
      <c r="E10932">
        <v>453.06</v>
      </c>
      <c r="F10932" s="24">
        <v>16.920000000000002</v>
      </c>
      <c r="G10932" s="24">
        <f t="shared" si="170"/>
        <v>469.98</v>
      </c>
    </row>
    <row r="10933" spans="1:7" x14ac:dyDescent="0.25">
      <c r="A10933" t="s">
        <v>311</v>
      </c>
      <c r="B10933" t="s">
        <v>314</v>
      </c>
      <c r="C10933" t="s">
        <v>493</v>
      </c>
      <c r="D10933" s="34">
        <v>45901</v>
      </c>
      <c r="E10933">
        <v>453.06</v>
      </c>
      <c r="F10933" s="24">
        <v>16.920000000000002</v>
      </c>
      <c r="G10933" s="24">
        <f t="shared" si="170"/>
        <v>469.98</v>
      </c>
    </row>
    <row r="10934" spans="1:7" x14ac:dyDescent="0.25">
      <c r="A10934" t="s">
        <v>311</v>
      </c>
      <c r="B10934" t="s">
        <v>314</v>
      </c>
      <c r="C10934" t="s">
        <v>494</v>
      </c>
      <c r="D10934" s="34">
        <v>45901</v>
      </c>
      <c r="E10934">
        <v>453.06</v>
      </c>
      <c r="F10934" s="24">
        <v>16.920000000000002</v>
      </c>
      <c r="G10934" s="24">
        <f t="shared" si="170"/>
        <v>469.98</v>
      </c>
    </row>
    <row r="10935" spans="1:7" x14ac:dyDescent="0.25">
      <c r="A10935" t="s">
        <v>311</v>
      </c>
      <c r="B10935" t="s">
        <v>314</v>
      </c>
      <c r="C10935" t="s">
        <v>495</v>
      </c>
      <c r="D10935" s="34">
        <v>45901</v>
      </c>
      <c r="E10935">
        <v>453.06</v>
      </c>
      <c r="F10935" s="24">
        <v>16.920000000000002</v>
      </c>
      <c r="G10935" s="24">
        <f t="shared" si="170"/>
        <v>469.98</v>
      </c>
    </row>
    <row r="10936" spans="1:7" x14ac:dyDescent="0.25">
      <c r="A10936" t="s">
        <v>311</v>
      </c>
      <c r="B10936" t="s">
        <v>314</v>
      </c>
      <c r="C10936" t="s">
        <v>496</v>
      </c>
      <c r="D10936" s="34">
        <v>45901</v>
      </c>
      <c r="E10936">
        <v>453.06</v>
      </c>
      <c r="F10936" s="24">
        <v>16.920000000000002</v>
      </c>
      <c r="G10936" s="24">
        <f t="shared" si="170"/>
        <v>469.98</v>
      </c>
    </row>
    <row r="10937" spans="1:7" x14ac:dyDescent="0.25">
      <c r="A10937" t="s">
        <v>311</v>
      </c>
      <c r="B10937" t="s">
        <v>314</v>
      </c>
      <c r="C10937" t="s">
        <v>497</v>
      </c>
      <c r="D10937" s="34">
        <v>45901</v>
      </c>
      <c r="E10937">
        <v>453.06</v>
      </c>
      <c r="F10937" s="24">
        <v>16.920000000000002</v>
      </c>
      <c r="G10937" s="24">
        <f t="shared" si="170"/>
        <v>469.98</v>
      </c>
    </row>
    <row r="10938" spans="1:7" x14ac:dyDescent="0.25">
      <c r="A10938" t="s">
        <v>311</v>
      </c>
      <c r="B10938" t="s">
        <v>314</v>
      </c>
      <c r="C10938" t="s">
        <v>498</v>
      </c>
      <c r="D10938" s="34">
        <v>45901</v>
      </c>
      <c r="E10938">
        <v>453.06</v>
      </c>
      <c r="F10938" s="24">
        <v>16.920000000000002</v>
      </c>
      <c r="G10938" s="24">
        <f t="shared" si="170"/>
        <v>469.98</v>
      </c>
    </row>
    <row r="10939" spans="1:7" x14ac:dyDescent="0.25">
      <c r="A10939" t="s">
        <v>311</v>
      </c>
      <c r="B10939" t="s">
        <v>314</v>
      </c>
      <c r="C10939" t="s">
        <v>499</v>
      </c>
      <c r="D10939" s="34">
        <v>45901</v>
      </c>
      <c r="E10939">
        <v>453.06</v>
      </c>
      <c r="F10939" s="24">
        <v>16.920000000000002</v>
      </c>
      <c r="G10939" s="24">
        <f t="shared" si="170"/>
        <v>469.98</v>
      </c>
    </row>
    <row r="10940" spans="1:7" x14ac:dyDescent="0.25">
      <c r="A10940" t="s">
        <v>311</v>
      </c>
      <c r="B10940" t="s">
        <v>314</v>
      </c>
      <c r="C10940" t="s">
        <v>500</v>
      </c>
      <c r="D10940" s="34">
        <v>45901</v>
      </c>
      <c r="E10940">
        <v>453.06</v>
      </c>
      <c r="F10940" s="24">
        <v>16.920000000000002</v>
      </c>
      <c r="G10940" s="24">
        <f t="shared" si="170"/>
        <v>469.98</v>
      </c>
    </row>
    <row r="10941" spans="1:7" x14ac:dyDescent="0.25">
      <c r="A10941" t="s">
        <v>311</v>
      </c>
      <c r="B10941" t="s">
        <v>314</v>
      </c>
      <c r="C10941" t="s">
        <v>501</v>
      </c>
      <c r="D10941" s="34">
        <v>45901</v>
      </c>
      <c r="E10941">
        <v>453.06</v>
      </c>
      <c r="F10941" s="24">
        <v>16.920000000000002</v>
      </c>
      <c r="G10941" s="24">
        <f t="shared" si="170"/>
        <v>469.98</v>
      </c>
    </row>
    <row r="10942" spans="1:7" x14ac:dyDescent="0.25">
      <c r="A10942" t="s">
        <v>311</v>
      </c>
      <c r="B10942" t="s">
        <v>314</v>
      </c>
      <c r="C10942" t="s">
        <v>502</v>
      </c>
      <c r="D10942" s="34">
        <v>45901</v>
      </c>
      <c r="E10942">
        <v>453.06</v>
      </c>
      <c r="F10942" s="24">
        <v>16.920000000000002</v>
      </c>
      <c r="G10942" s="24">
        <f t="shared" si="170"/>
        <v>469.98</v>
      </c>
    </row>
    <row r="10943" spans="1:7" x14ac:dyDescent="0.25">
      <c r="A10943" t="s">
        <v>311</v>
      </c>
      <c r="B10943" t="s">
        <v>314</v>
      </c>
      <c r="C10943" t="s">
        <v>503</v>
      </c>
      <c r="D10943" s="34">
        <v>45901</v>
      </c>
      <c r="E10943">
        <v>453.06</v>
      </c>
      <c r="F10943" s="24">
        <v>16.920000000000002</v>
      </c>
      <c r="G10943" s="24">
        <f t="shared" si="170"/>
        <v>469.98</v>
      </c>
    </row>
    <row r="10944" spans="1:7" x14ac:dyDescent="0.25">
      <c r="A10944" t="s">
        <v>311</v>
      </c>
      <c r="B10944" t="s">
        <v>314</v>
      </c>
      <c r="C10944" t="s">
        <v>504</v>
      </c>
      <c r="D10944" s="34">
        <v>45901</v>
      </c>
      <c r="E10944">
        <v>453.06</v>
      </c>
      <c r="F10944" s="24">
        <v>16.920000000000002</v>
      </c>
      <c r="G10944" s="24">
        <f t="shared" si="170"/>
        <v>469.98</v>
      </c>
    </row>
    <row r="10945" spans="1:7" x14ac:dyDescent="0.25">
      <c r="A10945" t="s">
        <v>311</v>
      </c>
      <c r="B10945" t="s">
        <v>314</v>
      </c>
      <c r="C10945" t="s">
        <v>505</v>
      </c>
      <c r="D10945" s="34">
        <v>45901</v>
      </c>
      <c r="E10945">
        <v>453.06</v>
      </c>
      <c r="F10945" s="24">
        <v>16.920000000000002</v>
      </c>
      <c r="G10945" s="24">
        <f t="shared" si="170"/>
        <v>469.98</v>
      </c>
    </row>
    <row r="10946" spans="1:7" x14ac:dyDescent="0.25">
      <c r="A10946" t="s">
        <v>311</v>
      </c>
      <c r="B10946" t="s">
        <v>312</v>
      </c>
      <c r="C10946" t="s">
        <v>313</v>
      </c>
      <c r="D10946" s="34">
        <v>45931</v>
      </c>
      <c r="E10946">
        <v>997361.86</v>
      </c>
      <c r="F10946" s="24">
        <v>201130.23999999999</v>
      </c>
      <c r="G10946" s="24">
        <f t="shared" si="170"/>
        <v>1198492.1000000001</v>
      </c>
    </row>
    <row r="10947" spans="1:7" x14ac:dyDescent="0.25">
      <c r="A10947" t="s">
        <v>311</v>
      </c>
      <c r="B10947" t="s">
        <v>314</v>
      </c>
      <c r="C10947" t="s">
        <v>315</v>
      </c>
      <c r="D10947" s="34">
        <v>45931</v>
      </c>
      <c r="E10947">
        <v>454.45</v>
      </c>
      <c r="F10947" s="24">
        <v>15.53</v>
      </c>
      <c r="G10947" s="24">
        <f t="shared" ref="G10947:G11010" si="171">SUM(E10947:F10947)</f>
        <v>469.97999999999996</v>
      </c>
    </row>
    <row r="10948" spans="1:7" x14ac:dyDescent="0.25">
      <c r="A10948" t="s">
        <v>311</v>
      </c>
      <c r="B10948" t="s">
        <v>314</v>
      </c>
      <c r="C10948" t="s">
        <v>316</v>
      </c>
      <c r="D10948" s="34">
        <v>45931</v>
      </c>
      <c r="E10948">
        <v>455.92</v>
      </c>
      <c r="F10948" s="24">
        <v>15.59</v>
      </c>
      <c r="G10948" s="24">
        <f t="shared" si="171"/>
        <v>471.51</v>
      </c>
    </row>
    <row r="10949" spans="1:7" x14ac:dyDescent="0.25">
      <c r="A10949" t="s">
        <v>311</v>
      </c>
      <c r="B10949" t="s">
        <v>314</v>
      </c>
      <c r="C10949" t="s">
        <v>317</v>
      </c>
      <c r="D10949" s="34">
        <v>45931</v>
      </c>
      <c r="E10949">
        <v>454.45</v>
      </c>
      <c r="F10949" s="24">
        <v>15.53</v>
      </c>
      <c r="G10949" s="24">
        <f t="shared" si="171"/>
        <v>469.97999999999996</v>
      </c>
    </row>
    <row r="10950" spans="1:7" x14ac:dyDescent="0.25">
      <c r="A10950" t="s">
        <v>311</v>
      </c>
      <c r="B10950" t="s">
        <v>314</v>
      </c>
      <c r="C10950" t="s">
        <v>318</v>
      </c>
      <c r="D10950" s="34">
        <v>45931</v>
      </c>
      <c r="E10950">
        <v>455.92</v>
      </c>
      <c r="F10950" s="24">
        <v>15.59</v>
      </c>
      <c r="G10950" s="24">
        <f t="shared" si="171"/>
        <v>471.51</v>
      </c>
    </row>
    <row r="10951" spans="1:7" x14ac:dyDescent="0.25">
      <c r="A10951" t="s">
        <v>311</v>
      </c>
      <c r="B10951" t="s">
        <v>314</v>
      </c>
      <c r="C10951" t="s">
        <v>319</v>
      </c>
      <c r="D10951" s="34">
        <v>45931</v>
      </c>
      <c r="E10951">
        <v>455.92</v>
      </c>
      <c r="F10951" s="24">
        <v>15.59</v>
      </c>
      <c r="G10951" s="24">
        <f t="shared" si="171"/>
        <v>471.51</v>
      </c>
    </row>
    <row r="10952" spans="1:7" x14ac:dyDescent="0.25">
      <c r="A10952" t="s">
        <v>311</v>
      </c>
      <c r="B10952" t="s">
        <v>314</v>
      </c>
      <c r="C10952" t="s">
        <v>320</v>
      </c>
      <c r="D10952" s="34">
        <v>45931</v>
      </c>
      <c r="E10952">
        <v>455.92</v>
      </c>
      <c r="F10952" s="24">
        <v>15.59</v>
      </c>
      <c r="G10952" s="24">
        <f t="shared" si="171"/>
        <v>471.51</v>
      </c>
    </row>
    <row r="10953" spans="1:7" x14ac:dyDescent="0.25">
      <c r="A10953" t="s">
        <v>311</v>
      </c>
      <c r="B10953" t="s">
        <v>314</v>
      </c>
      <c r="C10953" t="s">
        <v>321</v>
      </c>
      <c r="D10953" s="34">
        <v>45931</v>
      </c>
      <c r="E10953">
        <v>454.45</v>
      </c>
      <c r="F10953" s="24">
        <v>15.53</v>
      </c>
      <c r="G10953" s="24">
        <f t="shared" si="171"/>
        <v>469.97999999999996</v>
      </c>
    </row>
    <row r="10954" spans="1:7" x14ac:dyDescent="0.25">
      <c r="A10954" t="s">
        <v>311</v>
      </c>
      <c r="B10954" t="s">
        <v>314</v>
      </c>
      <c r="C10954" t="s">
        <v>322</v>
      </c>
      <c r="D10954" s="34">
        <v>45931</v>
      </c>
      <c r="E10954">
        <v>455.92</v>
      </c>
      <c r="F10954" s="24">
        <v>15.59</v>
      </c>
      <c r="G10954" s="24">
        <f t="shared" si="171"/>
        <v>471.51</v>
      </c>
    </row>
    <row r="10955" spans="1:7" x14ac:dyDescent="0.25">
      <c r="A10955" t="s">
        <v>311</v>
      </c>
      <c r="B10955" t="s">
        <v>314</v>
      </c>
      <c r="C10955" t="s">
        <v>323</v>
      </c>
      <c r="D10955" s="34">
        <v>45931</v>
      </c>
      <c r="E10955">
        <v>454.45</v>
      </c>
      <c r="F10955" s="24">
        <v>15.53</v>
      </c>
      <c r="G10955" s="24">
        <f t="shared" si="171"/>
        <v>469.97999999999996</v>
      </c>
    </row>
    <row r="10956" spans="1:7" x14ac:dyDescent="0.25">
      <c r="A10956" t="s">
        <v>311</v>
      </c>
      <c r="B10956" t="s">
        <v>314</v>
      </c>
      <c r="C10956" t="s">
        <v>324</v>
      </c>
      <c r="D10956" s="34">
        <v>45931</v>
      </c>
      <c r="E10956">
        <v>455.92</v>
      </c>
      <c r="F10956" s="24">
        <v>15.59</v>
      </c>
      <c r="G10956" s="24">
        <f t="shared" si="171"/>
        <v>471.51</v>
      </c>
    </row>
    <row r="10957" spans="1:7" x14ac:dyDescent="0.25">
      <c r="A10957" t="s">
        <v>311</v>
      </c>
      <c r="B10957" t="s">
        <v>314</v>
      </c>
      <c r="C10957" t="s">
        <v>325</v>
      </c>
      <c r="D10957" s="34">
        <v>45931</v>
      </c>
      <c r="E10957">
        <v>454.45</v>
      </c>
      <c r="F10957" s="24">
        <v>15.53</v>
      </c>
      <c r="G10957" s="24">
        <f t="shared" si="171"/>
        <v>469.97999999999996</v>
      </c>
    </row>
    <row r="10958" spans="1:7" x14ac:dyDescent="0.25">
      <c r="A10958" t="s">
        <v>311</v>
      </c>
      <c r="B10958" t="s">
        <v>314</v>
      </c>
      <c r="C10958" t="s">
        <v>326</v>
      </c>
      <c r="D10958" s="34">
        <v>45931</v>
      </c>
      <c r="E10958">
        <v>455.92</v>
      </c>
      <c r="F10958" s="24">
        <v>15.59</v>
      </c>
      <c r="G10958" s="24">
        <f t="shared" si="171"/>
        <v>471.51</v>
      </c>
    </row>
    <row r="10959" spans="1:7" x14ac:dyDescent="0.25">
      <c r="A10959" t="s">
        <v>311</v>
      </c>
      <c r="B10959" t="s">
        <v>314</v>
      </c>
      <c r="C10959" t="s">
        <v>327</v>
      </c>
      <c r="D10959" s="34">
        <v>45931</v>
      </c>
      <c r="E10959">
        <v>455.92</v>
      </c>
      <c r="F10959" s="24">
        <v>15.59</v>
      </c>
      <c r="G10959" s="24">
        <f t="shared" si="171"/>
        <v>471.51</v>
      </c>
    </row>
    <row r="10960" spans="1:7" x14ac:dyDescent="0.25">
      <c r="A10960" t="s">
        <v>311</v>
      </c>
      <c r="B10960" t="s">
        <v>314</v>
      </c>
      <c r="C10960" t="s">
        <v>328</v>
      </c>
      <c r="D10960" s="34">
        <v>45931</v>
      </c>
      <c r="E10960">
        <v>455.92</v>
      </c>
      <c r="F10960" s="24">
        <v>15.59</v>
      </c>
      <c r="G10960" s="24">
        <f t="shared" si="171"/>
        <v>471.51</v>
      </c>
    </row>
    <row r="10961" spans="1:7" x14ac:dyDescent="0.25">
      <c r="A10961" t="s">
        <v>311</v>
      </c>
      <c r="B10961" t="s">
        <v>314</v>
      </c>
      <c r="C10961" t="s">
        <v>329</v>
      </c>
      <c r="D10961" s="34">
        <v>45931</v>
      </c>
      <c r="E10961">
        <v>455.92</v>
      </c>
      <c r="F10961" s="24">
        <v>15.59</v>
      </c>
      <c r="G10961" s="24">
        <f t="shared" si="171"/>
        <v>471.51</v>
      </c>
    </row>
    <row r="10962" spans="1:7" x14ac:dyDescent="0.25">
      <c r="A10962" t="s">
        <v>311</v>
      </c>
      <c r="B10962" t="s">
        <v>314</v>
      </c>
      <c r="C10962" t="s">
        <v>330</v>
      </c>
      <c r="D10962" s="34">
        <v>45931</v>
      </c>
      <c r="E10962">
        <v>454.45</v>
      </c>
      <c r="F10962" s="24">
        <v>15.53</v>
      </c>
      <c r="G10962" s="24">
        <f t="shared" si="171"/>
        <v>469.97999999999996</v>
      </c>
    </row>
    <row r="10963" spans="1:7" x14ac:dyDescent="0.25">
      <c r="A10963" t="s">
        <v>311</v>
      </c>
      <c r="B10963" t="s">
        <v>314</v>
      </c>
      <c r="C10963" t="s">
        <v>331</v>
      </c>
      <c r="D10963" s="34">
        <v>45931</v>
      </c>
      <c r="E10963">
        <v>455.92</v>
      </c>
      <c r="F10963" s="24">
        <v>15.59</v>
      </c>
      <c r="G10963" s="24">
        <f t="shared" si="171"/>
        <v>471.51</v>
      </c>
    </row>
    <row r="10964" spans="1:7" x14ac:dyDescent="0.25">
      <c r="A10964" t="s">
        <v>311</v>
      </c>
      <c r="B10964" t="s">
        <v>314</v>
      </c>
      <c r="C10964" t="s">
        <v>332</v>
      </c>
      <c r="D10964" s="34">
        <v>45931</v>
      </c>
      <c r="E10964">
        <v>455.92</v>
      </c>
      <c r="F10964" s="24">
        <v>15.59</v>
      </c>
      <c r="G10964" s="24">
        <f t="shared" si="171"/>
        <v>471.51</v>
      </c>
    </row>
    <row r="10965" spans="1:7" x14ac:dyDescent="0.25">
      <c r="A10965" t="s">
        <v>311</v>
      </c>
      <c r="B10965" t="s">
        <v>314</v>
      </c>
      <c r="C10965" t="s">
        <v>333</v>
      </c>
      <c r="D10965" s="34">
        <v>45931</v>
      </c>
      <c r="E10965">
        <v>455.92</v>
      </c>
      <c r="F10965" s="24">
        <v>15.59</v>
      </c>
      <c r="G10965" s="24">
        <f t="shared" si="171"/>
        <v>471.51</v>
      </c>
    </row>
    <row r="10966" spans="1:7" x14ac:dyDescent="0.25">
      <c r="A10966" t="s">
        <v>311</v>
      </c>
      <c r="B10966" t="s">
        <v>314</v>
      </c>
      <c r="C10966" t="s">
        <v>334</v>
      </c>
      <c r="D10966" s="34">
        <v>45931</v>
      </c>
      <c r="E10966">
        <v>454.45</v>
      </c>
      <c r="F10966" s="24">
        <v>15.53</v>
      </c>
      <c r="G10966" s="24">
        <f t="shared" si="171"/>
        <v>469.97999999999996</v>
      </c>
    </row>
    <row r="10967" spans="1:7" x14ac:dyDescent="0.25">
      <c r="A10967" t="s">
        <v>311</v>
      </c>
      <c r="B10967" t="s">
        <v>314</v>
      </c>
      <c r="C10967" t="s">
        <v>335</v>
      </c>
      <c r="D10967" s="34">
        <v>45931</v>
      </c>
      <c r="E10967">
        <v>455.92</v>
      </c>
      <c r="F10967" s="24">
        <v>15.59</v>
      </c>
      <c r="G10967" s="24">
        <f t="shared" si="171"/>
        <v>471.51</v>
      </c>
    </row>
    <row r="10968" spans="1:7" x14ac:dyDescent="0.25">
      <c r="A10968" t="s">
        <v>311</v>
      </c>
      <c r="B10968" t="s">
        <v>314</v>
      </c>
      <c r="C10968" t="s">
        <v>336</v>
      </c>
      <c r="D10968" s="34">
        <v>45931</v>
      </c>
      <c r="E10968">
        <v>455.92</v>
      </c>
      <c r="F10968" s="24">
        <v>15.59</v>
      </c>
      <c r="G10968" s="24">
        <f t="shared" si="171"/>
        <v>471.51</v>
      </c>
    </row>
    <row r="10969" spans="1:7" x14ac:dyDescent="0.25">
      <c r="A10969" t="s">
        <v>311</v>
      </c>
      <c r="B10969" t="s">
        <v>314</v>
      </c>
      <c r="C10969" t="s">
        <v>337</v>
      </c>
      <c r="D10969" s="34">
        <v>45931</v>
      </c>
      <c r="E10969">
        <v>454.45</v>
      </c>
      <c r="F10969" s="24">
        <v>15.53</v>
      </c>
      <c r="G10969" s="24">
        <f t="shared" si="171"/>
        <v>469.97999999999996</v>
      </c>
    </row>
    <row r="10970" spans="1:7" x14ac:dyDescent="0.25">
      <c r="A10970" t="s">
        <v>311</v>
      </c>
      <c r="B10970" t="s">
        <v>314</v>
      </c>
      <c r="C10970" t="s">
        <v>338</v>
      </c>
      <c r="D10970" s="34">
        <v>45931</v>
      </c>
      <c r="E10970">
        <v>454.45</v>
      </c>
      <c r="F10970" s="24">
        <v>15.53</v>
      </c>
      <c r="G10970" s="24">
        <f t="shared" si="171"/>
        <v>469.97999999999996</v>
      </c>
    </row>
    <row r="10971" spans="1:7" x14ac:dyDescent="0.25">
      <c r="A10971" t="s">
        <v>311</v>
      </c>
      <c r="B10971" t="s">
        <v>314</v>
      </c>
      <c r="C10971" t="s">
        <v>339</v>
      </c>
      <c r="D10971" s="34">
        <v>45931</v>
      </c>
      <c r="E10971">
        <v>454.45</v>
      </c>
      <c r="F10971" s="24">
        <v>15.53</v>
      </c>
      <c r="G10971" s="24">
        <f t="shared" si="171"/>
        <v>469.97999999999996</v>
      </c>
    </row>
    <row r="10972" spans="1:7" x14ac:dyDescent="0.25">
      <c r="A10972" t="s">
        <v>311</v>
      </c>
      <c r="B10972" t="s">
        <v>314</v>
      </c>
      <c r="C10972" t="s">
        <v>340</v>
      </c>
      <c r="D10972" s="34">
        <v>45931</v>
      </c>
      <c r="E10972">
        <v>454.45</v>
      </c>
      <c r="F10972" s="24">
        <v>15.53</v>
      </c>
      <c r="G10972" s="24">
        <f t="shared" si="171"/>
        <v>469.97999999999996</v>
      </c>
    </row>
    <row r="10973" spans="1:7" x14ac:dyDescent="0.25">
      <c r="A10973" t="s">
        <v>311</v>
      </c>
      <c r="B10973" t="s">
        <v>314</v>
      </c>
      <c r="C10973" t="s">
        <v>341</v>
      </c>
      <c r="D10973" s="34">
        <v>45931</v>
      </c>
      <c r="E10973">
        <v>454.45</v>
      </c>
      <c r="F10973" s="24">
        <v>15.53</v>
      </c>
      <c r="G10973" s="24">
        <f t="shared" si="171"/>
        <v>469.97999999999996</v>
      </c>
    </row>
    <row r="10974" spans="1:7" x14ac:dyDescent="0.25">
      <c r="A10974" t="s">
        <v>311</v>
      </c>
      <c r="B10974" t="s">
        <v>314</v>
      </c>
      <c r="C10974" t="s">
        <v>342</v>
      </c>
      <c r="D10974" s="34">
        <v>45931</v>
      </c>
      <c r="E10974">
        <v>454.45</v>
      </c>
      <c r="F10974" s="24">
        <v>15.53</v>
      </c>
      <c r="G10974" s="24">
        <f t="shared" si="171"/>
        <v>469.97999999999996</v>
      </c>
    </row>
    <row r="10975" spans="1:7" x14ac:dyDescent="0.25">
      <c r="A10975" t="s">
        <v>311</v>
      </c>
      <c r="B10975" t="s">
        <v>314</v>
      </c>
      <c r="C10975" t="s">
        <v>343</v>
      </c>
      <c r="D10975" s="34">
        <v>45931</v>
      </c>
      <c r="E10975">
        <v>454.45</v>
      </c>
      <c r="F10975" s="24">
        <v>15.53</v>
      </c>
      <c r="G10975" s="24">
        <f t="shared" si="171"/>
        <v>469.97999999999996</v>
      </c>
    </row>
    <row r="10976" spans="1:7" x14ac:dyDescent="0.25">
      <c r="A10976" t="s">
        <v>311</v>
      </c>
      <c r="B10976" t="s">
        <v>314</v>
      </c>
      <c r="C10976" t="s">
        <v>344</v>
      </c>
      <c r="D10976" s="34">
        <v>45931</v>
      </c>
      <c r="E10976">
        <v>454.45</v>
      </c>
      <c r="F10976" s="24">
        <v>15.53</v>
      </c>
      <c r="G10976" s="24">
        <f t="shared" si="171"/>
        <v>469.97999999999996</v>
      </c>
    </row>
    <row r="10977" spans="1:7" x14ac:dyDescent="0.25">
      <c r="A10977" t="s">
        <v>311</v>
      </c>
      <c r="B10977" t="s">
        <v>314</v>
      </c>
      <c r="C10977" t="s">
        <v>345</v>
      </c>
      <c r="D10977" s="34">
        <v>45931</v>
      </c>
      <c r="E10977">
        <v>454.45</v>
      </c>
      <c r="F10977" s="24">
        <v>15.53</v>
      </c>
      <c r="G10977" s="24">
        <f t="shared" si="171"/>
        <v>469.97999999999996</v>
      </c>
    </row>
    <row r="10978" spans="1:7" x14ac:dyDescent="0.25">
      <c r="A10978" t="s">
        <v>311</v>
      </c>
      <c r="B10978" t="s">
        <v>314</v>
      </c>
      <c r="C10978" t="s">
        <v>346</v>
      </c>
      <c r="D10978" s="34">
        <v>45931</v>
      </c>
      <c r="E10978">
        <v>454.45</v>
      </c>
      <c r="F10978" s="24">
        <v>15.53</v>
      </c>
      <c r="G10978" s="24">
        <f t="shared" si="171"/>
        <v>469.97999999999996</v>
      </c>
    </row>
    <row r="10979" spans="1:7" x14ac:dyDescent="0.25">
      <c r="A10979" t="s">
        <v>311</v>
      </c>
      <c r="B10979" t="s">
        <v>314</v>
      </c>
      <c r="C10979" t="s">
        <v>347</v>
      </c>
      <c r="D10979" s="34">
        <v>45931</v>
      </c>
      <c r="E10979">
        <v>454.45</v>
      </c>
      <c r="F10979" s="24">
        <v>15.53</v>
      </c>
      <c r="G10979" s="24">
        <f t="shared" si="171"/>
        <v>469.97999999999996</v>
      </c>
    </row>
    <row r="10980" spans="1:7" x14ac:dyDescent="0.25">
      <c r="A10980" t="s">
        <v>311</v>
      </c>
      <c r="B10980" t="s">
        <v>314</v>
      </c>
      <c r="C10980" t="s">
        <v>348</v>
      </c>
      <c r="D10980" s="34">
        <v>45931</v>
      </c>
      <c r="E10980">
        <v>454.45</v>
      </c>
      <c r="F10980" s="24">
        <v>15.53</v>
      </c>
      <c r="G10980" s="24">
        <f t="shared" si="171"/>
        <v>469.97999999999996</v>
      </c>
    </row>
    <row r="10981" spans="1:7" x14ac:dyDescent="0.25">
      <c r="A10981" t="s">
        <v>311</v>
      </c>
      <c r="B10981" t="s">
        <v>314</v>
      </c>
      <c r="C10981" t="s">
        <v>349</v>
      </c>
      <c r="D10981" s="34">
        <v>45931</v>
      </c>
      <c r="E10981">
        <v>455.92</v>
      </c>
      <c r="F10981" s="24">
        <v>15.59</v>
      </c>
      <c r="G10981" s="24">
        <f t="shared" si="171"/>
        <v>471.51</v>
      </c>
    </row>
    <row r="10982" spans="1:7" x14ac:dyDescent="0.25">
      <c r="A10982" t="s">
        <v>311</v>
      </c>
      <c r="B10982" t="s">
        <v>314</v>
      </c>
      <c r="C10982" t="s">
        <v>350</v>
      </c>
      <c r="D10982" s="34">
        <v>45931</v>
      </c>
      <c r="E10982">
        <v>454.45</v>
      </c>
      <c r="F10982" s="24">
        <v>15.53</v>
      </c>
      <c r="G10982" s="24">
        <f t="shared" si="171"/>
        <v>469.97999999999996</v>
      </c>
    </row>
    <row r="10983" spans="1:7" x14ac:dyDescent="0.25">
      <c r="A10983" t="s">
        <v>311</v>
      </c>
      <c r="B10983" t="s">
        <v>314</v>
      </c>
      <c r="C10983" t="s">
        <v>351</v>
      </c>
      <c r="D10983" s="34">
        <v>45931</v>
      </c>
      <c r="E10983">
        <v>455.92</v>
      </c>
      <c r="F10983" s="24">
        <v>15.59</v>
      </c>
      <c r="G10983" s="24">
        <f t="shared" si="171"/>
        <v>471.51</v>
      </c>
    </row>
    <row r="10984" spans="1:7" x14ac:dyDescent="0.25">
      <c r="A10984" t="s">
        <v>311</v>
      </c>
      <c r="B10984" t="s">
        <v>314</v>
      </c>
      <c r="C10984" t="s">
        <v>352</v>
      </c>
      <c r="D10984" s="34">
        <v>45931</v>
      </c>
      <c r="E10984">
        <v>455.92</v>
      </c>
      <c r="F10984" s="24">
        <v>15.59</v>
      </c>
      <c r="G10984" s="24">
        <f t="shared" si="171"/>
        <v>471.51</v>
      </c>
    </row>
    <row r="10985" spans="1:7" x14ac:dyDescent="0.25">
      <c r="A10985" t="s">
        <v>311</v>
      </c>
      <c r="B10985" t="s">
        <v>314</v>
      </c>
      <c r="C10985" t="s">
        <v>353</v>
      </c>
      <c r="D10985" s="34">
        <v>45931</v>
      </c>
      <c r="E10985">
        <v>454.45</v>
      </c>
      <c r="F10985" s="24">
        <v>15.53</v>
      </c>
      <c r="G10985" s="24">
        <f t="shared" si="171"/>
        <v>469.97999999999996</v>
      </c>
    </row>
    <row r="10986" spans="1:7" x14ac:dyDescent="0.25">
      <c r="A10986" t="s">
        <v>311</v>
      </c>
      <c r="B10986" t="s">
        <v>314</v>
      </c>
      <c r="C10986" t="s">
        <v>354</v>
      </c>
      <c r="D10986" s="34">
        <v>45931</v>
      </c>
      <c r="E10986">
        <v>455.92</v>
      </c>
      <c r="F10986" s="24">
        <v>15.59</v>
      </c>
      <c r="G10986" s="24">
        <f t="shared" si="171"/>
        <v>471.51</v>
      </c>
    </row>
    <row r="10987" spans="1:7" x14ac:dyDescent="0.25">
      <c r="A10987" t="s">
        <v>311</v>
      </c>
      <c r="B10987" t="s">
        <v>314</v>
      </c>
      <c r="C10987" t="s">
        <v>355</v>
      </c>
      <c r="D10987" s="34">
        <v>45931</v>
      </c>
      <c r="E10987">
        <v>455.92</v>
      </c>
      <c r="F10987" s="24">
        <v>15.59</v>
      </c>
      <c r="G10987" s="24">
        <f t="shared" si="171"/>
        <v>471.51</v>
      </c>
    </row>
    <row r="10988" spans="1:7" x14ac:dyDescent="0.25">
      <c r="A10988" t="s">
        <v>311</v>
      </c>
      <c r="B10988" t="s">
        <v>314</v>
      </c>
      <c r="C10988" t="s">
        <v>356</v>
      </c>
      <c r="D10988" s="34">
        <v>45931</v>
      </c>
      <c r="E10988">
        <v>455.92</v>
      </c>
      <c r="F10988" s="24">
        <v>15.59</v>
      </c>
      <c r="G10988" s="24">
        <f t="shared" si="171"/>
        <v>471.51</v>
      </c>
    </row>
    <row r="10989" spans="1:7" x14ac:dyDescent="0.25">
      <c r="A10989" t="s">
        <v>311</v>
      </c>
      <c r="B10989" t="s">
        <v>314</v>
      </c>
      <c r="C10989" t="s">
        <v>357</v>
      </c>
      <c r="D10989" s="34">
        <v>45931</v>
      </c>
      <c r="E10989">
        <v>455.92</v>
      </c>
      <c r="F10989" s="24">
        <v>15.59</v>
      </c>
      <c r="G10989" s="24">
        <f t="shared" si="171"/>
        <v>471.51</v>
      </c>
    </row>
    <row r="10990" spans="1:7" x14ac:dyDescent="0.25">
      <c r="A10990" t="s">
        <v>311</v>
      </c>
      <c r="B10990" t="s">
        <v>314</v>
      </c>
      <c r="C10990" t="s">
        <v>358</v>
      </c>
      <c r="D10990" s="34">
        <v>45931</v>
      </c>
      <c r="E10990">
        <v>455.92</v>
      </c>
      <c r="F10990" s="24">
        <v>15.59</v>
      </c>
      <c r="G10990" s="24">
        <f t="shared" si="171"/>
        <v>471.51</v>
      </c>
    </row>
    <row r="10991" spans="1:7" x14ac:dyDescent="0.25">
      <c r="A10991" t="s">
        <v>311</v>
      </c>
      <c r="B10991" t="s">
        <v>314</v>
      </c>
      <c r="C10991" t="s">
        <v>359</v>
      </c>
      <c r="D10991" s="34">
        <v>45931</v>
      </c>
      <c r="E10991">
        <v>455.92</v>
      </c>
      <c r="F10991" s="24">
        <v>15.59</v>
      </c>
      <c r="G10991" s="24">
        <f t="shared" si="171"/>
        <v>471.51</v>
      </c>
    </row>
    <row r="10992" spans="1:7" x14ac:dyDescent="0.25">
      <c r="A10992" t="s">
        <v>311</v>
      </c>
      <c r="B10992" t="s">
        <v>314</v>
      </c>
      <c r="C10992" t="s">
        <v>360</v>
      </c>
      <c r="D10992" s="34">
        <v>45931</v>
      </c>
      <c r="E10992">
        <v>455.92</v>
      </c>
      <c r="F10992" s="24">
        <v>15.59</v>
      </c>
      <c r="G10992" s="24">
        <f t="shared" si="171"/>
        <v>471.51</v>
      </c>
    </row>
    <row r="10993" spans="1:7" x14ac:dyDescent="0.25">
      <c r="A10993" t="s">
        <v>311</v>
      </c>
      <c r="B10993" t="s">
        <v>314</v>
      </c>
      <c r="C10993" t="s">
        <v>361</v>
      </c>
      <c r="D10993" s="34">
        <v>45931</v>
      </c>
      <c r="E10993">
        <v>455.92</v>
      </c>
      <c r="F10993" s="24">
        <v>15.59</v>
      </c>
      <c r="G10993" s="24">
        <f t="shared" si="171"/>
        <v>471.51</v>
      </c>
    </row>
    <row r="10994" spans="1:7" x14ac:dyDescent="0.25">
      <c r="A10994" t="s">
        <v>311</v>
      </c>
      <c r="B10994" t="s">
        <v>314</v>
      </c>
      <c r="C10994" t="s">
        <v>362</v>
      </c>
      <c r="D10994" s="34">
        <v>45931</v>
      </c>
      <c r="E10994">
        <v>455.92</v>
      </c>
      <c r="F10994" s="24">
        <v>15.59</v>
      </c>
      <c r="G10994" s="24">
        <f t="shared" si="171"/>
        <v>471.51</v>
      </c>
    </row>
    <row r="10995" spans="1:7" x14ac:dyDescent="0.25">
      <c r="A10995" t="s">
        <v>311</v>
      </c>
      <c r="B10995" t="s">
        <v>314</v>
      </c>
      <c r="C10995" t="s">
        <v>363</v>
      </c>
      <c r="D10995" s="34">
        <v>45931</v>
      </c>
      <c r="E10995">
        <v>455.92</v>
      </c>
      <c r="F10995" s="24">
        <v>15.59</v>
      </c>
      <c r="G10995" s="24">
        <f t="shared" si="171"/>
        <v>471.51</v>
      </c>
    </row>
    <row r="10996" spans="1:7" x14ac:dyDescent="0.25">
      <c r="A10996" t="s">
        <v>311</v>
      </c>
      <c r="B10996" t="s">
        <v>314</v>
      </c>
      <c r="C10996" t="s">
        <v>364</v>
      </c>
      <c r="D10996" s="34">
        <v>45931</v>
      </c>
      <c r="E10996">
        <v>455.92</v>
      </c>
      <c r="F10996" s="24">
        <v>15.59</v>
      </c>
      <c r="G10996" s="24">
        <f t="shared" si="171"/>
        <v>471.51</v>
      </c>
    </row>
    <row r="10997" spans="1:7" x14ac:dyDescent="0.25">
      <c r="A10997" t="s">
        <v>311</v>
      </c>
      <c r="B10997" t="s">
        <v>314</v>
      </c>
      <c r="C10997" t="s">
        <v>365</v>
      </c>
      <c r="D10997" s="34">
        <v>45931</v>
      </c>
      <c r="E10997">
        <v>455.92</v>
      </c>
      <c r="F10997" s="24">
        <v>15.59</v>
      </c>
      <c r="G10997" s="24">
        <f t="shared" si="171"/>
        <v>471.51</v>
      </c>
    </row>
    <row r="10998" spans="1:7" x14ac:dyDescent="0.25">
      <c r="A10998" t="s">
        <v>311</v>
      </c>
      <c r="B10998" t="s">
        <v>314</v>
      </c>
      <c r="C10998" t="s">
        <v>366</v>
      </c>
      <c r="D10998" s="34">
        <v>45931</v>
      </c>
      <c r="E10998">
        <v>455.92</v>
      </c>
      <c r="F10998" s="24">
        <v>15.59</v>
      </c>
      <c r="G10998" s="24">
        <f t="shared" si="171"/>
        <v>471.51</v>
      </c>
    </row>
    <row r="10999" spans="1:7" x14ac:dyDescent="0.25">
      <c r="A10999" t="s">
        <v>311</v>
      </c>
      <c r="B10999" t="s">
        <v>314</v>
      </c>
      <c r="C10999" t="s">
        <v>367</v>
      </c>
      <c r="D10999" s="34">
        <v>45931</v>
      </c>
      <c r="E10999">
        <v>454.45</v>
      </c>
      <c r="F10999" s="24">
        <v>15.53</v>
      </c>
      <c r="G10999" s="24">
        <f t="shared" si="171"/>
        <v>469.97999999999996</v>
      </c>
    </row>
    <row r="11000" spans="1:7" x14ac:dyDescent="0.25">
      <c r="A11000" t="s">
        <v>311</v>
      </c>
      <c r="B11000" t="s">
        <v>314</v>
      </c>
      <c r="C11000" t="s">
        <v>368</v>
      </c>
      <c r="D11000" s="34">
        <v>45931</v>
      </c>
      <c r="E11000">
        <v>455.92</v>
      </c>
      <c r="F11000" s="24">
        <v>15.59</v>
      </c>
      <c r="G11000" s="24">
        <f t="shared" si="171"/>
        <v>471.51</v>
      </c>
    </row>
    <row r="11001" spans="1:7" x14ac:dyDescent="0.25">
      <c r="A11001" t="s">
        <v>311</v>
      </c>
      <c r="B11001" t="s">
        <v>314</v>
      </c>
      <c r="C11001" t="s">
        <v>369</v>
      </c>
      <c r="D11001" s="34">
        <v>45931</v>
      </c>
      <c r="E11001">
        <v>455.92</v>
      </c>
      <c r="F11001" s="24">
        <v>15.59</v>
      </c>
      <c r="G11001" s="24">
        <f t="shared" si="171"/>
        <v>471.51</v>
      </c>
    </row>
    <row r="11002" spans="1:7" x14ac:dyDescent="0.25">
      <c r="A11002" t="s">
        <v>311</v>
      </c>
      <c r="B11002" t="s">
        <v>314</v>
      </c>
      <c r="C11002" t="s">
        <v>370</v>
      </c>
      <c r="D11002" s="34">
        <v>45931</v>
      </c>
      <c r="E11002">
        <v>455.92</v>
      </c>
      <c r="F11002" s="24">
        <v>15.59</v>
      </c>
      <c r="G11002" s="24">
        <f t="shared" si="171"/>
        <v>471.51</v>
      </c>
    </row>
    <row r="11003" spans="1:7" x14ac:dyDescent="0.25">
      <c r="A11003" t="s">
        <v>311</v>
      </c>
      <c r="B11003" t="s">
        <v>314</v>
      </c>
      <c r="C11003" t="s">
        <v>371</v>
      </c>
      <c r="D11003" s="34">
        <v>45931</v>
      </c>
      <c r="E11003">
        <v>455.92</v>
      </c>
      <c r="F11003" s="24">
        <v>15.59</v>
      </c>
      <c r="G11003" s="24">
        <f t="shared" si="171"/>
        <v>471.51</v>
      </c>
    </row>
    <row r="11004" spans="1:7" x14ac:dyDescent="0.25">
      <c r="A11004" t="s">
        <v>311</v>
      </c>
      <c r="B11004" t="s">
        <v>314</v>
      </c>
      <c r="C11004" t="s">
        <v>372</v>
      </c>
      <c r="D11004" s="34">
        <v>45931</v>
      </c>
      <c r="E11004">
        <v>455.92</v>
      </c>
      <c r="F11004" s="24">
        <v>15.59</v>
      </c>
      <c r="G11004" s="24">
        <f t="shared" si="171"/>
        <v>471.51</v>
      </c>
    </row>
    <row r="11005" spans="1:7" x14ac:dyDescent="0.25">
      <c r="A11005" t="s">
        <v>311</v>
      </c>
      <c r="B11005" t="s">
        <v>314</v>
      </c>
      <c r="C11005" t="s">
        <v>373</v>
      </c>
      <c r="D11005" s="34">
        <v>45931</v>
      </c>
      <c r="E11005">
        <v>455.92</v>
      </c>
      <c r="F11005" s="24">
        <v>15.59</v>
      </c>
      <c r="G11005" s="24">
        <f t="shared" si="171"/>
        <v>471.51</v>
      </c>
    </row>
    <row r="11006" spans="1:7" x14ac:dyDescent="0.25">
      <c r="A11006" t="s">
        <v>311</v>
      </c>
      <c r="B11006" t="s">
        <v>314</v>
      </c>
      <c r="C11006" t="s">
        <v>374</v>
      </c>
      <c r="D11006" s="34">
        <v>45931</v>
      </c>
      <c r="E11006">
        <v>454.45</v>
      </c>
      <c r="F11006" s="24">
        <v>15.53</v>
      </c>
      <c r="G11006" s="24">
        <f t="shared" si="171"/>
        <v>469.97999999999996</v>
      </c>
    </row>
    <row r="11007" spans="1:7" x14ac:dyDescent="0.25">
      <c r="A11007" t="s">
        <v>311</v>
      </c>
      <c r="B11007" t="s">
        <v>314</v>
      </c>
      <c r="C11007" t="s">
        <v>375</v>
      </c>
      <c r="D11007" s="34">
        <v>45931</v>
      </c>
      <c r="E11007">
        <v>455.92</v>
      </c>
      <c r="F11007" s="24">
        <v>15.59</v>
      </c>
      <c r="G11007" s="24">
        <f t="shared" si="171"/>
        <v>471.51</v>
      </c>
    </row>
    <row r="11008" spans="1:7" x14ac:dyDescent="0.25">
      <c r="A11008" t="s">
        <v>311</v>
      </c>
      <c r="B11008" t="s">
        <v>314</v>
      </c>
      <c r="C11008" t="s">
        <v>376</v>
      </c>
      <c r="D11008" s="34">
        <v>45931</v>
      </c>
      <c r="E11008">
        <v>455.92</v>
      </c>
      <c r="F11008" s="24">
        <v>15.59</v>
      </c>
      <c r="G11008" s="24">
        <f t="shared" si="171"/>
        <v>471.51</v>
      </c>
    </row>
    <row r="11009" spans="1:7" x14ac:dyDescent="0.25">
      <c r="A11009" t="s">
        <v>311</v>
      </c>
      <c r="B11009" t="s">
        <v>314</v>
      </c>
      <c r="C11009" t="s">
        <v>377</v>
      </c>
      <c r="D11009" s="34">
        <v>45931</v>
      </c>
      <c r="E11009">
        <v>455.92</v>
      </c>
      <c r="F11009" s="24">
        <v>15.59</v>
      </c>
      <c r="G11009" s="24">
        <f t="shared" si="171"/>
        <v>471.51</v>
      </c>
    </row>
    <row r="11010" spans="1:7" x14ac:dyDescent="0.25">
      <c r="A11010" t="s">
        <v>311</v>
      </c>
      <c r="B11010" t="s">
        <v>314</v>
      </c>
      <c r="C11010" t="s">
        <v>378</v>
      </c>
      <c r="D11010" s="34">
        <v>45931</v>
      </c>
      <c r="E11010">
        <v>455.92</v>
      </c>
      <c r="F11010" s="24">
        <v>15.59</v>
      </c>
      <c r="G11010" s="24">
        <f t="shared" si="171"/>
        <v>471.51</v>
      </c>
    </row>
    <row r="11011" spans="1:7" x14ac:dyDescent="0.25">
      <c r="A11011" t="s">
        <v>311</v>
      </c>
      <c r="B11011" t="s">
        <v>314</v>
      </c>
      <c r="C11011" t="s">
        <v>379</v>
      </c>
      <c r="D11011" s="34">
        <v>45931</v>
      </c>
      <c r="E11011">
        <v>454.45</v>
      </c>
      <c r="F11011" s="24">
        <v>15.53</v>
      </c>
      <c r="G11011" s="24">
        <f t="shared" ref="G11011:G11074" si="172">SUM(E11011:F11011)</f>
        <v>469.97999999999996</v>
      </c>
    </row>
    <row r="11012" spans="1:7" x14ac:dyDescent="0.25">
      <c r="A11012" t="s">
        <v>311</v>
      </c>
      <c r="B11012" t="s">
        <v>314</v>
      </c>
      <c r="C11012" t="s">
        <v>380</v>
      </c>
      <c r="D11012" s="34">
        <v>45931</v>
      </c>
      <c r="E11012">
        <v>454.45</v>
      </c>
      <c r="F11012" s="24">
        <v>15.53</v>
      </c>
      <c r="G11012" s="24">
        <f t="shared" si="172"/>
        <v>469.97999999999996</v>
      </c>
    </row>
    <row r="11013" spans="1:7" x14ac:dyDescent="0.25">
      <c r="A11013" t="s">
        <v>311</v>
      </c>
      <c r="B11013" t="s">
        <v>314</v>
      </c>
      <c r="C11013" t="s">
        <v>381</v>
      </c>
      <c r="D11013" s="34">
        <v>45931</v>
      </c>
      <c r="E11013">
        <v>454.45</v>
      </c>
      <c r="F11013" s="24">
        <v>15.53</v>
      </c>
      <c r="G11013" s="24">
        <f t="shared" si="172"/>
        <v>469.97999999999996</v>
      </c>
    </row>
    <row r="11014" spans="1:7" x14ac:dyDescent="0.25">
      <c r="A11014" t="s">
        <v>311</v>
      </c>
      <c r="B11014" t="s">
        <v>314</v>
      </c>
      <c r="C11014" t="s">
        <v>382</v>
      </c>
      <c r="D11014" s="34">
        <v>45931</v>
      </c>
      <c r="E11014">
        <v>454.45</v>
      </c>
      <c r="F11014" s="24">
        <v>15.53</v>
      </c>
      <c r="G11014" s="24">
        <f t="shared" si="172"/>
        <v>469.97999999999996</v>
      </c>
    </row>
    <row r="11015" spans="1:7" x14ac:dyDescent="0.25">
      <c r="A11015" t="s">
        <v>311</v>
      </c>
      <c r="B11015" t="s">
        <v>314</v>
      </c>
      <c r="C11015" t="s">
        <v>383</v>
      </c>
      <c r="D11015" s="34">
        <v>45931</v>
      </c>
      <c r="E11015">
        <v>454.45</v>
      </c>
      <c r="F11015" s="24">
        <v>15.53</v>
      </c>
      <c r="G11015" s="24">
        <f t="shared" si="172"/>
        <v>469.97999999999996</v>
      </c>
    </row>
    <row r="11016" spans="1:7" x14ac:dyDescent="0.25">
      <c r="A11016" t="s">
        <v>311</v>
      </c>
      <c r="B11016" t="s">
        <v>314</v>
      </c>
      <c r="C11016" t="s">
        <v>384</v>
      </c>
      <c r="D11016" s="34">
        <v>45931</v>
      </c>
      <c r="E11016">
        <v>454.45</v>
      </c>
      <c r="F11016" s="24">
        <v>15.53</v>
      </c>
      <c r="G11016" s="24">
        <f t="shared" si="172"/>
        <v>469.97999999999996</v>
      </c>
    </row>
    <row r="11017" spans="1:7" x14ac:dyDescent="0.25">
      <c r="A11017" t="s">
        <v>311</v>
      </c>
      <c r="B11017" t="s">
        <v>314</v>
      </c>
      <c r="C11017" t="s">
        <v>385</v>
      </c>
      <c r="D11017" s="34">
        <v>45931</v>
      </c>
      <c r="E11017">
        <v>454.45</v>
      </c>
      <c r="F11017" s="24">
        <v>15.53</v>
      </c>
      <c r="G11017" s="24">
        <f t="shared" si="172"/>
        <v>469.97999999999996</v>
      </c>
    </row>
    <row r="11018" spans="1:7" x14ac:dyDescent="0.25">
      <c r="A11018" t="s">
        <v>311</v>
      </c>
      <c r="B11018" t="s">
        <v>314</v>
      </c>
      <c r="C11018" t="s">
        <v>386</v>
      </c>
      <c r="D11018" s="34">
        <v>45931</v>
      </c>
      <c r="E11018">
        <v>454.45</v>
      </c>
      <c r="F11018" s="24">
        <v>15.53</v>
      </c>
      <c r="G11018" s="24">
        <f t="shared" si="172"/>
        <v>469.97999999999996</v>
      </c>
    </row>
    <row r="11019" spans="1:7" x14ac:dyDescent="0.25">
      <c r="A11019" t="s">
        <v>311</v>
      </c>
      <c r="B11019" t="s">
        <v>314</v>
      </c>
      <c r="C11019" t="s">
        <v>387</v>
      </c>
      <c r="D11019" s="34">
        <v>45931</v>
      </c>
      <c r="E11019">
        <v>454.45</v>
      </c>
      <c r="F11019" s="24">
        <v>15.53</v>
      </c>
      <c r="G11019" s="24">
        <f t="shared" si="172"/>
        <v>469.97999999999996</v>
      </c>
    </row>
    <row r="11020" spans="1:7" x14ac:dyDescent="0.25">
      <c r="A11020" t="s">
        <v>311</v>
      </c>
      <c r="B11020" t="s">
        <v>314</v>
      </c>
      <c r="C11020" t="s">
        <v>388</v>
      </c>
      <c r="D11020" s="34">
        <v>45931</v>
      </c>
      <c r="E11020">
        <v>454.45</v>
      </c>
      <c r="F11020" s="24">
        <v>15.53</v>
      </c>
      <c r="G11020" s="24">
        <f t="shared" si="172"/>
        <v>469.97999999999996</v>
      </c>
    </row>
    <row r="11021" spans="1:7" x14ac:dyDescent="0.25">
      <c r="A11021" t="s">
        <v>311</v>
      </c>
      <c r="B11021" t="s">
        <v>314</v>
      </c>
      <c r="C11021" t="s">
        <v>389</v>
      </c>
      <c r="D11021" s="34">
        <v>45931</v>
      </c>
      <c r="E11021">
        <v>454.45</v>
      </c>
      <c r="F11021" s="24">
        <v>15.53</v>
      </c>
      <c r="G11021" s="24">
        <f t="shared" si="172"/>
        <v>469.97999999999996</v>
      </c>
    </row>
    <row r="11022" spans="1:7" x14ac:dyDescent="0.25">
      <c r="A11022" t="s">
        <v>311</v>
      </c>
      <c r="B11022" t="s">
        <v>314</v>
      </c>
      <c r="C11022" t="s">
        <v>390</v>
      </c>
      <c r="D11022" s="34">
        <v>45931</v>
      </c>
      <c r="E11022">
        <v>454.45</v>
      </c>
      <c r="F11022" s="24">
        <v>15.53</v>
      </c>
      <c r="G11022" s="24">
        <f t="shared" si="172"/>
        <v>469.97999999999996</v>
      </c>
    </row>
    <row r="11023" spans="1:7" x14ac:dyDescent="0.25">
      <c r="A11023" t="s">
        <v>311</v>
      </c>
      <c r="B11023" t="s">
        <v>314</v>
      </c>
      <c r="C11023" t="s">
        <v>391</v>
      </c>
      <c r="D11023" s="34">
        <v>45931</v>
      </c>
      <c r="E11023">
        <v>454.45</v>
      </c>
      <c r="F11023" s="24">
        <v>15.53</v>
      </c>
      <c r="G11023" s="24">
        <f t="shared" si="172"/>
        <v>469.97999999999996</v>
      </c>
    </row>
    <row r="11024" spans="1:7" x14ac:dyDescent="0.25">
      <c r="A11024" t="s">
        <v>311</v>
      </c>
      <c r="B11024" t="s">
        <v>314</v>
      </c>
      <c r="C11024" t="s">
        <v>392</v>
      </c>
      <c r="D11024" s="34">
        <v>45931</v>
      </c>
      <c r="E11024">
        <v>454.45</v>
      </c>
      <c r="F11024" s="24">
        <v>15.53</v>
      </c>
      <c r="G11024" s="24">
        <f t="shared" si="172"/>
        <v>469.97999999999996</v>
      </c>
    </row>
    <row r="11025" spans="1:7" x14ac:dyDescent="0.25">
      <c r="A11025" t="s">
        <v>311</v>
      </c>
      <c r="B11025" t="s">
        <v>314</v>
      </c>
      <c r="C11025" t="s">
        <v>393</v>
      </c>
      <c r="D11025" s="34">
        <v>45931</v>
      </c>
      <c r="E11025">
        <v>454.45</v>
      </c>
      <c r="F11025" s="24">
        <v>15.53</v>
      </c>
      <c r="G11025" s="24">
        <f t="shared" si="172"/>
        <v>469.97999999999996</v>
      </c>
    </row>
    <row r="11026" spans="1:7" x14ac:dyDescent="0.25">
      <c r="A11026" t="s">
        <v>311</v>
      </c>
      <c r="B11026" t="s">
        <v>314</v>
      </c>
      <c r="C11026" t="s">
        <v>394</v>
      </c>
      <c r="D11026" s="34">
        <v>45931</v>
      </c>
      <c r="E11026">
        <v>454.45</v>
      </c>
      <c r="F11026" s="24">
        <v>15.53</v>
      </c>
      <c r="G11026" s="24">
        <f t="shared" si="172"/>
        <v>469.97999999999996</v>
      </c>
    </row>
    <row r="11027" spans="1:7" x14ac:dyDescent="0.25">
      <c r="A11027" t="s">
        <v>311</v>
      </c>
      <c r="B11027" t="s">
        <v>314</v>
      </c>
      <c r="C11027" t="s">
        <v>395</v>
      </c>
      <c r="D11027" s="34">
        <v>45931</v>
      </c>
      <c r="E11027">
        <v>454.45</v>
      </c>
      <c r="F11027" s="24">
        <v>15.53</v>
      </c>
      <c r="G11027" s="24">
        <f t="shared" si="172"/>
        <v>469.97999999999996</v>
      </c>
    </row>
    <row r="11028" spans="1:7" x14ac:dyDescent="0.25">
      <c r="A11028" t="s">
        <v>311</v>
      </c>
      <c r="B11028" t="s">
        <v>314</v>
      </c>
      <c r="C11028" t="s">
        <v>396</v>
      </c>
      <c r="D11028" s="34">
        <v>45931</v>
      </c>
      <c r="E11028">
        <v>454.45</v>
      </c>
      <c r="F11028" s="24">
        <v>15.53</v>
      </c>
      <c r="G11028" s="24">
        <f t="shared" si="172"/>
        <v>469.97999999999996</v>
      </c>
    </row>
    <row r="11029" spans="1:7" x14ac:dyDescent="0.25">
      <c r="A11029" t="s">
        <v>311</v>
      </c>
      <c r="B11029" t="s">
        <v>314</v>
      </c>
      <c r="C11029" t="s">
        <v>397</v>
      </c>
      <c r="D11029" s="34">
        <v>45931</v>
      </c>
      <c r="E11029">
        <v>454.45</v>
      </c>
      <c r="F11029" s="24">
        <v>15.53</v>
      </c>
      <c r="G11029" s="24">
        <f t="shared" si="172"/>
        <v>469.97999999999996</v>
      </c>
    </row>
    <row r="11030" spans="1:7" x14ac:dyDescent="0.25">
      <c r="A11030" t="s">
        <v>311</v>
      </c>
      <c r="B11030" t="s">
        <v>314</v>
      </c>
      <c r="C11030" t="s">
        <v>398</v>
      </c>
      <c r="D11030" s="34">
        <v>45931</v>
      </c>
      <c r="E11030">
        <v>454.45</v>
      </c>
      <c r="F11030" s="24">
        <v>15.53</v>
      </c>
      <c r="G11030" s="24">
        <f t="shared" si="172"/>
        <v>469.97999999999996</v>
      </c>
    </row>
    <row r="11031" spans="1:7" x14ac:dyDescent="0.25">
      <c r="A11031" t="s">
        <v>311</v>
      </c>
      <c r="B11031" t="s">
        <v>314</v>
      </c>
      <c r="C11031" t="s">
        <v>399</v>
      </c>
      <c r="D11031" s="34">
        <v>45931</v>
      </c>
      <c r="E11031">
        <v>454.45</v>
      </c>
      <c r="F11031" s="24">
        <v>15.53</v>
      </c>
      <c r="G11031" s="24">
        <f t="shared" si="172"/>
        <v>469.97999999999996</v>
      </c>
    </row>
    <row r="11032" spans="1:7" x14ac:dyDescent="0.25">
      <c r="A11032" t="s">
        <v>311</v>
      </c>
      <c r="B11032" t="s">
        <v>314</v>
      </c>
      <c r="C11032" t="s">
        <v>400</v>
      </c>
      <c r="D11032" s="34">
        <v>45931</v>
      </c>
      <c r="E11032">
        <v>454.45</v>
      </c>
      <c r="F11032" s="24">
        <v>15.53</v>
      </c>
      <c r="G11032" s="24">
        <f t="shared" si="172"/>
        <v>469.97999999999996</v>
      </c>
    </row>
    <row r="11033" spans="1:7" x14ac:dyDescent="0.25">
      <c r="A11033" t="s">
        <v>311</v>
      </c>
      <c r="B11033" t="s">
        <v>314</v>
      </c>
      <c r="C11033" t="s">
        <v>401</v>
      </c>
      <c r="D11033" s="34">
        <v>45931</v>
      </c>
      <c r="E11033">
        <v>454.45</v>
      </c>
      <c r="F11033" s="24">
        <v>15.53</v>
      </c>
      <c r="G11033" s="24">
        <f t="shared" si="172"/>
        <v>469.97999999999996</v>
      </c>
    </row>
    <row r="11034" spans="1:7" x14ac:dyDescent="0.25">
      <c r="A11034" t="s">
        <v>311</v>
      </c>
      <c r="B11034" t="s">
        <v>314</v>
      </c>
      <c r="C11034" t="s">
        <v>402</v>
      </c>
      <c r="D11034" s="34">
        <v>45931</v>
      </c>
      <c r="E11034">
        <v>454.45</v>
      </c>
      <c r="F11034" s="24">
        <v>15.53</v>
      </c>
      <c r="G11034" s="24">
        <f t="shared" si="172"/>
        <v>469.97999999999996</v>
      </c>
    </row>
    <row r="11035" spans="1:7" x14ac:dyDescent="0.25">
      <c r="A11035" t="s">
        <v>311</v>
      </c>
      <c r="B11035" t="s">
        <v>314</v>
      </c>
      <c r="C11035" t="s">
        <v>403</v>
      </c>
      <c r="D11035" s="34">
        <v>45931</v>
      </c>
      <c r="E11035">
        <v>454.45</v>
      </c>
      <c r="F11035" s="24">
        <v>15.53</v>
      </c>
      <c r="G11035" s="24">
        <f t="shared" si="172"/>
        <v>469.97999999999996</v>
      </c>
    </row>
    <row r="11036" spans="1:7" x14ac:dyDescent="0.25">
      <c r="A11036" t="s">
        <v>311</v>
      </c>
      <c r="B11036" t="s">
        <v>314</v>
      </c>
      <c r="C11036" t="s">
        <v>404</v>
      </c>
      <c r="D11036" s="34">
        <v>45931</v>
      </c>
      <c r="E11036">
        <v>454.45</v>
      </c>
      <c r="F11036" s="24">
        <v>15.53</v>
      </c>
      <c r="G11036" s="24">
        <f t="shared" si="172"/>
        <v>469.97999999999996</v>
      </c>
    </row>
    <row r="11037" spans="1:7" x14ac:dyDescent="0.25">
      <c r="A11037" t="s">
        <v>311</v>
      </c>
      <c r="B11037" t="s">
        <v>314</v>
      </c>
      <c r="C11037" t="s">
        <v>405</v>
      </c>
      <c r="D11037" s="34">
        <v>45931</v>
      </c>
      <c r="E11037">
        <v>454.45</v>
      </c>
      <c r="F11037" s="24">
        <v>15.53</v>
      </c>
      <c r="G11037" s="24">
        <f t="shared" si="172"/>
        <v>469.97999999999996</v>
      </c>
    </row>
    <row r="11038" spans="1:7" x14ac:dyDescent="0.25">
      <c r="A11038" t="s">
        <v>311</v>
      </c>
      <c r="B11038" t="s">
        <v>314</v>
      </c>
      <c r="C11038" t="s">
        <v>406</v>
      </c>
      <c r="D11038" s="34">
        <v>45931</v>
      </c>
      <c r="E11038">
        <v>454.45</v>
      </c>
      <c r="F11038" s="24">
        <v>15.53</v>
      </c>
      <c r="G11038" s="24">
        <f t="shared" si="172"/>
        <v>469.97999999999996</v>
      </c>
    </row>
    <row r="11039" spans="1:7" x14ac:dyDescent="0.25">
      <c r="A11039" t="s">
        <v>311</v>
      </c>
      <c r="B11039" t="s">
        <v>314</v>
      </c>
      <c r="C11039" t="s">
        <v>407</v>
      </c>
      <c r="D11039" s="34">
        <v>45931</v>
      </c>
      <c r="E11039">
        <v>454.45</v>
      </c>
      <c r="F11039" s="24">
        <v>15.53</v>
      </c>
      <c r="G11039" s="24">
        <f t="shared" si="172"/>
        <v>469.97999999999996</v>
      </c>
    </row>
    <row r="11040" spans="1:7" x14ac:dyDescent="0.25">
      <c r="A11040" t="s">
        <v>311</v>
      </c>
      <c r="B11040" t="s">
        <v>314</v>
      </c>
      <c r="C11040" t="s">
        <v>408</v>
      </c>
      <c r="D11040" s="34">
        <v>45931</v>
      </c>
      <c r="E11040">
        <v>454.45</v>
      </c>
      <c r="F11040" s="24">
        <v>15.53</v>
      </c>
      <c r="G11040" s="24">
        <f t="shared" si="172"/>
        <v>469.97999999999996</v>
      </c>
    </row>
    <row r="11041" spans="1:7" x14ac:dyDescent="0.25">
      <c r="A11041" t="s">
        <v>311</v>
      </c>
      <c r="B11041" t="s">
        <v>314</v>
      </c>
      <c r="C11041" t="s">
        <v>409</v>
      </c>
      <c r="D11041" s="34">
        <v>45931</v>
      </c>
      <c r="E11041">
        <v>454.45</v>
      </c>
      <c r="F11041" s="24">
        <v>15.53</v>
      </c>
      <c r="G11041" s="24">
        <f t="shared" si="172"/>
        <v>469.97999999999996</v>
      </c>
    </row>
    <row r="11042" spans="1:7" x14ac:dyDescent="0.25">
      <c r="A11042" t="s">
        <v>311</v>
      </c>
      <c r="B11042" t="s">
        <v>314</v>
      </c>
      <c r="C11042" t="s">
        <v>410</v>
      </c>
      <c r="D11042" s="34">
        <v>45931</v>
      </c>
      <c r="E11042">
        <v>454.45</v>
      </c>
      <c r="F11042" s="24">
        <v>15.53</v>
      </c>
      <c r="G11042" s="24">
        <f t="shared" si="172"/>
        <v>469.97999999999996</v>
      </c>
    </row>
    <row r="11043" spans="1:7" x14ac:dyDescent="0.25">
      <c r="A11043" t="s">
        <v>311</v>
      </c>
      <c r="B11043" t="s">
        <v>314</v>
      </c>
      <c r="C11043" t="s">
        <v>411</v>
      </c>
      <c r="D11043" s="34">
        <v>45931</v>
      </c>
      <c r="E11043">
        <v>454.45</v>
      </c>
      <c r="F11043" s="24">
        <v>15.53</v>
      </c>
      <c r="G11043" s="24">
        <f t="shared" si="172"/>
        <v>469.97999999999996</v>
      </c>
    </row>
    <row r="11044" spans="1:7" x14ac:dyDescent="0.25">
      <c r="A11044" t="s">
        <v>311</v>
      </c>
      <c r="B11044" t="s">
        <v>314</v>
      </c>
      <c r="C11044" t="s">
        <v>412</v>
      </c>
      <c r="D11044" s="34">
        <v>45931</v>
      </c>
      <c r="E11044">
        <v>454.45</v>
      </c>
      <c r="F11044" s="24">
        <v>15.53</v>
      </c>
      <c r="G11044" s="24">
        <f t="shared" si="172"/>
        <v>469.97999999999996</v>
      </c>
    </row>
    <row r="11045" spans="1:7" x14ac:dyDescent="0.25">
      <c r="A11045" t="s">
        <v>311</v>
      </c>
      <c r="B11045" t="s">
        <v>314</v>
      </c>
      <c r="C11045" t="s">
        <v>413</v>
      </c>
      <c r="D11045" s="34">
        <v>45931</v>
      </c>
      <c r="E11045">
        <v>454.45</v>
      </c>
      <c r="F11045" s="24">
        <v>15.53</v>
      </c>
      <c r="G11045" s="24">
        <f t="shared" si="172"/>
        <v>469.97999999999996</v>
      </c>
    </row>
    <row r="11046" spans="1:7" x14ac:dyDescent="0.25">
      <c r="A11046" t="s">
        <v>311</v>
      </c>
      <c r="B11046" t="s">
        <v>314</v>
      </c>
      <c r="C11046" t="s">
        <v>414</v>
      </c>
      <c r="D11046" s="34">
        <v>45931</v>
      </c>
      <c r="E11046">
        <v>454.45</v>
      </c>
      <c r="F11046" s="24">
        <v>15.53</v>
      </c>
      <c r="G11046" s="24">
        <f t="shared" si="172"/>
        <v>469.97999999999996</v>
      </c>
    </row>
    <row r="11047" spans="1:7" x14ac:dyDescent="0.25">
      <c r="A11047" t="s">
        <v>311</v>
      </c>
      <c r="B11047" t="s">
        <v>314</v>
      </c>
      <c r="C11047" t="s">
        <v>415</v>
      </c>
      <c r="D11047" s="34">
        <v>45931</v>
      </c>
      <c r="E11047">
        <v>454.45</v>
      </c>
      <c r="F11047" s="24">
        <v>15.53</v>
      </c>
      <c r="G11047" s="24">
        <f t="shared" si="172"/>
        <v>469.97999999999996</v>
      </c>
    </row>
    <row r="11048" spans="1:7" x14ac:dyDescent="0.25">
      <c r="A11048" t="s">
        <v>311</v>
      </c>
      <c r="B11048" t="s">
        <v>314</v>
      </c>
      <c r="C11048" t="s">
        <v>416</v>
      </c>
      <c r="D11048" s="34">
        <v>45931</v>
      </c>
      <c r="E11048">
        <v>454.45</v>
      </c>
      <c r="F11048" s="24">
        <v>15.53</v>
      </c>
      <c r="G11048" s="24">
        <f t="shared" si="172"/>
        <v>469.97999999999996</v>
      </c>
    </row>
    <row r="11049" spans="1:7" x14ac:dyDescent="0.25">
      <c r="A11049" t="s">
        <v>311</v>
      </c>
      <c r="B11049" t="s">
        <v>314</v>
      </c>
      <c r="C11049" t="s">
        <v>417</v>
      </c>
      <c r="D11049" s="34">
        <v>45931</v>
      </c>
      <c r="E11049">
        <v>454.45</v>
      </c>
      <c r="F11049" s="24">
        <v>15.53</v>
      </c>
      <c r="G11049" s="24">
        <f t="shared" si="172"/>
        <v>469.97999999999996</v>
      </c>
    </row>
    <row r="11050" spans="1:7" x14ac:dyDescent="0.25">
      <c r="A11050" t="s">
        <v>311</v>
      </c>
      <c r="B11050" t="s">
        <v>314</v>
      </c>
      <c r="C11050" t="s">
        <v>418</v>
      </c>
      <c r="D11050" s="34">
        <v>45931</v>
      </c>
      <c r="E11050">
        <v>454.45</v>
      </c>
      <c r="F11050" s="24">
        <v>15.53</v>
      </c>
      <c r="G11050" s="24">
        <f t="shared" si="172"/>
        <v>469.97999999999996</v>
      </c>
    </row>
    <row r="11051" spans="1:7" x14ac:dyDescent="0.25">
      <c r="A11051" t="s">
        <v>311</v>
      </c>
      <c r="B11051" t="s">
        <v>314</v>
      </c>
      <c r="C11051" t="s">
        <v>419</v>
      </c>
      <c r="D11051" s="34">
        <v>45931</v>
      </c>
      <c r="E11051">
        <v>454.45</v>
      </c>
      <c r="F11051" s="24">
        <v>15.53</v>
      </c>
      <c r="G11051" s="24">
        <f t="shared" si="172"/>
        <v>469.97999999999996</v>
      </c>
    </row>
    <row r="11052" spans="1:7" x14ac:dyDescent="0.25">
      <c r="A11052" t="s">
        <v>311</v>
      </c>
      <c r="B11052" t="s">
        <v>314</v>
      </c>
      <c r="C11052" t="s">
        <v>420</v>
      </c>
      <c r="D11052" s="34">
        <v>45931</v>
      </c>
      <c r="E11052">
        <v>454.45</v>
      </c>
      <c r="F11052" s="24">
        <v>15.53</v>
      </c>
      <c r="G11052" s="24">
        <f t="shared" si="172"/>
        <v>469.97999999999996</v>
      </c>
    </row>
    <row r="11053" spans="1:7" x14ac:dyDescent="0.25">
      <c r="A11053" t="s">
        <v>311</v>
      </c>
      <c r="B11053" t="s">
        <v>314</v>
      </c>
      <c r="C11053" t="s">
        <v>421</v>
      </c>
      <c r="D11053" s="34">
        <v>45931</v>
      </c>
      <c r="E11053">
        <v>454.45</v>
      </c>
      <c r="F11053" s="24">
        <v>15.53</v>
      </c>
      <c r="G11053" s="24">
        <f t="shared" si="172"/>
        <v>469.97999999999996</v>
      </c>
    </row>
    <row r="11054" spans="1:7" x14ac:dyDescent="0.25">
      <c r="A11054" t="s">
        <v>311</v>
      </c>
      <c r="B11054" t="s">
        <v>314</v>
      </c>
      <c r="C11054" t="s">
        <v>422</v>
      </c>
      <c r="D11054" s="34">
        <v>45931</v>
      </c>
      <c r="E11054">
        <v>454.45</v>
      </c>
      <c r="F11054" s="24">
        <v>15.53</v>
      </c>
      <c r="G11054" s="24">
        <f t="shared" si="172"/>
        <v>469.97999999999996</v>
      </c>
    </row>
    <row r="11055" spans="1:7" x14ac:dyDescent="0.25">
      <c r="A11055" t="s">
        <v>311</v>
      </c>
      <c r="B11055" t="s">
        <v>314</v>
      </c>
      <c r="C11055" t="s">
        <v>423</v>
      </c>
      <c r="D11055" s="34">
        <v>45931</v>
      </c>
      <c r="E11055">
        <v>454.45</v>
      </c>
      <c r="F11055" s="24">
        <v>15.53</v>
      </c>
      <c r="G11055" s="24">
        <f t="shared" si="172"/>
        <v>469.97999999999996</v>
      </c>
    </row>
    <row r="11056" spans="1:7" x14ac:dyDescent="0.25">
      <c r="A11056" t="s">
        <v>311</v>
      </c>
      <c r="B11056" t="s">
        <v>314</v>
      </c>
      <c r="C11056" t="s">
        <v>424</v>
      </c>
      <c r="D11056" s="34">
        <v>45931</v>
      </c>
      <c r="E11056">
        <v>454.45</v>
      </c>
      <c r="F11056" s="24">
        <v>15.53</v>
      </c>
      <c r="G11056" s="24">
        <f t="shared" si="172"/>
        <v>469.97999999999996</v>
      </c>
    </row>
    <row r="11057" spans="1:7" x14ac:dyDescent="0.25">
      <c r="A11057" t="s">
        <v>311</v>
      </c>
      <c r="B11057" t="s">
        <v>314</v>
      </c>
      <c r="C11057" t="s">
        <v>425</v>
      </c>
      <c r="D11057" s="34">
        <v>45931</v>
      </c>
      <c r="E11057">
        <v>454.45</v>
      </c>
      <c r="F11057" s="24">
        <v>15.53</v>
      </c>
      <c r="G11057" s="24">
        <f t="shared" si="172"/>
        <v>469.97999999999996</v>
      </c>
    </row>
    <row r="11058" spans="1:7" x14ac:dyDescent="0.25">
      <c r="A11058" t="s">
        <v>311</v>
      </c>
      <c r="B11058" t="s">
        <v>314</v>
      </c>
      <c r="C11058" t="s">
        <v>426</v>
      </c>
      <c r="D11058" s="34">
        <v>45931</v>
      </c>
      <c r="E11058">
        <v>455.92</v>
      </c>
      <c r="F11058" s="24">
        <v>15.59</v>
      </c>
      <c r="G11058" s="24">
        <f t="shared" si="172"/>
        <v>471.51</v>
      </c>
    </row>
    <row r="11059" spans="1:7" x14ac:dyDescent="0.25">
      <c r="A11059" t="s">
        <v>311</v>
      </c>
      <c r="B11059" t="s">
        <v>314</v>
      </c>
      <c r="C11059" t="s">
        <v>427</v>
      </c>
      <c r="D11059" s="34">
        <v>45931</v>
      </c>
      <c r="E11059">
        <v>454.45</v>
      </c>
      <c r="F11059" s="24">
        <v>15.53</v>
      </c>
      <c r="G11059" s="24">
        <f t="shared" si="172"/>
        <v>469.97999999999996</v>
      </c>
    </row>
    <row r="11060" spans="1:7" x14ac:dyDescent="0.25">
      <c r="A11060" t="s">
        <v>311</v>
      </c>
      <c r="B11060" t="s">
        <v>314</v>
      </c>
      <c r="C11060" t="s">
        <v>428</v>
      </c>
      <c r="D11060" s="34">
        <v>45931</v>
      </c>
      <c r="E11060">
        <v>454.45</v>
      </c>
      <c r="F11060" s="24">
        <v>15.53</v>
      </c>
      <c r="G11060" s="24">
        <f t="shared" si="172"/>
        <v>469.97999999999996</v>
      </c>
    </row>
    <row r="11061" spans="1:7" x14ac:dyDescent="0.25">
      <c r="A11061" t="s">
        <v>311</v>
      </c>
      <c r="B11061" t="s">
        <v>314</v>
      </c>
      <c r="C11061" t="s">
        <v>429</v>
      </c>
      <c r="D11061" s="34">
        <v>45931</v>
      </c>
      <c r="E11061">
        <v>454.45</v>
      </c>
      <c r="F11061" s="24">
        <v>15.53</v>
      </c>
      <c r="G11061" s="24">
        <f t="shared" si="172"/>
        <v>469.97999999999996</v>
      </c>
    </row>
    <row r="11062" spans="1:7" x14ac:dyDescent="0.25">
      <c r="A11062" t="s">
        <v>311</v>
      </c>
      <c r="B11062" t="s">
        <v>314</v>
      </c>
      <c r="C11062" t="s">
        <v>430</v>
      </c>
      <c r="D11062" s="34">
        <v>45931</v>
      </c>
      <c r="E11062">
        <v>455.92</v>
      </c>
      <c r="F11062" s="24">
        <v>15.59</v>
      </c>
      <c r="G11062" s="24">
        <f t="shared" si="172"/>
        <v>471.51</v>
      </c>
    </row>
    <row r="11063" spans="1:7" x14ac:dyDescent="0.25">
      <c r="A11063" t="s">
        <v>311</v>
      </c>
      <c r="B11063" t="s">
        <v>314</v>
      </c>
      <c r="C11063" t="s">
        <v>431</v>
      </c>
      <c r="D11063" s="34">
        <v>45931</v>
      </c>
      <c r="E11063">
        <v>455.92</v>
      </c>
      <c r="F11063" s="24">
        <v>15.59</v>
      </c>
      <c r="G11063" s="24">
        <f t="shared" si="172"/>
        <v>471.51</v>
      </c>
    </row>
    <row r="11064" spans="1:7" x14ac:dyDescent="0.25">
      <c r="A11064" t="s">
        <v>311</v>
      </c>
      <c r="B11064" t="s">
        <v>314</v>
      </c>
      <c r="C11064" t="s">
        <v>432</v>
      </c>
      <c r="D11064" s="34">
        <v>45931</v>
      </c>
      <c r="E11064">
        <v>455.92</v>
      </c>
      <c r="F11064" s="24">
        <v>15.59</v>
      </c>
      <c r="G11064" s="24">
        <f t="shared" si="172"/>
        <v>471.51</v>
      </c>
    </row>
    <row r="11065" spans="1:7" x14ac:dyDescent="0.25">
      <c r="A11065" t="s">
        <v>311</v>
      </c>
      <c r="B11065" t="s">
        <v>314</v>
      </c>
      <c r="C11065" t="s">
        <v>433</v>
      </c>
      <c r="D11065" s="34">
        <v>45931</v>
      </c>
      <c r="E11065">
        <v>455.92</v>
      </c>
      <c r="F11065" s="24">
        <v>15.59</v>
      </c>
      <c r="G11065" s="24">
        <f t="shared" si="172"/>
        <v>471.51</v>
      </c>
    </row>
    <row r="11066" spans="1:7" x14ac:dyDescent="0.25">
      <c r="A11066" t="s">
        <v>311</v>
      </c>
      <c r="B11066" t="s">
        <v>314</v>
      </c>
      <c r="C11066" t="s">
        <v>434</v>
      </c>
      <c r="D11066" s="34">
        <v>45931</v>
      </c>
      <c r="E11066">
        <v>455.92</v>
      </c>
      <c r="F11066" s="24">
        <v>15.59</v>
      </c>
      <c r="G11066" s="24">
        <f t="shared" si="172"/>
        <v>471.51</v>
      </c>
    </row>
    <row r="11067" spans="1:7" x14ac:dyDescent="0.25">
      <c r="A11067" t="s">
        <v>311</v>
      </c>
      <c r="B11067" t="s">
        <v>314</v>
      </c>
      <c r="C11067" t="s">
        <v>435</v>
      </c>
      <c r="D11067" s="34">
        <v>45931</v>
      </c>
      <c r="E11067">
        <v>455.92</v>
      </c>
      <c r="F11067" s="24">
        <v>15.59</v>
      </c>
      <c r="G11067" s="24">
        <f t="shared" si="172"/>
        <v>471.51</v>
      </c>
    </row>
    <row r="11068" spans="1:7" x14ac:dyDescent="0.25">
      <c r="A11068" t="s">
        <v>311</v>
      </c>
      <c r="B11068" t="s">
        <v>314</v>
      </c>
      <c r="C11068" t="s">
        <v>436</v>
      </c>
      <c r="D11068" s="34">
        <v>45931</v>
      </c>
      <c r="E11068">
        <v>455.92</v>
      </c>
      <c r="F11068" s="24">
        <v>15.59</v>
      </c>
      <c r="G11068" s="24">
        <f t="shared" si="172"/>
        <v>471.51</v>
      </c>
    </row>
    <row r="11069" spans="1:7" x14ac:dyDescent="0.25">
      <c r="A11069" t="s">
        <v>311</v>
      </c>
      <c r="B11069" t="s">
        <v>314</v>
      </c>
      <c r="C11069" t="s">
        <v>437</v>
      </c>
      <c r="D11069" s="34">
        <v>45931</v>
      </c>
      <c r="E11069">
        <v>455.92</v>
      </c>
      <c r="F11069" s="24">
        <v>15.59</v>
      </c>
      <c r="G11069" s="24">
        <f t="shared" si="172"/>
        <v>471.51</v>
      </c>
    </row>
    <row r="11070" spans="1:7" x14ac:dyDescent="0.25">
      <c r="A11070" t="s">
        <v>311</v>
      </c>
      <c r="B11070" t="s">
        <v>314</v>
      </c>
      <c r="C11070" t="s">
        <v>438</v>
      </c>
      <c r="D11070" s="34">
        <v>45931</v>
      </c>
      <c r="E11070">
        <v>455.92</v>
      </c>
      <c r="F11070" s="24">
        <v>15.59</v>
      </c>
      <c r="G11070" s="24">
        <f t="shared" si="172"/>
        <v>471.51</v>
      </c>
    </row>
    <row r="11071" spans="1:7" x14ac:dyDescent="0.25">
      <c r="A11071" t="s">
        <v>311</v>
      </c>
      <c r="B11071" t="s">
        <v>314</v>
      </c>
      <c r="C11071" t="s">
        <v>439</v>
      </c>
      <c r="D11071" s="34">
        <v>45931</v>
      </c>
      <c r="E11071">
        <v>455.92</v>
      </c>
      <c r="F11071" s="24">
        <v>15.59</v>
      </c>
      <c r="G11071" s="24">
        <f t="shared" si="172"/>
        <v>471.51</v>
      </c>
    </row>
    <row r="11072" spans="1:7" x14ac:dyDescent="0.25">
      <c r="A11072" t="s">
        <v>311</v>
      </c>
      <c r="B11072" t="s">
        <v>314</v>
      </c>
      <c r="C11072" t="s">
        <v>440</v>
      </c>
      <c r="D11072" s="34">
        <v>45931</v>
      </c>
      <c r="E11072">
        <v>455.92</v>
      </c>
      <c r="F11072" s="24">
        <v>15.59</v>
      </c>
      <c r="G11072" s="24">
        <f t="shared" si="172"/>
        <v>471.51</v>
      </c>
    </row>
    <row r="11073" spans="1:7" x14ac:dyDescent="0.25">
      <c r="A11073" t="s">
        <v>311</v>
      </c>
      <c r="B11073" t="s">
        <v>314</v>
      </c>
      <c r="C11073" t="s">
        <v>441</v>
      </c>
      <c r="D11073" s="34">
        <v>45931</v>
      </c>
      <c r="E11073">
        <v>455.92</v>
      </c>
      <c r="F11073" s="24">
        <v>15.59</v>
      </c>
      <c r="G11073" s="24">
        <f t="shared" si="172"/>
        <v>471.51</v>
      </c>
    </row>
    <row r="11074" spans="1:7" x14ac:dyDescent="0.25">
      <c r="A11074" t="s">
        <v>311</v>
      </c>
      <c r="B11074" t="s">
        <v>314</v>
      </c>
      <c r="C11074" t="s">
        <v>442</v>
      </c>
      <c r="D11074" s="34">
        <v>45931</v>
      </c>
      <c r="E11074">
        <v>455.92</v>
      </c>
      <c r="F11074" s="24">
        <v>15.59</v>
      </c>
      <c r="G11074" s="24">
        <f t="shared" si="172"/>
        <v>471.51</v>
      </c>
    </row>
    <row r="11075" spans="1:7" x14ac:dyDescent="0.25">
      <c r="A11075" t="s">
        <v>311</v>
      </c>
      <c r="B11075" t="s">
        <v>314</v>
      </c>
      <c r="C11075" t="s">
        <v>443</v>
      </c>
      <c r="D11075" s="34">
        <v>45931</v>
      </c>
      <c r="E11075">
        <v>455.92</v>
      </c>
      <c r="F11075" s="24">
        <v>15.59</v>
      </c>
      <c r="G11075" s="24">
        <f t="shared" ref="G11075:G11138" si="173">SUM(E11075:F11075)</f>
        <v>471.51</v>
      </c>
    </row>
    <row r="11076" spans="1:7" x14ac:dyDescent="0.25">
      <c r="A11076" t="s">
        <v>311</v>
      </c>
      <c r="B11076" t="s">
        <v>314</v>
      </c>
      <c r="C11076" t="s">
        <v>444</v>
      </c>
      <c r="D11076" s="34">
        <v>45931</v>
      </c>
      <c r="E11076">
        <v>455.92</v>
      </c>
      <c r="F11076" s="24">
        <v>15.59</v>
      </c>
      <c r="G11076" s="24">
        <f t="shared" si="173"/>
        <v>471.51</v>
      </c>
    </row>
    <row r="11077" spans="1:7" x14ac:dyDescent="0.25">
      <c r="A11077" t="s">
        <v>311</v>
      </c>
      <c r="B11077" t="s">
        <v>314</v>
      </c>
      <c r="C11077" t="s">
        <v>445</v>
      </c>
      <c r="D11077" s="34">
        <v>45931</v>
      </c>
      <c r="E11077">
        <v>455.92</v>
      </c>
      <c r="F11077" s="24">
        <v>15.59</v>
      </c>
      <c r="G11077" s="24">
        <f t="shared" si="173"/>
        <v>471.51</v>
      </c>
    </row>
    <row r="11078" spans="1:7" x14ac:dyDescent="0.25">
      <c r="A11078" t="s">
        <v>311</v>
      </c>
      <c r="B11078" t="s">
        <v>314</v>
      </c>
      <c r="C11078" t="s">
        <v>446</v>
      </c>
      <c r="D11078" s="34">
        <v>45931</v>
      </c>
      <c r="E11078">
        <v>455.92</v>
      </c>
      <c r="F11078" s="24">
        <v>15.59</v>
      </c>
      <c r="G11078" s="24">
        <f t="shared" si="173"/>
        <v>471.51</v>
      </c>
    </row>
    <row r="11079" spans="1:7" x14ac:dyDescent="0.25">
      <c r="A11079" t="s">
        <v>311</v>
      </c>
      <c r="B11079" t="s">
        <v>314</v>
      </c>
      <c r="C11079" t="s">
        <v>447</v>
      </c>
      <c r="D11079" s="34">
        <v>45931</v>
      </c>
      <c r="E11079">
        <v>455.92</v>
      </c>
      <c r="F11079" s="24">
        <v>15.59</v>
      </c>
      <c r="G11079" s="24">
        <f t="shared" si="173"/>
        <v>471.51</v>
      </c>
    </row>
    <row r="11080" spans="1:7" x14ac:dyDescent="0.25">
      <c r="A11080" t="s">
        <v>311</v>
      </c>
      <c r="B11080" t="s">
        <v>314</v>
      </c>
      <c r="C11080" t="s">
        <v>448</v>
      </c>
      <c r="D11080" s="34">
        <v>45931</v>
      </c>
      <c r="E11080">
        <v>455.92</v>
      </c>
      <c r="F11080" s="24">
        <v>15.59</v>
      </c>
      <c r="G11080" s="24">
        <f t="shared" si="173"/>
        <v>471.51</v>
      </c>
    </row>
    <row r="11081" spans="1:7" x14ac:dyDescent="0.25">
      <c r="A11081" t="s">
        <v>311</v>
      </c>
      <c r="B11081" t="s">
        <v>314</v>
      </c>
      <c r="C11081" t="s">
        <v>449</v>
      </c>
      <c r="D11081" s="34">
        <v>45931</v>
      </c>
      <c r="E11081">
        <v>455.92</v>
      </c>
      <c r="F11081" s="24">
        <v>15.59</v>
      </c>
      <c r="G11081" s="24">
        <f t="shared" si="173"/>
        <v>471.51</v>
      </c>
    </row>
    <row r="11082" spans="1:7" x14ac:dyDescent="0.25">
      <c r="A11082" t="s">
        <v>311</v>
      </c>
      <c r="B11082" t="s">
        <v>314</v>
      </c>
      <c r="C11082" t="s">
        <v>450</v>
      </c>
      <c r="D11082" s="34">
        <v>45931</v>
      </c>
      <c r="E11082">
        <v>455.92</v>
      </c>
      <c r="F11082" s="24">
        <v>15.59</v>
      </c>
      <c r="G11082" s="24">
        <f t="shared" si="173"/>
        <v>471.51</v>
      </c>
    </row>
    <row r="11083" spans="1:7" x14ac:dyDescent="0.25">
      <c r="A11083" t="s">
        <v>311</v>
      </c>
      <c r="B11083" t="s">
        <v>314</v>
      </c>
      <c r="C11083" t="s">
        <v>451</v>
      </c>
      <c r="D11083" s="34">
        <v>45931</v>
      </c>
      <c r="E11083">
        <v>455.92</v>
      </c>
      <c r="F11083" s="24">
        <v>15.59</v>
      </c>
      <c r="G11083" s="24">
        <f t="shared" si="173"/>
        <v>471.51</v>
      </c>
    </row>
    <row r="11084" spans="1:7" x14ac:dyDescent="0.25">
      <c r="A11084" t="s">
        <v>311</v>
      </c>
      <c r="B11084" t="s">
        <v>314</v>
      </c>
      <c r="C11084" t="s">
        <v>452</v>
      </c>
      <c r="D11084" s="34">
        <v>45931</v>
      </c>
      <c r="E11084">
        <v>455.92</v>
      </c>
      <c r="F11084" s="24">
        <v>15.59</v>
      </c>
      <c r="G11084" s="24">
        <f t="shared" si="173"/>
        <v>471.51</v>
      </c>
    </row>
    <row r="11085" spans="1:7" x14ac:dyDescent="0.25">
      <c r="A11085" t="s">
        <v>311</v>
      </c>
      <c r="B11085" t="s">
        <v>314</v>
      </c>
      <c r="C11085" t="s">
        <v>453</v>
      </c>
      <c r="D11085" s="34">
        <v>45931</v>
      </c>
      <c r="E11085">
        <v>455.92</v>
      </c>
      <c r="F11085" s="24">
        <v>15.59</v>
      </c>
      <c r="G11085" s="24">
        <f t="shared" si="173"/>
        <v>471.51</v>
      </c>
    </row>
    <row r="11086" spans="1:7" x14ac:dyDescent="0.25">
      <c r="A11086" t="s">
        <v>311</v>
      </c>
      <c r="B11086" t="s">
        <v>314</v>
      </c>
      <c r="C11086" t="s">
        <v>454</v>
      </c>
      <c r="D11086" s="34">
        <v>45931</v>
      </c>
      <c r="E11086">
        <v>455.92</v>
      </c>
      <c r="F11086" s="24">
        <v>15.59</v>
      </c>
      <c r="G11086" s="24">
        <f t="shared" si="173"/>
        <v>471.51</v>
      </c>
    </row>
    <row r="11087" spans="1:7" x14ac:dyDescent="0.25">
      <c r="A11087" t="s">
        <v>311</v>
      </c>
      <c r="B11087" t="s">
        <v>314</v>
      </c>
      <c r="C11087" t="s">
        <v>455</v>
      </c>
      <c r="D11087" s="34">
        <v>45931</v>
      </c>
      <c r="E11087">
        <v>455.92</v>
      </c>
      <c r="F11087" s="24">
        <v>15.59</v>
      </c>
      <c r="G11087" s="24">
        <f t="shared" si="173"/>
        <v>471.51</v>
      </c>
    </row>
    <row r="11088" spans="1:7" x14ac:dyDescent="0.25">
      <c r="A11088" t="s">
        <v>311</v>
      </c>
      <c r="B11088" t="s">
        <v>314</v>
      </c>
      <c r="C11088" t="s">
        <v>456</v>
      </c>
      <c r="D11088" s="34">
        <v>45931</v>
      </c>
      <c r="E11088">
        <v>455.92</v>
      </c>
      <c r="F11088" s="24">
        <v>15.59</v>
      </c>
      <c r="G11088" s="24">
        <f t="shared" si="173"/>
        <v>471.51</v>
      </c>
    </row>
    <row r="11089" spans="1:7" x14ac:dyDescent="0.25">
      <c r="A11089" t="s">
        <v>311</v>
      </c>
      <c r="B11089" t="s">
        <v>314</v>
      </c>
      <c r="C11089" t="s">
        <v>457</v>
      </c>
      <c r="D11089" s="34">
        <v>45931</v>
      </c>
      <c r="E11089">
        <v>455.92</v>
      </c>
      <c r="F11089" s="24">
        <v>15.59</v>
      </c>
      <c r="G11089" s="24">
        <f t="shared" si="173"/>
        <v>471.51</v>
      </c>
    </row>
    <row r="11090" spans="1:7" x14ac:dyDescent="0.25">
      <c r="A11090" t="s">
        <v>311</v>
      </c>
      <c r="B11090" t="s">
        <v>314</v>
      </c>
      <c r="C11090" t="s">
        <v>458</v>
      </c>
      <c r="D11090" s="34">
        <v>45931</v>
      </c>
      <c r="E11090">
        <v>455.92</v>
      </c>
      <c r="F11090" s="24">
        <v>15.59</v>
      </c>
      <c r="G11090" s="24">
        <f t="shared" si="173"/>
        <v>471.51</v>
      </c>
    </row>
    <row r="11091" spans="1:7" x14ac:dyDescent="0.25">
      <c r="A11091" t="s">
        <v>311</v>
      </c>
      <c r="B11091" t="s">
        <v>314</v>
      </c>
      <c r="C11091" t="s">
        <v>459</v>
      </c>
      <c r="D11091" s="34">
        <v>45931</v>
      </c>
      <c r="E11091">
        <v>455.92</v>
      </c>
      <c r="F11091" s="24">
        <v>15.59</v>
      </c>
      <c r="G11091" s="24">
        <f t="shared" si="173"/>
        <v>471.51</v>
      </c>
    </row>
    <row r="11092" spans="1:7" x14ac:dyDescent="0.25">
      <c r="A11092" t="s">
        <v>311</v>
      </c>
      <c r="B11092" t="s">
        <v>314</v>
      </c>
      <c r="C11092" t="s">
        <v>460</v>
      </c>
      <c r="D11092" s="34">
        <v>45931</v>
      </c>
      <c r="E11092">
        <v>455.92</v>
      </c>
      <c r="F11092" s="24">
        <v>15.59</v>
      </c>
      <c r="G11092" s="24">
        <f t="shared" si="173"/>
        <v>471.51</v>
      </c>
    </row>
    <row r="11093" spans="1:7" x14ac:dyDescent="0.25">
      <c r="A11093" t="s">
        <v>311</v>
      </c>
      <c r="B11093" t="s">
        <v>314</v>
      </c>
      <c r="C11093" t="s">
        <v>461</v>
      </c>
      <c r="D11093" s="34">
        <v>45931</v>
      </c>
      <c r="E11093">
        <v>455.92</v>
      </c>
      <c r="F11093" s="24">
        <v>15.59</v>
      </c>
      <c r="G11093" s="24">
        <f t="shared" si="173"/>
        <v>471.51</v>
      </c>
    </row>
    <row r="11094" spans="1:7" x14ac:dyDescent="0.25">
      <c r="A11094" t="s">
        <v>311</v>
      </c>
      <c r="B11094" t="s">
        <v>314</v>
      </c>
      <c r="C11094" t="s">
        <v>462</v>
      </c>
      <c r="D11094" s="34">
        <v>45931</v>
      </c>
      <c r="E11094">
        <v>455.92</v>
      </c>
      <c r="F11094" s="24">
        <v>15.59</v>
      </c>
      <c r="G11094" s="24">
        <f t="shared" si="173"/>
        <v>471.51</v>
      </c>
    </row>
    <row r="11095" spans="1:7" x14ac:dyDescent="0.25">
      <c r="A11095" t="s">
        <v>311</v>
      </c>
      <c r="B11095" t="s">
        <v>314</v>
      </c>
      <c r="C11095" t="s">
        <v>463</v>
      </c>
      <c r="D11095" s="34">
        <v>45931</v>
      </c>
      <c r="E11095">
        <v>455.92</v>
      </c>
      <c r="F11095" s="24">
        <v>15.59</v>
      </c>
      <c r="G11095" s="24">
        <f t="shared" si="173"/>
        <v>471.51</v>
      </c>
    </row>
    <row r="11096" spans="1:7" x14ac:dyDescent="0.25">
      <c r="A11096" t="s">
        <v>311</v>
      </c>
      <c r="B11096" t="s">
        <v>314</v>
      </c>
      <c r="C11096" t="s">
        <v>464</v>
      </c>
      <c r="D11096" s="34">
        <v>45931</v>
      </c>
      <c r="E11096">
        <v>455.92</v>
      </c>
      <c r="F11096" s="24">
        <v>15.59</v>
      </c>
      <c r="G11096" s="24">
        <f t="shared" si="173"/>
        <v>471.51</v>
      </c>
    </row>
    <row r="11097" spans="1:7" x14ac:dyDescent="0.25">
      <c r="A11097" t="s">
        <v>311</v>
      </c>
      <c r="B11097" t="s">
        <v>314</v>
      </c>
      <c r="C11097" t="s">
        <v>465</v>
      </c>
      <c r="D11097" s="34">
        <v>45931</v>
      </c>
      <c r="E11097">
        <v>455.92</v>
      </c>
      <c r="F11097" s="24">
        <v>15.59</v>
      </c>
      <c r="G11097" s="24">
        <f t="shared" si="173"/>
        <v>471.51</v>
      </c>
    </row>
    <row r="11098" spans="1:7" x14ac:dyDescent="0.25">
      <c r="A11098" t="s">
        <v>311</v>
      </c>
      <c r="B11098" t="s">
        <v>314</v>
      </c>
      <c r="C11098" t="s">
        <v>466</v>
      </c>
      <c r="D11098" s="34">
        <v>45931</v>
      </c>
      <c r="E11098">
        <v>455.92</v>
      </c>
      <c r="F11098" s="24">
        <v>15.59</v>
      </c>
      <c r="G11098" s="24">
        <f t="shared" si="173"/>
        <v>471.51</v>
      </c>
    </row>
    <row r="11099" spans="1:7" x14ac:dyDescent="0.25">
      <c r="A11099" t="s">
        <v>311</v>
      </c>
      <c r="B11099" t="s">
        <v>314</v>
      </c>
      <c r="C11099" t="s">
        <v>467</v>
      </c>
      <c r="D11099" s="34">
        <v>45931</v>
      </c>
      <c r="E11099">
        <v>455.92</v>
      </c>
      <c r="F11099" s="24">
        <v>15.59</v>
      </c>
      <c r="G11099" s="24">
        <f t="shared" si="173"/>
        <v>471.51</v>
      </c>
    </row>
    <row r="11100" spans="1:7" x14ac:dyDescent="0.25">
      <c r="A11100" t="s">
        <v>311</v>
      </c>
      <c r="B11100" t="s">
        <v>314</v>
      </c>
      <c r="C11100" t="s">
        <v>468</v>
      </c>
      <c r="D11100" s="34">
        <v>45931</v>
      </c>
      <c r="E11100">
        <v>455.92</v>
      </c>
      <c r="F11100" s="24">
        <v>15.59</v>
      </c>
      <c r="G11100" s="24">
        <f t="shared" si="173"/>
        <v>471.51</v>
      </c>
    </row>
    <row r="11101" spans="1:7" x14ac:dyDescent="0.25">
      <c r="A11101" t="s">
        <v>311</v>
      </c>
      <c r="B11101" t="s">
        <v>314</v>
      </c>
      <c r="C11101" t="s">
        <v>469</v>
      </c>
      <c r="D11101" s="34">
        <v>45931</v>
      </c>
      <c r="E11101">
        <v>455.92</v>
      </c>
      <c r="F11101" s="24">
        <v>15.59</v>
      </c>
      <c r="G11101" s="24">
        <f t="shared" si="173"/>
        <v>471.51</v>
      </c>
    </row>
    <row r="11102" spans="1:7" x14ac:dyDescent="0.25">
      <c r="A11102" t="s">
        <v>311</v>
      </c>
      <c r="B11102" t="s">
        <v>314</v>
      </c>
      <c r="C11102" t="s">
        <v>470</v>
      </c>
      <c r="D11102" s="34">
        <v>45931</v>
      </c>
      <c r="E11102">
        <v>455.92</v>
      </c>
      <c r="F11102" s="24">
        <v>15.59</v>
      </c>
      <c r="G11102" s="24">
        <f t="shared" si="173"/>
        <v>471.51</v>
      </c>
    </row>
    <row r="11103" spans="1:7" x14ac:dyDescent="0.25">
      <c r="A11103" t="s">
        <v>311</v>
      </c>
      <c r="B11103" t="s">
        <v>314</v>
      </c>
      <c r="C11103" t="s">
        <v>471</v>
      </c>
      <c r="D11103" s="34">
        <v>45931</v>
      </c>
      <c r="E11103">
        <v>455.92</v>
      </c>
      <c r="F11103" s="24">
        <v>15.59</v>
      </c>
      <c r="G11103" s="24">
        <f t="shared" si="173"/>
        <v>471.51</v>
      </c>
    </row>
    <row r="11104" spans="1:7" x14ac:dyDescent="0.25">
      <c r="A11104" t="s">
        <v>311</v>
      </c>
      <c r="B11104" t="s">
        <v>314</v>
      </c>
      <c r="C11104" t="s">
        <v>472</v>
      </c>
      <c r="D11104" s="34">
        <v>45931</v>
      </c>
      <c r="E11104">
        <v>455.92</v>
      </c>
      <c r="F11104" s="24">
        <v>15.59</v>
      </c>
      <c r="G11104" s="24">
        <f t="shared" si="173"/>
        <v>471.51</v>
      </c>
    </row>
    <row r="11105" spans="1:7" x14ac:dyDescent="0.25">
      <c r="A11105" t="s">
        <v>311</v>
      </c>
      <c r="B11105" t="s">
        <v>314</v>
      </c>
      <c r="C11105" t="s">
        <v>473</v>
      </c>
      <c r="D11105" s="34">
        <v>45931</v>
      </c>
      <c r="E11105">
        <v>455.92</v>
      </c>
      <c r="F11105" s="24">
        <v>15.59</v>
      </c>
      <c r="G11105" s="24">
        <f t="shared" si="173"/>
        <v>471.51</v>
      </c>
    </row>
    <row r="11106" spans="1:7" x14ac:dyDescent="0.25">
      <c r="A11106" t="s">
        <v>311</v>
      </c>
      <c r="B11106" t="s">
        <v>314</v>
      </c>
      <c r="C11106" t="s">
        <v>474</v>
      </c>
      <c r="D11106" s="34">
        <v>45931</v>
      </c>
      <c r="E11106">
        <v>455.92</v>
      </c>
      <c r="F11106" s="24">
        <v>15.59</v>
      </c>
      <c r="G11106" s="24">
        <f t="shared" si="173"/>
        <v>471.51</v>
      </c>
    </row>
    <row r="11107" spans="1:7" x14ac:dyDescent="0.25">
      <c r="A11107" t="s">
        <v>311</v>
      </c>
      <c r="B11107" t="s">
        <v>314</v>
      </c>
      <c r="C11107" t="s">
        <v>475</v>
      </c>
      <c r="D11107" s="34">
        <v>45931</v>
      </c>
      <c r="E11107">
        <v>455.92</v>
      </c>
      <c r="F11107" s="24">
        <v>15.59</v>
      </c>
      <c r="G11107" s="24">
        <f t="shared" si="173"/>
        <v>471.51</v>
      </c>
    </row>
    <row r="11108" spans="1:7" x14ac:dyDescent="0.25">
      <c r="A11108" t="s">
        <v>311</v>
      </c>
      <c r="B11108" t="s">
        <v>314</v>
      </c>
      <c r="C11108" t="s">
        <v>476</v>
      </c>
      <c r="D11108" s="34">
        <v>45931</v>
      </c>
      <c r="E11108">
        <v>454.45</v>
      </c>
      <c r="F11108" s="24">
        <v>15.53</v>
      </c>
      <c r="G11108" s="24">
        <f t="shared" si="173"/>
        <v>469.97999999999996</v>
      </c>
    </row>
    <row r="11109" spans="1:7" x14ac:dyDescent="0.25">
      <c r="A11109" t="s">
        <v>311</v>
      </c>
      <c r="B11109" t="s">
        <v>314</v>
      </c>
      <c r="C11109" t="s">
        <v>477</v>
      </c>
      <c r="D11109" s="34">
        <v>45931</v>
      </c>
      <c r="E11109">
        <v>455.92</v>
      </c>
      <c r="F11109" s="24">
        <v>15.59</v>
      </c>
      <c r="G11109" s="24">
        <f t="shared" si="173"/>
        <v>471.51</v>
      </c>
    </row>
    <row r="11110" spans="1:7" x14ac:dyDescent="0.25">
      <c r="A11110" t="s">
        <v>311</v>
      </c>
      <c r="B11110" t="s">
        <v>314</v>
      </c>
      <c r="C11110" t="s">
        <v>478</v>
      </c>
      <c r="D11110" s="34">
        <v>45931</v>
      </c>
      <c r="E11110">
        <v>455.92</v>
      </c>
      <c r="F11110" s="24">
        <v>15.59</v>
      </c>
      <c r="G11110" s="24">
        <f t="shared" si="173"/>
        <v>471.51</v>
      </c>
    </row>
    <row r="11111" spans="1:7" x14ac:dyDescent="0.25">
      <c r="A11111" t="s">
        <v>311</v>
      </c>
      <c r="B11111" t="s">
        <v>314</v>
      </c>
      <c r="C11111" t="s">
        <v>479</v>
      </c>
      <c r="D11111" s="34">
        <v>45931</v>
      </c>
      <c r="E11111">
        <v>455.92</v>
      </c>
      <c r="F11111" s="24">
        <v>15.59</v>
      </c>
      <c r="G11111" s="24">
        <f t="shared" si="173"/>
        <v>471.51</v>
      </c>
    </row>
    <row r="11112" spans="1:7" x14ac:dyDescent="0.25">
      <c r="A11112" t="s">
        <v>311</v>
      </c>
      <c r="B11112" t="s">
        <v>314</v>
      </c>
      <c r="C11112" t="s">
        <v>480</v>
      </c>
      <c r="D11112" s="34">
        <v>45931</v>
      </c>
      <c r="E11112">
        <v>455.92</v>
      </c>
      <c r="F11112" s="24">
        <v>15.59</v>
      </c>
      <c r="G11112" s="24">
        <f t="shared" si="173"/>
        <v>471.51</v>
      </c>
    </row>
    <row r="11113" spans="1:7" x14ac:dyDescent="0.25">
      <c r="A11113" t="s">
        <v>311</v>
      </c>
      <c r="B11113" t="s">
        <v>314</v>
      </c>
      <c r="C11113" t="s">
        <v>481</v>
      </c>
      <c r="D11113" s="34">
        <v>45931</v>
      </c>
      <c r="E11113">
        <v>454.45</v>
      </c>
      <c r="F11113" s="24">
        <v>15.53</v>
      </c>
      <c r="G11113" s="24">
        <f t="shared" si="173"/>
        <v>469.97999999999996</v>
      </c>
    </row>
    <row r="11114" spans="1:7" x14ac:dyDescent="0.25">
      <c r="A11114" t="s">
        <v>311</v>
      </c>
      <c r="B11114" t="s">
        <v>314</v>
      </c>
      <c r="C11114" t="s">
        <v>482</v>
      </c>
      <c r="D11114" s="34">
        <v>45931</v>
      </c>
      <c r="E11114">
        <v>454.45</v>
      </c>
      <c r="F11114" s="24">
        <v>15.53</v>
      </c>
      <c r="G11114" s="24">
        <f t="shared" si="173"/>
        <v>469.97999999999996</v>
      </c>
    </row>
    <row r="11115" spans="1:7" x14ac:dyDescent="0.25">
      <c r="A11115" t="s">
        <v>311</v>
      </c>
      <c r="B11115" t="s">
        <v>314</v>
      </c>
      <c r="C11115" t="s">
        <v>483</v>
      </c>
      <c r="D11115" s="34">
        <v>45931</v>
      </c>
      <c r="E11115">
        <v>454.45</v>
      </c>
      <c r="F11115" s="24">
        <v>15.53</v>
      </c>
      <c r="G11115" s="24">
        <f t="shared" si="173"/>
        <v>469.97999999999996</v>
      </c>
    </row>
    <row r="11116" spans="1:7" x14ac:dyDescent="0.25">
      <c r="A11116" t="s">
        <v>311</v>
      </c>
      <c r="B11116" t="s">
        <v>314</v>
      </c>
      <c r="C11116" t="s">
        <v>484</v>
      </c>
      <c r="D11116" s="34">
        <v>45931</v>
      </c>
      <c r="E11116">
        <v>454.45</v>
      </c>
      <c r="F11116" s="24">
        <v>15.53</v>
      </c>
      <c r="G11116" s="24">
        <f t="shared" si="173"/>
        <v>469.97999999999996</v>
      </c>
    </row>
    <row r="11117" spans="1:7" x14ac:dyDescent="0.25">
      <c r="A11117" t="s">
        <v>311</v>
      </c>
      <c r="B11117" t="s">
        <v>314</v>
      </c>
      <c r="C11117" t="s">
        <v>485</v>
      </c>
      <c r="D11117" s="34">
        <v>45931</v>
      </c>
      <c r="E11117">
        <v>454.45</v>
      </c>
      <c r="F11117" s="24">
        <v>15.53</v>
      </c>
      <c r="G11117" s="24">
        <f t="shared" si="173"/>
        <v>469.97999999999996</v>
      </c>
    </row>
    <row r="11118" spans="1:7" x14ac:dyDescent="0.25">
      <c r="A11118" t="s">
        <v>311</v>
      </c>
      <c r="B11118" t="s">
        <v>314</v>
      </c>
      <c r="C11118" t="s">
        <v>486</v>
      </c>
      <c r="D11118" s="34">
        <v>45931</v>
      </c>
      <c r="E11118">
        <v>454.45</v>
      </c>
      <c r="F11118" s="24">
        <v>15.53</v>
      </c>
      <c r="G11118" s="24">
        <f t="shared" si="173"/>
        <v>469.97999999999996</v>
      </c>
    </row>
    <row r="11119" spans="1:7" x14ac:dyDescent="0.25">
      <c r="A11119" t="s">
        <v>311</v>
      </c>
      <c r="B11119" t="s">
        <v>314</v>
      </c>
      <c r="C11119" t="s">
        <v>487</v>
      </c>
      <c r="D11119" s="34">
        <v>45931</v>
      </c>
      <c r="E11119">
        <v>454.45</v>
      </c>
      <c r="F11119" s="24">
        <v>15.53</v>
      </c>
      <c r="G11119" s="24">
        <f t="shared" si="173"/>
        <v>469.97999999999996</v>
      </c>
    </row>
    <row r="11120" spans="1:7" x14ac:dyDescent="0.25">
      <c r="A11120" t="s">
        <v>311</v>
      </c>
      <c r="B11120" t="s">
        <v>314</v>
      </c>
      <c r="C11120" t="s">
        <v>488</v>
      </c>
      <c r="D11120" s="34">
        <v>45931</v>
      </c>
      <c r="E11120">
        <v>454.45</v>
      </c>
      <c r="F11120" s="24">
        <v>15.53</v>
      </c>
      <c r="G11120" s="24">
        <f t="shared" si="173"/>
        <v>469.97999999999996</v>
      </c>
    </row>
    <row r="11121" spans="1:7" x14ac:dyDescent="0.25">
      <c r="A11121" t="s">
        <v>311</v>
      </c>
      <c r="B11121" t="s">
        <v>314</v>
      </c>
      <c r="C11121" t="s">
        <v>489</v>
      </c>
      <c r="D11121" s="34">
        <v>45931</v>
      </c>
      <c r="E11121">
        <v>454.45</v>
      </c>
      <c r="F11121" s="24">
        <v>15.53</v>
      </c>
      <c r="G11121" s="24">
        <f t="shared" si="173"/>
        <v>469.97999999999996</v>
      </c>
    </row>
    <row r="11122" spans="1:7" x14ac:dyDescent="0.25">
      <c r="A11122" t="s">
        <v>311</v>
      </c>
      <c r="B11122" t="s">
        <v>314</v>
      </c>
      <c r="C11122" t="s">
        <v>490</v>
      </c>
      <c r="D11122" s="34">
        <v>45931</v>
      </c>
      <c r="E11122">
        <v>454.45</v>
      </c>
      <c r="F11122" s="24">
        <v>15.53</v>
      </c>
      <c r="G11122" s="24">
        <f t="shared" si="173"/>
        <v>469.97999999999996</v>
      </c>
    </row>
    <row r="11123" spans="1:7" x14ac:dyDescent="0.25">
      <c r="A11123" t="s">
        <v>311</v>
      </c>
      <c r="B11123" t="s">
        <v>314</v>
      </c>
      <c r="C11123" t="s">
        <v>491</v>
      </c>
      <c r="D11123" s="34">
        <v>45931</v>
      </c>
      <c r="E11123">
        <v>454.45</v>
      </c>
      <c r="F11123" s="24">
        <v>15.53</v>
      </c>
      <c r="G11123" s="24">
        <f t="shared" si="173"/>
        <v>469.97999999999996</v>
      </c>
    </row>
    <row r="11124" spans="1:7" x14ac:dyDescent="0.25">
      <c r="A11124" t="s">
        <v>311</v>
      </c>
      <c r="B11124" t="s">
        <v>314</v>
      </c>
      <c r="C11124" t="s">
        <v>492</v>
      </c>
      <c r="D11124" s="34">
        <v>45931</v>
      </c>
      <c r="E11124">
        <v>454.45</v>
      </c>
      <c r="F11124" s="24">
        <v>15.53</v>
      </c>
      <c r="G11124" s="24">
        <f t="shared" si="173"/>
        <v>469.97999999999996</v>
      </c>
    </row>
    <row r="11125" spans="1:7" x14ac:dyDescent="0.25">
      <c r="A11125" t="s">
        <v>311</v>
      </c>
      <c r="B11125" t="s">
        <v>314</v>
      </c>
      <c r="C11125" t="s">
        <v>493</v>
      </c>
      <c r="D11125" s="34">
        <v>45931</v>
      </c>
      <c r="E11125">
        <v>454.45</v>
      </c>
      <c r="F11125" s="24">
        <v>15.53</v>
      </c>
      <c r="G11125" s="24">
        <f t="shared" si="173"/>
        <v>469.97999999999996</v>
      </c>
    </row>
    <row r="11126" spans="1:7" x14ac:dyDescent="0.25">
      <c r="A11126" t="s">
        <v>311</v>
      </c>
      <c r="B11126" t="s">
        <v>314</v>
      </c>
      <c r="C11126" t="s">
        <v>494</v>
      </c>
      <c r="D11126" s="34">
        <v>45931</v>
      </c>
      <c r="E11126">
        <v>454.45</v>
      </c>
      <c r="F11126" s="24">
        <v>15.53</v>
      </c>
      <c r="G11126" s="24">
        <f t="shared" si="173"/>
        <v>469.97999999999996</v>
      </c>
    </row>
    <row r="11127" spans="1:7" x14ac:dyDescent="0.25">
      <c r="A11127" t="s">
        <v>311</v>
      </c>
      <c r="B11127" t="s">
        <v>314</v>
      </c>
      <c r="C11127" t="s">
        <v>495</v>
      </c>
      <c r="D11127" s="34">
        <v>45931</v>
      </c>
      <c r="E11127">
        <v>454.45</v>
      </c>
      <c r="F11127" s="24">
        <v>15.53</v>
      </c>
      <c r="G11127" s="24">
        <f t="shared" si="173"/>
        <v>469.97999999999996</v>
      </c>
    </row>
    <row r="11128" spans="1:7" x14ac:dyDescent="0.25">
      <c r="A11128" t="s">
        <v>311</v>
      </c>
      <c r="B11128" t="s">
        <v>314</v>
      </c>
      <c r="C11128" t="s">
        <v>496</v>
      </c>
      <c r="D11128" s="34">
        <v>45931</v>
      </c>
      <c r="E11128">
        <v>454.45</v>
      </c>
      <c r="F11128" s="24">
        <v>15.53</v>
      </c>
      <c r="G11128" s="24">
        <f t="shared" si="173"/>
        <v>469.97999999999996</v>
      </c>
    </row>
    <row r="11129" spans="1:7" x14ac:dyDescent="0.25">
      <c r="A11129" t="s">
        <v>311</v>
      </c>
      <c r="B11129" t="s">
        <v>314</v>
      </c>
      <c r="C11129" t="s">
        <v>497</v>
      </c>
      <c r="D11129" s="34">
        <v>45931</v>
      </c>
      <c r="E11129">
        <v>454.45</v>
      </c>
      <c r="F11129" s="24">
        <v>15.53</v>
      </c>
      <c r="G11129" s="24">
        <f t="shared" si="173"/>
        <v>469.97999999999996</v>
      </c>
    </row>
    <row r="11130" spans="1:7" x14ac:dyDescent="0.25">
      <c r="A11130" t="s">
        <v>311</v>
      </c>
      <c r="B11130" t="s">
        <v>314</v>
      </c>
      <c r="C11130" t="s">
        <v>498</v>
      </c>
      <c r="D11130" s="34">
        <v>45931</v>
      </c>
      <c r="E11130">
        <v>454.45</v>
      </c>
      <c r="F11130" s="24">
        <v>15.53</v>
      </c>
      <c r="G11130" s="24">
        <f t="shared" si="173"/>
        <v>469.97999999999996</v>
      </c>
    </row>
    <row r="11131" spans="1:7" x14ac:dyDescent="0.25">
      <c r="A11131" t="s">
        <v>311</v>
      </c>
      <c r="B11131" t="s">
        <v>314</v>
      </c>
      <c r="C11131" t="s">
        <v>499</v>
      </c>
      <c r="D11131" s="34">
        <v>45931</v>
      </c>
      <c r="E11131">
        <v>454.45</v>
      </c>
      <c r="F11131" s="24">
        <v>15.53</v>
      </c>
      <c r="G11131" s="24">
        <f t="shared" si="173"/>
        <v>469.97999999999996</v>
      </c>
    </row>
    <row r="11132" spans="1:7" x14ac:dyDescent="0.25">
      <c r="A11132" t="s">
        <v>311</v>
      </c>
      <c r="B11132" t="s">
        <v>314</v>
      </c>
      <c r="C11132" t="s">
        <v>500</v>
      </c>
      <c r="D11132" s="34">
        <v>45931</v>
      </c>
      <c r="E11132">
        <v>454.45</v>
      </c>
      <c r="F11132" s="24">
        <v>15.53</v>
      </c>
      <c r="G11132" s="24">
        <f t="shared" si="173"/>
        <v>469.97999999999996</v>
      </c>
    </row>
    <row r="11133" spans="1:7" x14ac:dyDescent="0.25">
      <c r="A11133" t="s">
        <v>311</v>
      </c>
      <c r="B11133" t="s">
        <v>314</v>
      </c>
      <c r="C11133" t="s">
        <v>501</v>
      </c>
      <c r="D11133" s="34">
        <v>45931</v>
      </c>
      <c r="E11133">
        <v>454.45</v>
      </c>
      <c r="F11133" s="24">
        <v>15.53</v>
      </c>
      <c r="G11133" s="24">
        <f t="shared" si="173"/>
        <v>469.97999999999996</v>
      </c>
    </row>
    <row r="11134" spans="1:7" x14ac:dyDescent="0.25">
      <c r="A11134" t="s">
        <v>311</v>
      </c>
      <c r="B11134" t="s">
        <v>314</v>
      </c>
      <c r="C11134" t="s">
        <v>502</v>
      </c>
      <c r="D11134" s="34">
        <v>45931</v>
      </c>
      <c r="E11134">
        <v>454.45</v>
      </c>
      <c r="F11134" s="24">
        <v>15.53</v>
      </c>
      <c r="G11134" s="24">
        <f t="shared" si="173"/>
        <v>469.97999999999996</v>
      </c>
    </row>
    <row r="11135" spans="1:7" x14ac:dyDescent="0.25">
      <c r="A11135" t="s">
        <v>311</v>
      </c>
      <c r="B11135" t="s">
        <v>314</v>
      </c>
      <c r="C11135" t="s">
        <v>503</v>
      </c>
      <c r="D11135" s="34">
        <v>45931</v>
      </c>
      <c r="E11135">
        <v>454.45</v>
      </c>
      <c r="F11135" s="24">
        <v>15.53</v>
      </c>
      <c r="G11135" s="24">
        <f t="shared" si="173"/>
        <v>469.97999999999996</v>
      </c>
    </row>
    <row r="11136" spans="1:7" x14ac:dyDescent="0.25">
      <c r="A11136" t="s">
        <v>311</v>
      </c>
      <c r="B11136" t="s">
        <v>314</v>
      </c>
      <c r="C11136" t="s">
        <v>504</v>
      </c>
      <c r="D11136" s="34">
        <v>45931</v>
      </c>
      <c r="E11136">
        <v>454.45</v>
      </c>
      <c r="F11136" s="24">
        <v>15.53</v>
      </c>
      <c r="G11136" s="24">
        <f t="shared" si="173"/>
        <v>469.97999999999996</v>
      </c>
    </row>
    <row r="11137" spans="1:7" x14ac:dyDescent="0.25">
      <c r="A11137" t="s">
        <v>311</v>
      </c>
      <c r="B11137" t="s">
        <v>314</v>
      </c>
      <c r="C11137" t="s">
        <v>505</v>
      </c>
      <c r="D11137" s="34">
        <v>45931</v>
      </c>
      <c r="E11137">
        <v>454.45</v>
      </c>
      <c r="F11137" s="24">
        <v>15.53</v>
      </c>
      <c r="G11137" s="24">
        <f t="shared" si="173"/>
        <v>469.97999999999996</v>
      </c>
    </row>
    <row r="11138" spans="1:7" x14ac:dyDescent="0.25">
      <c r="A11138" t="s">
        <v>311</v>
      </c>
      <c r="B11138" t="s">
        <v>312</v>
      </c>
      <c r="C11138" t="s">
        <v>313</v>
      </c>
      <c r="D11138" s="34">
        <v>45962</v>
      </c>
      <c r="E11138">
        <v>1000581.46</v>
      </c>
      <c r="F11138" s="24">
        <v>197910.64</v>
      </c>
      <c r="G11138" s="24">
        <f t="shared" si="173"/>
        <v>1198492.1000000001</v>
      </c>
    </row>
    <row r="11139" spans="1:7" x14ac:dyDescent="0.25">
      <c r="A11139" t="s">
        <v>311</v>
      </c>
      <c r="B11139" t="s">
        <v>314</v>
      </c>
      <c r="C11139" t="s">
        <v>315</v>
      </c>
      <c r="D11139" s="34">
        <v>45962</v>
      </c>
      <c r="E11139">
        <v>455.84</v>
      </c>
      <c r="F11139" s="24">
        <v>14.14</v>
      </c>
      <c r="G11139" s="24">
        <f t="shared" ref="G11139:G11202" si="174">SUM(E11139:F11139)</f>
        <v>469.97999999999996</v>
      </c>
    </row>
    <row r="11140" spans="1:7" x14ac:dyDescent="0.25">
      <c r="A11140" t="s">
        <v>311</v>
      </c>
      <c r="B11140" t="s">
        <v>314</v>
      </c>
      <c r="C11140" t="s">
        <v>316</v>
      </c>
      <c r="D11140" s="34">
        <v>45962</v>
      </c>
      <c r="E11140">
        <v>457.33</v>
      </c>
      <c r="F11140" s="24">
        <v>14.18</v>
      </c>
      <c r="G11140" s="24">
        <f t="shared" si="174"/>
        <v>471.51</v>
      </c>
    </row>
    <row r="11141" spans="1:7" x14ac:dyDescent="0.25">
      <c r="A11141" t="s">
        <v>311</v>
      </c>
      <c r="B11141" t="s">
        <v>314</v>
      </c>
      <c r="C11141" t="s">
        <v>317</v>
      </c>
      <c r="D11141" s="34">
        <v>45962</v>
      </c>
      <c r="E11141">
        <v>455.84</v>
      </c>
      <c r="F11141" s="24">
        <v>14.14</v>
      </c>
      <c r="G11141" s="24">
        <f t="shared" si="174"/>
        <v>469.97999999999996</v>
      </c>
    </row>
    <row r="11142" spans="1:7" x14ac:dyDescent="0.25">
      <c r="A11142" t="s">
        <v>311</v>
      </c>
      <c r="B11142" t="s">
        <v>314</v>
      </c>
      <c r="C11142" t="s">
        <v>318</v>
      </c>
      <c r="D11142" s="34">
        <v>45962</v>
      </c>
      <c r="E11142">
        <v>457.33</v>
      </c>
      <c r="F11142" s="24">
        <v>14.18</v>
      </c>
      <c r="G11142" s="24">
        <f t="shared" si="174"/>
        <v>471.51</v>
      </c>
    </row>
    <row r="11143" spans="1:7" x14ac:dyDescent="0.25">
      <c r="A11143" t="s">
        <v>311</v>
      </c>
      <c r="B11143" t="s">
        <v>314</v>
      </c>
      <c r="C11143" t="s">
        <v>319</v>
      </c>
      <c r="D11143" s="34">
        <v>45962</v>
      </c>
      <c r="E11143">
        <v>457.33</v>
      </c>
      <c r="F11143" s="24">
        <v>14.18</v>
      </c>
      <c r="G11143" s="24">
        <f t="shared" si="174"/>
        <v>471.51</v>
      </c>
    </row>
    <row r="11144" spans="1:7" x14ac:dyDescent="0.25">
      <c r="A11144" t="s">
        <v>311</v>
      </c>
      <c r="B11144" t="s">
        <v>314</v>
      </c>
      <c r="C11144" t="s">
        <v>320</v>
      </c>
      <c r="D11144" s="34">
        <v>45962</v>
      </c>
      <c r="E11144">
        <v>457.33</v>
      </c>
      <c r="F11144" s="24">
        <v>14.18</v>
      </c>
      <c r="G11144" s="24">
        <f t="shared" si="174"/>
        <v>471.51</v>
      </c>
    </row>
    <row r="11145" spans="1:7" x14ac:dyDescent="0.25">
      <c r="A11145" t="s">
        <v>311</v>
      </c>
      <c r="B11145" t="s">
        <v>314</v>
      </c>
      <c r="C11145" t="s">
        <v>321</v>
      </c>
      <c r="D11145" s="34">
        <v>45962</v>
      </c>
      <c r="E11145">
        <v>455.84</v>
      </c>
      <c r="F11145" s="24">
        <v>14.14</v>
      </c>
      <c r="G11145" s="24">
        <f t="shared" si="174"/>
        <v>469.97999999999996</v>
      </c>
    </row>
    <row r="11146" spans="1:7" x14ac:dyDescent="0.25">
      <c r="A11146" t="s">
        <v>311</v>
      </c>
      <c r="B11146" t="s">
        <v>314</v>
      </c>
      <c r="C11146" t="s">
        <v>322</v>
      </c>
      <c r="D11146" s="34">
        <v>45962</v>
      </c>
      <c r="E11146">
        <v>457.33</v>
      </c>
      <c r="F11146" s="24">
        <v>14.18</v>
      </c>
      <c r="G11146" s="24">
        <f t="shared" si="174"/>
        <v>471.51</v>
      </c>
    </row>
    <row r="11147" spans="1:7" x14ac:dyDescent="0.25">
      <c r="A11147" t="s">
        <v>311</v>
      </c>
      <c r="B11147" t="s">
        <v>314</v>
      </c>
      <c r="C11147" t="s">
        <v>323</v>
      </c>
      <c r="D11147" s="34">
        <v>45962</v>
      </c>
      <c r="E11147">
        <v>455.84</v>
      </c>
      <c r="F11147" s="24">
        <v>14.14</v>
      </c>
      <c r="G11147" s="24">
        <f t="shared" si="174"/>
        <v>469.97999999999996</v>
      </c>
    </row>
    <row r="11148" spans="1:7" x14ac:dyDescent="0.25">
      <c r="A11148" t="s">
        <v>311</v>
      </c>
      <c r="B11148" t="s">
        <v>314</v>
      </c>
      <c r="C11148" t="s">
        <v>324</v>
      </c>
      <c r="D11148" s="34">
        <v>45962</v>
      </c>
      <c r="E11148">
        <v>457.33</v>
      </c>
      <c r="F11148" s="24">
        <v>14.18</v>
      </c>
      <c r="G11148" s="24">
        <f t="shared" si="174"/>
        <v>471.51</v>
      </c>
    </row>
    <row r="11149" spans="1:7" x14ac:dyDescent="0.25">
      <c r="A11149" t="s">
        <v>311</v>
      </c>
      <c r="B11149" t="s">
        <v>314</v>
      </c>
      <c r="C11149" t="s">
        <v>325</v>
      </c>
      <c r="D11149" s="34">
        <v>45962</v>
      </c>
      <c r="E11149">
        <v>455.84</v>
      </c>
      <c r="F11149" s="24">
        <v>14.14</v>
      </c>
      <c r="G11149" s="24">
        <f t="shared" si="174"/>
        <v>469.97999999999996</v>
      </c>
    </row>
    <row r="11150" spans="1:7" x14ac:dyDescent="0.25">
      <c r="A11150" t="s">
        <v>311</v>
      </c>
      <c r="B11150" t="s">
        <v>314</v>
      </c>
      <c r="C11150" t="s">
        <v>326</v>
      </c>
      <c r="D11150" s="34">
        <v>45962</v>
      </c>
      <c r="E11150">
        <v>457.33</v>
      </c>
      <c r="F11150" s="24">
        <v>14.18</v>
      </c>
      <c r="G11150" s="24">
        <f t="shared" si="174"/>
        <v>471.51</v>
      </c>
    </row>
    <row r="11151" spans="1:7" x14ac:dyDescent="0.25">
      <c r="A11151" t="s">
        <v>311</v>
      </c>
      <c r="B11151" t="s">
        <v>314</v>
      </c>
      <c r="C11151" t="s">
        <v>327</v>
      </c>
      <c r="D11151" s="34">
        <v>45962</v>
      </c>
      <c r="E11151">
        <v>457.33</v>
      </c>
      <c r="F11151" s="24">
        <v>14.18</v>
      </c>
      <c r="G11151" s="24">
        <f t="shared" si="174"/>
        <v>471.51</v>
      </c>
    </row>
    <row r="11152" spans="1:7" x14ac:dyDescent="0.25">
      <c r="A11152" t="s">
        <v>311</v>
      </c>
      <c r="B11152" t="s">
        <v>314</v>
      </c>
      <c r="C11152" t="s">
        <v>328</v>
      </c>
      <c r="D11152" s="34">
        <v>45962</v>
      </c>
      <c r="E11152">
        <v>457.33</v>
      </c>
      <c r="F11152" s="24">
        <v>14.18</v>
      </c>
      <c r="G11152" s="24">
        <f t="shared" si="174"/>
        <v>471.51</v>
      </c>
    </row>
    <row r="11153" spans="1:7" x14ac:dyDescent="0.25">
      <c r="A11153" t="s">
        <v>311</v>
      </c>
      <c r="B11153" t="s">
        <v>314</v>
      </c>
      <c r="C11153" t="s">
        <v>329</v>
      </c>
      <c r="D11153" s="34">
        <v>45962</v>
      </c>
      <c r="E11153">
        <v>457.33</v>
      </c>
      <c r="F11153" s="24">
        <v>14.18</v>
      </c>
      <c r="G11153" s="24">
        <f t="shared" si="174"/>
        <v>471.51</v>
      </c>
    </row>
    <row r="11154" spans="1:7" x14ac:dyDescent="0.25">
      <c r="A11154" t="s">
        <v>311</v>
      </c>
      <c r="B11154" t="s">
        <v>314</v>
      </c>
      <c r="C11154" t="s">
        <v>330</v>
      </c>
      <c r="D11154" s="34">
        <v>45962</v>
      </c>
      <c r="E11154">
        <v>455.84</v>
      </c>
      <c r="F11154" s="24">
        <v>14.14</v>
      </c>
      <c r="G11154" s="24">
        <f t="shared" si="174"/>
        <v>469.97999999999996</v>
      </c>
    </row>
    <row r="11155" spans="1:7" x14ac:dyDescent="0.25">
      <c r="A11155" t="s">
        <v>311</v>
      </c>
      <c r="B11155" t="s">
        <v>314</v>
      </c>
      <c r="C11155" t="s">
        <v>331</v>
      </c>
      <c r="D11155" s="34">
        <v>45962</v>
      </c>
      <c r="E11155">
        <v>457.33</v>
      </c>
      <c r="F11155" s="24">
        <v>14.18</v>
      </c>
      <c r="G11155" s="24">
        <f t="shared" si="174"/>
        <v>471.51</v>
      </c>
    </row>
    <row r="11156" spans="1:7" x14ac:dyDescent="0.25">
      <c r="A11156" t="s">
        <v>311</v>
      </c>
      <c r="B11156" t="s">
        <v>314</v>
      </c>
      <c r="C11156" t="s">
        <v>332</v>
      </c>
      <c r="D11156" s="34">
        <v>45962</v>
      </c>
      <c r="E11156">
        <v>457.33</v>
      </c>
      <c r="F11156" s="24">
        <v>14.18</v>
      </c>
      <c r="G11156" s="24">
        <f t="shared" si="174"/>
        <v>471.51</v>
      </c>
    </row>
    <row r="11157" spans="1:7" x14ac:dyDescent="0.25">
      <c r="A11157" t="s">
        <v>311</v>
      </c>
      <c r="B11157" t="s">
        <v>314</v>
      </c>
      <c r="C11157" t="s">
        <v>333</v>
      </c>
      <c r="D11157" s="34">
        <v>45962</v>
      </c>
      <c r="E11157">
        <v>457.33</v>
      </c>
      <c r="F11157" s="24">
        <v>14.18</v>
      </c>
      <c r="G11157" s="24">
        <f t="shared" si="174"/>
        <v>471.51</v>
      </c>
    </row>
    <row r="11158" spans="1:7" x14ac:dyDescent="0.25">
      <c r="A11158" t="s">
        <v>311</v>
      </c>
      <c r="B11158" t="s">
        <v>314</v>
      </c>
      <c r="C11158" t="s">
        <v>334</v>
      </c>
      <c r="D11158" s="34">
        <v>45962</v>
      </c>
      <c r="E11158">
        <v>455.84</v>
      </c>
      <c r="F11158" s="24">
        <v>14.14</v>
      </c>
      <c r="G11158" s="24">
        <f t="shared" si="174"/>
        <v>469.97999999999996</v>
      </c>
    </row>
    <row r="11159" spans="1:7" x14ac:dyDescent="0.25">
      <c r="A11159" t="s">
        <v>311</v>
      </c>
      <c r="B11159" t="s">
        <v>314</v>
      </c>
      <c r="C11159" t="s">
        <v>335</v>
      </c>
      <c r="D11159" s="34">
        <v>45962</v>
      </c>
      <c r="E11159">
        <v>457.33</v>
      </c>
      <c r="F11159" s="24">
        <v>14.18</v>
      </c>
      <c r="G11159" s="24">
        <f t="shared" si="174"/>
        <v>471.51</v>
      </c>
    </row>
    <row r="11160" spans="1:7" x14ac:dyDescent="0.25">
      <c r="A11160" t="s">
        <v>311</v>
      </c>
      <c r="B11160" t="s">
        <v>314</v>
      </c>
      <c r="C11160" t="s">
        <v>336</v>
      </c>
      <c r="D11160" s="34">
        <v>45962</v>
      </c>
      <c r="E11160">
        <v>457.33</v>
      </c>
      <c r="F11160" s="24">
        <v>14.18</v>
      </c>
      <c r="G11160" s="24">
        <f t="shared" si="174"/>
        <v>471.51</v>
      </c>
    </row>
    <row r="11161" spans="1:7" x14ac:dyDescent="0.25">
      <c r="A11161" t="s">
        <v>311</v>
      </c>
      <c r="B11161" t="s">
        <v>314</v>
      </c>
      <c r="C11161" t="s">
        <v>337</v>
      </c>
      <c r="D11161" s="34">
        <v>45962</v>
      </c>
      <c r="E11161">
        <v>455.84</v>
      </c>
      <c r="F11161" s="24">
        <v>14.14</v>
      </c>
      <c r="G11161" s="24">
        <f t="shared" si="174"/>
        <v>469.97999999999996</v>
      </c>
    </row>
    <row r="11162" spans="1:7" x14ac:dyDescent="0.25">
      <c r="A11162" t="s">
        <v>311</v>
      </c>
      <c r="B11162" t="s">
        <v>314</v>
      </c>
      <c r="C11162" t="s">
        <v>338</v>
      </c>
      <c r="D11162" s="34">
        <v>45962</v>
      </c>
      <c r="E11162">
        <v>455.84</v>
      </c>
      <c r="F11162" s="24">
        <v>14.14</v>
      </c>
      <c r="G11162" s="24">
        <f t="shared" si="174"/>
        <v>469.97999999999996</v>
      </c>
    </row>
    <row r="11163" spans="1:7" x14ac:dyDescent="0.25">
      <c r="A11163" t="s">
        <v>311</v>
      </c>
      <c r="B11163" t="s">
        <v>314</v>
      </c>
      <c r="C11163" t="s">
        <v>339</v>
      </c>
      <c r="D11163" s="34">
        <v>45962</v>
      </c>
      <c r="E11163">
        <v>455.84</v>
      </c>
      <c r="F11163" s="24">
        <v>14.14</v>
      </c>
      <c r="G11163" s="24">
        <f t="shared" si="174"/>
        <v>469.97999999999996</v>
      </c>
    </row>
    <row r="11164" spans="1:7" x14ac:dyDescent="0.25">
      <c r="A11164" t="s">
        <v>311</v>
      </c>
      <c r="B11164" t="s">
        <v>314</v>
      </c>
      <c r="C11164" t="s">
        <v>340</v>
      </c>
      <c r="D11164" s="34">
        <v>45962</v>
      </c>
      <c r="E11164">
        <v>455.84</v>
      </c>
      <c r="F11164" s="24">
        <v>14.14</v>
      </c>
      <c r="G11164" s="24">
        <f t="shared" si="174"/>
        <v>469.97999999999996</v>
      </c>
    </row>
    <row r="11165" spans="1:7" x14ac:dyDescent="0.25">
      <c r="A11165" t="s">
        <v>311</v>
      </c>
      <c r="B11165" t="s">
        <v>314</v>
      </c>
      <c r="C11165" t="s">
        <v>341</v>
      </c>
      <c r="D11165" s="34">
        <v>45962</v>
      </c>
      <c r="E11165">
        <v>455.84</v>
      </c>
      <c r="F11165" s="24">
        <v>14.14</v>
      </c>
      <c r="G11165" s="24">
        <f t="shared" si="174"/>
        <v>469.97999999999996</v>
      </c>
    </row>
    <row r="11166" spans="1:7" x14ac:dyDescent="0.25">
      <c r="A11166" t="s">
        <v>311</v>
      </c>
      <c r="B11166" t="s">
        <v>314</v>
      </c>
      <c r="C11166" t="s">
        <v>342</v>
      </c>
      <c r="D11166" s="34">
        <v>45962</v>
      </c>
      <c r="E11166">
        <v>455.84</v>
      </c>
      <c r="F11166" s="24">
        <v>14.14</v>
      </c>
      <c r="G11166" s="24">
        <f t="shared" si="174"/>
        <v>469.97999999999996</v>
      </c>
    </row>
    <row r="11167" spans="1:7" x14ac:dyDescent="0.25">
      <c r="A11167" t="s">
        <v>311</v>
      </c>
      <c r="B11167" t="s">
        <v>314</v>
      </c>
      <c r="C11167" t="s">
        <v>343</v>
      </c>
      <c r="D11167" s="34">
        <v>45962</v>
      </c>
      <c r="E11167">
        <v>455.84</v>
      </c>
      <c r="F11167" s="24">
        <v>14.14</v>
      </c>
      <c r="G11167" s="24">
        <f t="shared" si="174"/>
        <v>469.97999999999996</v>
      </c>
    </row>
    <row r="11168" spans="1:7" x14ac:dyDescent="0.25">
      <c r="A11168" t="s">
        <v>311</v>
      </c>
      <c r="B11168" t="s">
        <v>314</v>
      </c>
      <c r="C11168" t="s">
        <v>344</v>
      </c>
      <c r="D11168" s="34">
        <v>45962</v>
      </c>
      <c r="E11168">
        <v>455.84</v>
      </c>
      <c r="F11168" s="24">
        <v>14.14</v>
      </c>
      <c r="G11168" s="24">
        <f t="shared" si="174"/>
        <v>469.97999999999996</v>
      </c>
    </row>
    <row r="11169" spans="1:7" x14ac:dyDescent="0.25">
      <c r="A11169" t="s">
        <v>311</v>
      </c>
      <c r="B11169" t="s">
        <v>314</v>
      </c>
      <c r="C11169" t="s">
        <v>345</v>
      </c>
      <c r="D11169" s="34">
        <v>45962</v>
      </c>
      <c r="E11169">
        <v>455.84</v>
      </c>
      <c r="F11169" s="24">
        <v>14.14</v>
      </c>
      <c r="G11169" s="24">
        <f t="shared" si="174"/>
        <v>469.97999999999996</v>
      </c>
    </row>
    <row r="11170" spans="1:7" x14ac:dyDescent="0.25">
      <c r="A11170" t="s">
        <v>311</v>
      </c>
      <c r="B11170" t="s">
        <v>314</v>
      </c>
      <c r="C11170" t="s">
        <v>346</v>
      </c>
      <c r="D11170" s="34">
        <v>45962</v>
      </c>
      <c r="E11170">
        <v>455.84</v>
      </c>
      <c r="F11170" s="24">
        <v>14.14</v>
      </c>
      <c r="G11170" s="24">
        <f t="shared" si="174"/>
        <v>469.97999999999996</v>
      </c>
    </row>
    <row r="11171" spans="1:7" x14ac:dyDescent="0.25">
      <c r="A11171" t="s">
        <v>311</v>
      </c>
      <c r="B11171" t="s">
        <v>314</v>
      </c>
      <c r="C11171" t="s">
        <v>347</v>
      </c>
      <c r="D11171" s="34">
        <v>45962</v>
      </c>
      <c r="E11171">
        <v>455.84</v>
      </c>
      <c r="F11171" s="24">
        <v>14.14</v>
      </c>
      <c r="G11171" s="24">
        <f t="shared" si="174"/>
        <v>469.97999999999996</v>
      </c>
    </row>
    <row r="11172" spans="1:7" x14ac:dyDescent="0.25">
      <c r="A11172" t="s">
        <v>311</v>
      </c>
      <c r="B11172" t="s">
        <v>314</v>
      </c>
      <c r="C11172" t="s">
        <v>348</v>
      </c>
      <c r="D11172" s="34">
        <v>45962</v>
      </c>
      <c r="E11172">
        <v>455.84</v>
      </c>
      <c r="F11172" s="24">
        <v>14.14</v>
      </c>
      <c r="G11172" s="24">
        <f t="shared" si="174"/>
        <v>469.97999999999996</v>
      </c>
    </row>
    <row r="11173" spans="1:7" x14ac:dyDescent="0.25">
      <c r="A11173" t="s">
        <v>311</v>
      </c>
      <c r="B11173" t="s">
        <v>314</v>
      </c>
      <c r="C11173" t="s">
        <v>349</v>
      </c>
      <c r="D11173" s="34">
        <v>45962</v>
      </c>
      <c r="E11173">
        <v>457.33</v>
      </c>
      <c r="F11173" s="24">
        <v>14.18</v>
      </c>
      <c r="G11173" s="24">
        <f t="shared" si="174"/>
        <v>471.51</v>
      </c>
    </row>
    <row r="11174" spans="1:7" x14ac:dyDescent="0.25">
      <c r="A11174" t="s">
        <v>311</v>
      </c>
      <c r="B11174" t="s">
        <v>314</v>
      </c>
      <c r="C11174" t="s">
        <v>350</v>
      </c>
      <c r="D11174" s="34">
        <v>45962</v>
      </c>
      <c r="E11174">
        <v>455.84</v>
      </c>
      <c r="F11174" s="24">
        <v>14.14</v>
      </c>
      <c r="G11174" s="24">
        <f t="shared" si="174"/>
        <v>469.97999999999996</v>
      </c>
    </row>
    <row r="11175" spans="1:7" x14ac:dyDescent="0.25">
      <c r="A11175" t="s">
        <v>311</v>
      </c>
      <c r="B11175" t="s">
        <v>314</v>
      </c>
      <c r="C11175" t="s">
        <v>351</v>
      </c>
      <c r="D11175" s="34">
        <v>45962</v>
      </c>
      <c r="E11175">
        <v>457.33</v>
      </c>
      <c r="F11175" s="24">
        <v>14.18</v>
      </c>
      <c r="G11175" s="24">
        <f t="shared" si="174"/>
        <v>471.51</v>
      </c>
    </row>
    <row r="11176" spans="1:7" x14ac:dyDescent="0.25">
      <c r="A11176" t="s">
        <v>311</v>
      </c>
      <c r="B11176" t="s">
        <v>314</v>
      </c>
      <c r="C11176" t="s">
        <v>352</v>
      </c>
      <c r="D11176" s="34">
        <v>45962</v>
      </c>
      <c r="E11176">
        <v>457.33</v>
      </c>
      <c r="F11176" s="24">
        <v>14.18</v>
      </c>
      <c r="G11176" s="24">
        <f t="shared" si="174"/>
        <v>471.51</v>
      </c>
    </row>
    <row r="11177" spans="1:7" x14ac:dyDescent="0.25">
      <c r="A11177" t="s">
        <v>311</v>
      </c>
      <c r="B11177" t="s">
        <v>314</v>
      </c>
      <c r="C11177" t="s">
        <v>353</v>
      </c>
      <c r="D11177" s="34">
        <v>45962</v>
      </c>
      <c r="E11177">
        <v>455.84</v>
      </c>
      <c r="F11177" s="24">
        <v>14.14</v>
      </c>
      <c r="G11177" s="24">
        <f t="shared" si="174"/>
        <v>469.97999999999996</v>
      </c>
    </row>
    <row r="11178" spans="1:7" x14ac:dyDescent="0.25">
      <c r="A11178" t="s">
        <v>311</v>
      </c>
      <c r="B11178" t="s">
        <v>314</v>
      </c>
      <c r="C11178" t="s">
        <v>354</v>
      </c>
      <c r="D11178" s="34">
        <v>45962</v>
      </c>
      <c r="E11178">
        <v>457.33</v>
      </c>
      <c r="F11178" s="24">
        <v>14.18</v>
      </c>
      <c r="G11178" s="24">
        <f t="shared" si="174"/>
        <v>471.51</v>
      </c>
    </row>
    <row r="11179" spans="1:7" x14ac:dyDescent="0.25">
      <c r="A11179" t="s">
        <v>311</v>
      </c>
      <c r="B11179" t="s">
        <v>314</v>
      </c>
      <c r="C11179" t="s">
        <v>355</v>
      </c>
      <c r="D11179" s="34">
        <v>45962</v>
      </c>
      <c r="E11179">
        <v>457.33</v>
      </c>
      <c r="F11179" s="24">
        <v>14.18</v>
      </c>
      <c r="G11179" s="24">
        <f t="shared" si="174"/>
        <v>471.51</v>
      </c>
    </row>
    <row r="11180" spans="1:7" x14ac:dyDescent="0.25">
      <c r="A11180" t="s">
        <v>311</v>
      </c>
      <c r="B11180" t="s">
        <v>314</v>
      </c>
      <c r="C11180" t="s">
        <v>356</v>
      </c>
      <c r="D11180" s="34">
        <v>45962</v>
      </c>
      <c r="E11180">
        <v>457.33</v>
      </c>
      <c r="F11180" s="24">
        <v>14.18</v>
      </c>
      <c r="G11180" s="24">
        <f t="shared" si="174"/>
        <v>471.51</v>
      </c>
    </row>
    <row r="11181" spans="1:7" x14ac:dyDescent="0.25">
      <c r="A11181" t="s">
        <v>311</v>
      </c>
      <c r="B11181" t="s">
        <v>314</v>
      </c>
      <c r="C11181" t="s">
        <v>357</v>
      </c>
      <c r="D11181" s="34">
        <v>45962</v>
      </c>
      <c r="E11181">
        <v>457.33</v>
      </c>
      <c r="F11181" s="24">
        <v>14.18</v>
      </c>
      <c r="G11181" s="24">
        <f t="shared" si="174"/>
        <v>471.51</v>
      </c>
    </row>
    <row r="11182" spans="1:7" x14ac:dyDescent="0.25">
      <c r="A11182" t="s">
        <v>311</v>
      </c>
      <c r="B11182" t="s">
        <v>314</v>
      </c>
      <c r="C11182" t="s">
        <v>358</v>
      </c>
      <c r="D11182" s="34">
        <v>45962</v>
      </c>
      <c r="E11182">
        <v>457.33</v>
      </c>
      <c r="F11182" s="24">
        <v>14.18</v>
      </c>
      <c r="G11182" s="24">
        <f t="shared" si="174"/>
        <v>471.51</v>
      </c>
    </row>
    <row r="11183" spans="1:7" x14ac:dyDescent="0.25">
      <c r="A11183" t="s">
        <v>311</v>
      </c>
      <c r="B11183" t="s">
        <v>314</v>
      </c>
      <c r="C11183" t="s">
        <v>359</v>
      </c>
      <c r="D11183" s="34">
        <v>45962</v>
      </c>
      <c r="E11183">
        <v>457.33</v>
      </c>
      <c r="F11183" s="24">
        <v>14.18</v>
      </c>
      <c r="G11183" s="24">
        <f t="shared" si="174"/>
        <v>471.51</v>
      </c>
    </row>
    <row r="11184" spans="1:7" x14ac:dyDescent="0.25">
      <c r="A11184" t="s">
        <v>311</v>
      </c>
      <c r="B11184" t="s">
        <v>314</v>
      </c>
      <c r="C11184" t="s">
        <v>360</v>
      </c>
      <c r="D11184" s="34">
        <v>45962</v>
      </c>
      <c r="E11184">
        <v>457.33</v>
      </c>
      <c r="F11184" s="24">
        <v>14.18</v>
      </c>
      <c r="G11184" s="24">
        <f t="shared" si="174"/>
        <v>471.51</v>
      </c>
    </row>
    <row r="11185" spans="1:7" x14ac:dyDescent="0.25">
      <c r="A11185" t="s">
        <v>311</v>
      </c>
      <c r="B11185" t="s">
        <v>314</v>
      </c>
      <c r="C11185" t="s">
        <v>361</v>
      </c>
      <c r="D11185" s="34">
        <v>45962</v>
      </c>
      <c r="E11185">
        <v>457.33</v>
      </c>
      <c r="F11185" s="24">
        <v>14.18</v>
      </c>
      <c r="G11185" s="24">
        <f t="shared" si="174"/>
        <v>471.51</v>
      </c>
    </row>
    <row r="11186" spans="1:7" x14ac:dyDescent="0.25">
      <c r="A11186" t="s">
        <v>311</v>
      </c>
      <c r="B11186" t="s">
        <v>314</v>
      </c>
      <c r="C11186" t="s">
        <v>362</v>
      </c>
      <c r="D11186" s="34">
        <v>45962</v>
      </c>
      <c r="E11186">
        <v>457.33</v>
      </c>
      <c r="F11186" s="24">
        <v>14.18</v>
      </c>
      <c r="G11186" s="24">
        <f t="shared" si="174"/>
        <v>471.51</v>
      </c>
    </row>
    <row r="11187" spans="1:7" x14ac:dyDescent="0.25">
      <c r="A11187" t="s">
        <v>311</v>
      </c>
      <c r="B11187" t="s">
        <v>314</v>
      </c>
      <c r="C11187" t="s">
        <v>363</v>
      </c>
      <c r="D11187" s="34">
        <v>45962</v>
      </c>
      <c r="E11187">
        <v>457.33</v>
      </c>
      <c r="F11187" s="24">
        <v>14.18</v>
      </c>
      <c r="G11187" s="24">
        <f t="shared" si="174"/>
        <v>471.51</v>
      </c>
    </row>
    <row r="11188" spans="1:7" x14ac:dyDescent="0.25">
      <c r="A11188" t="s">
        <v>311</v>
      </c>
      <c r="B11188" t="s">
        <v>314</v>
      </c>
      <c r="C11188" t="s">
        <v>364</v>
      </c>
      <c r="D11188" s="34">
        <v>45962</v>
      </c>
      <c r="E11188">
        <v>457.33</v>
      </c>
      <c r="F11188" s="24">
        <v>14.18</v>
      </c>
      <c r="G11188" s="24">
        <f t="shared" si="174"/>
        <v>471.51</v>
      </c>
    </row>
    <row r="11189" spans="1:7" x14ac:dyDescent="0.25">
      <c r="A11189" t="s">
        <v>311</v>
      </c>
      <c r="B11189" t="s">
        <v>314</v>
      </c>
      <c r="C11189" t="s">
        <v>365</v>
      </c>
      <c r="D11189" s="34">
        <v>45962</v>
      </c>
      <c r="E11189">
        <v>457.33</v>
      </c>
      <c r="F11189" s="24">
        <v>14.18</v>
      </c>
      <c r="G11189" s="24">
        <f t="shared" si="174"/>
        <v>471.51</v>
      </c>
    </row>
    <row r="11190" spans="1:7" x14ac:dyDescent="0.25">
      <c r="A11190" t="s">
        <v>311</v>
      </c>
      <c r="B11190" t="s">
        <v>314</v>
      </c>
      <c r="C11190" t="s">
        <v>366</v>
      </c>
      <c r="D11190" s="34">
        <v>45962</v>
      </c>
      <c r="E11190">
        <v>457.33</v>
      </c>
      <c r="F11190" s="24">
        <v>14.18</v>
      </c>
      <c r="G11190" s="24">
        <f t="shared" si="174"/>
        <v>471.51</v>
      </c>
    </row>
    <row r="11191" spans="1:7" x14ac:dyDescent="0.25">
      <c r="A11191" t="s">
        <v>311</v>
      </c>
      <c r="B11191" t="s">
        <v>314</v>
      </c>
      <c r="C11191" t="s">
        <v>367</v>
      </c>
      <c r="D11191" s="34">
        <v>45962</v>
      </c>
      <c r="E11191">
        <v>455.84</v>
      </c>
      <c r="F11191" s="24">
        <v>14.14</v>
      </c>
      <c r="G11191" s="24">
        <f t="shared" si="174"/>
        <v>469.97999999999996</v>
      </c>
    </row>
    <row r="11192" spans="1:7" x14ac:dyDescent="0.25">
      <c r="A11192" t="s">
        <v>311</v>
      </c>
      <c r="B11192" t="s">
        <v>314</v>
      </c>
      <c r="C11192" t="s">
        <v>368</v>
      </c>
      <c r="D11192" s="34">
        <v>45962</v>
      </c>
      <c r="E11192">
        <v>457.33</v>
      </c>
      <c r="F11192" s="24">
        <v>14.18</v>
      </c>
      <c r="G11192" s="24">
        <f t="shared" si="174"/>
        <v>471.51</v>
      </c>
    </row>
    <row r="11193" spans="1:7" x14ac:dyDescent="0.25">
      <c r="A11193" t="s">
        <v>311</v>
      </c>
      <c r="B11193" t="s">
        <v>314</v>
      </c>
      <c r="C11193" t="s">
        <v>369</v>
      </c>
      <c r="D11193" s="34">
        <v>45962</v>
      </c>
      <c r="E11193">
        <v>457.33</v>
      </c>
      <c r="F11193" s="24">
        <v>14.18</v>
      </c>
      <c r="G11193" s="24">
        <f t="shared" si="174"/>
        <v>471.51</v>
      </c>
    </row>
    <row r="11194" spans="1:7" x14ac:dyDescent="0.25">
      <c r="A11194" t="s">
        <v>311</v>
      </c>
      <c r="B11194" t="s">
        <v>314</v>
      </c>
      <c r="C11194" t="s">
        <v>370</v>
      </c>
      <c r="D11194" s="34">
        <v>45962</v>
      </c>
      <c r="E11194">
        <v>457.33</v>
      </c>
      <c r="F11194" s="24">
        <v>14.18</v>
      </c>
      <c r="G11194" s="24">
        <f t="shared" si="174"/>
        <v>471.51</v>
      </c>
    </row>
    <row r="11195" spans="1:7" x14ac:dyDescent="0.25">
      <c r="A11195" t="s">
        <v>311</v>
      </c>
      <c r="B11195" t="s">
        <v>314</v>
      </c>
      <c r="C11195" t="s">
        <v>371</v>
      </c>
      <c r="D11195" s="34">
        <v>45962</v>
      </c>
      <c r="E11195">
        <v>457.33</v>
      </c>
      <c r="F11195" s="24">
        <v>14.18</v>
      </c>
      <c r="G11195" s="24">
        <f t="shared" si="174"/>
        <v>471.51</v>
      </c>
    </row>
    <row r="11196" spans="1:7" x14ac:dyDescent="0.25">
      <c r="A11196" t="s">
        <v>311</v>
      </c>
      <c r="B11196" t="s">
        <v>314</v>
      </c>
      <c r="C11196" t="s">
        <v>372</v>
      </c>
      <c r="D11196" s="34">
        <v>45962</v>
      </c>
      <c r="E11196">
        <v>457.33</v>
      </c>
      <c r="F11196" s="24">
        <v>14.18</v>
      </c>
      <c r="G11196" s="24">
        <f t="shared" si="174"/>
        <v>471.51</v>
      </c>
    </row>
    <row r="11197" spans="1:7" x14ac:dyDescent="0.25">
      <c r="A11197" t="s">
        <v>311</v>
      </c>
      <c r="B11197" t="s">
        <v>314</v>
      </c>
      <c r="C11197" t="s">
        <v>373</v>
      </c>
      <c r="D11197" s="34">
        <v>45962</v>
      </c>
      <c r="E11197">
        <v>457.33</v>
      </c>
      <c r="F11197" s="24">
        <v>14.18</v>
      </c>
      <c r="G11197" s="24">
        <f t="shared" si="174"/>
        <v>471.51</v>
      </c>
    </row>
    <row r="11198" spans="1:7" x14ac:dyDescent="0.25">
      <c r="A11198" t="s">
        <v>311</v>
      </c>
      <c r="B11198" t="s">
        <v>314</v>
      </c>
      <c r="C11198" t="s">
        <v>374</v>
      </c>
      <c r="D11198" s="34">
        <v>45962</v>
      </c>
      <c r="E11198">
        <v>455.84</v>
      </c>
      <c r="F11198" s="24">
        <v>14.14</v>
      </c>
      <c r="G11198" s="24">
        <f t="shared" si="174"/>
        <v>469.97999999999996</v>
      </c>
    </row>
    <row r="11199" spans="1:7" x14ac:dyDescent="0.25">
      <c r="A11199" t="s">
        <v>311</v>
      </c>
      <c r="B11199" t="s">
        <v>314</v>
      </c>
      <c r="C11199" t="s">
        <v>375</v>
      </c>
      <c r="D11199" s="34">
        <v>45962</v>
      </c>
      <c r="E11199">
        <v>457.33</v>
      </c>
      <c r="F11199" s="24">
        <v>14.18</v>
      </c>
      <c r="G11199" s="24">
        <f t="shared" si="174"/>
        <v>471.51</v>
      </c>
    </row>
    <row r="11200" spans="1:7" x14ac:dyDescent="0.25">
      <c r="A11200" t="s">
        <v>311</v>
      </c>
      <c r="B11200" t="s">
        <v>314</v>
      </c>
      <c r="C11200" t="s">
        <v>376</v>
      </c>
      <c r="D11200" s="34">
        <v>45962</v>
      </c>
      <c r="E11200">
        <v>457.33</v>
      </c>
      <c r="F11200" s="24">
        <v>14.18</v>
      </c>
      <c r="G11200" s="24">
        <f t="shared" si="174"/>
        <v>471.51</v>
      </c>
    </row>
    <row r="11201" spans="1:7" x14ac:dyDescent="0.25">
      <c r="A11201" t="s">
        <v>311</v>
      </c>
      <c r="B11201" t="s">
        <v>314</v>
      </c>
      <c r="C11201" t="s">
        <v>377</v>
      </c>
      <c r="D11201" s="34">
        <v>45962</v>
      </c>
      <c r="E11201">
        <v>457.33</v>
      </c>
      <c r="F11201" s="24">
        <v>14.18</v>
      </c>
      <c r="G11201" s="24">
        <f t="shared" si="174"/>
        <v>471.51</v>
      </c>
    </row>
    <row r="11202" spans="1:7" x14ac:dyDescent="0.25">
      <c r="A11202" t="s">
        <v>311</v>
      </c>
      <c r="B11202" t="s">
        <v>314</v>
      </c>
      <c r="C11202" t="s">
        <v>378</v>
      </c>
      <c r="D11202" s="34">
        <v>45962</v>
      </c>
      <c r="E11202">
        <v>457.33</v>
      </c>
      <c r="F11202" s="24">
        <v>14.18</v>
      </c>
      <c r="G11202" s="24">
        <f t="shared" si="174"/>
        <v>471.51</v>
      </c>
    </row>
    <row r="11203" spans="1:7" x14ac:dyDescent="0.25">
      <c r="A11203" t="s">
        <v>311</v>
      </c>
      <c r="B11203" t="s">
        <v>314</v>
      </c>
      <c r="C11203" t="s">
        <v>379</v>
      </c>
      <c r="D11203" s="34">
        <v>45962</v>
      </c>
      <c r="E11203">
        <v>455.84</v>
      </c>
      <c r="F11203" s="24">
        <v>14.14</v>
      </c>
      <c r="G11203" s="24">
        <f t="shared" ref="G11203:G11266" si="175">SUM(E11203:F11203)</f>
        <v>469.97999999999996</v>
      </c>
    </row>
    <row r="11204" spans="1:7" x14ac:dyDescent="0.25">
      <c r="A11204" t="s">
        <v>311</v>
      </c>
      <c r="B11204" t="s">
        <v>314</v>
      </c>
      <c r="C11204" t="s">
        <v>380</v>
      </c>
      <c r="D11204" s="34">
        <v>45962</v>
      </c>
      <c r="E11204">
        <v>455.84</v>
      </c>
      <c r="F11204" s="24">
        <v>14.14</v>
      </c>
      <c r="G11204" s="24">
        <f t="shared" si="175"/>
        <v>469.97999999999996</v>
      </c>
    </row>
    <row r="11205" spans="1:7" x14ac:dyDescent="0.25">
      <c r="A11205" t="s">
        <v>311</v>
      </c>
      <c r="B11205" t="s">
        <v>314</v>
      </c>
      <c r="C11205" t="s">
        <v>381</v>
      </c>
      <c r="D11205" s="34">
        <v>45962</v>
      </c>
      <c r="E11205">
        <v>455.84</v>
      </c>
      <c r="F11205" s="24">
        <v>14.14</v>
      </c>
      <c r="G11205" s="24">
        <f t="shared" si="175"/>
        <v>469.97999999999996</v>
      </c>
    </row>
    <row r="11206" spans="1:7" x14ac:dyDescent="0.25">
      <c r="A11206" t="s">
        <v>311</v>
      </c>
      <c r="B11206" t="s">
        <v>314</v>
      </c>
      <c r="C11206" t="s">
        <v>382</v>
      </c>
      <c r="D11206" s="34">
        <v>45962</v>
      </c>
      <c r="E11206">
        <v>455.84</v>
      </c>
      <c r="F11206" s="24">
        <v>14.14</v>
      </c>
      <c r="G11206" s="24">
        <f t="shared" si="175"/>
        <v>469.97999999999996</v>
      </c>
    </row>
    <row r="11207" spans="1:7" x14ac:dyDescent="0.25">
      <c r="A11207" t="s">
        <v>311</v>
      </c>
      <c r="B11207" t="s">
        <v>314</v>
      </c>
      <c r="C11207" t="s">
        <v>383</v>
      </c>
      <c r="D11207" s="34">
        <v>45962</v>
      </c>
      <c r="E11207">
        <v>455.84</v>
      </c>
      <c r="F11207" s="24">
        <v>14.14</v>
      </c>
      <c r="G11207" s="24">
        <f t="shared" si="175"/>
        <v>469.97999999999996</v>
      </c>
    </row>
    <row r="11208" spans="1:7" x14ac:dyDescent="0.25">
      <c r="A11208" t="s">
        <v>311</v>
      </c>
      <c r="B11208" t="s">
        <v>314</v>
      </c>
      <c r="C11208" t="s">
        <v>384</v>
      </c>
      <c r="D11208" s="34">
        <v>45962</v>
      </c>
      <c r="E11208">
        <v>455.84</v>
      </c>
      <c r="F11208" s="24">
        <v>14.14</v>
      </c>
      <c r="G11208" s="24">
        <f t="shared" si="175"/>
        <v>469.97999999999996</v>
      </c>
    </row>
    <row r="11209" spans="1:7" x14ac:dyDescent="0.25">
      <c r="A11209" t="s">
        <v>311</v>
      </c>
      <c r="B11209" t="s">
        <v>314</v>
      </c>
      <c r="C11209" t="s">
        <v>385</v>
      </c>
      <c r="D11209" s="34">
        <v>45962</v>
      </c>
      <c r="E11209">
        <v>455.84</v>
      </c>
      <c r="F11209" s="24">
        <v>14.14</v>
      </c>
      <c r="G11209" s="24">
        <f t="shared" si="175"/>
        <v>469.97999999999996</v>
      </c>
    </row>
    <row r="11210" spans="1:7" x14ac:dyDescent="0.25">
      <c r="A11210" t="s">
        <v>311</v>
      </c>
      <c r="B11210" t="s">
        <v>314</v>
      </c>
      <c r="C11210" t="s">
        <v>386</v>
      </c>
      <c r="D11210" s="34">
        <v>45962</v>
      </c>
      <c r="E11210">
        <v>455.84</v>
      </c>
      <c r="F11210" s="24">
        <v>14.14</v>
      </c>
      <c r="G11210" s="24">
        <f t="shared" si="175"/>
        <v>469.97999999999996</v>
      </c>
    </row>
    <row r="11211" spans="1:7" x14ac:dyDescent="0.25">
      <c r="A11211" t="s">
        <v>311</v>
      </c>
      <c r="B11211" t="s">
        <v>314</v>
      </c>
      <c r="C11211" t="s">
        <v>387</v>
      </c>
      <c r="D11211" s="34">
        <v>45962</v>
      </c>
      <c r="E11211">
        <v>455.84</v>
      </c>
      <c r="F11211" s="24">
        <v>14.14</v>
      </c>
      <c r="G11211" s="24">
        <f t="shared" si="175"/>
        <v>469.97999999999996</v>
      </c>
    </row>
    <row r="11212" spans="1:7" x14ac:dyDescent="0.25">
      <c r="A11212" t="s">
        <v>311</v>
      </c>
      <c r="B11212" t="s">
        <v>314</v>
      </c>
      <c r="C11212" t="s">
        <v>388</v>
      </c>
      <c r="D11212" s="34">
        <v>45962</v>
      </c>
      <c r="E11212">
        <v>455.84</v>
      </c>
      <c r="F11212" s="24">
        <v>14.14</v>
      </c>
      <c r="G11212" s="24">
        <f t="shared" si="175"/>
        <v>469.97999999999996</v>
      </c>
    </row>
    <row r="11213" spans="1:7" x14ac:dyDescent="0.25">
      <c r="A11213" t="s">
        <v>311</v>
      </c>
      <c r="B11213" t="s">
        <v>314</v>
      </c>
      <c r="C11213" t="s">
        <v>389</v>
      </c>
      <c r="D11213" s="34">
        <v>45962</v>
      </c>
      <c r="E11213">
        <v>455.84</v>
      </c>
      <c r="F11213" s="24">
        <v>14.14</v>
      </c>
      <c r="G11213" s="24">
        <f t="shared" si="175"/>
        <v>469.97999999999996</v>
      </c>
    </row>
    <row r="11214" spans="1:7" x14ac:dyDescent="0.25">
      <c r="A11214" t="s">
        <v>311</v>
      </c>
      <c r="B11214" t="s">
        <v>314</v>
      </c>
      <c r="C11214" t="s">
        <v>390</v>
      </c>
      <c r="D11214" s="34">
        <v>45962</v>
      </c>
      <c r="E11214">
        <v>455.84</v>
      </c>
      <c r="F11214" s="24">
        <v>14.14</v>
      </c>
      <c r="G11214" s="24">
        <f t="shared" si="175"/>
        <v>469.97999999999996</v>
      </c>
    </row>
    <row r="11215" spans="1:7" x14ac:dyDescent="0.25">
      <c r="A11215" t="s">
        <v>311</v>
      </c>
      <c r="B11215" t="s">
        <v>314</v>
      </c>
      <c r="C11215" t="s">
        <v>391</v>
      </c>
      <c r="D11215" s="34">
        <v>45962</v>
      </c>
      <c r="E11215">
        <v>455.84</v>
      </c>
      <c r="F11215" s="24">
        <v>14.14</v>
      </c>
      <c r="G11215" s="24">
        <f t="shared" si="175"/>
        <v>469.97999999999996</v>
      </c>
    </row>
    <row r="11216" spans="1:7" x14ac:dyDescent="0.25">
      <c r="A11216" t="s">
        <v>311</v>
      </c>
      <c r="B11216" t="s">
        <v>314</v>
      </c>
      <c r="C11216" t="s">
        <v>392</v>
      </c>
      <c r="D11216" s="34">
        <v>45962</v>
      </c>
      <c r="E11216">
        <v>455.84</v>
      </c>
      <c r="F11216" s="24">
        <v>14.14</v>
      </c>
      <c r="G11216" s="24">
        <f t="shared" si="175"/>
        <v>469.97999999999996</v>
      </c>
    </row>
    <row r="11217" spans="1:7" x14ac:dyDescent="0.25">
      <c r="A11217" t="s">
        <v>311</v>
      </c>
      <c r="B11217" t="s">
        <v>314</v>
      </c>
      <c r="C11217" t="s">
        <v>393</v>
      </c>
      <c r="D11217" s="34">
        <v>45962</v>
      </c>
      <c r="E11217">
        <v>455.84</v>
      </c>
      <c r="F11217" s="24">
        <v>14.14</v>
      </c>
      <c r="G11217" s="24">
        <f t="shared" si="175"/>
        <v>469.97999999999996</v>
      </c>
    </row>
    <row r="11218" spans="1:7" x14ac:dyDescent="0.25">
      <c r="A11218" t="s">
        <v>311</v>
      </c>
      <c r="B11218" t="s">
        <v>314</v>
      </c>
      <c r="C11218" t="s">
        <v>394</v>
      </c>
      <c r="D11218" s="34">
        <v>45962</v>
      </c>
      <c r="E11218">
        <v>455.84</v>
      </c>
      <c r="F11218" s="24">
        <v>14.14</v>
      </c>
      <c r="G11218" s="24">
        <f t="shared" si="175"/>
        <v>469.97999999999996</v>
      </c>
    </row>
    <row r="11219" spans="1:7" x14ac:dyDescent="0.25">
      <c r="A11219" t="s">
        <v>311</v>
      </c>
      <c r="B11219" t="s">
        <v>314</v>
      </c>
      <c r="C11219" t="s">
        <v>395</v>
      </c>
      <c r="D11219" s="34">
        <v>45962</v>
      </c>
      <c r="E11219">
        <v>455.84</v>
      </c>
      <c r="F11219" s="24">
        <v>14.14</v>
      </c>
      <c r="G11219" s="24">
        <f t="shared" si="175"/>
        <v>469.97999999999996</v>
      </c>
    </row>
    <row r="11220" spans="1:7" x14ac:dyDescent="0.25">
      <c r="A11220" t="s">
        <v>311</v>
      </c>
      <c r="B11220" t="s">
        <v>314</v>
      </c>
      <c r="C11220" t="s">
        <v>396</v>
      </c>
      <c r="D11220" s="34">
        <v>45962</v>
      </c>
      <c r="E11220">
        <v>455.84</v>
      </c>
      <c r="F11220" s="24">
        <v>14.14</v>
      </c>
      <c r="G11220" s="24">
        <f t="shared" si="175"/>
        <v>469.97999999999996</v>
      </c>
    </row>
    <row r="11221" spans="1:7" x14ac:dyDescent="0.25">
      <c r="A11221" t="s">
        <v>311</v>
      </c>
      <c r="B11221" t="s">
        <v>314</v>
      </c>
      <c r="C11221" t="s">
        <v>397</v>
      </c>
      <c r="D11221" s="34">
        <v>45962</v>
      </c>
      <c r="E11221">
        <v>455.84</v>
      </c>
      <c r="F11221" s="24">
        <v>14.14</v>
      </c>
      <c r="G11221" s="24">
        <f t="shared" si="175"/>
        <v>469.97999999999996</v>
      </c>
    </row>
    <row r="11222" spans="1:7" x14ac:dyDescent="0.25">
      <c r="A11222" t="s">
        <v>311</v>
      </c>
      <c r="B11222" t="s">
        <v>314</v>
      </c>
      <c r="C11222" t="s">
        <v>398</v>
      </c>
      <c r="D11222" s="34">
        <v>45962</v>
      </c>
      <c r="E11222">
        <v>455.84</v>
      </c>
      <c r="F11222" s="24">
        <v>14.14</v>
      </c>
      <c r="G11222" s="24">
        <f t="shared" si="175"/>
        <v>469.97999999999996</v>
      </c>
    </row>
    <row r="11223" spans="1:7" x14ac:dyDescent="0.25">
      <c r="A11223" t="s">
        <v>311</v>
      </c>
      <c r="B11223" t="s">
        <v>314</v>
      </c>
      <c r="C11223" t="s">
        <v>399</v>
      </c>
      <c r="D11223" s="34">
        <v>45962</v>
      </c>
      <c r="E11223">
        <v>455.84</v>
      </c>
      <c r="F11223" s="24">
        <v>14.14</v>
      </c>
      <c r="G11223" s="24">
        <f t="shared" si="175"/>
        <v>469.97999999999996</v>
      </c>
    </row>
    <row r="11224" spans="1:7" x14ac:dyDescent="0.25">
      <c r="A11224" t="s">
        <v>311</v>
      </c>
      <c r="B11224" t="s">
        <v>314</v>
      </c>
      <c r="C11224" t="s">
        <v>400</v>
      </c>
      <c r="D11224" s="34">
        <v>45962</v>
      </c>
      <c r="E11224">
        <v>455.84</v>
      </c>
      <c r="F11224" s="24">
        <v>14.14</v>
      </c>
      <c r="G11224" s="24">
        <f t="shared" si="175"/>
        <v>469.97999999999996</v>
      </c>
    </row>
    <row r="11225" spans="1:7" x14ac:dyDescent="0.25">
      <c r="A11225" t="s">
        <v>311</v>
      </c>
      <c r="B11225" t="s">
        <v>314</v>
      </c>
      <c r="C11225" t="s">
        <v>401</v>
      </c>
      <c r="D11225" s="34">
        <v>45962</v>
      </c>
      <c r="E11225">
        <v>455.84</v>
      </c>
      <c r="F11225" s="24">
        <v>14.14</v>
      </c>
      <c r="G11225" s="24">
        <f t="shared" si="175"/>
        <v>469.97999999999996</v>
      </c>
    </row>
    <row r="11226" spans="1:7" x14ac:dyDescent="0.25">
      <c r="A11226" t="s">
        <v>311</v>
      </c>
      <c r="B11226" t="s">
        <v>314</v>
      </c>
      <c r="C11226" t="s">
        <v>402</v>
      </c>
      <c r="D11226" s="34">
        <v>45962</v>
      </c>
      <c r="E11226">
        <v>455.84</v>
      </c>
      <c r="F11226" s="24">
        <v>14.14</v>
      </c>
      <c r="G11226" s="24">
        <f t="shared" si="175"/>
        <v>469.97999999999996</v>
      </c>
    </row>
    <row r="11227" spans="1:7" x14ac:dyDescent="0.25">
      <c r="A11227" t="s">
        <v>311</v>
      </c>
      <c r="B11227" t="s">
        <v>314</v>
      </c>
      <c r="C11227" t="s">
        <v>403</v>
      </c>
      <c r="D11227" s="34">
        <v>45962</v>
      </c>
      <c r="E11227">
        <v>455.84</v>
      </c>
      <c r="F11227" s="24">
        <v>14.14</v>
      </c>
      <c r="G11227" s="24">
        <f t="shared" si="175"/>
        <v>469.97999999999996</v>
      </c>
    </row>
    <row r="11228" spans="1:7" x14ac:dyDescent="0.25">
      <c r="A11228" t="s">
        <v>311</v>
      </c>
      <c r="B11228" t="s">
        <v>314</v>
      </c>
      <c r="C11228" t="s">
        <v>404</v>
      </c>
      <c r="D11228" s="34">
        <v>45962</v>
      </c>
      <c r="E11228">
        <v>455.84</v>
      </c>
      <c r="F11228" s="24">
        <v>14.14</v>
      </c>
      <c r="G11228" s="24">
        <f t="shared" si="175"/>
        <v>469.97999999999996</v>
      </c>
    </row>
    <row r="11229" spans="1:7" x14ac:dyDescent="0.25">
      <c r="A11229" t="s">
        <v>311</v>
      </c>
      <c r="B11229" t="s">
        <v>314</v>
      </c>
      <c r="C11229" t="s">
        <v>405</v>
      </c>
      <c r="D11229" s="34">
        <v>45962</v>
      </c>
      <c r="E11229">
        <v>455.84</v>
      </c>
      <c r="F11229" s="24">
        <v>14.14</v>
      </c>
      <c r="G11229" s="24">
        <f t="shared" si="175"/>
        <v>469.97999999999996</v>
      </c>
    </row>
    <row r="11230" spans="1:7" x14ac:dyDescent="0.25">
      <c r="A11230" t="s">
        <v>311</v>
      </c>
      <c r="B11230" t="s">
        <v>314</v>
      </c>
      <c r="C11230" t="s">
        <v>406</v>
      </c>
      <c r="D11230" s="34">
        <v>45962</v>
      </c>
      <c r="E11230">
        <v>455.84</v>
      </c>
      <c r="F11230" s="24">
        <v>14.14</v>
      </c>
      <c r="G11230" s="24">
        <f t="shared" si="175"/>
        <v>469.97999999999996</v>
      </c>
    </row>
    <row r="11231" spans="1:7" x14ac:dyDescent="0.25">
      <c r="A11231" t="s">
        <v>311</v>
      </c>
      <c r="B11231" t="s">
        <v>314</v>
      </c>
      <c r="C11231" t="s">
        <v>407</v>
      </c>
      <c r="D11231" s="34">
        <v>45962</v>
      </c>
      <c r="E11231">
        <v>455.84</v>
      </c>
      <c r="F11231" s="24">
        <v>14.14</v>
      </c>
      <c r="G11231" s="24">
        <f t="shared" si="175"/>
        <v>469.97999999999996</v>
      </c>
    </row>
    <row r="11232" spans="1:7" x14ac:dyDescent="0.25">
      <c r="A11232" t="s">
        <v>311</v>
      </c>
      <c r="B11232" t="s">
        <v>314</v>
      </c>
      <c r="C11232" t="s">
        <v>408</v>
      </c>
      <c r="D11232" s="34">
        <v>45962</v>
      </c>
      <c r="E11232">
        <v>455.84</v>
      </c>
      <c r="F11232" s="24">
        <v>14.14</v>
      </c>
      <c r="G11232" s="24">
        <f t="shared" si="175"/>
        <v>469.97999999999996</v>
      </c>
    </row>
    <row r="11233" spans="1:7" x14ac:dyDescent="0.25">
      <c r="A11233" t="s">
        <v>311</v>
      </c>
      <c r="B11233" t="s">
        <v>314</v>
      </c>
      <c r="C11233" t="s">
        <v>409</v>
      </c>
      <c r="D11233" s="34">
        <v>45962</v>
      </c>
      <c r="E11233">
        <v>455.84</v>
      </c>
      <c r="F11233" s="24">
        <v>14.14</v>
      </c>
      <c r="G11233" s="24">
        <f t="shared" si="175"/>
        <v>469.97999999999996</v>
      </c>
    </row>
    <row r="11234" spans="1:7" x14ac:dyDescent="0.25">
      <c r="A11234" t="s">
        <v>311</v>
      </c>
      <c r="B11234" t="s">
        <v>314</v>
      </c>
      <c r="C11234" t="s">
        <v>410</v>
      </c>
      <c r="D11234" s="34">
        <v>45962</v>
      </c>
      <c r="E11234">
        <v>455.84</v>
      </c>
      <c r="F11234" s="24">
        <v>14.14</v>
      </c>
      <c r="G11234" s="24">
        <f t="shared" si="175"/>
        <v>469.97999999999996</v>
      </c>
    </row>
    <row r="11235" spans="1:7" x14ac:dyDescent="0.25">
      <c r="A11235" t="s">
        <v>311</v>
      </c>
      <c r="B11235" t="s">
        <v>314</v>
      </c>
      <c r="C11235" t="s">
        <v>411</v>
      </c>
      <c r="D11235" s="34">
        <v>45962</v>
      </c>
      <c r="E11235">
        <v>455.84</v>
      </c>
      <c r="F11235" s="24">
        <v>14.14</v>
      </c>
      <c r="G11235" s="24">
        <f t="shared" si="175"/>
        <v>469.97999999999996</v>
      </c>
    </row>
    <row r="11236" spans="1:7" x14ac:dyDescent="0.25">
      <c r="A11236" t="s">
        <v>311</v>
      </c>
      <c r="B11236" t="s">
        <v>314</v>
      </c>
      <c r="C11236" t="s">
        <v>412</v>
      </c>
      <c r="D11236" s="34">
        <v>45962</v>
      </c>
      <c r="E11236">
        <v>455.84</v>
      </c>
      <c r="F11236" s="24">
        <v>14.14</v>
      </c>
      <c r="G11236" s="24">
        <f t="shared" si="175"/>
        <v>469.97999999999996</v>
      </c>
    </row>
    <row r="11237" spans="1:7" x14ac:dyDescent="0.25">
      <c r="A11237" t="s">
        <v>311</v>
      </c>
      <c r="B11237" t="s">
        <v>314</v>
      </c>
      <c r="C11237" t="s">
        <v>413</v>
      </c>
      <c r="D11237" s="34">
        <v>45962</v>
      </c>
      <c r="E11237">
        <v>455.84</v>
      </c>
      <c r="F11237" s="24">
        <v>14.14</v>
      </c>
      <c r="G11237" s="24">
        <f t="shared" si="175"/>
        <v>469.97999999999996</v>
      </c>
    </row>
    <row r="11238" spans="1:7" x14ac:dyDescent="0.25">
      <c r="A11238" t="s">
        <v>311</v>
      </c>
      <c r="B11238" t="s">
        <v>314</v>
      </c>
      <c r="C11238" t="s">
        <v>414</v>
      </c>
      <c r="D11238" s="34">
        <v>45962</v>
      </c>
      <c r="E11238">
        <v>455.84</v>
      </c>
      <c r="F11238" s="24">
        <v>14.14</v>
      </c>
      <c r="G11238" s="24">
        <f t="shared" si="175"/>
        <v>469.97999999999996</v>
      </c>
    </row>
    <row r="11239" spans="1:7" x14ac:dyDescent="0.25">
      <c r="A11239" t="s">
        <v>311</v>
      </c>
      <c r="B11239" t="s">
        <v>314</v>
      </c>
      <c r="C11239" t="s">
        <v>415</v>
      </c>
      <c r="D11239" s="34">
        <v>45962</v>
      </c>
      <c r="E11239">
        <v>455.84</v>
      </c>
      <c r="F11239" s="24">
        <v>14.14</v>
      </c>
      <c r="G11239" s="24">
        <f t="shared" si="175"/>
        <v>469.97999999999996</v>
      </c>
    </row>
    <row r="11240" spans="1:7" x14ac:dyDescent="0.25">
      <c r="A11240" t="s">
        <v>311</v>
      </c>
      <c r="B11240" t="s">
        <v>314</v>
      </c>
      <c r="C11240" t="s">
        <v>416</v>
      </c>
      <c r="D11240" s="34">
        <v>45962</v>
      </c>
      <c r="E11240">
        <v>455.84</v>
      </c>
      <c r="F11240" s="24">
        <v>14.14</v>
      </c>
      <c r="G11240" s="24">
        <f t="shared" si="175"/>
        <v>469.97999999999996</v>
      </c>
    </row>
    <row r="11241" spans="1:7" x14ac:dyDescent="0.25">
      <c r="A11241" t="s">
        <v>311</v>
      </c>
      <c r="B11241" t="s">
        <v>314</v>
      </c>
      <c r="C11241" t="s">
        <v>417</v>
      </c>
      <c r="D11241" s="34">
        <v>45962</v>
      </c>
      <c r="E11241">
        <v>455.84</v>
      </c>
      <c r="F11241" s="24">
        <v>14.14</v>
      </c>
      <c r="G11241" s="24">
        <f t="shared" si="175"/>
        <v>469.97999999999996</v>
      </c>
    </row>
    <row r="11242" spans="1:7" x14ac:dyDescent="0.25">
      <c r="A11242" t="s">
        <v>311</v>
      </c>
      <c r="B11242" t="s">
        <v>314</v>
      </c>
      <c r="C11242" t="s">
        <v>418</v>
      </c>
      <c r="D11242" s="34">
        <v>45962</v>
      </c>
      <c r="E11242">
        <v>455.84</v>
      </c>
      <c r="F11242" s="24">
        <v>14.14</v>
      </c>
      <c r="G11242" s="24">
        <f t="shared" si="175"/>
        <v>469.97999999999996</v>
      </c>
    </row>
    <row r="11243" spans="1:7" x14ac:dyDescent="0.25">
      <c r="A11243" t="s">
        <v>311</v>
      </c>
      <c r="B11243" t="s">
        <v>314</v>
      </c>
      <c r="C11243" t="s">
        <v>419</v>
      </c>
      <c r="D11243" s="34">
        <v>45962</v>
      </c>
      <c r="E11243">
        <v>455.84</v>
      </c>
      <c r="F11243" s="24">
        <v>14.14</v>
      </c>
      <c r="G11243" s="24">
        <f t="shared" si="175"/>
        <v>469.97999999999996</v>
      </c>
    </row>
    <row r="11244" spans="1:7" x14ac:dyDescent="0.25">
      <c r="A11244" t="s">
        <v>311</v>
      </c>
      <c r="B11244" t="s">
        <v>314</v>
      </c>
      <c r="C11244" t="s">
        <v>420</v>
      </c>
      <c r="D11244" s="34">
        <v>45962</v>
      </c>
      <c r="E11244">
        <v>455.84</v>
      </c>
      <c r="F11244" s="24">
        <v>14.14</v>
      </c>
      <c r="G11244" s="24">
        <f t="shared" si="175"/>
        <v>469.97999999999996</v>
      </c>
    </row>
    <row r="11245" spans="1:7" x14ac:dyDescent="0.25">
      <c r="A11245" t="s">
        <v>311</v>
      </c>
      <c r="B11245" t="s">
        <v>314</v>
      </c>
      <c r="C11245" t="s">
        <v>421</v>
      </c>
      <c r="D11245" s="34">
        <v>45962</v>
      </c>
      <c r="E11245">
        <v>455.84</v>
      </c>
      <c r="F11245" s="24">
        <v>14.14</v>
      </c>
      <c r="G11245" s="24">
        <f t="shared" si="175"/>
        <v>469.97999999999996</v>
      </c>
    </row>
    <row r="11246" spans="1:7" x14ac:dyDescent="0.25">
      <c r="A11246" t="s">
        <v>311</v>
      </c>
      <c r="B11246" t="s">
        <v>314</v>
      </c>
      <c r="C11246" t="s">
        <v>422</v>
      </c>
      <c r="D11246" s="34">
        <v>45962</v>
      </c>
      <c r="E11246">
        <v>455.84</v>
      </c>
      <c r="F11246" s="24">
        <v>14.14</v>
      </c>
      <c r="G11246" s="24">
        <f t="shared" si="175"/>
        <v>469.97999999999996</v>
      </c>
    </row>
    <row r="11247" spans="1:7" x14ac:dyDescent="0.25">
      <c r="A11247" t="s">
        <v>311</v>
      </c>
      <c r="B11247" t="s">
        <v>314</v>
      </c>
      <c r="C11247" t="s">
        <v>423</v>
      </c>
      <c r="D11247" s="34">
        <v>45962</v>
      </c>
      <c r="E11247">
        <v>455.84</v>
      </c>
      <c r="F11247" s="24">
        <v>14.14</v>
      </c>
      <c r="G11247" s="24">
        <f t="shared" si="175"/>
        <v>469.97999999999996</v>
      </c>
    </row>
    <row r="11248" spans="1:7" x14ac:dyDescent="0.25">
      <c r="A11248" t="s">
        <v>311</v>
      </c>
      <c r="B11248" t="s">
        <v>314</v>
      </c>
      <c r="C11248" t="s">
        <v>424</v>
      </c>
      <c r="D11248" s="34">
        <v>45962</v>
      </c>
      <c r="E11248">
        <v>455.84</v>
      </c>
      <c r="F11248" s="24">
        <v>14.14</v>
      </c>
      <c r="G11248" s="24">
        <f t="shared" si="175"/>
        <v>469.97999999999996</v>
      </c>
    </row>
    <row r="11249" spans="1:7" x14ac:dyDescent="0.25">
      <c r="A11249" t="s">
        <v>311</v>
      </c>
      <c r="B11249" t="s">
        <v>314</v>
      </c>
      <c r="C11249" t="s">
        <v>425</v>
      </c>
      <c r="D11249" s="34">
        <v>45962</v>
      </c>
      <c r="E11249">
        <v>455.84</v>
      </c>
      <c r="F11249" s="24">
        <v>14.14</v>
      </c>
      <c r="G11249" s="24">
        <f t="shared" si="175"/>
        <v>469.97999999999996</v>
      </c>
    </row>
    <row r="11250" spans="1:7" x14ac:dyDescent="0.25">
      <c r="A11250" t="s">
        <v>311</v>
      </c>
      <c r="B11250" t="s">
        <v>314</v>
      </c>
      <c r="C11250" t="s">
        <v>426</v>
      </c>
      <c r="D11250" s="34">
        <v>45962</v>
      </c>
      <c r="E11250">
        <v>457.33</v>
      </c>
      <c r="F11250" s="24">
        <v>14.18</v>
      </c>
      <c r="G11250" s="24">
        <f t="shared" si="175"/>
        <v>471.51</v>
      </c>
    </row>
    <row r="11251" spans="1:7" x14ac:dyDescent="0.25">
      <c r="A11251" t="s">
        <v>311</v>
      </c>
      <c r="B11251" t="s">
        <v>314</v>
      </c>
      <c r="C11251" t="s">
        <v>427</v>
      </c>
      <c r="D11251" s="34">
        <v>45962</v>
      </c>
      <c r="E11251">
        <v>455.84</v>
      </c>
      <c r="F11251" s="24">
        <v>14.14</v>
      </c>
      <c r="G11251" s="24">
        <f t="shared" si="175"/>
        <v>469.97999999999996</v>
      </c>
    </row>
    <row r="11252" spans="1:7" x14ac:dyDescent="0.25">
      <c r="A11252" t="s">
        <v>311</v>
      </c>
      <c r="B11252" t="s">
        <v>314</v>
      </c>
      <c r="C11252" t="s">
        <v>428</v>
      </c>
      <c r="D11252" s="34">
        <v>45962</v>
      </c>
      <c r="E11252">
        <v>455.84</v>
      </c>
      <c r="F11252" s="24">
        <v>14.14</v>
      </c>
      <c r="G11252" s="24">
        <f t="shared" si="175"/>
        <v>469.97999999999996</v>
      </c>
    </row>
    <row r="11253" spans="1:7" x14ac:dyDescent="0.25">
      <c r="A11253" t="s">
        <v>311</v>
      </c>
      <c r="B11253" t="s">
        <v>314</v>
      </c>
      <c r="C11253" t="s">
        <v>429</v>
      </c>
      <c r="D11253" s="34">
        <v>45962</v>
      </c>
      <c r="E11253">
        <v>455.84</v>
      </c>
      <c r="F11253" s="24">
        <v>14.14</v>
      </c>
      <c r="G11253" s="24">
        <f t="shared" si="175"/>
        <v>469.97999999999996</v>
      </c>
    </row>
    <row r="11254" spans="1:7" x14ac:dyDescent="0.25">
      <c r="A11254" t="s">
        <v>311</v>
      </c>
      <c r="B11254" t="s">
        <v>314</v>
      </c>
      <c r="C11254" t="s">
        <v>430</v>
      </c>
      <c r="D11254" s="34">
        <v>45962</v>
      </c>
      <c r="E11254">
        <v>457.33</v>
      </c>
      <c r="F11254" s="24">
        <v>14.18</v>
      </c>
      <c r="G11254" s="24">
        <f t="shared" si="175"/>
        <v>471.51</v>
      </c>
    </row>
    <row r="11255" spans="1:7" x14ac:dyDescent="0.25">
      <c r="A11255" t="s">
        <v>311</v>
      </c>
      <c r="B11255" t="s">
        <v>314</v>
      </c>
      <c r="C11255" t="s">
        <v>431</v>
      </c>
      <c r="D11255" s="34">
        <v>45962</v>
      </c>
      <c r="E11255">
        <v>457.33</v>
      </c>
      <c r="F11255" s="24">
        <v>14.18</v>
      </c>
      <c r="G11255" s="24">
        <f t="shared" si="175"/>
        <v>471.51</v>
      </c>
    </row>
    <row r="11256" spans="1:7" x14ac:dyDescent="0.25">
      <c r="A11256" t="s">
        <v>311</v>
      </c>
      <c r="B11256" t="s">
        <v>314</v>
      </c>
      <c r="C11256" t="s">
        <v>432</v>
      </c>
      <c r="D11256" s="34">
        <v>45962</v>
      </c>
      <c r="E11256">
        <v>457.33</v>
      </c>
      <c r="F11256" s="24">
        <v>14.18</v>
      </c>
      <c r="G11256" s="24">
        <f t="shared" si="175"/>
        <v>471.51</v>
      </c>
    </row>
    <row r="11257" spans="1:7" x14ac:dyDescent="0.25">
      <c r="A11257" t="s">
        <v>311</v>
      </c>
      <c r="B11257" t="s">
        <v>314</v>
      </c>
      <c r="C11257" t="s">
        <v>433</v>
      </c>
      <c r="D11257" s="34">
        <v>45962</v>
      </c>
      <c r="E11257">
        <v>457.33</v>
      </c>
      <c r="F11257" s="24">
        <v>14.18</v>
      </c>
      <c r="G11257" s="24">
        <f t="shared" si="175"/>
        <v>471.51</v>
      </c>
    </row>
    <row r="11258" spans="1:7" x14ac:dyDescent="0.25">
      <c r="A11258" t="s">
        <v>311</v>
      </c>
      <c r="B11258" t="s">
        <v>314</v>
      </c>
      <c r="C11258" t="s">
        <v>434</v>
      </c>
      <c r="D11258" s="34">
        <v>45962</v>
      </c>
      <c r="E11258">
        <v>457.33</v>
      </c>
      <c r="F11258" s="24">
        <v>14.18</v>
      </c>
      <c r="G11258" s="24">
        <f t="shared" si="175"/>
        <v>471.51</v>
      </c>
    </row>
    <row r="11259" spans="1:7" x14ac:dyDescent="0.25">
      <c r="A11259" t="s">
        <v>311</v>
      </c>
      <c r="B11259" t="s">
        <v>314</v>
      </c>
      <c r="C11259" t="s">
        <v>435</v>
      </c>
      <c r="D11259" s="34">
        <v>45962</v>
      </c>
      <c r="E11259">
        <v>457.33</v>
      </c>
      <c r="F11259" s="24">
        <v>14.18</v>
      </c>
      <c r="G11259" s="24">
        <f t="shared" si="175"/>
        <v>471.51</v>
      </c>
    </row>
    <row r="11260" spans="1:7" x14ac:dyDescent="0.25">
      <c r="A11260" t="s">
        <v>311</v>
      </c>
      <c r="B11260" t="s">
        <v>314</v>
      </c>
      <c r="C11260" t="s">
        <v>436</v>
      </c>
      <c r="D11260" s="34">
        <v>45962</v>
      </c>
      <c r="E11260">
        <v>457.33</v>
      </c>
      <c r="F11260" s="24">
        <v>14.18</v>
      </c>
      <c r="G11260" s="24">
        <f t="shared" si="175"/>
        <v>471.51</v>
      </c>
    </row>
    <row r="11261" spans="1:7" x14ac:dyDescent="0.25">
      <c r="A11261" t="s">
        <v>311</v>
      </c>
      <c r="B11261" t="s">
        <v>314</v>
      </c>
      <c r="C11261" t="s">
        <v>437</v>
      </c>
      <c r="D11261" s="34">
        <v>45962</v>
      </c>
      <c r="E11261">
        <v>457.33</v>
      </c>
      <c r="F11261" s="24">
        <v>14.18</v>
      </c>
      <c r="G11261" s="24">
        <f t="shared" si="175"/>
        <v>471.51</v>
      </c>
    </row>
    <row r="11262" spans="1:7" x14ac:dyDescent="0.25">
      <c r="A11262" t="s">
        <v>311</v>
      </c>
      <c r="B11262" t="s">
        <v>314</v>
      </c>
      <c r="C11262" t="s">
        <v>438</v>
      </c>
      <c r="D11262" s="34">
        <v>45962</v>
      </c>
      <c r="E11262">
        <v>457.33</v>
      </c>
      <c r="F11262" s="24">
        <v>14.18</v>
      </c>
      <c r="G11262" s="24">
        <f t="shared" si="175"/>
        <v>471.51</v>
      </c>
    </row>
    <row r="11263" spans="1:7" x14ac:dyDescent="0.25">
      <c r="A11263" t="s">
        <v>311</v>
      </c>
      <c r="B11263" t="s">
        <v>314</v>
      </c>
      <c r="C11263" t="s">
        <v>439</v>
      </c>
      <c r="D11263" s="34">
        <v>45962</v>
      </c>
      <c r="E11263">
        <v>457.33</v>
      </c>
      <c r="F11263" s="24">
        <v>14.18</v>
      </c>
      <c r="G11263" s="24">
        <f t="shared" si="175"/>
        <v>471.51</v>
      </c>
    </row>
    <row r="11264" spans="1:7" x14ac:dyDescent="0.25">
      <c r="A11264" t="s">
        <v>311</v>
      </c>
      <c r="B11264" t="s">
        <v>314</v>
      </c>
      <c r="C11264" t="s">
        <v>440</v>
      </c>
      <c r="D11264" s="34">
        <v>45962</v>
      </c>
      <c r="E11264">
        <v>457.33</v>
      </c>
      <c r="F11264" s="24">
        <v>14.18</v>
      </c>
      <c r="G11264" s="24">
        <f t="shared" si="175"/>
        <v>471.51</v>
      </c>
    </row>
    <row r="11265" spans="1:7" x14ac:dyDescent="0.25">
      <c r="A11265" t="s">
        <v>311</v>
      </c>
      <c r="B11265" t="s">
        <v>314</v>
      </c>
      <c r="C11265" t="s">
        <v>441</v>
      </c>
      <c r="D11265" s="34">
        <v>45962</v>
      </c>
      <c r="E11265">
        <v>457.33</v>
      </c>
      <c r="F11265" s="24">
        <v>14.18</v>
      </c>
      <c r="G11265" s="24">
        <f t="shared" si="175"/>
        <v>471.51</v>
      </c>
    </row>
    <row r="11266" spans="1:7" x14ac:dyDescent="0.25">
      <c r="A11266" t="s">
        <v>311</v>
      </c>
      <c r="B11266" t="s">
        <v>314</v>
      </c>
      <c r="C11266" t="s">
        <v>442</v>
      </c>
      <c r="D11266" s="34">
        <v>45962</v>
      </c>
      <c r="E11266">
        <v>457.33</v>
      </c>
      <c r="F11266" s="24">
        <v>14.18</v>
      </c>
      <c r="G11266" s="24">
        <f t="shared" si="175"/>
        <v>471.51</v>
      </c>
    </row>
    <row r="11267" spans="1:7" x14ac:dyDescent="0.25">
      <c r="A11267" t="s">
        <v>311</v>
      </c>
      <c r="B11267" t="s">
        <v>314</v>
      </c>
      <c r="C11267" t="s">
        <v>443</v>
      </c>
      <c r="D11267" s="34">
        <v>45962</v>
      </c>
      <c r="E11267">
        <v>457.33</v>
      </c>
      <c r="F11267" s="24">
        <v>14.18</v>
      </c>
      <c r="G11267" s="24">
        <f t="shared" ref="G11267:G11330" si="176">SUM(E11267:F11267)</f>
        <v>471.51</v>
      </c>
    </row>
    <row r="11268" spans="1:7" x14ac:dyDescent="0.25">
      <c r="A11268" t="s">
        <v>311</v>
      </c>
      <c r="B11268" t="s">
        <v>314</v>
      </c>
      <c r="C11268" t="s">
        <v>444</v>
      </c>
      <c r="D11268" s="34">
        <v>45962</v>
      </c>
      <c r="E11268">
        <v>457.33</v>
      </c>
      <c r="F11268" s="24">
        <v>14.18</v>
      </c>
      <c r="G11268" s="24">
        <f t="shared" si="176"/>
        <v>471.51</v>
      </c>
    </row>
    <row r="11269" spans="1:7" x14ac:dyDescent="0.25">
      <c r="A11269" t="s">
        <v>311</v>
      </c>
      <c r="B11269" t="s">
        <v>314</v>
      </c>
      <c r="C11269" t="s">
        <v>445</v>
      </c>
      <c r="D11269" s="34">
        <v>45962</v>
      </c>
      <c r="E11269">
        <v>457.33</v>
      </c>
      <c r="F11269" s="24">
        <v>14.18</v>
      </c>
      <c r="G11269" s="24">
        <f t="shared" si="176"/>
        <v>471.51</v>
      </c>
    </row>
    <row r="11270" spans="1:7" x14ac:dyDescent="0.25">
      <c r="A11270" t="s">
        <v>311</v>
      </c>
      <c r="B11270" t="s">
        <v>314</v>
      </c>
      <c r="C11270" t="s">
        <v>446</v>
      </c>
      <c r="D11270" s="34">
        <v>45962</v>
      </c>
      <c r="E11270">
        <v>457.33</v>
      </c>
      <c r="F11270" s="24">
        <v>14.18</v>
      </c>
      <c r="G11270" s="24">
        <f t="shared" si="176"/>
        <v>471.51</v>
      </c>
    </row>
    <row r="11271" spans="1:7" x14ac:dyDescent="0.25">
      <c r="A11271" t="s">
        <v>311</v>
      </c>
      <c r="B11271" t="s">
        <v>314</v>
      </c>
      <c r="C11271" t="s">
        <v>447</v>
      </c>
      <c r="D11271" s="34">
        <v>45962</v>
      </c>
      <c r="E11271">
        <v>457.33</v>
      </c>
      <c r="F11271" s="24">
        <v>14.18</v>
      </c>
      <c r="G11271" s="24">
        <f t="shared" si="176"/>
        <v>471.51</v>
      </c>
    </row>
    <row r="11272" spans="1:7" x14ac:dyDescent="0.25">
      <c r="A11272" t="s">
        <v>311</v>
      </c>
      <c r="B11272" t="s">
        <v>314</v>
      </c>
      <c r="C11272" t="s">
        <v>448</v>
      </c>
      <c r="D11272" s="34">
        <v>45962</v>
      </c>
      <c r="E11272">
        <v>457.33</v>
      </c>
      <c r="F11272" s="24">
        <v>14.18</v>
      </c>
      <c r="G11272" s="24">
        <f t="shared" si="176"/>
        <v>471.51</v>
      </c>
    </row>
    <row r="11273" spans="1:7" x14ac:dyDescent="0.25">
      <c r="A11273" t="s">
        <v>311</v>
      </c>
      <c r="B11273" t="s">
        <v>314</v>
      </c>
      <c r="C11273" t="s">
        <v>449</v>
      </c>
      <c r="D11273" s="34">
        <v>45962</v>
      </c>
      <c r="E11273">
        <v>457.33</v>
      </c>
      <c r="F11273" s="24">
        <v>14.18</v>
      </c>
      <c r="G11273" s="24">
        <f t="shared" si="176"/>
        <v>471.51</v>
      </c>
    </row>
    <row r="11274" spans="1:7" x14ac:dyDescent="0.25">
      <c r="A11274" t="s">
        <v>311</v>
      </c>
      <c r="B11274" t="s">
        <v>314</v>
      </c>
      <c r="C11274" t="s">
        <v>450</v>
      </c>
      <c r="D11274" s="34">
        <v>45962</v>
      </c>
      <c r="E11274">
        <v>457.33</v>
      </c>
      <c r="F11274" s="24">
        <v>14.18</v>
      </c>
      <c r="G11274" s="24">
        <f t="shared" si="176"/>
        <v>471.51</v>
      </c>
    </row>
    <row r="11275" spans="1:7" x14ac:dyDescent="0.25">
      <c r="A11275" t="s">
        <v>311</v>
      </c>
      <c r="B11275" t="s">
        <v>314</v>
      </c>
      <c r="C11275" t="s">
        <v>451</v>
      </c>
      <c r="D11275" s="34">
        <v>45962</v>
      </c>
      <c r="E11275">
        <v>457.33</v>
      </c>
      <c r="F11275" s="24">
        <v>14.18</v>
      </c>
      <c r="G11275" s="24">
        <f t="shared" si="176"/>
        <v>471.51</v>
      </c>
    </row>
    <row r="11276" spans="1:7" x14ac:dyDescent="0.25">
      <c r="A11276" t="s">
        <v>311</v>
      </c>
      <c r="B11276" t="s">
        <v>314</v>
      </c>
      <c r="C11276" t="s">
        <v>452</v>
      </c>
      <c r="D11276" s="34">
        <v>45962</v>
      </c>
      <c r="E11276">
        <v>457.33</v>
      </c>
      <c r="F11276" s="24">
        <v>14.18</v>
      </c>
      <c r="G11276" s="24">
        <f t="shared" si="176"/>
        <v>471.51</v>
      </c>
    </row>
    <row r="11277" spans="1:7" x14ac:dyDescent="0.25">
      <c r="A11277" t="s">
        <v>311</v>
      </c>
      <c r="B11277" t="s">
        <v>314</v>
      </c>
      <c r="C11277" t="s">
        <v>453</v>
      </c>
      <c r="D11277" s="34">
        <v>45962</v>
      </c>
      <c r="E11277">
        <v>457.33</v>
      </c>
      <c r="F11277" s="24">
        <v>14.18</v>
      </c>
      <c r="G11277" s="24">
        <f t="shared" si="176"/>
        <v>471.51</v>
      </c>
    </row>
    <row r="11278" spans="1:7" x14ac:dyDescent="0.25">
      <c r="A11278" t="s">
        <v>311</v>
      </c>
      <c r="B11278" t="s">
        <v>314</v>
      </c>
      <c r="C11278" t="s">
        <v>454</v>
      </c>
      <c r="D11278" s="34">
        <v>45962</v>
      </c>
      <c r="E11278">
        <v>457.33</v>
      </c>
      <c r="F11278" s="24">
        <v>14.18</v>
      </c>
      <c r="G11278" s="24">
        <f t="shared" si="176"/>
        <v>471.51</v>
      </c>
    </row>
    <row r="11279" spans="1:7" x14ac:dyDescent="0.25">
      <c r="A11279" t="s">
        <v>311</v>
      </c>
      <c r="B11279" t="s">
        <v>314</v>
      </c>
      <c r="C11279" t="s">
        <v>455</v>
      </c>
      <c r="D11279" s="34">
        <v>45962</v>
      </c>
      <c r="E11279">
        <v>457.33</v>
      </c>
      <c r="F11279" s="24">
        <v>14.18</v>
      </c>
      <c r="G11279" s="24">
        <f t="shared" si="176"/>
        <v>471.51</v>
      </c>
    </row>
    <row r="11280" spans="1:7" x14ac:dyDescent="0.25">
      <c r="A11280" t="s">
        <v>311</v>
      </c>
      <c r="B11280" t="s">
        <v>314</v>
      </c>
      <c r="C11280" t="s">
        <v>456</v>
      </c>
      <c r="D11280" s="34">
        <v>45962</v>
      </c>
      <c r="E11280">
        <v>457.33</v>
      </c>
      <c r="F11280" s="24">
        <v>14.18</v>
      </c>
      <c r="G11280" s="24">
        <f t="shared" si="176"/>
        <v>471.51</v>
      </c>
    </row>
    <row r="11281" spans="1:7" x14ac:dyDescent="0.25">
      <c r="A11281" t="s">
        <v>311</v>
      </c>
      <c r="B11281" t="s">
        <v>314</v>
      </c>
      <c r="C11281" t="s">
        <v>457</v>
      </c>
      <c r="D11281" s="34">
        <v>45962</v>
      </c>
      <c r="E11281">
        <v>457.33</v>
      </c>
      <c r="F11281" s="24">
        <v>14.18</v>
      </c>
      <c r="G11281" s="24">
        <f t="shared" si="176"/>
        <v>471.51</v>
      </c>
    </row>
    <row r="11282" spans="1:7" x14ac:dyDescent="0.25">
      <c r="A11282" t="s">
        <v>311</v>
      </c>
      <c r="B11282" t="s">
        <v>314</v>
      </c>
      <c r="C11282" t="s">
        <v>458</v>
      </c>
      <c r="D11282" s="34">
        <v>45962</v>
      </c>
      <c r="E11282">
        <v>457.33</v>
      </c>
      <c r="F11282" s="24">
        <v>14.18</v>
      </c>
      <c r="G11282" s="24">
        <f t="shared" si="176"/>
        <v>471.51</v>
      </c>
    </row>
    <row r="11283" spans="1:7" x14ac:dyDescent="0.25">
      <c r="A11283" t="s">
        <v>311</v>
      </c>
      <c r="B11283" t="s">
        <v>314</v>
      </c>
      <c r="C11283" t="s">
        <v>459</v>
      </c>
      <c r="D11283" s="34">
        <v>45962</v>
      </c>
      <c r="E11283">
        <v>457.33</v>
      </c>
      <c r="F11283" s="24">
        <v>14.18</v>
      </c>
      <c r="G11283" s="24">
        <f t="shared" si="176"/>
        <v>471.51</v>
      </c>
    </row>
    <row r="11284" spans="1:7" x14ac:dyDescent="0.25">
      <c r="A11284" t="s">
        <v>311</v>
      </c>
      <c r="B11284" t="s">
        <v>314</v>
      </c>
      <c r="C11284" t="s">
        <v>460</v>
      </c>
      <c r="D11284" s="34">
        <v>45962</v>
      </c>
      <c r="E11284">
        <v>457.33</v>
      </c>
      <c r="F11284" s="24">
        <v>14.18</v>
      </c>
      <c r="G11284" s="24">
        <f t="shared" si="176"/>
        <v>471.51</v>
      </c>
    </row>
    <row r="11285" spans="1:7" x14ac:dyDescent="0.25">
      <c r="A11285" t="s">
        <v>311</v>
      </c>
      <c r="B11285" t="s">
        <v>314</v>
      </c>
      <c r="C11285" t="s">
        <v>461</v>
      </c>
      <c r="D11285" s="34">
        <v>45962</v>
      </c>
      <c r="E11285">
        <v>457.33</v>
      </c>
      <c r="F11285" s="24">
        <v>14.18</v>
      </c>
      <c r="G11285" s="24">
        <f t="shared" si="176"/>
        <v>471.51</v>
      </c>
    </row>
    <row r="11286" spans="1:7" x14ac:dyDescent="0.25">
      <c r="A11286" t="s">
        <v>311</v>
      </c>
      <c r="B11286" t="s">
        <v>314</v>
      </c>
      <c r="C11286" t="s">
        <v>462</v>
      </c>
      <c r="D11286" s="34">
        <v>45962</v>
      </c>
      <c r="E11286">
        <v>457.33</v>
      </c>
      <c r="F11286" s="24">
        <v>14.18</v>
      </c>
      <c r="G11286" s="24">
        <f t="shared" si="176"/>
        <v>471.51</v>
      </c>
    </row>
    <row r="11287" spans="1:7" x14ac:dyDescent="0.25">
      <c r="A11287" t="s">
        <v>311</v>
      </c>
      <c r="B11287" t="s">
        <v>314</v>
      </c>
      <c r="C11287" t="s">
        <v>463</v>
      </c>
      <c r="D11287" s="34">
        <v>45962</v>
      </c>
      <c r="E11287">
        <v>457.33</v>
      </c>
      <c r="F11287" s="24">
        <v>14.18</v>
      </c>
      <c r="G11287" s="24">
        <f t="shared" si="176"/>
        <v>471.51</v>
      </c>
    </row>
    <row r="11288" spans="1:7" x14ac:dyDescent="0.25">
      <c r="A11288" t="s">
        <v>311</v>
      </c>
      <c r="B11288" t="s">
        <v>314</v>
      </c>
      <c r="C11288" t="s">
        <v>464</v>
      </c>
      <c r="D11288" s="34">
        <v>45962</v>
      </c>
      <c r="E11288">
        <v>457.33</v>
      </c>
      <c r="F11288" s="24">
        <v>14.18</v>
      </c>
      <c r="G11288" s="24">
        <f t="shared" si="176"/>
        <v>471.51</v>
      </c>
    </row>
    <row r="11289" spans="1:7" x14ac:dyDescent="0.25">
      <c r="A11289" t="s">
        <v>311</v>
      </c>
      <c r="B11289" t="s">
        <v>314</v>
      </c>
      <c r="C11289" t="s">
        <v>465</v>
      </c>
      <c r="D11289" s="34">
        <v>45962</v>
      </c>
      <c r="E11289">
        <v>457.33</v>
      </c>
      <c r="F11289" s="24">
        <v>14.18</v>
      </c>
      <c r="G11289" s="24">
        <f t="shared" si="176"/>
        <v>471.51</v>
      </c>
    </row>
    <row r="11290" spans="1:7" x14ac:dyDescent="0.25">
      <c r="A11290" t="s">
        <v>311</v>
      </c>
      <c r="B11290" t="s">
        <v>314</v>
      </c>
      <c r="C11290" t="s">
        <v>466</v>
      </c>
      <c r="D11290" s="34">
        <v>45962</v>
      </c>
      <c r="E11290">
        <v>457.33</v>
      </c>
      <c r="F11290" s="24">
        <v>14.18</v>
      </c>
      <c r="G11290" s="24">
        <f t="shared" si="176"/>
        <v>471.51</v>
      </c>
    </row>
    <row r="11291" spans="1:7" x14ac:dyDescent="0.25">
      <c r="A11291" t="s">
        <v>311</v>
      </c>
      <c r="B11291" t="s">
        <v>314</v>
      </c>
      <c r="C11291" t="s">
        <v>467</v>
      </c>
      <c r="D11291" s="34">
        <v>45962</v>
      </c>
      <c r="E11291">
        <v>457.33</v>
      </c>
      <c r="F11291" s="24">
        <v>14.18</v>
      </c>
      <c r="G11291" s="24">
        <f t="shared" si="176"/>
        <v>471.51</v>
      </c>
    </row>
    <row r="11292" spans="1:7" x14ac:dyDescent="0.25">
      <c r="A11292" t="s">
        <v>311</v>
      </c>
      <c r="B11292" t="s">
        <v>314</v>
      </c>
      <c r="C11292" t="s">
        <v>468</v>
      </c>
      <c r="D11292" s="34">
        <v>45962</v>
      </c>
      <c r="E11292">
        <v>457.33</v>
      </c>
      <c r="F11292" s="24">
        <v>14.18</v>
      </c>
      <c r="G11292" s="24">
        <f t="shared" si="176"/>
        <v>471.51</v>
      </c>
    </row>
    <row r="11293" spans="1:7" x14ac:dyDescent="0.25">
      <c r="A11293" t="s">
        <v>311</v>
      </c>
      <c r="B11293" t="s">
        <v>314</v>
      </c>
      <c r="C11293" t="s">
        <v>469</v>
      </c>
      <c r="D11293" s="34">
        <v>45962</v>
      </c>
      <c r="E11293">
        <v>457.33</v>
      </c>
      <c r="F11293" s="24">
        <v>14.18</v>
      </c>
      <c r="G11293" s="24">
        <f t="shared" si="176"/>
        <v>471.51</v>
      </c>
    </row>
    <row r="11294" spans="1:7" x14ac:dyDescent="0.25">
      <c r="A11294" t="s">
        <v>311</v>
      </c>
      <c r="B11294" t="s">
        <v>314</v>
      </c>
      <c r="C11294" t="s">
        <v>470</v>
      </c>
      <c r="D11294" s="34">
        <v>45962</v>
      </c>
      <c r="E11294">
        <v>457.33</v>
      </c>
      <c r="F11294" s="24">
        <v>14.18</v>
      </c>
      <c r="G11294" s="24">
        <f t="shared" si="176"/>
        <v>471.51</v>
      </c>
    </row>
    <row r="11295" spans="1:7" x14ac:dyDescent="0.25">
      <c r="A11295" t="s">
        <v>311</v>
      </c>
      <c r="B11295" t="s">
        <v>314</v>
      </c>
      <c r="C11295" t="s">
        <v>471</v>
      </c>
      <c r="D11295" s="34">
        <v>45962</v>
      </c>
      <c r="E11295">
        <v>457.33</v>
      </c>
      <c r="F11295" s="24">
        <v>14.18</v>
      </c>
      <c r="G11295" s="24">
        <f t="shared" si="176"/>
        <v>471.51</v>
      </c>
    </row>
    <row r="11296" spans="1:7" x14ac:dyDescent="0.25">
      <c r="A11296" t="s">
        <v>311</v>
      </c>
      <c r="B11296" t="s">
        <v>314</v>
      </c>
      <c r="C11296" t="s">
        <v>472</v>
      </c>
      <c r="D11296" s="34">
        <v>45962</v>
      </c>
      <c r="E11296">
        <v>457.33</v>
      </c>
      <c r="F11296" s="24">
        <v>14.18</v>
      </c>
      <c r="G11296" s="24">
        <f t="shared" si="176"/>
        <v>471.51</v>
      </c>
    </row>
    <row r="11297" spans="1:7" x14ac:dyDescent="0.25">
      <c r="A11297" t="s">
        <v>311</v>
      </c>
      <c r="B11297" t="s">
        <v>314</v>
      </c>
      <c r="C11297" t="s">
        <v>473</v>
      </c>
      <c r="D11297" s="34">
        <v>45962</v>
      </c>
      <c r="E11297">
        <v>457.33</v>
      </c>
      <c r="F11297" s="24">
        <v>14.18</v>
      </c>
      <c r="G11297" s="24">
        <f t="shared" si="176"/>
        <v>471.51</v>
      </c>
    </row>
    <row r="11298" spans="1:7" x14ac:dyDescent="0.25">
      <c r="A11298" t="s">
        <v>311</v>
      </c>
      <c r="B11298" t="s">
        <v>314</v>
      </c>
      <c r="C11298" t="s">
        <v>474</v>
      </c>
      <c r="D11298" s="34">
        <v>45962</v>
      </c>
      <c r="E11298">
        <v>457.33</v>
      </c>
      <c r="F11298" s="24">
        <v>14.18</v>
      </c>
      <c r="G11298" s="24">
        <f t="shared" si="176"/>
        <v>471.51</v>
      </c>
    </row>
    <row r="11299" spans="1:7" x14ac:dyDescent="0.25">
      <c r="A11299" t="s">
        <v>311</v>
      </c>
      <c r="B11299" t="s">
        <v>314</v>
      </c>
      <c r="C11299" t="s">
        <v>475</v>
      </c>
      <c r="D11299" s="34">
        <v>45962</v>
      </c>
      <c r="E11299">
        <v>457.33</v>
      </c>
      <c r="F11299" s="24">
        <v>14.18</v>
      </c>
      <c r="G11299" s="24">
        <f t="shared" si="176"/>
        <v>471.51</v>
      </c>
    </row>
    <row r="11300" spans="1:7" x14ac:dyDescent="0.25">
      <c r="A11300" t="s">
        <v>311</v>
      </c>
      <c r="B11300" t="s">
        <v>314</v>
      </c>
      <c r="C11300" t="s">
        <v>476</v>
      </c>
      <c r="D11300" s="34">
        <v>45962</v>
      </c>
      <c r="E11300">
        <v>455.84</v>
      </c>
      <c r="F11300" s="24">
        <v>14.14</v>
      </c>
      <c r="G11300" s="24">
        <f t="shared" si="176"/>
        <v>469.97999999999996</v>
      </c>
    </row>
    <row r="11301" spans="1:7" x14ac:dyDescent="0.25">
      <c r="A11301" t="s">
        <v>311</v>
      </c>
      <c r="B11301" t="s">
        <v>314</v>
      </c>
      <c r="C11301" t="s">
        <v>477</v>
      </c>
      <c r="D11301" s="34">
        <v>45962</v>
      </c>
      <c r="E11301">
        <v>457.33</v>
      </c>
      <c r="F11301" s="24">
        <v>14.18</v>
      </c>
      <c r="G11301" s="24">
        <f t="shared" si="176"/>
        <v>471.51</v>
      </c>
    </row>
    <row r="11302" spans="1:7" x14ac:dyDescent="0.25">
      <c r="A11302" t="s">
        <v>311</v>
      </c>
      <c r="B11302" t="s">
        <v>314</v>
      </c>
      <c r="C11302" t="s">
        <v>478</v>
      </c>
      <c r="D11302" s="34">
        <v>45962</v>
      </c>
      <c r="E11302">
        <v>457.33</v>
      </c>
      <c r="F11302" s="24">
        <v>14.18</v>
      </c>
      <c r="G11302" s="24">
        <f t="shared" si="176"/>
        <v>471.51</v>
      </c>
    </row>
    <row r="11303" spans="1:7" x14ac:dyDescent="0.25">
      <c r="A11303" t="s">
        <v>311</v>
      </c>
      <c r="B11303" t="s">
        <v>314</v>
      </c>
      <c r="C11303" t="s">
        <v>479</v>
      </c>
      <c r="D11303" s="34">
        <v>45962</v>
      </c>
      <c r="E11303">
        <v>457.33</v>
      </c>
      <c r="F11303" s="24">
        <v>14.18</v>
      </c>
      <c r="G11303" s="24">
        <f t="shared" si="176"/>
        <v>471.51</v>
      </c>
    </row>
    <row r="11304" spans="1:7" x14ac:dyDescent="0.25">
      <c r="A11304" t="s">
        <v>311</v>
      </c>
      <c r="B11304" t="s">
        <v>314</v>
      </c>
      <c r="C11304" t="s">
        <v>480</v>
      </c>
      <c r="D11304" s="34">
        <v>45962</v>
      </c>
      <c r="E11304">
        <v>457.33</v>
      </c>
      <c r="F11304" s="24">
        <v>14.18</v>
      </c>
      <c r="G11304" s="24">
        <f t="shared" si="176"/>
        <v>471.51</v>
      </c>
    </row>
    <row r="11305" spans="1:7" x14ac:dyDescent="0.25">
      <c r="A11305" t="s">
        <v>311</v>
      </c>
      <c r="B11305" t="s">
        <v>314</v>
      </c>
      <c r="C11305" t="s">
        <v>481</v>
      </c>
      <c r="D11305" s="34">
        <v>45962</v>
      </c>
      <c r="E11305">
        <v>455.84</v>
      </c>
      <c r="F11305" s="24">
        <v>14.14</v>
      </c>
      <c r="G11305" s="24">
        <f t="shared" si="176"/>
        <v>469.97999999999996</v>
      </c>
    </row>
    <row r="11306" spans="1:7" x14ac:dyDescent="0.25">
      <c r="A11306" t="s">
        <v>311</v>
      </c>
      <c r="B11306" t="s">
        <v>314</v>
      </c>
      <c r="C11306" t="s">
        <v>482</v>
      </c>
      <c r="D11306" s="34">
        <v>45962</v>
      </c>
      <c r="E11306">
        <v>455.84</v>
      </c>
      <c r="F11306" s="24">
        <v>14.14</v>
      </c>
      <c r="G11306" s="24">
        <f t="shared" si="176"/>
        <v>469.97999999999996</v>
      </c>
    </row>
    <row r="11307" spans="1:7" x14ac:dyDescent="0.25">
      <c r="A11307" t="s">
        <v>311</v>
      </c>
      <c r="B11307" t="s">
        <v>314</v>
      </c>
      <c r="C11307" t="s">
        <v>483</v>
      </c>
      <c r="D11307" s="34">
        <v>45962</v>
      </c>
      <c r="E11307">
        <v>455.84</v>
      </c>
      <c r="F11307" s="24">
        <v>14.14</v>
      </c>
      <c r="G11307" s="24">
        <f t="shared" si="176"/>
        <v>469.97999999999996</v>
      </c>
    </row>
    <row r="11308" spans="1:7" x14ac:dyDescent="0.25">
      <c r="A11308" t="s">
        <v>311</v>
      </c>
      <c r="B11308" t="s">
        <v>314</v>
      </c>
      <c r="C11308" t="s">
        <v>484</v>
      </c>
      <c r="D11308" s="34">
        <v>45962</v>
      </c>
      <c r="E11308">
        <v>455.84</v>
      </c>
      <c r="F11308" s="24">
        <v>14.14</v>
      </c>
      <c r="G11308" s="24">
        <f t="shared" si="176"/>
        <v>469.97999999999996</v>
      </c>
    </row>
    <row r="11309" spans="1:7" x14ac:dyDescent="0.25">
      <c r="A11309" t="s">
        <v>311</v>
      </c>
      <c r="B11309" t="s">
        <v>314</v>
      </c>
      <c r="C11309" t="s">
        <v>485</v>
      </c>
      <c r="D11309" s="34">
        <v>45962</v>
      </c>
      <c r="E11309">
        <v>455.84</v>
      </c>
      <c r="F11309" s="24">
        <v>14.14</v>
      </c>
      <c r="G11309" s="24">
        <f t="shared" si="176"/>
        <v>469.97999999999996</v>
      </c>
    </row>
    <row r="11310" spans="1:7" x14ac:dyDescent="0.25">
      <c r="A11310" t="s">
        <v>311</v>
      </c>
      <c r="B11310" t="s">
        <v>314</v>
      </c>
      <c r="C11310" t="s">
        <v>486</v>
      </c>
      <c r="D11310" s="34">
        <v>45962</v>
      </c>
      <c r="E11310">
        <v>455.84</v>
      </c>
      <c r="F11310" s="24">
        <v>14.14</v>
      </c>
      <c r="G11310" s="24">
        <f t="shared" si="176"/>
        <v>469.97999999999996</v>
      </c>
    </row>
    <row r="11311" spans="1:7" x14ac:dyDescent="0.25">
      <c r="A11311" t="s">
        <v>311</v>
      </c>
      <c r="B11311" t="s">
        <v>314</v>
      </c>
      <c r="C11311" t="s">
        <v>487</v>
      </c>
      <c r="D11311" s="34">
        <v>45962</v>
      </c>
      <c r="E11311">
        <v>455.84</v>
      </c>
      <c r="F11311" s="24">
        <v>14.14</v>
      </c>
      <c r="G11311" s="24">
        <f t="shared" si="176"/>
        <v>469.97999999999996</v>
      </c>
    </row>
    <row r="11312" spans="1:7" x14ac:dyDescent="0.25">
      <c r="A11312" t="s">
        <v>311</v>
      </c>
      <c r="B11312" t="s">
        <v>314</v>
      </c>
      <c r="C11312" t="s">
        <v>488</v>
      </c>
      <c r="D11312" s="34">
        <v>45962</v>
      </c>
      <c r="E11312">
        <v>455.84</v>
      </c>
      <c r="F11312" s="24">
        <v>14.14</v>
      </c>
      <c r="G11312" s="24">
        <f t="shared" si="176"/>
        <v>469.97999999999996</v>
      </c>
    </row>
    <row r="11313" spans="1:7" x14ac:dyDescent="0.25">
      <c r="A11313" t="s">
        <v>311</v>
      </c>
      <c r="B11313" t="s">
        <v>314</v>
      </c>
      <c r="C11313" t="s">
        <v>489</v>
      </c>
      <c r="D11313" s="34">
        <v>45962</v>
      </c>
      <c r="E11313">
        <v>455.84</v>
      </c>
      <c r="F11313" s="24">
        <v>14.14</v>
      </c>
      <c r="G11313" s="24">
        <f t="shared" si="176"/>
        <v>469.97999999999996</v>
      </c>
    </row>
    <row r="11314" spans="1:7" x14ac:dyDescent="0.25">
      <c r="A11314" t="s">
        <v>311</v>
      </c>
      <c r="B11314" t="s">
        <v>314</v>
      </c>
      <c r="C11314" t="s">
        <v>490</v>
      </c>
      <c r="D11314" s="34">
        <v>45962</v>
      </c>
      <c r="E11314">
        <v>455.84</v>
      </c>
      <c r="F11314" s="24">
        <v>14.14</v>
      </c>
      <c r="G11314" s="24">
        <f t="shared" si="176"/>
        <v>469.97999999999996</v>
      </c>
    </row>
    <row r="11315" spans="1:7" x14ac:dyDescent="0.25">
      <c r="A11315" t="s">
        <v>311</v>
      </c>
      <c r="B11315" t="s">
        <v>314</v>
      </c>
      <c r="C11315" t="s">
        <v>491</v>
      </c>
      <c r="D11315" s="34">
        <v>45962</v>
      </c>
      <c r="E11315">
        <v>455.84</v>
      </c>
      <c r="F11315" s="24">
        <v>14.14</v>
      </c>
      <c r="G11315" s="24">
        <f t="shared" si="176"/>
        <v>469.97999999999996</v>
      </c>
    </row>
    <row r="11316" spans="1:7" x14ac:dyDescent="0.25">
      <c r="A11316" t="s">
        <v>311</v>
      </c>
      <c r="B11316" t="s">
        <v>314</v>
      </c>
      <c r="C11316" t="s">
        <v>492</v>
      </c>
      <c r="D11316" s="34">
        <v>45962</v>
      </c>
      <c r="E11316">
        <v>455.84</v>
      </c>
      <c r="F11316" s="24">
        <v>14.14</v>
      </c>
      <c r="G11316" s="24">
        <f t="shared" si="176"/>
        <v>469.97999999999996</v>
      </c>
    </row>
    <row r="11317" spans="1:7" x14ac:dyDescent="0.25">
      <c r="A11317" t="s">
        <v>311</v>
      </c>
      <c r="B11317" t="s">
        <v>314</v>
      </c>
      <c r="C11317" t="s">
        <v>493</v>
      </c>
      <c r="D11317" s="34">
        <v>45962</v>
      </c>
      <c r="E11317">
        <v>455.84</v>
      </c>
      <c r="F11317" s="24">
        <v>14.14</v>
      </c>
      <c r="G11317" s="24">
        <f t="shared" si="176"/>
        <v>469.97999999999996</v>
      </c>
    </row>
    <row r="11318" spans="1:7" x14ac:dyDescent="0.25">
      <c r="A11318" t="s">
        <v>311</v>
      </c>
      <c r="B11318" t="s">
        <v>314</v>
      </c>
      <c r="C11318" t="s">
        <v>494</v>
      </c>
      <c r="D11318" s="34">
        <v>45962</v>
      </c>
      <c r="E11318">
        <v>455.84</v>
      </c>
      <c r="F11318" s="24">
        <v>14.14</v>
      </c>
      <c r="G11318" s="24">
        <f t="shared" si="176"/>
        <v>469.97999999999996</v>
      </c>
    </row>
    <row r="11319" spans="1:7" x14ac:dyDescent="0.25">
      <c r="A11319" t="s">
        <v>311</v>
      </c>
      <c r="B11319" t="s">
        <v>314</v>
      </c>
      <c r="C11319" t="s">
        <v>495</v>
      </c>
      <c r="D11319" s="34">
        <v>45962</v>
      </c>
      <c r="E11319">
        <v>455.84</v>
      </c>
      <c r="F11319" s="24">
        <v>14.14</v>
      </c>
      <c r="G11319" s="24">
        <f t="shared" si="176"/>
        <v>469.97999999999996</v>
      </c>
    </row>
    <row r="11320" spans="1:7" x14ac:dyDescent="0.25">
      <c r="A11320" t="s">
        <v>311</v>
      </c>
      <c r="B11320" t="s">
        <v>314</v>
      </c>
      <c r="C11320" t="s">
        <v>496</v>
      </c>
      <c r="D11320" s="34">
        <v>45962</v>
      </c>
      <c r="E11320">
        <v>455.84</v>
      </c>
      <c r="F11320" s="24">
        <v>14.14</v>
      </c>
      <c r="G11320" s="24">
        <f t="shared" si="176"/>
        <v>469.97999999999996</v>
      </c>
    </row>
    <row r="11321" spans="1:7" x14ac:dyDescent="0.25">
      <c r="A11321" t="s">
        <v>311</v>
      </c>
      <c r="B11321" t="s">
        <v>314</v>
      </c>
      <c r="C11321" t="s">
        <v>497</v>
      </c>
      <c r="D11321" s="34">
        <v>45962</v>
      </c>
      <c r="E11321">
        <v>455.84</v>
      </c>
      <c r="F11321" s="24">
        <v>14.14</v>
      </c>
      <c r="G11321" s="24">
        <f t="shared" si="176"/>
        <v>469.97999999999996</v>
      </c>
    </row>
    <row r="11322" spans="1:7" x14ac:dyDescent="0.25">
      <c r="A11322" t="s">
        <v>311</v>
      </c>
      <c r="B11322" t="s">
        <v>314</v>
      </c>
      <c r="C11322" t="s">
        <v>498</v>
      </c>
      <c r="D11322" s="34">
        <v>45962</v>
      </c>
      <c r="E11322">
        <v>455.84</v>
      </c>
      <c r="F11322" s="24">
        <v>14.14</v>
      </c>
      <c r="G11322" s="24">
        <f t="shared" si="176"/>
        <v>469.97999999999996</v>
      </c>
    </row>
    <row r="11323" spans="1:7" x14ac:dyDescent="0.25">
      <c r="A11323" t="s">
        <v>311</v>
      </c>
      <c r="B11323" t="s">
        <v>314</v>
      </c>
      <c r="C11323" t="s">
        <v>499</v>
      </c>
      <c r="D11323" s="34">
        <v>45962</v>
      </c>
      <c r="E11323">
        <v>455.84</v>
      </c>
      <c r="F11323" s="24">
        <v>14.14</v>
      </c>
      <c r="G11323" s="24">
        <f t="shared" si="176"/>
        <v>469.97999999999996</v>
      </c>
    </row>
    <row r="11324" spans="1:7" x14ac:dyDescent="0.25">
      <c r="A11324" t="s">
        <v>311</v>
      </c>
      <c r="B11324" t="s">
        <v>314</v>
      </c>
      <c r="C11324" t="s">
        <v>500</v>
      </c>
      <c r="D11324" s="34">
        <v>45962</v>
      </c>
      <c r="E11324">
        <v>455.84</v>
      </c>
      <c r="F11324" s="24">
        <v>14.14</v>
      </c>
      <c r="G11324" s="24">
        <f t="shared" si="176"/>
        <v>469.97999999999996</v>
      </c>
    </row>
    <row r="11325" spans="1:7" x14ac:dyDescent="0.25">
      <c r="A11325" t="s">
        <v>311</v>
      </c>
      <c r="B11325" t="s">
        <v>314</v>
      </c>
      <c r="C11325" t="s">
        <v>501</v>
      </c>
      <c r="D11325" s="34">
        <v>45962</v>
      </c>
      <c r="E11325">
        <v>455.84</v>
      </c>
      <c r="F11325" s="24">
        <v>14.14</v>
      </c>
      <c r="G11325" s="24">
        <f t="shared" si="176"/>
        <v>469.97999999999996</v>
      </c>
    </row>
    <row r="11326" spans="1:7" x14ac:dyDescent="0.25">
      <c r="A11326" t="s">
        <v>311</v>
      </c>
      <c r="B11326" t="s">
        <v>314</v>
      </c>
      <c r="C11326" t="s">
        <v>502</v>
      </c>
      <c r="D11326" s="34">
        <v>45962</v>
      </c>
      <c r="E11326">
        <v>455.84</v>
      </c>
      <c r="F11326" s="24">
        <v>14.14</v>
      </c>
      <c r="G11326" s="24">
        <f t="shared" si="176"/>
        <v>469.97999999999996</v>
      </c>
    </row>
    <row r="11327" spans="1:7" x14ac:dyDescent="0.25">
      <c r="A11327" t="s">
        <v>311</v>
      </c>
      <c r="B11327" t="s">
        <v>314</v>
      </c>
      <c r="C11327" t="s">
        <v>503</v>
      </c>
      <c r="D11327" s="34">
        <v>45962</v>
      </c>
      <c r="E11327">
        <v>455.84</v>
      </c>
      <c r="F11327" s="24">
        <v>14.14</v>
      </c>
      <c r="G11327" s="24">
        <f t="shared" si="176"/>
        <v>469.97999999999996</v>
      </c>
    </row>
    <row r="11328" spans="1:7" x14ac:dyDescent="0.25">
      <c r="A11328" t="s">
        <v>311</v>
      </c>
      <c r="B11328" t="s">
        <v>314</v>
      </c>
      <c r="C11328" t="s">
        <v>504</v>
      </c>
      <c r="D11328" s="34">
        <v>45962</v>
      </c>
      <c r="E11328">
        <v>455.84</v>
      </c>
      <c r="F11328" s="24">
        <v>14.14</v>
      </c>
      <c r="G11328" s="24">
        <f t="shared" si="176"/>
        <v>469.97999999999996</v>
      </c>
    </row>
    <row r="11329" spans="1:7" x14ac:dyDescent="0.25">
      <c r="A11329" t="s">
        <v>311</v>
      </c>
      <c r="B11329" t="s">
        <v>314</v>
      </c>
      <c r="C11329" t="s">
        <v>505</v>
      </c>
      <c r="D11329" s="34">
        <v>45962</v>
      </c>
      <c r="E11329">
        <v>455.84</v>
      </c>
      <c r="F11329" s="24">
        <v>14.14</v>
      </c>
      <c r="G11329" s="24">
        <f t="shared" si="176"/>
        <v>469.97999999999996</v>
      </c>
    </row>
    <row r="11330" spans="1:7" x14ac:dyDescent="0.25">
      <c r="A11330" t="s">
        <v>311</v>
      </c>
      <c r="B11330" t="s">
        <v>312</v>
      </c>
      <c r="C11330" t="s">
        <v>313</v>
      </c>
      <c r="D11330" s="34">
        <v>45992</v>
      </c>
      <c r="E11330">
        <v>1003811.44</v>
      </c>
      <c r="F11330" s="24">
        <v>194680.66</v>
      </c>
      <c r="G11330" s="24">
        <f t="shared" si="176"/>
        <v>1198492.0999999999</v>
      </c>
    </row>
    <row r="11331" spans="1:7" x14ac:dyDescent="0.25">
      <c r="A11331" t="s">
        <v>311</v>
      </c>
      <c r="B11331" t="s">
        <v>314</v>
      </c>
      <c r="C11331" t="s">
        <v>315</v>
      </c>
      <c r="D11331" s="34">
        <v>45992</v>
      </c>
      <c r="E11331">
        <v>457.23</v>
      </c>
      <c r="F11331" s="24">
        <v>12.75</v>
      </c>
      <c r="G11331" s="24">
        <f t="shared" ref="G11331:G11394" si="177">SUM(E11331:F11331)</f>
        <v>469.98</v>
      </c>
    </row>
    <row r="11332" spans="1:7" x14ac:dyDescent="0.25">
      <c r="A11332" t="s">
        <v>311</v>
      </c>
      <c r="B11332" t="s">
        <v>314</v>
      </c>
      <c r="C11332" t="s">
        <v>316</v>
      </c>
      <c r="D11332" s="34">
        <v>45992</v>
      </c>
      <c r="E11332">
        <v>458.72</v>
      </c>
      <c r="F11332" s="24">
        <v>12.79</v>
      </c>
      <c r="G11332" s="24">
        <f t="shared" si="177"/>
        <v>471.51000000000005</v>
      </c>
    </row>
    <row r="11333" spans="1:7" x14ac:dyDescent="0.25">
      <c r="A11333" t="s">
        <v>311</v>
      </c>
      <c r="B11333" t="s">
        <v>314</v>
      </c>
      <c r="C11333" t="s">
        <v>317</v>
      </c>
      <c r="D11333" s="34">
        <v>45992</v>
      </c>
      <c r="E11333">
        <v>457.23</v>
      </c>
      <c r="F11333" s="24">
        <v>12.75</v>
      </c>
      <c r="G11333" s="24">
        <f t="shared" si="177"/>
        <v>469.98</v>
      </c>
    </row>
    <row r="11334" spans="1:7" x14ac:dyDescent="0.25">
      <c r="A11334" t="s">
        <v>311</v>
      </c>
      <c r="B11334" t="s">
        <v>314</v>
      </c>
      <c r="C11334" t="s">
        <v>318</v>
      </c>
      <c r="D11334" s="34">
        <v>45992</v>
      </c>
      <c r="E11334">
        <v>458.72</v>
      </c>
      <c r="F11334" s="24">
        <v>12.79</v>
      </c>
      <c r="G11334" s="24">
        <f t="shared" si="177"/>
        <v>471.51000000000005</v>
      </c>
    </row>
    <row r="11335" spans="1:7" x14ac:dyDescent="0.25">
      <c r="A11335" t="s">
        <v>311</v>
      </c>
      <c r="B11335" t="s">
        <v>314</v>
      </c>
      <c r="C11335" t="s">
        <v>319</v>
      </c>
      <c r="D11335" s="34">
        <v>45992</v>
      </c>
      <c r="E11335">
        <v>458.72</v>
      </c>
      <c r="F11335" s="24">
        <v>12.79</v>
      </c>
      <c r="G11335" s="24">
        <f t="shared" si="177"/>
        <v>471.51000000000005</v>
      </c>
    </row>
    <row r="11336" spans="1:7" x14ac:dyDescent="0.25">
      <c r="A11336" t="s">
        <v>311</v>
      </c>
      <c r="B11336" t="s">
        <v>314</v>
      </c>
      <c r="C11336" t="s">
        <v>320</v>
      </c>
      <c r="D11336" s="34">
        <v>45992</v>
      </c>
      <c r="E11336">
        <v>458.72</v>
      </c>
      <c r="F11336" s="24">
        <v>12.79</v>
      </c>
      <c r="G11336" s="24">
        <f t="shared" si="177"/>
        <v>471.51000000000005</v>
      </c>
    </row>
    <row r="11337" spans="1:7" x14ac:dyDescent="0.25">
      <c r="A11337" t="s">
        <v>311</v>
      </c>
      <c r="B11337" t="s">
        <v>314</v>
      </c>
      <c r="C11337" t="s">
        <v>321</v>
      </c>
      <c r="D11337" s="34">
        <v>45992</v>
      </c>
      <c r="E11337">
        <v>457.23</v>
      </c>
      <c r="F11337" s="24">
        <v>12.75</v>
      </c>
      <c r="G11337" s="24">
        <f t="shared" si="177"/>
        <v>469.98</v>
      </c>
    </row>
    <row r="11338" spans="1:7" x14ac:dyDescent="0.25">
      <c r="A11338" t="s">
        <v>311</v>
      </c>
      <c r="B11338" t="s">
        <v>314</v>
      </c>
      <c r="C11338" t="s">
        <v>322</v>
      </c>
      <c r="D11338" s="34">
        <v>45992</v>
      </c>
      <c r="E11338">
        <v>458.72</v>
      </c>
      <c r="F11338" s="24">
        <v>12.79</v>
      </c>
      <c r="G11338" s="24">
        <f t="shared" si="177"/>
        <v>471.51000000000005</v>
      </c>
    </row>
    <row r="11339" spans="1:7" x14ac:dyDescent="0.25">
      <c r="A11339" t="s">
        <v>311</v>
      </c>
      <c r="B11339" t="s">
        <v>314</v>
      </c>
      <c r="C11339" t="s">
        <v>323</v>
      </c>
      <c r="D11339" s="34">
        <v>45992</v>
      </c>
      <c r="E11339">
        <v>457.23</v>
      </c>
      <c r="F11339" s="24">
        <v>12.75</v>
      </c>
      <c r="G11339" s="24">
        <f t="shared" si="177"/>
        <v>469.98</v>
      </c>
    </row>
    <row r="11340" spans="1:7" x14ac:dyDescent="0.25">
      <c r="A11340" t="s">
        <v>311</v>
      </c>
      <c r="B11340" t="s">
        <v>314</v>
      </c>
      <c r="C11340" t="s">
        <v>324</v>
      </c>
      <c r="D11340" s="34">
        <v>45992</v>
      </c>
      <c r="E11340">
        <v>458.72</v>
      </c>
      <c r="F11340" s="24">
        <v>12.79</v>
      </c>
      <c r="G11340" s="24">
        <f t="shared" si="177"/>
        <v>471.51000000000005</v>
      </c>
    </row>
    <row r="11341" spans="1:7" x14ac:dyDescent="0.25">
      <c r="A11341" t="s">
        <v>311</v>
      </c>
      <c r="B11341" t="s">
        <v>314</v>
      </c>
      <c r="C11341" t="s">
        <v>325</v>
      </c>
      <c r="D11341" s="34">
        <v>45992</v>
      </c>
      <c r="E11341">
        <v>457.23</v>
      </c>
      <c r="F11341" s="24">
        <v>12.75</v>
      </c>
      <c r="G11341" s="24">
        <f t="shared" si="177"/>
        <v>469.98</v>
      </c>
    </row>
    <row r="11342" spans="1:7" x14ac:dyDescent="0.25">
      <c r="A11342" t="s">
        <v>311</v>
      </c>
      <c r="B11342" t="s">
        <v>314</v>
      </c>
      <c r="C11342" t="s">
        <v>326</v>
      </c>
      <c r="D11342" s="34">
        <v>45992</v>
      </c>
      <c r="E11342">
        <v>458.72</v>
      </c>
      <c r="F11342" s="24">
        <v>12.79</v>
      </c>
      <c r="G11342" s="24">
        <f t="shared" si="177"/>
        <v>471.51000000000005</v>
      </c>
    </row>
    <row r="11343" spans="1:7" x14ac:dyDescent="0.25">
      <c r="A11343" t="s">
        <v>311</v>
      </c>
      <c r="B11343" t="s">
        <v>314</v>
      </c>
      <c r="C11343" t="s">
        <v>327</v>
      </c>
      <c r="D11343" s="34">
        <v>45992</v>
      </c>
      <c r="E11343">
        <v>458.72</v>
      </c>
      <c r="F11343" s="24">
        <v>12.79</v>
      </c>
      <c r="G11343" s="24">
        <f t="shared" si="177"/>
        <v>471.51000000000005</v>
      </c>
    </row>
    <row r="11344" spans="1:7" x14ac:dyDescent="0.25">
      <c r="A11344" t="s">
        <v>311</v>
      </c>
      <c r="B11344" t="s">
        <v>314</v>
      </c>
      <c r="C11344" t="s">
        <v>328</v>
      </c>
      <c r="D11344" s="34">
        <v>45992</v>
      </c>
      <c r="E11344">
        <v>458.72</v>
      </c>
      <c r="F11344" s="24">
        <v>12.79</v>
      </c>
      <c r="G11344" s="24">
        <f t="shared" si="177"/>
        <v>471.51000000000005</v>
      </c>
    </row>
    <row r="11345" spans="1:7" x14ac:dyDescent="0.25">
      <c r="A11345" t="s">
        <v>311</v>
      </c>
      <c r="B11345" t="s">
        <v>314</v>
      </c>
      <c r="C11345" t="s">
        <v>329</v>
      </c>
      <c r="D11345" s="34">
        <v>45992</v>
      </c>
      <c r="E11345">
        <v>458.72</v>
      </c>
      <c r="F11345" s="24">
        <v>12.79</v>
      </c>
      <c r="G11345" s="24">
        <f t="shared" si="177"/>
        <v>471.51000000000005</v>
      </c>
    </row>
    <row r="11346" spans="1:7" x14ac:dyDescent="0.25">
      <c r="A11346" t="s">
        <v>311</v>
      </c>
      <c r="B11346" t="s">
        <v>314</v>
      </c>
      <c r="C11346" t="s">
        <v>330</v>
      </c>
      <c r="D11346" s="34">
        <v>45992</v>
      </c>
      <c r="E11346">
        <v>457.23</v>
      </c>
      <c r="F11346" s="24">
        <v>12.75</v>
      </c>
      <c r="G11346" s="24">
        <f t="shared" si="177"/>
        <v>469.98</v>
      </c>
    </row>
    <row r="11347" spans="1:7" x14ac:dyDescent="0.25">
      <c r="A11347" t="s">
        <v>311</v>
      </c>
      <c r="B11347" t="s">
        <v>314</v>
      </c>
      <c r="C11347" t="s">
        <v>331</v>
      </c>
      <c r="D11347" s="34">
        <v>45992</v>
      </c>
      <c r="E11347">
        <v>458.72</v>
      </c>
      <c r="F11347" s="24">
        <v>12.79</v>
      </c>
      <c r="G11347" s="24">
        <f t="shared" si="177"/>
        <v>471.51000000000005</v>
      </c>
    </row>
    <row r="11348" spans="1:7" x14ac:dyDescent="0.25">
      <c r="A11348" t="s">
        <v>311</v>
      </c>
      <c r="B11348" t="s">
        <v>314</v>
      </c>
      <c r="C11348" t="s">
        <v>332</v>
      </c>
      <c r="D11348" s="34">
        <v>45992</v>
      </c>
      <c r="E11348">
        <v>458.72</v>
      </c>
      <c r="F11348" s="24">
        <v>12.79</v>
      </c>
      <c r="G11348" s="24">
        <f t="shared" si="177"/>
        <v>471.51000000000005</v>
      </c>
    </row>
    <row r="11349" spans="1:7" x14ac:dyDescent="0.25">
      <c r="A11349" t="s">
        <v>311</v>
      </c>
      <c r="B11349" t="s">
        <v>314</v>
      </c>
      <c r="C11349" t="s">
        <v>333</v>
      </c>
      <c r="D11349" s="34">
        <v>45992</v>
      </c>
      <c r="E11349">
        <v>458.72</v>
      </c>
      <c r="F11349" s="24">
        <v>12.79</v>
      </c>
      <c r="G11349" s="24">
        <f t="shared" si="177"/>
        <v>471.51000000000005</v>
      </c>
    </row>
    <row r="11350" spans="1:7" x14ac:dyDescent="0.25">
      <c r="A11350" t="s">
        <v>311</v>
      </c>
      <c r="B11350" t="s">
        <v>314</v>
      </c>
      <c r="C11350" t="s">
        <v>334</v>
      </c>
      <c r="D11350" s="34">
        <v>45992</v>
      </c>
      <c r="E11350">
        <v>457.23</v>
      </c>
      <c r="F11350" s="24">
        <v>12.75</v>
      </c>
      <c r="G11350" s="24">
        <f t="shared" si="177"/>
        <v>469.98</v>
      </c>
    </row>
    <row r="11351" spans="1:7" x14ac:dyDescent="0.25">
      <c r="A11351" t="s">
        <v>311</v>
      </c>
      <c r="B11351" t="s">
        <v>314</v>
      </c>
      <c r="C11351" t="s">
        <v>335</v>
      </c>
      <c r="D11351" s="34">
        <v>45992</v>
      </c>
      <c r="E11351">
        <v>458.72</v>
      </c>
      <c r="F11351" s="24">
        <v>12.79</v>
      </c>
      <c r="G11351" s="24">
        <f t="shared" si="177"/>
        <v>471.51000000000005</v>
      </c>
    </row>
    <row r="11352" spans="1:7" x14ac:dyDescent="0.25">
      <c r="A11352" t="s">
        <v>311</v>
      </c>
      <c r="B11352" t="s">
        <v>314</v>
      </c>
      <c r="C11352" t="s">
        <v>336</v>
      </c>
      <c r="D11352" s="34">
        <v>45992</v>
      </c>
      <c r="E11352">
        <v>458.72</v>
      </c>
      <c r="F11352" s="24">
        <v>12.79</v>
      </c>
      <c r="G11352" s="24">
        <f t="shared" si="177"/>
        <v>471.51000000000005</v>
      </c>
    </row>
    <row r="11353" spans="1:7" x14ac:dyDescent="0.25">
      <c r="A11353" t="s">
        <v>311</v>
      </c>
      <c r="B11353" t="s">
        <v>314</v>
      </c>
      <c r="C11353" t="s">
        <v>337</v>
      </c>
      <c r="D11353" s="34">
        <v>45992</v>
      </c>
      <c r="E11353">
        <v>457.23</v>
      </c>
      <c r="F11353" s="24">
        <v>12.75</v>
      </c>
      <c r="G11353" s="24">
        <f t="shared" si="177"/>
        <v>469.98</v>
      </c>
    </row>
    <row r="11354" spans="1:7" x14ac:dyDescent="0.25">
      <c r="A11354" t="s">
        <v>311</v>
      </c>
      <c r="B11354" t="s">
        <v>314</v>
      </c>
      <c r="C11354" t="s">
        <v>338</v>
      </c>
      <c r="D11354" s="34">
        <v>45992</v>
      </c>
      <c r="E11354">
        <v>457.23</v>
      </c>
      <c r="F11354" s="24">
        <v>12.75</v>
      </c>
      <c r="G11354" s="24">
        <f t="shared" si="177"/>
        <v>469.98</v>
      </c>
    </row>
    <row r="11355" spans="1:7" x14ac:dyDescent="0.25">
      <c r="A11355" t="s">
        <v>311</v>
      </c>
      <c r="B11355" t="s">
        <v>314</v>
      </c>
      <c r="C11355" t="s">
        <v>339</v>
      </c>
      <c r="D11355" s="34">
        <v>45992</v>
      </c>
      <c r="E11355">
        <v>457.23</v>
      </c>
      <c r="F11355" s="24">
        <v>12.75</v>
      </c>
      <c r="G11355" s="24">
        <f t="shared" si="177"/>
        <v>469.98</v>
      </c>
    </row>
    <row r="11356" spans="1:7" x14ac:dyDescent="0.25">
      <c r="A11356" t="s">
        <v>311</v>
      </c>
      <c r="B11356" t="s">
        <v>314</v>
      </c>
      <c r="C11356" t="s">
        <v>340</v>
      </c>
      <c r="D11356" s="34">
        <v>45992</v>
      </c>
      <c r="E11356">
        <v>457.23</v>
      </c>
      <c r="F11356" s="24">
        <v>12.75</v>
      </c>
      <c r="G11356" s="24">
        <f t="shared" si="177"/>
        <v>469.98</v>
      </c>
    </row>
    <row r="11357" spans="1:7" x14ac:dyDescent="0.25">
      <c r="A11357" t="s">
        <v>311</v>
      </c>
      <c r="B11357" t="s">
        <v>314</v>
      </c>
      <c r="C11357" t="s">
        <v>341</v>
      </c>
      <c r="D11357" s="34">
        <v>45992</v>
      </c>
      <c r="E11357">
        <v>457.23</v>
      </c>
      <c r="F11357" s="24">
        <v>12.75</v>
      </c>
      <c r="G11357" s="24">
        <f t="shared" si="177"/>
        <v>469.98</v>
      </c>
    </row>
    <row r="11358" spans="1:7" x14ac:dyDescent="0.25">
      <c r="A11358" t="s">
        <v>311</v>
      </c>
      <c r="B11358" t="s">
        <v>314</v>
      </c>
      <c r="C11358" t="s">
        <v>342</v>
      </c>
      <c r="D11358" s="34">
        <v>45992</v>
      </c>
      <c r="E11358">
        <v>457.23</v>
      </c>
      <c r="F11358" s="24">
        <v>12.75</v>
      </c>
      <c r="G11358" s="24">
        <f t="shared" si="177"/>
        <v>469.98</v>
      </c>
    </row>
    <row r="11359" spans="1:7" x14ac:dyDescent="0.25">
      <c r="A11359" t="s">
        <v>311</v>
      </c>
      <c r="B11359" t="s">
        <v>314</v>
      </c>
      <c r="C11359" t="s">
        <v>343</v>
      </c>
      <c r="D11359" s="34">
        <v>45992</v>
      </c>
      <c r="E11359">
        <v>457.23</v>
      </c>
      <c r="F11359" s="24">
        <v>12.75</v>
      </c>
      <c r="G11359" s="24">
        <f t="shared" si="177"/>
        <v>469.98</v>
      </c>
    </row>
    <row r="11360" spans="1:7" x14ac:dyDescent="0.25">
      <c r="A11360" t="s">
        <v>311</v>
      </c>
      <c r="B11360" t="s">
        <v>314</v>
      </c>
      <c r="C11360" t="s">
        <v>344</v>
      </c>
      <c r="D11360" s="34">
        <v>45992</v>
      </c>
      <c r="E11360">
        <v>457.23</v>
      </c>
      <c r="F11360" s="24">
        <v>12.75</v>
      </c>
      <c r="G11360" s="24">
        <f t="shared" si="177"/>
        <v>469.98</v>
      </c>
    </row>
    <row r="11361" spans="1:7" x14ac:dyDescent="0.25">
      <c r="A11361" t="s">
        <v>311</v>
      </c>
      <c r="B11361" t="s">
        <v>314</v>
      </c>
      <c r="C11361" t="s">
        <v>345</v>
      </c>
      <c r="D11361" s="34">
        <v>45992</v>
      </c>
      <c r="E11361">
        <v>457.23</v>
      </c>
      <c r="F11361" s="24">
        <v>12.75</v>
      </c>
      <c r="G11361" s="24">
        <f t="shared" si="177"/>
        <v>469.98</v>
      </c>
    </row>
    <row r="11362" spans="1:7" x14ac:dyDescent="0.25">
      <c r="A11362" t="s">
        <v>311</v>
      </c>
      <c r="B11362" t="s">
        <v>314</v>
      </c>
      <c r="C11362" t="s">
        <v>346</v>
      </c>
      <c r="D11362" s="34">
        <v>45992</v>
      </c>
      <c r="E11362">
        <v>457.23</v>
      </c>
      <c r="F11362" s="24">
        <v>12.75</v>
      </c>
      <c r="G11362" s="24">
        <f t="shared" si="177"/>
        <v>469.98</v>
      </c>
    </row>
    <row r="11363" spans="1:7" x14ac:dyDescent="0.25">
      <c r="A11363" t="s">
        <v>311</v>
      </c>
      <c r="B11363" t="s">
        <v>314</v>
      </c>
      <c r="C11363" t="s">
        <v>347</v>
      </c>
      <c r="D11363" s="34">
        <v>45992</v>
      </c>
      <c r="E11363">
        <v>457.23</v>
      </c>
      <c r="F11363" s="24">
        <v>12.75</v>
      </c>
      <c r="G11363" s="24">
        <f t="shared" si="177"/>
        <v>469.98</v>
      </c>
    </row>
    <row r="11364" spans="1:7" x14ac:dyDescent="0.25">
      <c r="A11364" t="s">
        <v>311</v>
      </c>
      <c r="B11364" t="s">
        <v>314</v>
      </c>
      <c r="C11364" t="s">
        <v>348</v>
      </c>
      <c r="D11364" s="34">
        <v>45992</v>
      </c>
      <c r="E11364">
        <v>457.23</v>
      </c>
      <c r="F11364" s="24">
        <v>12.75</v>
      </c>
      <c r="G11364" s="24">
        <f t="shared" si="177"/>
        <v>469.98</v>
      </c>
    </row>
    <row r="11365" spans="1:7" x14ac:dyDescent="0.25">
      <c r="A11365" t="s">
        <v>311</v>
      </c>
      <c r="B11365" t="s">
        <v>314</v>
      </c>
      <c r="C11365" t="s">
        <v>349</v>
      </c>
      <c r="D11365" s="34">
        <v>45992</v>
      </c>
      <c r="E11365">
        <v>458.72</v>
      </c>
      <c r="F11365" s="24">
        <v>12.79</v>
      </c>
      <c r="G11365" s="24">
        <f t="shared" si="177"/>
        <v>471.51000000000005</v>
      </c>
    </row>
    <row r="11366" spans="1:7" x14ac:dyDescent="0.25">
      <c r="A11366" t="s">
        <v>311</v>
      </c>
      <c r="B11366" t="s">
        <v>314</v>
      </c>
      <c r="C11366" t="s">
        <v>350</v>
      </c>
      <c r="D11366" s="34">
        <v>45992</v>
      </c>
      <c r="E11366">
        <v>457.23</v>
      </c>
      <c r="F11366" s="24">
        <v>12.75</v>
      </c>
      <c r="G11366" s="24">
        <f t="shared" si="177"/>
        <v>469.98</v>
      </c>
    </row>
    <row r="11367" spans="1:7" x14ac:dyDescent="0.25">
      <c r="A11367" t="s">
        <v>311</v>
      </c>
      <c r="B11367" t="s">
        <v>314</v>
      </c>
      <c r="C11367" t="s">
        <v>351</v>
      </c>
      <c r="D11367" s="34">
        <v>45992</v>
      </c>
      <c r="E11367">
        <v>458.72</v>
      </c>
      <c r="F11367" s="24">
        <v>12.79</v>
      </c>
      <c r="G11367" s="24">
        <f t="shared" si="177"/>
        <v>471.51000000000005</v>
      </c>
    </row>
    <row r="11368" spans="1:7" x14ac:dyDescent="0.25">
      <c r="A11368" t="s">
        <v>311</v>
      </c>
      <c r="B11368" t="s">
        <v>314</v>
      </c>
      <c r="C11368" t="s">
        <v>352</v>
      </c>
      <c r="D11368" s="34">
        <v>45992</v>
      </c>
      <c r="E11368">
        <v>458.72</v>
      </c>
      <c r="F11368" s="24">
        <v>12.79</v>
      </c>
      <c r="G11368" s="24">
        <f t="shared" si="177"/>
        <v>471.51000000000005</v>
      </c>
    </row>
    <row r="11369" spans="1:7" x14ac:dyDescent="0.25">
      <c r="A11369" t="s">
        <v>311</v>
      </c>
      <c r="B11369" t="s">
        <v>314</v>
      </c>
      <c r="C11369" t="s">
        <v>353</v>
      </c>
      <c r="D11369" s="34">
        <v>45992</v>
      </c>
      <c r="E11369">
        <v>457.23</v>
      </c>
      <c r="F11369" s="24">
        <v>12.75</v>
      </c>
      <c r="G11369" s="24">
        <f t="shared" si="177"/>
        <v>469.98</v>
      </c>
    </row>
    <row r="11370" spans="1:7" x14ac:dyDescent="0.25">
      <c r="A11370" t="s">
        <v>311</v>
      </c>
      <c r="B11370" t="s">
        <v>314</v>
      </c>
      <c r="C11370" t="s">
        <v>354</v>
      </c>
      <c r="D11370" s="34">
        <v>45992</v>
      </c>
      <c r="E11370">
        <v>458.72</v>
      </c>
      <c r="F11370" s="24">
        <v>12.79</v>
      </c>
      <c r="G11370" s="24">
        <f t="shared" si="177"/>
        <v>471.51000000000005</v>
      </c>
    </row>
    <row r="11371" spans="1:7" x14ac:dyDescent="0.25">
      <c r="A11371" t="s">
        <v>311</v>
      </c>
      <c r="B11371" t="s">
        <v>314</v>
      </c>
      <c r="C11371" t="s">
        <v>355</v>
      </c>
      <c r="D11371" s="34">
        <v>45992</v>
      </c>
      <c r="E11371">
        <v>458.72</v>
      </c>
      <c r="F11371" s="24">
        <v>12.79</v>
      </c>
      <c r="G11371" s="24">
        <f t="shared" si="177"/>
        <v>471.51000000000005</v>
      </c>
    </row>
    <row r="11372" spans="1:7" x14ac:dyDescent="0.25">
      <c r="A11372" t="s">
        <v>311</v>
      </c>
      <c r="B11372" t="s">
        <v>314</v>
      </c>
      <c r="C11372" t="s">
        <v>356</v>
      </c>
      <c r="D11372" s="34">
        <v>45992</v>
      </c>
      <c r="E11372">
        <v>458.72</v>
      </c>
      <c r="F11372" s="24">
        <v>12.79</v>
      </c>
      <c r="G11372" s="24">
        <f t="shared" si="177"/>
        <v>471.51000000000005</v>
      </c>
    </row>
    <row r="11373" spans="1:7" x14ac:dyDescent="0.25">
      <c r="A11373" t="s">
        <v>311</v>
      </c>
      <c r="B11373" t="s">
        <v>314</v>
      </c>
      <c r="C11373" t="s">
        <v>357</v>
      </c>
      <c r="D11373" s="34">
        <v>45992</v>
      </c>
      <c r="E11373">
        <v>458.72</v>
      </c>
      <c r="F11373" s="24">
        <v>12.79</v>
      </c>
      <c r="G11373" s="24">
        <f t="shared" si="177"/>
        <v>471.51000000000005</v>
      </c>
    </row>
    <row r="11374" spans="1:7" x14ac:dyDescent="0.25">
      <c r="A11374" t="s">
        <v>311</v>
      </c>
      <c r="B11374" t="s">
        <v>314</v>
      </c>
      <c r="C11374" t="s">
        <v>358</v>
      </c>
      <c r="D11374" s="34">
        <v>45992</v>
      </c>
      <c r="E11374">
        <v>458.72</v>
      </c>
      <c r="F11374" s="24">
        <v>12.79</v>
      </c>
      <c r="G11374" s="24">
        <f t="shared" si="177"/>
        <v>471.51000000000005</v>
      </c>
    </row>
    <row r="11375" spans="1:7" x14ac:dyDescent="0.25">
      <c r="A11375" t="s">
        <v>311</v>
      </c>
      <c r="B11375" t="s">
        <v>314</v>
      </c>
      <c r="C11375" t="s">
        <v>359</v>
      </c>
      <c r="D11375" s="34">
        <v>45992</v>
      </c>
      <c r="E11375">
        <v>458.72</v>
      </c>
      <c r="F11375" s="24">
        <v>12.79</v>
      </c>
      <c r="G11375" s="24">
        <f t="shared" si="177"/>
        <v>471.51000000000005</v>
      </c>
    </row>
    <row r="11376" spans="1:7" x14ac:dyDescent="0.25">
      <c r="A11376" t="s">
        <v>311</v>
      </c>
      <c r="B11376" t="s">
        <v>314</v>
      </c>
      <c r="C11376" t="s">
        <v>360</v>
      </c>
      <c r="D11376" s="34">
        <v>45992</v>
      </c>
      <c r="E11376">
        <v>458.72</v>
      </c>
      <c r="F11376" s="24">
        <v>12.79</v>
      </c>
      <c r="G11376" s="24">
        <f t="shared" si="177"/>
        <v>471.51000000000005</v>
      </c>
    </row>
    <row r="11377" spans="1:7" x14ac:dyDescent="0.25">
      <c r="A11377" t="s">
        <v>311</v>
      </c>
      <c r="B11377" t="s">
        <v>314</v>
      </c>
      <c r="C11377" t="s">
        <v>361</v>
      </c>
      <c r="D11377" s="34">
        <v>45992</v>
      </c>
      <c r="E11377">
        <v>458.72</v>
      </c>
      <c r="F11377" s="24">
        <v>12.79</v>
      </c>
      <c r="G11377" s="24">
        <f t="shared" si="177"/>
        <v>471.51000000000005</v>
      </c>
    </row>
    <row r="11378" spans="1:7" x14ac:dyDescent="0.25">
      <c r="A11378" t="s">
        <v>311</v>
      </c>
      <c r="B11378" t="s">
        <v>314</v>
      </c>
      <c r="C11378" t="s">
        <v>362</v>
      </c>
      <c r="D11378" s="34">
        <v>45992</v>
      </c>
      <c r="E11378">
        <v>458.72</v>
      </c>
      <c r="F11378" s="24">
        <v>12.79</v>
      </c>
      <c r="G11378" s="24">
        <f t="shared" si="177"/>
        <v>471.51000000000005</v>
      </c>
    </row>
    <row r="11379" spans="1:7" x14ac:dyDescent="0.25">
      <c r="A11379" t="s">
        <v>311</v>
      </c>
      <c r="B11379" t="s">
        <v>314</v>
      </c>
      <c r="C11379" t="s">
        <v>363</v>
      </c>
      <c r="D11379" s="34">
        <v>45992</v>
      </c>
      <c r="E11379">
        <v>458.72</v>
      </c>
      <c r="F11379" s="24">
        <v>12.79</v>
      </c>
      <c r="G11379" s="24">
        <f t="shared" si="177"/>
        <v>471.51000000000005</v>
      </c>
    </row>
    <row r="11380" spans="1:7" x14ac:dyDescent="0.25">
      <c r="A11380" t="s">
        <v>311</v>
      </c>
      <c r="B11380" t="s">
        <v>314</v>
      </c>
      <c r="C11380" t="s">
        <v>364</v>
      </c>
      <c r="D11380" s="34">
        <v>45992</v>
      </c>
      <c r="E11380">
        <v>458.72</v>
      </c>
      <c r="F11380" s="24">
        <v>12.79</v>
      </c>
      <c r="G11380" s="24">
        <f t="shared" si="177"/>
        <v>471.51000000000005</v>
      </c>
    </row>
    <row r="11381" spans="1:7" x14ac:dyDescent="0.25">
      <c r="A11381" t="s">
        <v>311</v>
      </c>
      <c r="B11381" t="s">
        <v>314</v>
      </c>
      <c r="C11381" t="s">
        <v>365</v>
      </c>
      <c r="D11381" s="34">
        <v>45992</v>
      </c>
      <c r="E11381">
        <v>458.72</v>
      </c>
      <c r="F11381" s="24">
        <v>12.79</v>
      </c>
      <c r="G11381" s="24">
        <f t="shared" si="177"/>
        <v>471.51000000000005</v>
      </c>
    </row>
    <row r="11382" spans="1:7" x14ac:dyDescent="0.25">
      <c r="A11382" t="s">
        <v>311</v>
      </c>
      <c r="B11382" t="s">
        <v>314</v>
      </c>
      <c r="C11382" t="s">
        <v>366</v>
      </c>
      <c r="D11382" s="34">
        <v>45992</v>
      </c>
      <c r="E11382">
        <v>458.72</v>
      </c>
      <c r="F11382" s="24">
        <v>12.79</v>
      </c>
      <c r="G11382" s="24">
        <f t="shared" si="177"/>
        <v>471.51000000000005</v>
      </c>
    </row>
    <row r="11383" spans="1:7" x14ac:dyDescent="0.25">
      <c r="A11383" t="s">
        <v>311</v>
      </c>
      <c r="B11383" t="s">
        <v>314</v>
      </c>
      <c r="C11383" t="s">
        <v>367</v>
      </c>
      <c r="D11383" s="34">
        <v>45992</v>
      </c>
      <c r="E11383">
        <v>457.23</v>
      </c>
      <c r="F11383" s="24">
        <v>12.75</v>
      </c>
      <c r="G11383" s="24">
        <f t="shared" si="177"/>
        <v>469.98</v>
      </c>
    </row>
    <row r="11384" spans="1:7" x14ac:dyDescent="0.25">
      <c r="A11384" t="s">
        <v>311</v>
      </c>
      <c r="B11384" t="s">
        <v>314</v>
      </c>
      <c r="C11384" t="s">
        <v>368</v>
      </c>
      <c r="D11384" s="34">
        <v>45992</v>
      </c>
      <c r="E11384">
        <v>458.72</v>
      </c>
      <c r="F11384" s="24">
        <v>12.79</v>
      </c>
      <c r="G11384" s="24">
        <f t="shared" si="177"/>
        <v>471.51000000000005</v>
      </c>
    </row>
    <row r="11385" spans="1:7" x14ac:dyDescent="0.25">
      <c r="A11385" t="s">
        <v>311</v>
      </c>
      <c r="B11385" t="s">
        <v>314</v>
      </c>
      <c r="C11385" t="s">
        <v>369</v>
      </c>
      <c r="D11385" s="34">
        <v>45992</v>
      </c>
      <c r="E11385">
        <v>458.72</v>
      </c>
      <c r="F11385" s="24">
        <v>12.79</v>
      </c>
      <c r="G11385" s="24">
        <f t="shared" si="177"/>
        <v>471.51000000000005</v>
      </c>
    </row>
    <row r="11386" spans="1:7" x14ac:dyDescent="0.25">
      <c r="A11386" t="s">
        <v>311</v>
      </c>
      <c r="B11386" t="s">
        <v>314</v>
      </c>
      <c r="C11386" t="s">
        <v>370</v>
      </c>
      <c r="D11386" s="34">
        <v>45992</v>
      </c>
      <c r="E11386">
        <v>458.72</v>
      </c>
      <c r="F11386" s="24">
        <v>12.79</v>
      </c>
      <c r="G11386" s="24">
        <f t="shared" si="177"/>
        <v>471.51000000000005</v>
      </c>
    </row>
    <row r="11387" spans="1:7" x14ac:dyDescent="0.25">
      <c r="A11387" t="s">
        <v>311</v>
      </c>
      <c r="B11387" t="s">
        <v>314</v>
      </c>
      <c r="C11387" t="s">
        <v>371</v>
      </c>
      <c r="D11387" s="34">
        <v>45992</v>
      </c>
      <c r="E11387">
        <v>458.72</v>
      </c>
      <c r="F11387" s="24">
        <v>12.79</v>
      </c>
      <c r="G11387" s="24">
        <f t="shared" si="177"/>
        <v>471.51000000000005</v>
      </c>
    </row>
    <row r="11388" spans="1:7" x14ac:dyDescent="0.25">
      <c r="A11388" t="s">
        <v>311</v>
      </c>
      <c r="B11388" t="s">
        <v>314</v>
      </c>
      <c r="C11388" t="s">
        <v>372</v>
      </c>
      <c r="D11388" s="34">
        <v>45992</v>
      </c>
      <c r="E11388">
        <v>458.72</v>
      </c>
      <c r="F11388" s="24">
        <v>12.79</v>
      </c>
      <c r="G11388" s="24">
        <f t="shared" si="177"/>
        <v>471.51000000000005</v>
      </c>
    </row>
    <row r="11389" spans="1:7" x14ac:dyDescent="0.25">
      <c r="A11389" t="s">
        <v>311</v>
      </c>
      <c r="B11389" t="s">
        <v>314</v>
      </c>
      <c r="C11389" t="s">
        <v>373</v>
      </c>
      <c r="D11389" s="34">
        <v>45992</v>
      </c>
      <c r="E11389">
        <v>458.72</v>
      </c>
      <c r="F11389" s="24">
        <v>12.79</v>
      </c>
      <c r="G11389" s="24">
        <f t="shared" si="177"/>
        <v>471.51000000000005</v>
      </c>
    </row>
    <row r="11390" spans="1:7" x14ac:dyDescent="0.25">
      <c r="A11390" t="s">
        <v>311</v>
      </c>
      <c r="B11390" t="s">
        <v>314</v>
      </c>
      <c r="C11390" t="s">
        <v>374</v>
      </c>
      <c r="D11390" s="34">
        <v>45992</v>
      </c>
      <c r="E11390">
        <v>457.23</v>
      </c>
      <c r="F11390" s="24">
        <v>12.75</v>
      </c>
      <c r="G11390" s="24">
        <f t="shared" si="177"/>
        <v>469.98</v>
      </c>
    </row>
    <row r="11391" spans="1:7" x14ac:dyDescent="0.25">
      <c r="A11391" t="s">
        <v>311</v>
      </c>
      <c r="B11391" t="s">
        <v>314</v>
      </c>
      <c r="C11391" t="s">
        <v>375</v>
      </c>
      <c r="D11391" s="34">
        <v>45992</v>
      </c>
      <c r="E11391">
        <v>458.72</v>
      </c>
      <c r="F11391" s="24">
        <v>12.79</v>
      </c>
      <c r="G11391" s="24">
        <f t="shared" si="177"/>
        <v>471.51000000000005</v>
      </c>
    </row>
    <row r="11392" spans="1:7" x14ac:dyDescent="0.25">
      <c r="A11392" t="s">
        <v>311</v>
      </c>
      <c r="B11392" t="s">
        <v>314</v>
      </c>
      <c r="C11392" t="s">
        <v>376</v>
      </c>
      <c r="D11392" s="34">
        <v>45992</v>
      </c>
      <c r="E11392">
        <v>458.72</v>
      </c>
      <c r="F11392" s="24">
        <v>12.79</v>
      </c>
      <c r="G11392" s="24">
        <f t="shared" si="177"/>
        <v>471.51000000000005</v>
      </c>
    </row>
    <row r="11393" spans="1:7" x14ac:dyDescent="0.25">
      <c r="A11393" t="s">
        <v>311</v>
      </c>
      <c r="B11393" t="s">
        <v>314</v>
      </c>
      <c r="C11393" t="s">
        <v>377</v>
      </c>
      <c r="D11393" s="34">
        <v>45992</v>
      </c>
      <c r="E11393">
        <v>458.72</v>
      </c>
      <c r="F11393" s="24">
        <v>12.79</v>
      </c>
      <c r="G11393" s="24">
        <f t="shared" si="177"/>
        <v>471.51000000000005</v>
      </c>
    </row>
    <row r="11394" spans="1:7" x14ac:dyDescent="0.25">
      <c r="A11394" t="s">
        <v>311</v>
      </c>
      <c r="B11394" t="s">
        <v>314</v>
      </c>
      <c r="C11394" t="s">
        <v>378</v>
      </c>
      <c r="D11394" s="34">
        <v>45992</v>
      </c>
      <c r="E11394">
        <v>458.72</v>
      </c>
      <c r="F11394" s="24">
        <v>12.79</v>
      </c>
      <c r="G11394" s="24">
        <f t="shared" si="177"/>
        <v>471.51000000000005</v>
      </c>
    </row>
    <row r="11395" spans="1:7" x14ac:dyDescent="0.25">
      <c r="A11395" t="s">
        <v>311</v>
      </c>
      <c r="B11395" t="s">
        <v>314</v>
      </c>
      <c r="C11395" t="s">
        <v>379</v>
      </c>
      <c r="D11395" s="34">
        <v>45992</v>
      </c>
      <c r="E11395">
        <v>457.23</v>
      </c>
      <c r="F11395" s="24">
        <v>12.75</v>
      </c>
      <c r="G11395" s="24">
        <f t="shared" ref="G11395:G11458" si="178">SUM(E11395:F11395)</f>
        <v>469.98</v>
      </c>
    </row>
    <row r="11396" spans="1:7" x14ac:dyDescent="0.25">
      <c r="A11396" t="s">
        <v>311</v>
      </c>
      <c r="B11396" t="s">
        <v>314</v>
      </c>
      <c r="C11396" t="s">
        <v>380</v>
      </c>
      <c r="D11396" s="34">
        <v>45992</v>
      </c>
      <c r="E11396">
        <v>457.23</v>
      </c>
      <c r="F11396" s="24">
        <v>12.75</v>
      </c>
      <c r="G11396" s="24">
        <f t="shared" si="178"/>
        <v>469.98</v>
      </c>
    </row>
    <row r="11397" spans="1:7" x14ac:dyDescent="0.25">
      <c r="A11397" t="s">
        <v>311</v>
      </c>
      <c r="B11397" t="s">
        <v>314</v>
      </c>
      <c r="C11397" t="s">
        <v>381</v>
      </c>
      <c r="D11397" s="34">
        <v>45992</v>
      </c>
      <c r="E11397">
        <v>457.23</v>
      </c>
      <c r="F11397" s="24">
        <v>12.75</v>
      </c>
      <c r="G11397" s="24">
        <f t="shared" si="178"/>
        <v>469.98</v>
      </c>
    </row>
    <row r="11398" spans="1:7" x14ac:dyDescent="0.25">
      <c r="A11398" t="s">
        <v>311</v>
      </c>
      <c r="B11398" t="s">
        <v>314</v>
      </c>
      <c r="C11398" t="s">
        <v>382</v>
      </c>
      <c r="D11398" s="34">
        <v>45992</v>
      </c>
      <c r="E11398">
        <v>457.23</v>
      </c>
      <c r="F11398" s="24">
        <v>12.75</v>
      </c>
      <c r="G11398" s="24">
        <f t="shared" si="178"/>
        <v>469.98</v>
      </c>
    </row>
    <row r="11399" spans="1:7" x14ac:dyDescent="0.25">
      <c r="A11399" t="s">
        <v>311</v>
      </c>
      <c r="B11399" t="s">
        <v>314</v>
      </c>
      <c r="C11399" t="s">
        <v>383</v>
      </c>
      <c r="D11399" s="34">
        <v>45992</v>
      </c>
      <c r="E11399">
        <v>457.23</v>
      </c>
      <c r="F11399" s="24">
        <v>12.75</v>
      </c>
      <c r="G11399" s="24">
        <f t="shared" si="178"/>
        <v>469.98</v>
      </c>
    </row>
    <row r="11400" spans="1:7" x14ac:dyDescent="0.25">
      <c r="A11400" t="s">
        <v>311</v>
      </c>
      <c r="B11400" t="s">
        <v>314</v>
      </c>
      <c r="C11400" t="s">
        <v>384</v>
      </c>
      <c r="D11400" s="34">
        <v>45992</v>
      </c>
      <c r="E11400">
        <v>457.23</v>
      </c>
      <c r="F11400" s="24">
        <v>12.75</v>
      </c>
      <c r="G11400" s="24">
        <f t="shared" si="178"/>
        <v>469.98</v>
      </c>
    </row>
    <row r="11401" spans="1:7" x14ac:dyDescent="0.25">
      <c r="A11401" t="s">
        <v>311</v>
      </c>
      <c r="B11401" t="s">
        <v>314</v>
      </c>
      <c r="C11401" t="s">
        <v>385</v>
      </c>
      <c r="D11401" s="34">
        <v>45992</v>
      </c>
      <c r="E11401">
        <v>457.23</v>
      </c>
      <c r="F11401" s="24">
        <v>12.75</v>
      </c>
      <c r="G11401" s="24">
        <f t="shared" si="178"/>
        <v>469.98</v>
      </c>
    </row>
    <row r="11402" spans="1:7" x14ac:dyDescent="0.25">
      <c r="A11402" t="s">
        <v>311</v>
      </c>
      <c r="B11402" t="s">
        <v>314</v>
      </c>
      <c r="C11402" t="s">
        <v>386</v>
      </c>
      <c r="D11402" s="34">
        <v>45992</v>
      </c>
      <c r="E11402">
        <v>457.23</v>
      </c>
      <c r="F11402" s="24">
        <v>12.75</v>
      </c>
      <c r="G11402" s="24">
        <f t="shared" si="178"/>
        <v>469.98</v>
      </c>
    </row>
    <row r="11403" spans="1:7" x14ac:dyDescent="0.25">
      <c r="A11403" t="s">
        <v>311</v>
      </c>
      <c r="B11403" t="s">
        <v>314</v>
      </c>
      <c r="C11403" t="s">
        <v>387</v>
      </c>
      <c r="D11403" s="34">
        <v>45992</v>
      </c>
      <c r="E11403">
        <v>457.23</v>
      </c>
      <c r="F11403" s="24">
        <v>12.75</v>
      </c>
      <c r="G11403" s="24">
        <f t="shared" si="178"/>
        <v>469.98</v>
      </c>
    </row>
    <row r="11404" spans="1:7" x14ac:dyDescent="0.25">
      <c r="A11404" t="s">
        <v>311</v>
      </c>
      <c r="B11404" t="s">
        <v>314</v>
      </c>
      <c r="C11404" t="s">
        <v>388</v>
      </c>
      <c r="D11404" s="34">
        <v>45992</v>
      </c>
      <c r="E11404">
        <v>457.23</v>
      </c>
      <c r="F11404" s="24">
        <v>12.75</v>
      </c>
      <c r="G11404" s="24">
        <f t="shared" si="178"/>
        <v>469.98</v>
      </c>
    </row>
    <row r="11405" spans="1:7" x14ac:dyDescent="0.25">
      <c r="A11405" t="s">
        <v>311</v>
      </c>
      <c r="B11405" t="s">
        <v>314</v>
      </c>
      <c r="C11405" t="s">
        <v>389</v>
      </c>
      <c r="D11405" s="34">
        <v>45992</v>
      </c>
      <c r="E11405">
        <v>457.23</v>
      </c>
      <c r="F11405" s="24">
        <v>12.75</v>
      </c>
      <c r="G11405" s="24">
        <f t="shared" si="178"/>
        <v>469.98</v>
      </c>
    </row>
    <row r="11406" spans="1:7" x14ac:dyDescent="0.25">
      <c r="A11406" t="s">
        <v>311</v>
      </c>
      <c r="B11406" t="s">
        <v>314</v>
      </c>
      <c r="C11406" t="s">
        <v>390</v>
      </c>
      <c r="D11406" s="34">
        <v>45992</v>
      </c>
      <c r="E11406">
        <v>457.23</v>
      </c>
      <c r="F11406" s="24">
        <v>12.75</v>
      </c>
      <c r="G11406" s="24">
        <f t="shared" si="178"/>
        <v>469.98</v>
      </c>
    </row>
    <row r="11407" spans="1:7" x14ac:dyDescent="0.25">
      <c r="A11407" t="s">
        <v>311</v>
      </c>
      <c r="B11407" t="s">
        <v>314</v>
      </c>
      <c r="C11407" t="s">
        <v>391</v>
      </c>
      <c r="D11407" s="34">
        <v>45992</v>
      </c>
      <c r="E11407">
        <v>457.23</v>
      </c>
      <c r="F11407" s="24">
        <v>12.75</v>
      </c>
      <c r="G11407" s="24">
        <f t="shared" si="178"/>
        <v>469.98</v>
      </c>
    </row>
    <row r="11408" spans="1:7" x14ac:dyDescent="0.25">
      <c r="A11408" t="s">
        <v>311</v>
      </c>
      <c r="B11408" t="s">
        <v>314</v>
      </c>
      <c r="C11408" t="s">
        <v>392</v>
      </c>
      <c r="D11408" s="34">
        <v>45992</v>
      </c>
      <c r="E11408">
        <v>457.23</v>
      </c>
      <c r="F11408" s="24">
        <v>12.75</v>
      </c>
      <c r="G11408" s="24">
        <f t="shared" si="178"/>
        <v>469.98</v>
      </c>
    </row>
    <row r="11409" spans="1:7" x14ac:dyDescent="0.25">
      <c r="A11409" t="s">
        <v>311</v>
      </c>
      <c r="B11409" t="s">
        <v>314</v>
      </c>
      <c r="C11409" t="s">
        <v>393</v>
      </c>
      <c r="D11409" s="34">
        <v>45992</v>
      </c>
      <c r="E11409">
        <v>457.23</v>
      </c>
      <c r="F11409" s="24">
        <v>12.75</v>
      </c>
      <c r="G11409" s="24">
        <f t="shared" si="178"/>
        <v>469.98</v>
      </c>
    </row>
    <row r="11410" spans="1:7" x14ac:dyDescent="0.25">
      <c r="A11410" t="s">
        <v>311</v>
      </c>
      <c r="B11410" t="s">
        <v>314</v>
      </c>
      <c r="C11410" t="s">
        <v>394</v>
      </c>
      <c r="D11410" s="34">
        <v>45992</v>
      </c>
      <c r="E11410">
        <v>457.23</v>
      </c>
      <c r="F11410" s="24">
        <v>12.75</v>
      </c>
      <c r="G11410" s="24">
        <f t="shared" si="178"/>
        <v>469.98</v>
      </c>
    </row>
    <row r="11411" spans="1:7" x14ac:dyDescent="0.25">
      <c r="A11411" t="s">
        <v>311</v>
      </c>
      <c r="B11411" t="s">
        <v>314</v>
      </c>
      <c r="C11411" t="s">
        <v>395</v>
      </c>
      <c r="D11411" s="34">
        <v>45992</v>
      </c>
      <c r="E11411">
        <v>457.23</v>
      </c>
      <c r="F11411" s="24">
        <v>12.75</v>
      </c>
      <c r="G11411" s="24">
        <f t="shared" si="178"/>
        <v>469.98</v>
      </c>
    </row>
    <row r="11412" spans="1:7" x14ac:dyDescent="0.25">
      <c r="A11412" t="s">
        <v>311</v>
      </c>
      <c r="B11412" t="s">
        <v>314</v>
      </c>
      <c r="C11412" t="s">
        <v>396</v>
      </c>
      <c r="D11412" s="34">
        <v>45992</v>
      </c>
      <c r="E11412">
        <v>457.23</v>
      </c>
      <c r="F11412" s="24">
        <v>12.75</v>
      </c>
      <c r="G11412" s="24">
        <f t="shared" si="178"/>
        <v>469.98</v>
      </c>
    </row>
    <row r="11413" spans="1:7" x14ac:dyDescent="0.25">
      <c r="A11413" t="s">
        <v>311</v>
      </c>
      <c r="B11413" t="s">
        <v>314</v>
      </c>
      <c r="C11413" t="s">
        <v>397</v>
      </c>
      <c r="D11413" s="34">
        <v>45992</v>
      </c>
      <c r="E11413">
        <v>457.23</v>
      </c>
      <c r="F11413" s="24">
        <v>12.75</v>
      </c>
      <c r="G11413" s="24">
        <f t="shared" si="178"/>
        <v>469.98</v>
      </c>
    </row>
    <row r="11414" spans="1:7" x14ac:dyDescent="0.25">
      <c r="A11414" t="s">
        <v>311</v>
      </c>
      <c r="B11414" t="s">
        <v>314</v>
      </c>
      <c r="C11414" t="s">
        <v>398</v>
      </c>
      <c r="D11414" s="34">
        <v>45992</v>
      </c>
      <c r="E11414">
        <v>457.23</v>
      </c>
      <c r="F11414" s="24">
        <v>12.75</v>
      </c>
      <c r="G11414" s="24">
        <f t="shared" si="178"/>
        <v>469.98</v>
      </c>
    </row>
    <row r="11415" spans="1:7" x14ac:dyDescent="0.25">
      <c r="A11415" t="s">
        <v>311</v>
      </c>
      <c r="B11415" t="s">
        <v>314</v>
      </c>
      <c r="C11415" t="s">
        <v>399</v>
      </c>
      <c r="D11415" s="34">
        <v>45992</v>
      </c>
      <c r="E11415">
        <v>457.23</v>
      </c>
      <c r="F11415" s="24">
        <v>12.75</v>
      </c>
      <c r="G11415" s="24">
        <f t="shared" si="178"/>
        <v>469.98</v>
      </c>
    </row>
    <row r="11416" spans="1:7" x14ac:dyDescent="0.25">
      <c r="A11416" t="s">
        <v>311</v>
      </c>
      <c r="B11416" t="s">
        <v>314</v>
      </c>
      <c r="C11416" t="s">
        <v>400</v>
      </c>
      <c r="D11416" s="34">
        <v>45992</v>
      </c>
      <c r="E11416">
        <v>457.23</v>
      </c>
      <c r="F11416" s="24">
        <v>12.75</v>
      </c>
      <c r="G11416" s="24">
        <f t="shared" si="178"/>
        <v>469.98</v>
      </c>
    </row>
    <row r="11417" spans="1:7" x14ac:dyDescent="0.25">
      <c r="A11417" t="s">
        <v>311</v>
      </c>
      <c r="B11417" t="s">
        <v>314</v>
      </c>
      <c r="C11417" t="s">
        <v>401</v>
      </c>
      <c r="D11417" s="34">
        <v>45992</v>
      </c>
      <c r="E11417">
        <v>457.23</v>
      </c>
      <c r="F11417" s="24">
        <v>12.75</v>
      </c>
      <c r="G11417" s="24">
        <f t="shared" si="178"/>
        <v>469.98</v>
      </c>
    </row>
    <row r="11418" spans="1:7" x14ac:dyDescent="0.25">
      <c r="A11418" t="s">
        <v>311</v>
      </c>
      <c r="B11418" t="s">
        <v>314</v>
      </c>
      <c r="C11418" t="s">
        <v>402</v>
      </c>
      <c r="D11418" s="34">
        <v>45992</v>
      </c>
      <c r="E11418">
        <v>457.23</v>
      </c>
      <c r="F11418" s="24">
        <v>12.75</v>
      </c>
      <c r="G11418" s="24">
        <f t="shared" si="178"/>
        <v>469.98</v>
      </c>
    </row>
    <row r="11419" spans="1:7" x14ac:dyDescent="0.25">
      <c r="A11419" t="s">
        <v>311</v>
      </c>
      <c r="B11419" t="s">
        <v>314</v>
      </c>
      <c r="C11419" t="s">
        <v>403</v>
      </c>
      <c r="D11419" s="34">
        <v>45992</v>
      </c>
      <c r="E11419">
        <v>457.23</v>
      </c>
      <c r="F11419" s="24">
        <v>12.75</v>
      </c>
      <c r="G11419" s="24">
        <f t="shared" si="178"/>
        <v>469.98</v>
      </c>
    </row>
    <row r="11420" spans="1:7" x14ac:dyDescent="0.25">
      <c r="A11420" t="s">
        <v>311</v>
      </c>
      <c r="B11420" t="s">
        <v>314</v>
      </c>
      <c r="C11420" t="s">
        <v>404</v>
      </c>
      <c r="D11420" s="34">
        <v>45992</v>
      </c>
      <c r="E11420">
        <v>457.23</v>
      </c>
      <c r="F11420" s="24">
        <v>12.75</v>
      </c>
      <c r="G11420" s="24">
        <f t="shared" si="178"/>
        <v>469.98</v>
      </c>
    </row>
    <row r="11421" spans="1:7" x14ac:dyDescent="0.25">
      <c r="A11421" t="s">
        <v>311</v>
      </c>
      <c r="B11421" t="s">
        <v>314</v>
      </c>
      <c r="C11421" t="s">
        <v>405</v>
      </c>
      <c r="D11421" s="34">
        <v>45992</v>
      </c>
      <c r="E11421">
        <v>457.23</v>
      </c>
      <c r="F11421" s="24">
        <v>12.75</v>
      </c>
      <c r="G11421" s="24">
        <f t="shared" si="178"/>
        <v>469.98</v>
      </c>
    </row>
    <row r="11422" spans="1:7" x14ac:dyDescent="0.25">
      <c r="A11422" t="s">
        <v>311</v>
      </c>
      <c r="B11422" t="s">
        <v>314</v>
      </c>
      <c r="C11422" t="s">
        <v>406</v>
      </c>
      <c r="D11422" s="34">
        <v>45992</v>
      </c>
      <c r="E11422">
        <v>457.23</v>
      </c>
      <c r="F11422" s="24">
        <v>12.75</v>
      </c>
      <c r="G11422" s="24">
        <f t="shared" si="178"/>
        <v>469.98</v>
      </c>
    </row>
    <row r="11423" spans="1:7" x14ac:dyDescent="0.25">
      <c r="A11423" t="s">
        <v>311</v>
      </c>
      <c r="B11423" t="s">
        <v>314</v>
      </c>
      <c r="C11423" t="s">
        <v>407</v>
      </c>
      <c r="D11423" s="34">
        <v>45992</v>
      </c>
      <c r="E11423">
        <v>457.23</v>
      </c>
      <c r="F11423" s="24">
        <v>12.75</v>
      </c>
      <c r="G11423" s="24">
        <f t="shared" si="178"/>
        <v>469.98</v>
      </c>
    </row>
    <row r="11424" spans="1:7" x14ac:dyDescent="0.25">
      <c r="A11424" t="s">
        <v>311</v>
      </c>
      <c r="B11424" t="s">
        <v>314</v>
      </c>
      <c r="C11424" t="s">
        <v>408</v>
      </c>
      <c r="D11424" s="34">
        <v>45992</v>
      </c>
      <c r="E11424">
        <v>457.23</v>
      </c>
      <c r="F11424" s="24">
        <v>12.75</v>
      </c>
      <c r="G11424" s="24">
        <f t="shared" si="178"/>
        <v>469.98</v>
      </c>
    </row>
    <row r="11425" spans="1:7" x14ac:dyDescent="0.25">
      <c r="A11425" t="s">
        <v>311</v>
      </c>
      <c r="B11425" t="s">
        <v>314</v>
      </c>
      <c r="C11425" t="s">
        <v>409</v>
      </c>
      <c r="D11425" s="34">
        <v>45992</v>
      </c>
      <c r="E11425">
        <v>457.23</v>
      </c>
      <c r="F11425" s="24">
        <v>12.75</v>
      </c>
      <c r="G11425" s="24">
        <f t="shared" si="178"/>
        <v>469.98</v>
      </c>
    </row>
    <row r="11426" spans="1:7" x14ac:dyDescent="0.25">
      <c r="A11426" t="s">
        <v>311</v>
      </c>
      <c r="B11426" t="s">
        <v>314</v>
      </c>
      <c r="C11426" t="s">
        <v>410</v>
      </c>
      <c r="D11426" s="34">
        <v>45992</v>
      </c>
      <c r="E11426">
        <v>457.23</v>
      </c>
      <c r="F11426" s="24">
        <v>12.75</v>
      </c>
      <c r="G11426" s="24">
        <f t="shared" si="178"/>
        <v>469.98</v>
      </c>
    </row>
    <row r="11427" spans="1:7" x14ac:dyDescent="0.25">
      <c r="A11427" t="s">
        <v>311</v>
      </c>
      <c r="B11427" t="s">
        <v>314</v>
      </c>
      <c r="C11427" t="s">
        <v>411</v>
      </c>
      <c r="D11427" s="34">
        <v>45992</v>
      </c>
      <c r="E11427">
        <v>457.23</v>
      </c>
      <c r="F11427" s="24">
        <v>12.75</v>
      </c>
      <c r="G11427" s="24">
        <f t="shared" si="178"/>
        <v>469.98</v>
      </c>
    </row>
    <row r="11428" spans="1:7" x14ac:dyDescent="0.25">
      <c r="A11428" t="s">
        <v>311</v>
      </c>
      <c r="B11428" t="s">
        <v>314</v>
      </c>
      <c r="C11428" t="s">
        <v>412</v>
      </c>
      <c r="D11428" s="34">
        <v>45992</v>
      </c>
      <c r="E11428">
        <v>457.23</v>
      </c>
      <c r="F11428" s="24">
        <v>12.75</v>
      </c>
      <c r="G11428" s="24">
        <f t="shared" si="178"/>
        <v>469.98</v>
      </c>
    </row>
    <row r="11429" spans="1:7" x14ac:dyDescent="0.25">
      <c r="A11429" t="s">
        <v>311</v>
      </c>
      <c r="B11429" t="s">
        <v>314</v>
      </c>
      <c r="C11429" t="s">
        <v>413</v>
      </c>
      <c r="D11429" s="34">
        <v>45992</v>
      </c>
      <c r="E11429">
        <v>457.23</v>
      </c>
      <c r="F11429" s="24">
        <v>12.75</v>
      </c>
      <c r="G11429" s="24">
        <f t="shared" si="178"/>
        <v>469.98</v>
      </c>
    </row>
    <row r="11430" spans="1:7" x14ac:dyDescent="0.25">
      <c r="A11430" t="s">
        <v>311</v>
      </c>
      <c r="B11430" t="s">
        <v>314</v>
      </c>
      <c r="C11430" t="s">
        <v>414</v>
      </c>
      <c r="D11430" s="34">
        <v>45992</v>
      </c>
      <c r="E11430">
        <v>457.23</v>
      </c>
      <c r="F11430" s="24">
        <v>12.75</v>
      </c>
      <c r="G11430" s="24">
        <f t="shared" si="178"/>
        <v>469.98</v>
      </c>
    </row>
    <row r="11431" spans="1:7" x14ac:dyDescent="0.25">
      <c r="A11431" t="s">
        <v>311</v>
      </c>
      <c r="B11431" t="s">
        <v>314</v>
      </c>
      <c r="C11431" t="s">
        <v>415</v>
      </c>
      <c r="D11431" s="34">
        <v>45992</v>
      </c>
      <c r="E11431">
        <v>457.23</v>
      </c>
      <c r="F11431" s="24">
        <v>12.75</v>
      </c>
      <c r="G11431" s="24">
        <f t="shared" si="178"/>
        <v>469.98</v>
      </c>
    </row>
    <row r="11432" spans="1:7" x14ac:dyDescent="0.25">
      <c r="A11432" t="s">
        <v>311</v>
      </c>
      <c r="B11432" t="s">
        <v>314</v>
      </c>
      <c r="C11432" t="s">
        <v>416</v>
      </c>
      <c r="D11432" s="34">
        <v>45992</v>
      </c>
      <c r="E11432">
        <v>457.23</v>
      </c>
      <c r="F11432" s="24">
        <v>12.75</v>
      </c>
      <c r="G11432" s="24">
        <f t="shared" si="178"/>
        <v>469.98</v>
      </c>
    </row>
    <row r="11433" spans="1:7" x14ac:dyDescent="0.25">
      <c r="A11433" t="s">
        <v>311</v>
      </c>
      <c r="B11433" t="s">
        <v>314</v>
      </c>
      <c r="C11433" t="s">
        <v>417</v>
      </c>
      <c r="D11433" s="34">
        <v>45992</v>
      </c>
      <c r="E11433">
        <v>457.23</v>
      </c>
      <c r="F11433" s="24">
        <v>12.75</v>
      </c>
      <c r="G11433" s="24">
        <f t="shared" si="178"/>
        <v>469.98</v>
      </c>
    </row>
    <row r="11434" spans="1:7" x14ac:dyDescent="0.25">
      <c r="A11434" t="s">
        <v>311</v>
      </c>
      <c r="B11434" t="s">
        <v>314</v>
      </c>
      <c r="C11434" t="s">
        <v>418</v>
      </c>
      <c r="D11434" s="34">
        <v>45992</v>
      </c>
      <c r="E11434">
        <v>457.23</v>
      </c>
      <c r="F11434" s="24">
        <v>12.75</v>
      </c>
      <c r="G11434" s="24">
        <f t="shared" si="178"/>
        <v>469.98</v>
      </c>
    </row>
    <row r="11435" spans="1:7" x14ac:dyDescent="0.25">
      <c r="A11435" t="s">
        <v>311</v>
      </c>
      <c r="B11435" t="s">
        <v>314</v>
      </c>
      <c r="C11435" t="s">
        <v>419</v>
      </c>
      <c r="D11435" s="34">
        <v>45992</v>
      </c>
      <c r="E11435">
        <v>457.23</v>
      </c>
      <c r="F11435" s="24">
        <v>12.75</v>
      </c>
      <c r="G11435" s="24">
        <f t="shared" si="178"/>
        <v>469.98</v>
      </c>
    </row>
    <row r="11436" spans="1:7" x14ac:dyDescent="0.25">
      <c r="A11436" t="s">
        <v>311</v>
      </c>
      <c r="B11436" t="s">
        <v>314</v>
      </c>
      <c r="C11436" t="s">
        <v>420</v>
      </c>
      <c r="D11436" s="34">
        <v>45992</v>
      </c>
      <c r="E11436">
        <v>457.23</v>
      </c>
      <c r="F11436" s="24">
        <v>12.75</v>
      </c>
      <c r="G11436" s="24">
        <f t="shared" si="178"/>
        <v>469.98</v>
      </c>
    </row>
    <row r="11437" spans="1:7" x14ac:dyDescent="0.25">
      <c r="A11437" t="s">
        <v>311</v>
      </c>
      <c r="B11437" t="s">
        <v>314</v>
      </c>
      <c r="C11437" t="s">
        <v>421</v>
      </c>
      <c r="D11437" s="34">
        <v>45992</v>
      </c>
      <c r="E11437">
        <v>457.23</v>
      </c>
      <c r="F11437" s="24">
        <v>12.75</v>
      </c>
      <c r="G11437" s="24">
        <f t="shared" si="178"/>
        <v>469.98</v>
      </c>
    </row>
    <row r="11438" spans="1:7" x14ac:dyDescent="0.25">
      <c r="A11438" t="s">
        <v>311</v>
      </c>
      <c r="B11438" t="s">
        <v>314</v>
      </c>
      <c r="C11438" t="s">
        <v>422</v>
      </c>
      <c r="D11438" s="34">
        <v>45992</v>
      </c>
      <c r="E11438">
        <v>457.23</v>
      </c>
      <c r="F11438" s="24">
        <v>12.75</v>
      </c>
      <c r="G11438" s="24">
        <f t="shared" si="178"/>
        <v>469.98</v>
      </c>
    </row>
    <row r="11439" spans="1:7" x14ac:dyDescent="0.25">
      <c r="A11439" t="s">
        <v>311</v>
      </c>
      <c r="B11439" t="s">
        <v>314</v>
      </c>
      <c r="C11439" t="s">
        <v>423</v>
      </c>
      <c r="D11439" s="34">
        <v>45992</v>
      </c>
      <c r="E11439">
        <v>457.23</v>
      </c>
      <c r="F11439" s="24">
        <v>12.75</v>
      </c>
      <c r="G11439" s="24">
        <f t="shared" si="178"/>
        <v>469.98</v>
      </c>
    </row>
    <row r="11440" spans="1:7" x14ac:dyDescent="0.25">
      <c r="A11440" t="s">
        <v>311</v>
      </c>
      <c r="B11440" t="s">
        <v>314</v>
      </c>
      <c r="C11440" t="s">
        <v>424</v>
      </c>
      <c r="D11440" s="34">
        <v>45992</v>
      </c>
      <c r="E11440">
        <v>457.23</v>
      </c>
      <c r="F11440" s="24">
        <v>12.75</v>
      </c>
      <c r="G11440" s="24">
        <f t="shared" si="178"/>
        <v>469.98</v>
      </c>
    </row>
    <row r="11441" spans="1:7" x14ac:dyDescent="0.25">
      <c r="A11441" t="s">
        <v>311</v>
      </c>
      <c r="B11441" t="s">
        <v>314</v>
      </c>
      <c r="C11441" t="s">
        <v>425</v>
      </c>
      <c r="D11441" s="34">
        <v>45992</v>
      </c>
      <c r="E11441">
        <v>457.23</v>
      </c>
      <c r="F11441" s="24">
        <v>12.75</v>
      </c>
      <c r="G11441" s="24">
        <f t="shared" si="178"/>
        <v>469.98</v>
      </c>
    </row>
    <row r="11442" spans="1:7" x14ac:dyDescent="0.25">
      <c r="A11442" t="s">
        <v>311</v>
      </c>
      <c r="B11442" t="s">
        <v>314</v>
      </c>
      <c r="C11442" t="s">
        <v>426</v>
      </c>
      <c r="D11442" s="34">
        <v>45992</v>
      </c>
      <c r="E11442">
        <v>458.72</v>
      </c>
      <c r="F11442" s="24">
        <v>12.79</v>
      </c>
      <c r="G11442" s="24">
        <f t="shared" si="178"/>
        <v>471.51000000000005</v>
      </c>
    </row>
    <row r="11443" spans="1:7" x14ac:dyDescent="0.25">
      <c r="A11443" t="s">
        <v>311</v>
      </c>
      <c r="B11443" t="s">
        <v>314</v>
      </c>
      <c r="C11443" t="s">
        <v>427</v>
      </c>
      <c r="D11443" s="34">
        <v>45992</v>
      </c>
      <c r="E11443">
        <v>457.23</v>
      </c>
      <c r="F11443" s="24">
        <v>12.75</v>
      </c>
      <c r="G11443" s="24">
        <f t="shared" si="178"/>
        <v>469.98</v>
      </c>
    </row>
    <row r="11444" spans="1:7" x14ac:dyDescent="0.25">
      <c r="A11444" t="s">
        <v>311</v>
      </c>
      <c r="B11444" t="s">
        <v>314</v>
      </c>
      <c r="C11444" t="s">
        <v>428</v>
      </c>
      <c r="D11444" s="34">
        <v>45992</v>
      </c>
      <c r="E11444">
        <v>457.23</v>
      </c>
      <c r="F11444" s="24">
        <v>12.75</v>
      </c>
      <c r="G11444" s="24">
        <f t="shared" si="178"/>
        <v>469.98</v>
      </c>
    </row>
    <row r="11445" spans="1:7" x14ac:dyDescent="0.25">
      <c r="A11445" t="s">
        <v>311</v>
      </c>
      <c r="B11445" t="s">
        <v>314</v>
      </c>
      <c r="C11445" t="s">
        <v>429</v>
      </c>
      <c r="D11445" s="34">
        <v>45992</v>
      </c>
      <c r="E11445">
        <v>457.23</v>
      </c>
      <c r="F11445" s="24">
        <v>12.75</v>
      </c>
      <c r="G11445" s="24">
        <f t="shared" si="178"/>
        <v>469.98</v>
      </c>
    </row>
    <row r="11446" spans="1:7" x14ac:dyDescent="0.25">
      <c r="A11446" t="s">
        <v>311</v>
      </c>
      <c r="B11446" t="s">
        <v>314</v>
      </c>
      <c r="C11446" t="s">
        <v>430</v>
      </c>
      <c r="D11446" s="34">
        <v>45992</v>
      </c>
      <c r="E11446">
        <v>458.72</v>
      </c>
      <c r="F11446" s="24">
        <v>12.79</v>
      </c>
      <c r="G11446" s="24">
        <f t="shared" si="178"/>
        <v>471.51000000000005</v>
      </c>
    </row>
    <row r="11447" spans="1:7" x14ac:dyDescent="0.25">
      <c r="A11447" t="s">
        <v>311</v>
      </c>
      <c r="B11447" t="s">
        <v>314</v>
      </c>
      <c r="C11447" t="s">
        <v>431</v>
      </c>
      <c r="D11447" s="34">
        <v>45992</v>
      </c>
      <c r="E11447">
        <v>458.72</v>
      </c>
      <c r="F11447" s="24">
        <v>12.79</v>
      </c>
      <c r="G11447" s="24">
        <f t="shared" si="178"/>
        <v>471.51000000000005</v>
      </c>
    </row>
    <row r="11448" spans="1:7" x14ac:dyDescent="0.25">
      <c r="A11448" t="s">
        <v>311</v>
      </c>
      <c r="B11448" t="s">
        <v>314</v>
      </c>
      <c r="C11448" t="s">
        <v>432</v>
      </c>
      <c r="D11448" s="34">
        <v>45992</v>
      </c>
      <c r="E11448">
        <v>458.72</v>
      </c>
      <c r="F11448" s="24">
        <v>12.79</v>
      </c>
      <c r="G11448" s="24">
        <f t="shared" si="178"/>
        <v>471.51000000000005</v>
      </c>
    </row>
    <row r="11449" spans="1:7" x14ac:dyDescent="0.25">
      <c r="A11449" t="s">
        <v>311</v>
      </c>
      <c r="B11449" t="s">
        <v>314</v>
      </c>
      <c r="C11449" t="s">
        <v>433</v>
      </c>
      <c r="D11449" s="34">
        <v>45992</v>
      </c>
      <c r="E11449">
        <v>458.72</v>
      </c>
      <c r="F11449" s="24">
        <v>12.79</v>
      </c>
      <c r="G11449" s="24">
        <f t="shared" si="178"/>
        <v>471.51000000000005</v>
      </c>
    </row>
    <row r="11450" spans="1:7" x14ac:dyDescent="0.25">
      <c r="A11450" t="s">
        <v>311</v>
      </c>
      <c r="B11450" t="s">
        <v>314</v>
      </c>
      <c r="C11450" t="s">
        <v>434</v>
      </c>
      <c r="D11450" s="34">
        <v>45992</v>
      </c>
      <c r="E11450">
        <v>458.72</v>
      </c>
      <c r="F11450" s="24">
        <v>12.79</v>
      </c>
      <c r="G11450" s="24">
        <f t="shared" si="178"/>
        <v>471.51000000000005</v>
      </c>
    </row>
    <row r="11451" spans="1:7" x14ac:dyDescent="0.25">
      <c r="A11451" t="s">
        <v>311</v>
      </c>
      <c r="B11451" t="s">
        <v>314</v>
      </c>
      <c r="C11451" t="s">
        <v>435</v>
      </c>
      <c r="D11451" s="34">
        <v>45992</v>
      </c>
      <c r="E11451">
        <v>458.72</v>
      </c>
      <c r="F11451" s="24">
        <v>12.79</v>
      </c>
      <c r="G11451" s="24">
        <f t="shared" si="178"/>
        <v>471.51000000000005</v>
      </c>
    </row>
    <row r="11452" spans="1:7" x14ac:dyDescent="0.25">
      <c r="A11452" t="s">
        <v>311</v>
      </c>
      <c r="B11452" t="s">
        <v>314</v>
      </c>
      <c r="C11452" t="s">
        <v>436</v>
      </c>
      <c r="D11452" s="34">
        <v>45992</v>
      </c>
      <c r="E11452">
        <v>458.72</v>
      </c>
      <c r="F11452" s="24">
        <v>12.79</v>
      </c>
      <c r="G11452" s="24">
        <f t="shared" si="178"/>
        <v>471.51000000000005</v>
      </c>
    </row>
    <row r="11453" spans="1:7" x14ac:dyDescent="0.25">
      <c r="A11453" t="s">
        <v>311</v>
      </c>
      <c r="B11453" t="s">
        <v>314</v>
      </c>
      <c r="C11453" t="s">
        <v>437</v>
      </c>
      <c r="D11453" s="34">
        <v>45992</v>
      </c>
      <c r="E11453">
        <v>458.72</v>
      </c>
      <c r="F11453" s="24">
        <v>12.79</v>
      </c>
      <c r="G11453" s="24">
        <f t="shared" si="178"/>
        <v>471.51000000000005</v>
      </c>
    </row>
    <row r="11454" spans="1:7" x14ac:dyDescent="0.25">
      <c r="A11454" t="s">
        <v>311</v>
      </c>
      <c r="B11454" t="s">
        <v>314</v>
      </c>
      <c r="C11454" t="s">
        <v>438</v>
      </c>
      <c r="D11454" s="34">
        <v>45992</v>
      </c>
      <c r="E11454">
        <v>458.72</v>
      </c>
      <c r="F11454" s="24">
        <v>12.79</v>
      </c>
      <c r="G11454" s="24">
        <f t="shared" si="178"/>
        <v>471.51000000000005</v>
      </c>
    </row>
    <row r="11455" spans="1:7" x14ac:dyDescent="0.25">
      <c r="A11455" t="s">
        <v>311</v>
      </c>
      <c r="B11455" t="s">
        <v>314</v>
      </c>
      <c r="C11455" t="s">
        <v>439</v>
      </c>
      <c r="D11455" s="34">
        <v>45992</v>
      </c>
      <c r="E11455">
        <v>458.72</v>
      </c>
      <c r="F11455" s="24">
        <v>12.79</v>
      </c>
      <c r="G11455" s="24">
        <f t="shared" si="178"/>
        <v>471.51000000000005</v>
      </c>
    </row>
    <row r="11456" spans="1:7" x14ac:dyDescent="0.25">
      <c r="A11456" t="s">
        <v>311</v>
      </c>
      <c r="B11456" t="s">
        <v>314</v>
      </c>
      <c r="C11456" t="s">
        <v>440</v>
      </c>
      <c r="D11456" s="34">
        <v>45992</v>
      </c>
      <c r="E11456">
        <v>458.72</v>
      </c>
      <c r="F11456" s="24">
        <v>12.79</v>
      </c>
      <c r="G11456" s="24">
        <f t="shared" si="178"/>
        <v>471.51000000000005</v>
      </c>
    </row>
    <row r="11457" spans="1:7" x14ac:dyDescent="0.25">
      <c r="A11457" t="s">
        <v>311</v>
      </c>
      <c r="B11457" t="s">
        <v>314</v>
      </c>
      <c r="C11457" t="s">
        <v>441</v>
      </c>
      <c r="D11457" s="34">
        <v>45992</v>
      </c>
      <c r="E11457">
        <v>458.72</v>
      </c>
      <c r="F11457" s="24">
        <v>12.79</v>
      </c>
      <c r="G11457" s="24">
        <f t="shared" si="178"/>
        <v>471.51000000000005</v>
      </c>
    </row>
    <row r="11458" spans="1:7" x14ac:dyDescent="0.25">
      <c r="A11458" t="s">
        <v>311</v>
      </c>
      <c r="B11458" t="s">
        <v>314</v>
      </c>
      <c r="C11458" t="s">
        <v>442</v>
      </c>
      <c r="D11458" s="34">
        <v>45992</v>
      </c>
      <c r="E11458">
        <v>458.72</v>
      </c>
      <c r="F11458" s="24">
        <v>12.79</v>
      </c>
      <c r="G11458" s="24">
        <f t="shared" si="178"/>
        <v>471.51000000000005</v>
      </c>
    </row>
    <row r="11459" spans="1:7" x14ac:dyDescent="0.25">
      <c r="A11459" t="s">
        <v>311</v>
      </c>
      <c r="B11459" t="s">
        <v>314</v>
      </c>
      <c r="C11459" t="s">
        <v>443</v>
      </c>
      <c r="D11459" s="34">
        <v>45992</v>
      </c>
      <c r="E11459">
        <v>458.72</v>
      </c>
      <c r="F11459" s="24">
        <v>12.79</v>
      </c>
      <c r="G11459" s="24">
        <f t="shared" ref="G11459:G11522" si="179">SUM(E11459:F11459)</f>
        <v>471.51000000000005</v>
      </c>
    </row>
    <row r="11460" spans="1:7" x14ac:dyDescent="0.25">
      <c r="A11460" t="s">
        <v>311</v>
      </c>
      <c r="B11460" t="s">
        <v>314</v>
      </c>
      <c r="C11460" t="s">
        <v>444</v>
      </c>
      <c r="D11460" s="34">
        <v>45992</v>
      </c>
      <c r="E11460">
        <v>458.72</v>
      </c>
      <c r="F11460" s="24">
        <v>12.79</v>
      </c>
      <c r="G11460" s="24">
        <f t="shared" si="179"/>
        <v>471.51000000000005</v>
      </c>
    </row>
    <row r="11461" spans="1:7" x14ac:dyDescent="0.25">
      <c r="A11461" t="s">
        <v>311</v>
      </c>
      <c r="B11461" t="s">
        <v>314</v>
      </c>
      <c r="C11461" t="s">
        <v>445</v>
      </c>
      <c r="D11461" s="34">
        <v>45992</v>
      </c>
      <c r="E11461">
        <v>458.72</v>
      </c>
      <c r="F11461" s="24">
        <v>12.79</v>
      </c>
      <c r="G11461" s="24">
        <f t="shared" si="179"/>
        <v>471.51000000000005</v>
      </c>
    </row>
    <row r="11462" spans="1:7" x14ac:dyDescent="0.25">
      <c r="A11462" t="s">
        <v>311</v>
      </c>
      <c r="B11462" t="s">
        <v>314</v>
      </c>
      <c r="C11462" t="s">
        <v>446</v>
      </c>
      <c r="D11462" s="34">
        <v>45992</v>
      </c>
      <c r="E11462">
        <v>458.72</v>
      </c>
      <c r="F11462" s="24">
        <v>12.79</v>
      </c>
      <c r="G11462" s="24">
        <f t="shared" si="179"/>
        <v>471.51000000000005</v>
      </c>
    </row>
    <row r="11463" spans="1:7" x14ac:dyDescent="0.25">
      <c r="A11463" t="s">
        <v>311</v>
      </c>
      <c r="B11463" t="s">
        <v>314</v>
      </c>
      <c r="C11463" t="s">
        <v>447</v>
      </c>
      <c r="D11463" s="34">
        <v>45992</v>
      </c>
      <c r="E11463">
        <v>458.72</v>
      </c>
      <c r="F11463" s="24">
        <v>12.79</v>
      </c>
      <c r="G11463" s="24">
        <f t="shared" si="179"/>
        <v>471.51000000000005</v>
      </c>
    </row>
    <row r="11464" spans="1:7" x14ac:dyDescent="0.25">
      <c r="A11464" t="s">
        <v>311</v>
      </c>
      <c r="B11464" t="s">
        <v>314</v>
      </c>
      <c r="C11464" t="s">
        <v>448</v>
      </c>
      <c r="D11464" s="34">
        <v>45992</v>
      </c>
      <c r="E11464">
        <v>458.72</v>
      </c>
      <c r="F11464" s="24">
        <v>12.79</v>
      </c>
      <c r="G11464" s="24">
        <f t="shared" si="179"/>
        <v>471.51000000000005</v>
      </c>
    </row>
    <row r="11465" spans="1:7" x14ac:dyDescent="0.25">
      <c r="A11465" t="s">
        <v>311</v>
      </c>
      <c r="B11465" t="s">
        <v>314</v>
      </c>
      <c r="C11465" t="s">
        <v>449</v>
      </c>
      <c r="D11465" s="34">
        <v>45992</v>
      </c>
      <c r="E11465">
        <v>458.72</v>
      </c>
      <c r="F11465" s="24">
        <v>12.79</v>
      </c>
      <c r="G11465" s="24">
        <f t="shared" si="179"/>
        <v>471.51000000000005</v>
      </c>
    </row>
    <row r="11466" spans="1:7" x14ac:dyDescent="0.25">
      <c r="A11466" t="s">
        <v>311</v>
      </c>
      <c r="B11466" t="s">
        <v>314</v>
      </c>
      <c r="C11466" t="s">
        <v>450</v>
      </c>
      <c r="D11466" s="34">
        <v>45992</v>
      </c>
      <c r="E11466">
        <v>458.72</v>
      </c>
      <c r="F11466" s="24">
        <v>12.79</v>
      </c>
      <c r="G11466" s="24">
        <f t="shared" si="179"/>
        <v>471.51000000000005</v>
      </c>
    </row>
    <row r="11467" spans="1:7" x14ac:dyDescent="0.25">
      <c r="A11467" t="s">
        <v>311</v>
      </c>
      <c r="B11467" t="s">
        <v>314</v>
      </c>
      <c r="C11467" t="s">
        <v>451</v>
      </c>
      <c r="D11467" s="34">
        <v>45992</v>
      </c>
      <c r="E11467">
        <v>458.72</v>
      </c>
      <c r="F11467" s="24">
        <v>12.79</v>
      </c>
      <c r="G11467" s="24">
        <f t="shared" si="179"/>
        <v>471.51000000000005</v>
      </c>
    </row>
    <row r="11468" spans="1:7" x14ac:dyDescent="0.25">
      <c r="A11468" t="s">
        <v>311</v>
      </c>
      <c r="B11468" t="s">
        <v>314</v>
      </c>
      <c r="C11468" t="s">
        <v>452</v>
      </c>
      <c r="D11468" s="34">
        <v>45992</v>
      </c>
      <c r="E11468">
        <v>458.72</v>
      </c>
      <c r="F11468" s="24">
        <v>12.79</v>
      </c>
      <c r="G11468" s="24">
        <f t="shared" si="179"/>
        <v>471.51000000000005</v>
      </c>
    </row>
    <row r="11469" spans="1:7" x14ac:dyDescent="0.25">
      <c r="A11469" t="s">
        <v>311</v>
      </c>
      <c r="B11469" t="s">
        <v>314</v>
      </c>
      <c r="C11469" t="s">
        <v>453</v>
      </c>
      <c r="D11469" s="34">
        <v>45992</v>
      </c>
      <c r="E11469">
        <v>458.72</v>
      </c>
      <c r="F11469" s="24">
        <v>12.79</v>
      </c>
      <c r="G11469" s="24">
        <f t="shared" si="179"/>
        <v>471.51000000000005</v>
      </c>
    </row>
    <row r="11470" spans="1:7" x14ac:dyDescent="0.25">
      <c r="A11470" t="s">
        <v>311</v>
      </c>
      <c r="B11470" t="s">
        <v>314</v>
      </c>
      <c r="C11470" t="s">
        <v>454</v>
      </c>
      <c r="D11470" s="34">
        <v>45992</v>
      </c>
      <c r="E11470">
        <v>458.72</v>
      </c>
      <c r="F11470" s="24">
        <v>12.79</v>
      </c>
      <c r="G11470" s="24">
        <f t="shared" si="179"/>
        <v>471.51000000000005</v>
      </c>
    </row>
    <row r="11471" spans="1:7" x14ac:dyDescent="0.25">
      <c r="A11471" t="s">
        <v>311</v>
      </c>
      <c r="B11471" t="s">
        <v>314</v>
      </c>
      <c r="C11471" t="s">
        <v>455</v>
      </c>
      <c r="D11471" s="34">
        <v>45992</v>
      </c>
      <c r="E11471">
        <v>458.72</v>
      </c>
      <c r="F11471" s="24">
        <v>12.79</v>
      </c>
      <c r="G11471" s="24">
        <f t="shared" si="179"/>
        <v>471.51000000000005</v>
      </c>
    </row>
    <row r="11472" spans="1:7" x14ac:dyDescent="0.25">
      <c r="A11472" t="s">
        <v>311</v>
      </c>
      <c r="B11472" t="s">
        <v>314</v>
      </c>
      <c r="C11472" t="s">
        <v>456</v>
      </c>
      <c r="D11472" s="34">
        <v>45992</v>
      </c>
      <c r="E11472">
        <v>458.72</v>
      </c>
      <c r="F11472" s="24">
        <v>12.79</v>
      </c>
      <c r="G11472" s="24">
        <f t="shared" si="179"/>
        <v>471.51000000000005</v>
      </c>
    </row>
    <row r="11473" spans="1:7" x14ac:dyDescent="0.25">
      <c r="A11473" t="s">
        <v>311</v>
      </c>
      <c r="B11473" t="s">
        <v>314</v>
      </c>
      <c r="C11473" t="s">
        <v>457</v>
      </c>
      <c r="D11473" s="34">
        <v>45992</v>
      </c>
      <c r="E11473">
        <v>458.72</v>
      </c>
      <c r="F11473" s="24">
        <v>12.79</v>
      </c>
      <c r="G11473" s="24">
        <f t="shared" si="179"/>
        <v>471.51000000000005</v>
      </c>
    </row>
    <row r="11474" spans="1:7" x14ac:dyDescent="0.25">
      <c r="A11474" t="s">
        <v>311</v>
      </c>
      <c r="B11474" t="s">
        <v>314</v>
      </c>
      <c r="C11474" t="s">
        <v>458</v>
      </c>
      <c r="D11474" s="34">
        <v>45992</v>
      </c>
      <c r="E11474">
        <v>458.72</v>
      </c>
      <c r="F11474" s="24">
        <v>12.79</v>
      </c>
      <c r="G11474" s="24">
        <f t="shared" si="179"/>
        <v>471.51000000000005</v>
      </c>
    </row>
    <row r="11475" spans="1:7" x14ac:dyDescent="0.25">
      <c r="A11475" t="s">
        <v>311</v>
      </c>
      <c r="B11475" t="s">
        <v>314</v>
      </c>
      <c r="C11475" t="s">
        <v>459</v>
      </c>
      <c r="D11475" s="34">
        <v>45992</v>
      </c>
      <c r="E11475">
        <v>458.72</v>
      </c>
      <c r="F11475" s="24">
        <v>12.79</v>
      </c>
      <c r="G11475" s="24">
        <f t="shared" si="179"/>
        <v>471.51000000000005</v>
      </c>
    </row>
    <row r="11476" spans="1:7" x14ac:dyDescent="0.25">
      <c r="A11476" t="s">
        <v>311</v>
      </c>
      <c r="B11476" t="s">
        <v>314</v>
      </c>
      <c r="C11476" t="s">
        <v>460</v>
      </c>
      <c r="D11476" s="34">
        <v>45992</v>
      </c>
      <c r="E11476">
        <v>458.72</v>
      </c>
      <c r="F11476" s="24">
        <v>12.79</v>
      </c>
      <c r="G11476" s="24">
        <f t="shared" si="179"/>
        <v>471.51000000000005</v>
      </c>
    </row>
    <row r="11477" spans="1:7" x14ac:dyDescent="0.25">
      <c r="A11477" t="s">
        <v>311</v>
      </c>
      <c r="B11477" t="s">
        <v>314</v>
      </c>
      <c r="C11477" t="s">
        <v>461</v>
      </c>
      <c r="D11477" s="34">
        <v>45992</v>
      </c>
      <c r="E11477">
        <v>458.72</v>
      </c>
      <c r="F11477" s="24">
        <v>12.79</v>
      </c>
      <c r="G11477" s="24">
        <f t="shared" si="179"/>
        <v>471.51000000000005</v>
      </c>
    </row>
    <row r="11478" spans="1:7" x14ac:dyDescent="0.25">
      <c r="A11478" t="s">
        <v>311</v>
      </c>
      <c r="B11478" t="s">
        <v>314</v>
      </c>
      <c r="C11478" t="s">
        <v>462</v>
      </c>
      <c r="D11478" s="34">
        <v>45992</v>
      </c>
      <c r="E11478">
        <v>458.72</v>
      </c>
      <c r="F11478" s="24">
        <v>12.79</v>
      </c>
      <c r="G11478" s="24">
        <f t="shared" si="179"/>
        <v>471.51000000000005</v>
      </c>
    </row>
    <row r="11479" spans="1:7" x14ac:dyDescent="0.25">
      <c r="A11479" t="s">
        <v>311</v>
      </c>
      <c r="B11479" t="s">
        <v>314</v>
      </c>
      <c r="C11479" t="s">
        <v>463</v>
      </c>
      <c r="D11479" s="34">
        <v>45992</v>
      </c>
      <c r="E11479">
        <v>458.72</v>
      </c>
      <c r="F11479" s="24">
        <v>12.79</v>
      </c>
      <c r="G11479" s="24">
        <f t="shared" si="179"/>
        <v>471.51000000000005</v>
      </c>
    </row>
    <row r="11480" spans="1:7" x14ac:dyDescent="0.25">
      <c r="A11480" t="s">
        <v>311</v>
      </c>
      <c r="B11480" t="s">
        <v>314</v>
      </c>
      <c r="C11480" t="s">
        <v>464</v>
      </c>
      <c r="D11480" s="34">
        <v>45992</v>
      </c>
      <c r="E11480">
        <v>458.72</v>
      </c>
      <c r="F11480" s="24">
        <v>12.79</v>
      </c>
      <c r="G11480" s="24">
        <f t="shared" si="179"/>
        <v>471.51000000000005</v>
      </c>
    </row>
    <row r="11481" spans="1:7" x14ac:dyDescent="0.25">
      <c r="A11481" t="s">
        <v>311</v>
      </c>
      <c r="B11481" t="s">
        <v>314</v>
      </c>
      <c r="C11481" t="s">
        <v>465</v>
      </c>
      <c r="D11481" s="34">
        <v>45992</v>
      </c>
      <c r="E11481">
        <v>458.72</v>
      </c>
      <c r="F11481" s="24">
        <v>12.79</v>
      </c>
      <c r="G11481" s="24">
        <f t="shared" si="179"/>
        <v>471.51000000000005</v>
      </c>
    </row>
    <row r="11482" spans="1:7" x14ac:dyDescent="0.25">
      <c r="A11482" t="s">
        <v>311</v>
      </c>
      <c r="B11482" t="s">
        <v>314</v>
      </c>
      <c r="C11482" t="s">
        <v>466</v>
      </c>
      <c r="D11482" s="34">
        <v>45992</v>
      </c>
      <c r="E11482">
        <v>458.72</v>
      </c>
      <c r="F11482" s="24">
        <v>12.79</v>
      </c>
      <c r="G11482" s="24">
        <f t="shared" si="179"/>
        <v>471.51000000000005</v>
      </c>
    </row>
    <row r="11483" spans="1:7" x14ac:dyDescent="0.25">
      <c r="A11483" t="s">
        <v>311</v>
      </c>
      <c r="B11483" t="s">
        <v>314</v>
      </c>
      <c r="C11483" t="s">
        <v>467</v>
      </c>
      <c r="D11483" s="34">
        <v>45992</v>
      </c>
      <c r="E11483">
        <v>458.72</v>
      </c>
      <c r="F11483" s="24">
        <v>12.79</v>
      </c>
      <c r="G11483" s="24">
        <f t="shared" si="179"/>
        <v>471.51000000000005</v>
      </c>
    </row>
    <row r="11484" spans="1:7" x14ac:dyDescent="0.25">
      <c r="A11484" t="s">
        <v>311</v>
      </c>
      <c r="B11484" t="s">
        <v>314</v>
      </c>
      <c r="C11484" t="s">
        <v>468</v>
      </c>
      <c r="D11484" s="34">
        <v>45992</v>
      </c>
      <c r="E11484">
        <v>458.72</v>
      </c>
      <c r="F11484" s="24">
        <v>12.79</v>
      </c>
      <c r="G11484" s="24">
        <f t="shared" si="179"/>
        <v>471.51000000000005</v>
      </c>
    </row>
    <row r="11485" spans="1:7" x14ac:dyDescent="0.25">
      <c r="A11485" t="s">
        <v>311</v>
      </c>
      <c r="B11485" t="s">
        <v>314</v>
      </c>
      <c r="C11485" t="s">
        <v>469</v>
      </c>
      <c r="D11485" s="34">
        <v>45992</v>
      </c>
      <c r="E11485">
        <v>458.72</v>
      </c>
      <c r="F11485" s="24">
        <v>12.79</v>
      </c>
      <c r="G11485" s="24">
        <f t="shared" si="179"/>
        <v>471.51000000000005</v>
      </c>
    </row>
    <row r="11486" spans="1:7" x14ac:dyDescent="0.25">
      <c r="A11486" t="s">
        <v>311</v>
      </c>
      <c r="B11486" t="s">
        <v>314</v>
      </c>
      <c r="C11486" t="s">
        <v>470</v>
      </c>
      <c r="D11486" s="34">
        <v>45992</v>
      </c>
      <c r="E11486">
        <v>458.72</v>
      </c>
      <c r="F11486" s="24">
        <v>12.79</v>
      </c>
      <c r="G11486" s="24">
        <f t="shared" si="179"/>
        <v>471.51000000000005</v>
      </c>
    </row>
    <row r="11487" spans="1:7" x14ac:dyDescent="0.25">
      <c r="A11487" t="s">
        <v>311</v>
      </c>
      <c r="B11487" t="s">
        <v>314</v>
      </c>
      <c r="C11487" t="s">
        <v>471</v>
      </c>
      <c r="D11487" s="34">
        <v>45992</v>
      </c>
      <c r="E11487">
        <v>458.72</v>
      </c>
      <c r="F11487" s="24">
        <v>12.79</v>
      </c>
      <c r="G11487" s="24">
        <f t="shared" si="179"/>
        <v>471.51000000000005</v>
      </c>
    </row>
    <row r="11488" spans="1:7" x14ac:dyDescent="0.25">
      <c r="A11488" t="s">
        <v>311</v>
      </c>
      <c r="B11488" t="s">
        <v>314</v>
      </c>
      <c r="C11488" t="s">
        <v>472</v>
      </c>
      <c r="D11488" s="34">
        <v>45992</v>
      </c>
      <c r="E11488">
        <v>458.72</v>
      </c>
      <c r="F11488" s="24">
        <v>12.79</v>
      </c>
      <c r="G11488" s="24">
        <f t="shared" si="179"/>
        <v>471.51000000000005</v>
      </c>
    </row>
    <row r="11489" spans="1:7" x14ac:dyDescent="0.25">
      <c r="A11489" t="s">
        <v>311</v>
      </c>
      <c r="B11489" t="s">
        <v>314</v>
      </c>
      <c r="C11489" t="s">
        <v>473</v>
      </c>
      <c r="D11489" s="34">
        <v>45992</v>
      </c>
      <c r="E11489">
        <v>458.72</v>
      </c>
      <c r="F11489" s="24">
        <v>12.79</v>
      </c>
      <c r="G11489" s="24">
        <f t="shared" si="179"/>
        <v>471.51000000000005</v>
      </c>
    </row>
    <row r="11490" spans="1:7" x14ac:dyDescent="0.25">
      <c r="A11490" t="s">
        <v>311</v>
      </c>
      <c r="B11490" t="s">
        <v>314</v>
      </c>
      <c r="C11490" t="s">
        <v>474</v>
      </c>
      <c r="D11490" s="34">
        <v>45992</v>
      </c>
      <c r="E11490">
        <v>458.72</v>
      </c>
      <c r="F11490" s="24">
        <v>12.79</v>
      </c>
      <c r="G11490" s="24">
        <f t="shared" si="179"/>
        <v>471.51000000000005</v>
      </c>
    </row>
    <row r="11491" spans="1:7" x14ac:dyDescent="0.25">
      <c r="A11491" t="s">
        <v>311</v>
      </c>
      <c r="B11491" t="s">
        <v>314</v>
      </c>
      <c r="C11491" t="s">
        <v>475</v>
      </c>
      <c r="D11491" s="34">
        <v>45992</v>
      </c>
      <c r="E11491">
        <v>458.72</v>
      </c>
      <c r="F11491" s="24">
        <v>12.79</v>
      </c>
      <c r="G11491" s="24">
        <f t="shared" si="179"/>
        <v>471.51000000000005</v>
      </c>
    </row>
    <row r="11492" spans="1:7" x14ac:dyDescent="0.25">
      <c r="A11492" t="s">
        <v>311</v>
      </c>
      <c r="B11492" t="s">
        <v>314</v>
      </c>
      <c r="C11492" t="s">
        <v>476</v>
      </c>
      <c r="D11492" s="34">
        <v>45992</v>
      </c>
      <c r="E11492">
        <v>457.23</v>
      </c>
      <c r="F11492" s="24">
        <v>12.75</v>
      </c>
      <c r="G11492" s="24">
        <f t="shared" si="179"/>
        <v>469.98</v>
      </c>
    </row>
    <row r="11493" spans="1:7" x14ac:dyDescent="0.25">
      <c r="A11493" t="s">
        <v>311</v>
      </c>
      <c r="B11493" t="s">
        <v>314</v>
      </c>
      <c r="C11493" t="s">
        <v>477</v>
      </c>
      <c r="D11493" s="34">
        <v>45992</v>
      </c>
      <c r="E11493">
        <v>458.72</v>
      </c>
      <c r="F11493" s="24">
        <v>12.79</v>
      </c>
      <c r="G11493" s="24">
        <f t="shared" si="179"/>
        <v>471.51000000000005</v>
      </c>
    </row>
    <row r="11494" spans="1:7" x14ac:dyDescent="0.25">
      <c r="A11494" t="s">
        <v>311</v>
      </c>
      <c r="B11494" t="s">
        <v>314</v>
      </c>
      <c r="C11494" t="s">
        <v>478</v>
      </c>
      <c r="D11494" s="34">
        <v>45992</v>
      </c>
      <c r="E11494">
        <v>458.72</v>
      </c>
      <c r="F11494" s="24">
        <v>12.79</v>
      </c>
      <c r="G11494" s="24">
        <f t="shared" si="179"/>
        <v>471.51000000000005</v>
      </c>
    </row>
    <row r="11495" spans="1:7" x14ac:dyDescent="0.25">
      <c r="A11495" t="s">
        <v>311</v>
      </c>
      <c r="B11495" t="s">
        <v>314</v>
      </c>
      <c r="C11495" t="s">
        <v>479</v>
      </c>
      <c r="D11495" s="34">
        <v>45992</v>
      </c>
      <c r="E11495">
        <v>458.72</v>
      </c>
      <c r="F11495" s="24">
        <v>12.79</v>
      </c>
      <c r="G11495" s="24">
        <f t="shared" si="179"/>
        <v>471.51000000000005</v>
      </c>
    </row>
    <row r="11496" spans="1:7" x14ac:dyDescent="0.25">
      <c r="A11496" t="s">
        <v>311</v>
      </c>
      <c r="B11496" t="s">
        <v>314</v>
      </c>
      <c r="C11496" t="s">
        <v>480</v>
      </c>
      <c r="D11496" s="34">
        <v>45992</v>
      </c>
      <c r="E11496">
        <v>458.72</v>
      </c>
      <c r="F11496" s="24">
        <v>12.79</v>
      </c>
      <c r="G11496" s="24">
        <f t="shared" si="179"/>
        <v>471.51000000000005</v>
      </c>
    </row>
    <row r="11497" spans="1:7" x14ac:dyDescent="0.25">
      <c r="A11497" t="s">
        <v>311</v>
      </c>
      <c r="B11497" t="s">
        <v>314</v>
      </c>
      <c r="C11497" t="s">
        <v>481</v>
      </c>
      <c r="D11497" s="34">
        <v>45992</v>
      </c>
      <c r="E11497">
        <v>457.23</v>
      </c>
      <c r="F11497" s="24">
        <v>12.75</v>
      </c>
      <c r="G11497" s="24">
        <f t="shared" si="179"/>
        <v>469.98</v>
      </c>
    </row>
    <row r="11498" spans="1:7" x14ac:dyDescent="0.25">
      <c r="A11498" t="s">
        <v>311</v>
      </c>
      <c r="B11498" t="s">
        <v>314</v>
      </c>
      <c r="C11498" t="s">
        <v>482</v>
      </c>
      <c r="D11498" s="34">
        <v>45992</v>
      </c>
      <c r="E11498">
        <v>457.23</v>
      </c>
      <c r="F11498" s="24">
        <v>12.75</v>
      </c>
      <c r="G11498" s="24">
        <f t="shared" si="179"/>
        <v>469.98</v>
      </c>
    </row>
    <row r="11499" spans="1:7" x14ac:dyDescent="0.25">
      <c r="A11499" t="s">
        <v>311</v>
      </c>
      <c r="B11499" t="s">
        <v>314</v>
      </c>
      <c r="C11499" t="s">
        <v>483</v>
      </c>
      <c r="D11499" s="34">
        <v>45992</v>
      </c>
      <c r="E11499">
        <v>457.23</v>
      </c>
      <c r="F11499" s="24">
        <v>12.75</v>
      </c>
      <c r="G11499" s="24">
        <f t="shared" si="179"/>
        <v>469.98</v>
      </c>
    </row>
    <row r="11500" spans="1:7" x14ac:dyDescent="0.25">
      <c r="A11500" t="s">
        <v>311</v>
      </c>
      <c r="B11500" t="s">
        <v>314</v>
      </c>
      <c r="C11500" t="s">
        <v>484</v>
      </c>
      <c r="D11500" s="34">
        <v>45992</v>
      </c>
      <c r="E11500">
        <v>457.23</v>
      </c>
      <c r="F11500" s="24">
        <v>12.75</v>
      </c>
      <c r="G11500" s="24">
        <f t="shared" si="179"/>
        <v>469.98</v>
      </c>
    </row>
    <row r="11501" spans="1:7" x14ac:dyDescent="0.25">
      <c r="A11501" t="s">
        <v>311</v>
      </c>
      <c r="B11501" t="s">
        <v>314</v>
      </c>
      <c r="C11501" t="s">
        <v>485</v>
      </c>
      <c r="D11501" s="34">
        <v>45992</v>
      </c>
      <c r="E11501">
        <v>457.23</v>
      </c>
      <c r="F11501" s="24">
        <v>12.75</v>
      </c>
      <c r="G11501" s="24">
        <f t="shared" si="179"/>
        <v>469.98</v>
      </c>
    </row>
    <row r="11502" spans="1:7" x14ac:dyDescent="0.25">
      <c r="A11502" t="s">
        <v>311</v>
      </c>
      <c r="B11502" t="s">
        <v>314</v>
      </c>
      <c r="C11502" t="s">
        <v>486</v>
      </c>
      <c r="D11502" s="34">
        <v>45992</v>
      </c>
      <c r="E11502">
        <v>457.23</v>
      </c>
      <c r="F11502" s="24">
        <v>12.75</v>
      </c>
      <c r="G11502" s="24">
        <f t="shared" si="179"/>
        <v>469.98</v>
      </c>
    </row>
    <row r="11503" spans="1:7" x14ac:dyDescent="0.25">
      <c r="A11503" t="s">
        <v>311</v>
      </c>
      <c r="B11503" t="s">
        <v>314</v>
      </c>
      <c r="C11503" t="s">
        <v>487</v>
      </c>
      <c r="D11503" s="34">
        <v>45992</v>
      </c>
      <c r="E11503">
        <v>457.23</v>
      </c>
      <c r="F11503" s="24">
        <v>12.75</v>
      </c>
      <c r="G11503" s="24">
        <f t="shared" si="179"/>
        <v>469.98</v>
      </c>
    </row>
    <row r="11504" spans="1:7" x14ac:dyDescent="0.25">
      <c r="A11504" t="s">
        <v>311</v>
      </c>
      <c r="B11504" t="s">
        <v>314</v>
      </c>
      <c r="C11504" t="s">
        <v>488</v>
      </c>
      <c r="D11504" s="34">
        <v>45992</v>
      </c>
      <c r="E11504">
        <v>457.23</v>
      </c>
      <c r="F11504" s="24">
        <v>12.75</v>
      </c>
      <c r="G11504" s="24">
        <f t="shared" si="179"/>
        <v>469.98</v>
      </c>
    </row>
    <row r="11505" spans="1:7" x14ac:dyDescent="0.25">
      <c r="A11505" t="s">
        <v>311</v>
      </c>
      <c r="B11505" t="s">
        <v>314</v>
      </c>
      <c r="C11505" t="s">
        <v>489</v>
      </c>
      <c r="D11505" s="34">
        <v>45992</v>
      </c>
      <c r="E11505">
        <v>457.23</v>
      </c>
      <c r="F11505" s="24">
        <v>12.75</v>
      </c>
      <c r="G11505" s="24">
        <f t="shared" si="179"/>
        <v>469.98</v>
      </c>
    </row>
    <row r="11506" spans="1:7" x14ac:dyDescent="0.25">
      <c r="A11506" t="s">
        <v>311</v>
      </c>
      <c r="B11506" t="s">
        <v>314</v>
      </c>
      <c r="C11506" t="s">
        <v>490</v>
      </c>
      <c r="D11506" s="34">
        <v>45992</v>
      </c>
      <c r="E11506">
        <v>457.23</v>
      </c>
      <c r="F11506" s="24">
        <v>12.75</v>
      </c>
      <c r="G11506" s="24">
        <f t="shared" si="179"/>
        <v>469.98</v>
      </c>
    </row>
    <row r="11507" spans="1:7" x14ac:dyDescent="0.25">
      <c r="A11507" t="s">
        <v>311</v>
      </c>
      <c r="B11507" t="s">
        <v>314</v>
      </c>
      <c r="C11507" t="s">
        <v>491</v>
      </c>
      <c r="D11507" s="34">
        <v>45992</v>
      </c>
      <c r="E11507">
        <v>457.23</v>
      </c>
      <c r="F11507" s="24">
        <v>12.75</v>
      </c>
      <c r="G11507" s="24">
        <f t="shared" si="179"/>
        <v>469.98</v>
      </c>
    </row>
    <row r="11508" spans="1:7" x14ac:dyDescent="0.25">
      <c r="A11508" t="s">
        <v>311</v>
      </c>
      <c r="B11508" t="s">
        <v>314</v>
      </c>
      <c r="C11508" t="s">
        <v>492</v>
      </c>
      <c r="D11508" s="34">
        <v>45992</v>
      </c>
      <c r="E11508">
        <v>457.23</v>
      </c>
      <c r="F11508" s="24">
        <v>12.75</v>
      </c>
      <c r="G11508" s="24">
        <f t="shared" si="179"/>
        <v>469.98</v>
      </c>
    </row>
    <row r="11509" spans="1:7" x14ac:dyDescent="0.25">
      <c r="A11509" t="s">
        <v>311</v>
      </c>
      <c r="B11509" t="s">
        <v>314</v>
      </c>
      <c r="C11509" t="s">
        <v>493</v>
      </c>
      <c r="D11509" s="34">
        <v>45992</v>
      </c>
      <c r="E11509">
        <v>457.23</v>
      </c>
      <c r="F11509" s="24">
        <v>12.75</v>
      </c>
      <c r="G11509" s="24">
        <f t="shared" si="179"/>
        <v>469.98</v>
      </c>
    </row>
    <row r="11510" spans="1:7" x14ac:dyDescent="0.25">
      <c r="A11510" t="s">
        <v>311</v>
      </c>
      <c r="B11510" t="s">
        <v>314</v>
      </c>
      <c r="C11510" t="s">
        <v>494</v>
      </c>
      <c r="D11510" s="34">
        <v>45992</v>
      </c>
      <c r="E11510">
        <v>457.23</v>
      </c>
      <c r="F11510" s="24">
        <v>12.75</v>
      </c>
      <c r="G11510" s="24">
        <f t="shared" si="179"/>
        <v>469.98</v>
      </c>
    </row>
    <row r="11511" spans="1:7" x14ac:dyDescent="0.25">
      <c r="A11511" t="s">
        <v>311</v>
      </c>
      <c r="B11511" t="s">
        <v>314</v>
      </c>
      <c r="C11511" t="s">
        <v>495</v>
      </c>
      <c r="D11511" s="34">
        <v>45992</v>
      </c>
      <c r="E11511">
        <v>457.23</v>
      </c>
      <c r="F11511" s="24">
        <v>12.75</v>
      </c>
      <c r="G11511" s="24">
        <f t="shared" si="179"/>
        <v>469.98</v>
      </c>
    </row>
    <row r="11512" spans="1:7" x14ac:dyDescent="0.25">
      <c r="A11512" t="s">
        <v>311</v>
      </c>
      <c r="B11512" t="s">
        <v>314</v>
      </c>
      <c r="C11512" t="s">
        <v>496</v>
      </c>
      <c r="D11512" s="34">
        <v>45992</v>
      </c>
      <c r="E11512">
        <v>457.23</v>
      </c>
      <c r="F11512" s="24">
        <v>12.75</v>
      </c>
      <c r="G11512" s="24">
        <f t="shared" si="179"/>
        <v>469.98</v>
      </c>
    </row>
    <row r="11513" spans="1:7" x14ac:dyDescent="0.25">
      <c r="A11513" t="s">
        <v>311</v>
      </c>
      <c r="B11513" t="s">
        <v>314</v>
      </c>
      <c r="C11513" t="s">
        <v>497</v>
      </c>
      <c r="D11513" s="34">
        <v>45992</v>
      </c>
      <c r="E11513">
        <v>457.23</v>
      </c>
      <c r="F11513" s="24">
        <v>12.75</v>
      </c>
      <c r="G11513" s="24">
        <f t="shared" si="179"/>
        <v>469.98</v>
      </c>
    </row>
    <row r="11514" spans="1:7" x14ac:dyDescent="0.25">
      <c r="A11514" t="s">
        <v>311</v>
      </c>
      <c r="B11514" t="s">
        <v>314</v>
      </c>
      <c r="C11514" t="s">
        <v>498</v>
      </c>
      <c r="D11514" s="34">
        <v>45992</v>
      </c>
      <c r="E11514">
        <v>457.23</v>
      </c>
      <c r="F11514" s="24">
        <v>12.75</v>
      </c>
      <c r="G11514" s="24">
        <f t="shared" si="179"/>
        <v>469.98</v>
      </c>
    </row>
    <row r="11515" spans="1:7" x14ac:dyDescent="0.25">
      <c r="A11515" t="s">
        <v>311</v>
      </c>
      <c r="B11515" t="s">
        <v>314</v>
      </c>
      <c r="C11515" t="s">
        <v>499</v>
      </c>
      <c r="D11515" s="34">
        <v>45992</v>
      </c>
      <c r="E11515">
        <v>457.23</v>
      </c>
      <c r="F11515" s="24">
        <v>12.75</v>
      </c>
      <c r="G11515" s="24">
        <f t="shared" si="179"/>
        <v>469.98</v>
      </c>
    </row>
    <row r="11516" spans="1:7" x14ac:dyDescent="0.25">
      <c r="A11516" t="s">
        <v>311</v>
      </c>
      <c r="B11516" t="s">
        <v>314</v>
      </c>
      <c r="C11516" t="s">
        <v>500</v>
      </c>
      <c r="D11516" s="34">
        <v>45992</v>
      </c>
      <c r="E11516">
        <v>457.23</v>
      </c>
      <c r="F11516" s="24">
        <v>12.75</v>
      </c>
      <c r="G11516" s="24">
        <f t="shared" si="179"/>
        <v>469.98</v>
      </c>
    </row>
    <row r="11517" spans="1:7" x14ac:dyDescent="0.25">
      <c r="A11517" t="s">
        <v>311</v>
      </c>
      <c r="B11517" t="s">
        <v>314</v>
      </c>
      <c r="C11517" t="s">
        <v>501</v>
      </c>
      <c r="D11517" s="34">
        <v>45992</v>
      </c>
      <c r="E11517">
        <v>457.23</v>
      </c>
      <c r="F11517" s="24">
        <v>12.75</v>
      </c>
      <c r="G11517" s="24">
        <f t="shared" si="179"/>
        <v>469.98</v>
      </c>
    </row>
    <row r="11518" spans="1:7" x14ac:dyDescent="0.25">
      <c r="A11518" t="s">
        <v>311</v>
      </c>
      <c r="B11518" t="s">
        <v>314</v>
      </c>
      <c r="C11518" t="s">
        <v>502</v>
      </c>
      <c r="D11518" s="34">
        <v>45992</v>
      </c>
      <c r="E11518">
        <v>457.23</v>
      </c>
      <c r="F11518" s="24">
        <v>12.75</v>
      </c>
      <c r="G11518" s="24">
        <f t="shared" si="179"/>
        <v>469.98</v>
      </c>
    </row>
    <row r="11519" spans="1:7" x14ac:dyDescent="0.25">
      <c r="A11519" t="s">
        <v>311</v>
      </c>
      <c r="B11519" t="s">
        <v>314</v>
      </c>
      <c r="C11519" t="s">
        <v>503</v>
      </c>
      <c r="D11519" s="34">
        <v>45992</v>
      </c>
      <c r="E11519">
        <v>457.23</v>
      </c>
      <c r="F11519" s="24">
        <v>12.75</v>
      </c>
      <c r="G11519" s="24">
        <f t="shared" si="179"/>
        <v>469.98</v>
      </c>
    </row>
    <row r="11520" spans="1:7" x14ac:dyDescent="0.25">
      <c r="A11520" t="s">
        <v>311</v>
      </c>
      <c r="B11520" t="s">
        <v>314</v>
      </c>
      <c r="C11520" t="s">
        <v>504</v>
      </c>
      <c r="D11520" s="34">
        <v>45992</v>
      </c>
      <c r="E11520">
        <v>457.23</v>
      </c>
      <c r="F11520" s="24">
        <v>12.75</v>
      </c>
      <c r="G11520" s="24">
        <f t="shared" si="179"/>
        <v>469.98</v>
      </c>
    </row>
    <row r="11521" spans="1:8" x14ac:dyDescent="0.25">
      <c r="A11521" t="s">
        <v>311</v>
      </c>
      <c r="B11521" t="s">
        <v>314</v>
      </c>
      <c r="C11521" t="s">
        <v>505</v>
      </c>
      <c r="D11521" s="34">
        <v>45992</v>
      </c>
      <c r="E11521">
        <v>457.23</v>
      </c>
      <c r="F11521" s="24">
        <v>12.75</v>
      </c>
      <c r="G11521" s="24">
        <f t="shared" si="179"/>
        <v>469.98</v>
      </c>
      <c r="H11521" s="37">
        <f>SUM(G9218:G11521)</f>
        <v>15460788.480000164</v>
      </c>
    </row>
    <row r="11522" spans="1:8" x14ac:dyDescent="0.25">
      <c r="A11522" t="s">
        <v>311</v>
      </c>
      <c r="B11522" t="s">
        <v>312</v>
      </c>
      <c r="C11522" t="s">
        <v>313</v>
      </c>
      <c r="D11522" s="34">
        <v>46023</v>
      </c>
      <c r="E11522">
        <v>1007051.85</v>
      </c>
      <c r="F11522" s="24">
        <v>191440.25</v>
      </c>
      <c r="G11522" s="24">
        <f t="shared" si="179"/>
        <v>1198492.1000000001</v>
      </c>
    </row>
    <row r="11523" spans="1:8" x14ac:dyDescent="0.25">
      <c r="A11523" t="s">
        <v>311</v>
      </c>
      <c r="B11523" t="s">
        <v>314</v>
      </c>
      <c r="C11523" t="s">
        <v>315</v>
      </c>
      <c r="D11523" s="34">
        <v>46023</v>
      </c>
      <c r="E11523">
        <v>458.63</v>
      </c>
      <c r="F11523" s="24">
        <v>11.35</v>
      </c>
      <c r="G11523" s="24">
        <f t="shared" ref="G11523:G11586" si="180">SUM(E11523:F11523)</f>
        <v>469.98</v>
      </c>
    </row>
    <row r="11524" spans="1:8" x14ac:dyDescent="0.25">
      <c r="A11524" t="s">
        <v>311</v>
      </c>
      <c r="B11524" t="s">
        <v>314</v>
      </c>
      <c r="C11524" t="s">
        <v>316</v>
      </c>
      <c r="D11524" s="34">
        <v>46023</v>
      </c>
      <c r="E11524">
        <v>460.12</v>
      </c>
      <c r="F11524" s="24">
        <v>11.39</v>
      </c>
      <c r="G11524" s="24">
        <f t="shared" si="180"/>
        <v>471.51</v>
      </c>
    </row>
    <row r="11525" spans="1:8" x14ac:dyDescent="0.25">
      <c r="A11525" t="s">
        <v>311</v>
      </c>
      <c r="B11525" t="s">
        <v>314</v>
      </c>
      <c r="C11525" t="s">
        <v>317</v>
      </c>
      <c r="D11525" s="34">
        <v>46023</v>
      </c>
      <c r="E11525">
        <v>458.63</v>
      </c>
      <c r="F11525" s="24">
        <v>11.35</v>
      </c>
      <c r="G11525" s="24">
        <f t="shared" si="180"/>
        <v>469.98</v>
      </c>
    </row>
    <row r="11526" spans="1:8" x14ac:dyDescent="0.25">
      <c r="A11526" t="s">
        <v>311</v>
      </c>
      <c r="B11526" t="s">
        <v>314</v>
      </c>
      <c r="C11526" t="s">
        <v>318</v>
      </c>
      <c r="D11526" s="34">
        <v>46023</v>
      </c>
      <c r="E11526">
        <v>460.12</v>
      </c>
      <c r="F11526" s="24">
        <v>11.39</v>
      </c>
      <c r="G11526" s="24">
        <f t="shared" si="180"/>
        <v>471.51</v>
      </c>
    </row>
    <row r="11527" spans="1:8" x14ac:dyDescent="0.25">
      <c r="A11527" t="s">
        <v>311</v>
      </c>
      <c r="B11527" t="s">
        <v>314</v>
      </c>
      <c r="C11527" t="s">
        <v>319</v>
      </c>
      <c r="D11527" s="34">
        <v>46023</v>
      </c>
      <c r="E11527">
        <v>460.12</v>
      </c>
      <c r="F11527" s="24">
        <v>11.39</v>
      </c>
      <c r="G11527" s="24">
        <f t="shared" si="180"/>
        <v>471.51</v>
      </c>
    </row>
    <row r="11528" spans="1:8" x14ac:dyDescent="0.25">
      <c r="A11528" t="s">
        <v>311</v>
      </c>
      <c r="B11528" t="s">
        <v>314</v>
      </c>
      <c r="C11528" t="s">
        <v>320</v>
      </c>
      <c r="D11528" s="34">
        <v>46023</v>
      </c>
      <c r="E11528">
        <v>460.12</v>
      </c>
      <c r="F11528" s="24">
        <v>11.39</v>
      </c>
      <c r="G11528" s="24">
        <f t="shared" si="180"/>
        <v>471.51</v>
      </c>
    </row>
    <row r="11529" spans="1:8" x14ac:dyDescent="0.25">
      <c r="A11529" t="s">
        <v>311</v>
      </c>
      <c r="B11529" t="s">
        <v>314</v>
      </c>
      <c r="C11529" t="s">
        <v>321</v>
      </c>
      <c r="D11529" s="34">
        <v>46023</v>
      </c>
      <c r="E11529">
        <v>458.63</v>
      </c>
      <c r="F11529" s="24">
        <v>11.35</v>
      </c>
      <c r="G11529" s="24">
        <f t="shared" si="180"/>
        <v>469.98</v>
      </c>
    </row>
    <row r="11530" spans="1:8" x14ac:dyDescent="0.25">
      <c r="A11530" t="s">
        <v>311</v>
      </c>
      <c r="B11530" t="s">
        <v>314</v>
      </c>
      <c r="C11530" t="s">
        <v>322</v>
      </c>
      <c r="D11530" s="34">
        <v>46023</v>
      </c>
      <c r="E11530">
        <v>460.12</v>
      </c>
      <c r="F11530" s="24">
        <v>11.39</v>
      </c>
      <c r="G11530" s="24">
        <f t="shared" si="180"/>
        <v>471.51</v>
      </c>
    </row>
    <row r="11531" spans="1:8" x14ac:dyDescent="0.25">
      <c r="A11531" t="s">
        <v>311</v>
      </c>
      <c r="B11531" t="s">
        <v>314</v>
      </c>
      <c r="C11531" t="s">
        <v>323</v>
      </c>
      <c r="D11531" s="34">
        <v>46023</v>
      </c>
      <c r="E11531">
        <v>458.63</v>
      </c>
      <c r="F11531" s="24">
        <v>11.35</v>
      </c>
      <c r="G11531" s="24">
        <f t="shared" si="180"/>
        <v>469.98</v>
      </c>
    </row>
    <row r="11532" spans="1:8" x14ac:dyDescent="0.25">
      <c r="A11532" t="s">
        <v>311</v>
      </c>
      <c r="B11532" t="s">
        <v>314</v>
      </c>
      <c r="C11532" t="s">
        <v>324</v>
      </c>
      <c r="D11532" s="34">
        <v>46023</v>
      </c>
      <c r="E11532">
        <v>460.12</v>
      </c>
      <c r="F11532" s="24">
        <v>11.39</v>
      </c>
      <c r="G11532" s="24">
        <f t="shared" si="180"/>
        <v>471.51</v>
      </c>
    </row>
    <row r="11533" spans="1:8" x14ac:dyDescent="0.25">
      <c r="A11533" t="s">
        <v>311</v>
      </c>
      <c r="B11533" t="s">
        <v>314</v>
      </c>
      <c r="C11533" t="s">
        <v>325</v>
      </c>
      <c r="D11533" s="34">
        <v>46023</v>
      </c>
      <c r="E11533">
        <v>458.63</v>
      </c>
      <c r="F11533" s="24">
        <v>11.35</v>
      </c>
      <c r="G11533" s="24">
        <f t="shared" si="180"/>
        <v>469.98</v>
      </c>
    </row>
    <row r="11534" spans="1:8" x14ac:dyDescent="0.25">
      <c r="A11534" t="s">
        <v>311</v>
      </c>
      <c r="B11534" t="s">
        <v>314</v>
      </c>
      <c r="C11534" t="s">
        <v>326</v>
      </c>
      <c r="D11534" s="34">
        <v>46023</v>
      </c>
      <c r="E11534">
        <v>460.12</v>
      </c>
      <c r="F11534" s="24">
        <v>11.39</v>
      </c>
      <c r="G11534" s="24">
        <f t="shared" si="180"/>
        <v>471.51</v>
      </c>
    </row>
    <row r="11535" spans="1:8" x14ac:dyDescent="0.25">
      <c r="A11535" t="s">
        <v>311</v>
      </c>
      <c r="B11535" t="s">
        <v>314</v>
      </c>
      <c r="C11535" t="s">
        <v>327</v>
      </c>
      <c r="D11535" s="34">
        <v>46023</v>
      </c>
      <c r="E11535">
        <v>460.12</v>
      </c>
      <c r="F11535" s="24">
        <v>11.39</v>
      </c>
      <c r="G11535" s="24">
        <f t="shared" si="180"/>
        <v>471.51</v>
      </c>
    </row>
    <row r="11536" spans="1:8" x14ac:dyDescent="0.25">
      <c r="A11536" t="s">
        <v>311</v>
      </c>
      <c r="B11536" t="s">
        <v>314</v>
      </c>
      <c r="C11536" t="s">
        <v>328</v>
      </c>
      <c r="D11536" s="34">
        <v>46023</v>
      </c>
      <c r="E11536">
        <v>460.12</v>
      </c>
      <c r="F11536" s="24">
        <v>11.39</v>
      </c>
      <c r="G11536" s="24">
        <f t="shared" si="180"/>
        <v>471.51</v>
      </c>
    </row>
    <row r="11537" spans="1:7" x14ac:dyDescent="0.25">
      <c r="A11537" t="s">
        <v>311</v>
      </c>
      <c r="B11537" t="s">
        <v>314</v>
      </c>
      <c r="C11537" t="s">
        <v>329</v>
      </c>
      <c r="D11537" s="34">
        <v>46023</v>
      </c>
      <c r="E11537">
        <v>460.12</v>
      </c>
      <c r="F11537" s="24">
        <v>11.39</v>
      </c>
      <c r="G11537" s="24">
        <f t="shared" si="180"/>
        <v>471.51</v>
      </c>
    </row>
    <row r="11538" spans="1:7" x14ac:dyDescent="0.25">
      <c r="A11538" t="s">
        <v>311</v>
      </c>
      <c r="B11538" t="s">
        <v>314</v>
      </c>
      <c r="C11538" t="s">
        <v>330</v>
      </c>
      <c r="D11538" s="34">
        <v>46023</v>
      </c>
      <c r="E11538">
        <v>458.63</v>
      </c>
      <c r="F11538" s="24">
        <v>11.35</v>
      </c>
      <c r="G11538" s="24">
        <f t="shared" si="180"/>
        <v>469.98</v>
      </c>
    </row>
    <row r="11539" spans="1:7" x14ac:dyDescent="0.25">
      <c r="A11539" t="s">
        <v>311</v>
      </c>
      <c r="B11539" t="s">
        <v>314</v>
      </c>
      <c r="C11539" t="s">
        <v>331</v>
      </c>
      <c r="D11539" s="34">
        <v>46023</v>
      </c>
      <c r="E11539">
        <v>460.12</v>
      </c>
      <c r="F11539" s="24">
        <v>11.39</v>
      </c>
      <c r="G11539" s="24">
        <f t="shared" si="180"/>
        <v>471.51</v>
      </c>
    </row>
    <row r="11540" spans="1:7" x14ac:dyDescent="0.25">
      <c r="A11540" t="s">
        <v>311</v>
      </c>
      <c r="B11540" t="s">
        <v>314</v>
      </c>
      <c r="C11540" t="s">
        <v>332</v>
      </c>
      <c r="D11540" s="34">
        <v>46023</v>
      </c>
      <c r="E11540">
        <v>460.12</v>
      </c>
      <c r="F11540" s="24">
        <v>11.39</v>
      </c>
      <c r="G11540" s="24">
        <f t="shared" si="180"/>
        <v>471.51</v>
      </c>
    </row>
    <row r="11541" spans="1:7" x14ac:dyDescent="0.25">
      <c r="A11541" t="s">
        <v>311</v>
      </c>
      <c r="B11541" t="s">
        <v>314</v>
      </c>
      <c r="C11541" t="s">
        <v>333</v>
      </c>
      <c r="D11541" s="34">
        <v>46023</v>
      </c>
      <c r="E11541">
        <v>460.12</v>
      </c>
      <c r="F11541" s="24">
        <v>11.39</v>
      </c>
      <c r="G11541" s="24">
        <f t="shared" si="180"/>
        <v>471.51</v>
      </c>
    </row>
    <row r="11542" spans="1:7" x14ac:dyDescent="0.25">
      <c r="A11542" t="s">
        <v>311</v>
      </c>
      <c r="B11542" t="s">
        <v>314</v>
      </c>
      <c r="C11542" t="s">
        <v>334</v>
      </c>
      <c r="D11542" s="34">
        <v>46023</v>
      </c>
      <c r="E11542">
        <v>458.63</v>
      </c>
      <c r="F11542" s="24">
        <v>11.35</v>
      </c>
      <c r="G11542" s="24">
        <f t="shared" si="180"/>
        <v>469.98</v>
      </c>
    </row>
    <row r="11543" spans="1:7" x14ac:dyDescent="0.25">
      <c r="A11543" t="s">
        <v>311</v>
      </c>
      <c r="B11543" t="s">
        <v>314</v>
      </c>
      <c r="C11543" t="s">
        <v>335</v>
      </c>
      <c r="D11543" s="34">
        <v>46023</v>
      </c>
      <c r="E11543">
        <v>460.12</v>
      </c>
      <c r="F11543" s="24">
        <v>11.39</v>
      </c>
      <c r="G11543" s="24">
        <f t="shared" si="180"/>
        <v>471.51</v>
      </c>
    </row>
    <row r="11544" spans="1:7" x14ac:dyDescent="0.25">
      <c r="A11544" t="s">
        <v>311</v>
      </c>
      <c r="B11544" t="s">
        <v>314</v>
      </c>
      <c r="C11544" t="s">
        <v>336</v>
      </c>
      <c r="D11544" s="34">
        <v>46023</v>
      </c>
      <c r="E11544">
        <v>460.12</v>
      </c>
      <c r="F11544" s="24">
        <v>11.39</v>
      </c>
      <c r="G11544" s="24">
        <f t="shared" si="180"/>
        <v>471.51</v>
      </c>
    </row>
    <row r="11545" spans="1:7" x14ac:dyDescent="0.25">
      <c r="A11545" t="s">
        <v>311</v>
      </c>
      <c r="B11545" t="s">
        <v>314</v>
      </c>
      <c r="C11545" t="s">
        <v>337</v>
      </c>
      <c r="D11545" s="34">
        <v>46023</v>
      </c>
      <c r="E11545">
        <v>458.63</v>
      </c>
      <c r="F11545" s="24">
        <v>11.35</v>
      </c>
      <c r="G11545" s="24">
        <f t="shared" si="180"/>
        <v>469.98</v>
      </c>
    </row>
    <row r="11546" spans="1:7" x14ac:dyDescent="0.25">
      <c r="A11546" t="s">
        <v>311</v>
      </c>
      <c r="B11546" t="s">
        <v>314</v>
      </c>
      <c r="C11546" t="s">
        <v>338</v>
      </c>
      <c r="D11546" s="34">
        <v>46023</v>
      </c>
      <c r="E11546">
        <v>458.63</v>
      </c>
      <c r="F11546" s="24">
        <v>11.35</v>
      </c>
      <c r="G11546" s="24">
        <f t="shared" si="180"/>
        <v>469.98</v>
      </c>
    </row>
    <row r="11547" spans="1:7" x14ac:dyDescent="0.25">
      <c r="A11547" t="s">
        <v>311</v>
      </c>
      <c r="B11547" t="s">
        <v>314</v>
      </c>
      <c r="C11547" t="s">
        <v>339</v>
      </c>
      <c r="D11547" s="34">
        <v>46023</v>
      </c>
      <c r="E11547">
        <v>458.63</v>
      </c>
      <c r="F11547" s="24">
        <v>11.35</v>
      </c>
      <c r="G11547" s="24">
        <f t="shared" si="180"/>
        <v>469.98</v>
      </c>
    </row>
    <row r="11548" spans="1:7" x14ac:dyDescent="0.25">
      <c r="A11548" t="s">
        <v>311</v>
      </c>
      <c r="B11548" t="s">
        <v>314</v>
      </c>
      <c r="C11548" t="s">
        <v>340</v>
      </c>
      <c r="D11548" s="34">
        <v>46023</v>
      </c>
      <c r="E11548">
        <v>458.63</v>
      </c>
      <c r="F11548" s="24">
        <v>11.35</v>
      </c>
      <c r="G11548" s="24">
        <f t="shared" si="180"/>
        <v>469.98</v>
      </c>
    </row>
    <row r="11549" spans="1:7" x14ac:dyDescent="0.25">
      <c r="A11549" t="s">
        <v>311</v>
      </c>
      <c r="B11549" t="s">
        <v>314</v>
      </c>
      <c r="C11549" t="s">
        <v>341</v>
      </c>
      <c r="D11549" s="34">
        <v>46023</v>
      </c>
      <c r="E11549">
        <v>458.63</v>
      </c>
      <c r="F11549" s="24">
        <v>11.35</v>
      </c>
      <c r="G11549" s="24">
        <f t="shared" si="180"/>
        <v>469.98</v>
      </c>
    </row>
    <row r="11550" spans="1:7" x14ac:dyDescent="0.25">
      <c r="A11550" t="s">
        <v>311</v>
      </c>
      <c r="B11550" t="s">
        <v>314</v>
      </c>
      <c r="C11550" t="s">
        <v>342</v>
      </c>
      <c r="D11550" s="34">
        <v>46023</v>
      </c>
      <c r="E11550">
        <v>458.63</v>
      </c>
      <c r="F11550" s="24">
        <v>11.35</v>
      </c>
      <c r="G11550" s="24">
        <f t="shared" si="180"/>
        <v>469.98</v>
      </c>
    </row>
    <row r="11551" spans="1:7" x14ac:dyDescent="0.25">
      <c r="A11551" t="s">
        <v>311</v>
      </c>
      <c r="B11551" t="s">
        <v>314</v>
      </c>
      <c r="C11551" t="s">
        <v>343</v>
      </c>
      <c r="D11551" s="34">
        <v>46023</v>
      </c>
      <c r="E11551">
        <v>458.63</v>
      </c>
      <c r="F11551" s="24">
        <v>11.35</v>
      </c>
      <c r="G11551" s="24">
        <f t="shared" si="180"/>
        <v>469.98</v>
      </c>
    </row>
    <row r="11552" spans="1:7" x14ac:dyDescent="0.25">
      <c r="A11552" t="s">
        <v>311</v>
      </c>
      <c r="B11552" t="s">
        <v>314</v>
      </c>
      <c r="C11552" t="s">
        <v>344</v>
      </c>
      <c r="D11552" s="34">
        <v>46023</v>
      </c>
      <c r="E11552">
        <v>458.63</v>
      </c>
      <c r="F11552" s="24">
        <v>11.35</v>
      </c>
      <c r="G11552" s="24">
        <f t="shared" si="180"/>
        <v>469.98</v>
      </c>
    </row>
    <row r="11553" spans="1:7" x14ac:dyDescent="0.25">
      <c r="A11553" t="s">
        <v>311</v>
      </c>
      <c r="B11553" t="s">
        <v>314</v>
      </c>
      <c r="C11553" t="s">
        <v>345</v>
      </c>
      <c r="D11553" s="34">
        <v>46023</v>
      </c>
      <c r="E11553">
        <v>458.63</v>
      </c>
      <c r="F11553" s="24">
        <v>11.35</v>
      </c>
      <c r="G11553" s="24">
        <f t="shared" si="180"/>
        <v>469.98</v>
      </c>
    </row>
    <row r="11554" spans="1:7" x14ac:dyDescent="0.25">
      <c r="A11554" t="s">
        <v>311</v>
      </c>
      <c r="B11554" t="s">
        <v>314</v>
      </c>
      <c r="C11554" t="s">
        <v>346</v>
      </c>
      <c r="D11554" s="34">
        <v>46023</v>
      </c>
      <c r="E11554">
        <v>458.63</v>
      </c>
      <c r="F11554" s="24">
        <v>11.35</v>
      </c>
      <c r="G11554" s="24">
        <f t="shared" si="180"/>
        <v>469.98</v>
      </c>
    </row>
    <row r="11555" spans="1:7" x14ac:dyDescent="0.25">
      <c r="A11555" t="s">
        <v>311</v>
      </c>
      <c r="B11555" t="s">
        <v>314</v>
      </c>
      <c r="C11555" t="s">
        <v>347</v>
      </c>
      <c r="D11555" s="34">
        <v>46023</v>
      </c>
      <c r="E11555">
        <v>458.63</v>
      </c>
      <c r="F11555" s="24">
        <v>11.35</v>
      </c>
      <c r="G11555" s="24">
        <f t="shared" si="180"/>
        <v>469.98</v>
      </c>
    </row>
    <row r="11556" spans="1:7" x14ac:dyDescent="0.25">
      <c r="A11556" t="s">
        <v>311</v>
      </c>
      <c r="B11556" t="s">
        <v>314</v>
      </c>
      <c r="C11556" t="s">
        <v>348</v>
      </c>
      <c r="D11556" s="34">
        <v>46023</v>
      </c>
      <c r="E11556">
        <v>458.63</v>
      </c>
      <c r="F11556" s="24">
        <v>11.35</v>
      </c>
      <c r="G11556" s="24">
        <f t="shared" si="180"/>
        <v>469.98</v>
      </c>
    </row>
    <row r="11557" spans="1:7" x14ac:dyDescent="0.25">
      <c r="A11557" t="s">
        <v>311</v>
      </c>
      <c r="B11557" t="s">
        <v>314</v>
      </c>
      <c r="C11557" t="s">
        <v>349</v>
      </c>
      <c r="D11557" s="34">
        <v>46023</v>
      </c>
      <c r="E11557">
        <v>460.12</v>
      </c>
      <c r="F11557" s="24">
        <v>11.39</v>
      </c>
      <c r="G11557" s="24">
        <f t="shared" si="180"/>
        <v>471.51</v>
      </c>
    </row>
    <row r="11558" spans="1:7" x14ac:dyDescent="0.25">
      <c r="A11558" t="s">
        <v>311</v>
      </c>
      <c r="B11558" t="s">
        <v>314</v>
      </c>
      <c r="C11558" t="s">
        <v>350</v>
      </c>
      <c r="D11558" s="34">
        <v>46023</v>
      </c>
      <c r="E11558">
        <v>458.63</v>
      </c>
      <c r="F11558" s="24">
        <v>11.35</v>
      </c>
      <c r="G11558" s="24">
        <f t="shared" si="180"/>
        <v>469.98</v>
      </c>
    </row>
    <row r="11559" spans="1:7" x14ac:dyDescent="0.25">
      <c r="A11559" t="s">
        <v>311</v>
      </c>
      <c r="B11559" t="s">
        <v>314</v>
      </c>
      <c r="C11559" t="s">
        <v>351</v>
      </c>
      <c r="D11559" s="34">
        <v>46023</v>
      </c>
      <c r="E11559">
        <v>460.12</v>
      </c>
      <c r="F11559" s="24">
        <v>11.39</v>
      </c>
      <c r="G11559" s="24">
        <f t="shared" si="180"/>
        <v>471.51</v>
      </c>
    </row>
    <row r="11560" spans="1:7" x14ac:dyDescent="0.25">
      <c r="A11560" t="s">
        <v>311</v>
      </c>
      <c r="B11560" t="s">
        <v>314</v>
      </c>
      <c r="C11560" t="s">
        <v>352</v>
      </c>
      <c r="D11560" s="34">
        <v>46023</v>
      </c>
      <c r="E11560">
        <v>460.12</v>
      </c>
      <c r="F11560" s="24">
        <v>11.39</v>
      </c>
      <c r="G11560" s="24">
        <f t="shared" si="180"/>
        <v>471.51</v>
      </c>
    </row>
    <row r="11561" spans="1:7" x14ac:dyDescent="0.25">
      <c r="A11561" t="s">
        <v>311</v>
      </c>
      <c r="B11561" t="s">
        <v>314</v>
      </c>
      <c r="C11561" t="s">
        <v>353</v>
      </c>
      <c r="D11561" s="34">
        <v>46023</v>
      </c>
      <c r="E11561">
        <v>458.63</v>
      </c>
      <c r="F11561" s="24">
        <v>11.35</v>
      </c>
      <c r="G11561" s="24">
        <f t="shared" si="180"/>
        <v>469.98</v>
      </c>
    </row>
    <row r="11562" spans="1:7" x14ac:dyDescent="0.25">
      <c r="A11562" t="s">
        <v>311</v>
      </c>
      <c r="B11562" t="s">
        <v>314</v>
      </c>
      <c r="C11562" t="s">
        <v>354</v>
      </c>
      <c r="D11562" s="34">
        <v>46023</v>
      </c>
      <c r="E11562">
        <v>460.12</v>
      </c>
      <c r="F11562" s="24">
        <v>11.39</v>
      </c>
      <c r="G11562" s="24">
        <f t="shared" si="180"/>
        <v>471.51</v>
      </c>
    </row>
    <row r="11563" spans="1:7" x14ac:dyDescent="0.25">
      <c r="A11563" t="s">
        <v>311</v>
      </c>
      <c r="B11563" t="s">
        <v>314</v>
      </c>
      <c r="C11563" t="s">
        <v>355</v>
      </c>
      <c r="D11563" s="34">
        <v>46023</v>
      </c>
      <c r="E11563">
        <v>460.12</v>
      </c>
      <c r="F11563" s="24">
        <v>11.39</v>
      </c>
      <c r="G11563" s="24">
        <f t="shared" si="180"/>
        <v>471.51</v>
      </c>
    </row>
    <row r="11564" spans="1:7" x14ac:dyDescent="0.25">
      <c r="A11564" t="s">
        <v>311</v>
      </c>
      <c r="B11564" t="s">
        <v>314</v>
      </c>
      <c r="C11564" t="s">
        <v>356</v>
      </c>
      <c r="D11564" s="34">
        <v>46023</v>
      </c>
      <c r="E11564">
        <v>460.12</v>
      </c>
      <c r="F11564" s="24">
        <v>11.39</v>
      </c>
      <c r="G11564" s="24">
        <f t="shared" si="180"/>
        <v>471.51</v>
      </c>
    </row>
    <row r="11565" spans="1:7" x14ac:dyDescent="0.25">
      <c r="A11565" t="s">
        <v>311</v>
      </c>
      <c r="B11565" t="s">
        <v>314</v>
      </c>
      <c r="C11565" t="s">
        <v>357</v>
      </c>
      <c r="D11565" s="34">
        <v>46023</v>
      </c>
      <c r="E11565">
        <v>460.12</v>
      </c>
      <c r="F11565" s="24">
        <v>11.39</v>
      </c>
      <c r="G11565" s="24">
        <f t="shared" si="180"/>
        <v>471.51</v>
      </c>
    </row>
    <row r="11566" spans="1:7" x14ac:dyDescent="0.25">
      <c r="A11566" t="s">
        <v>311</v>
      </c>
      <c r="B11566" t="s">
        <v>314</v>
      </c>
      <c r="C11566" t="s">
        <v>358</v>
      </c>
      <c r="D11566" s="34">
        <v>46023</v>
      </c>
      <c r="E11566">
        <v>460.12</v>
      </c>
      <c r="F11566" s="24">
        <v>11.39</v>
      </c>
      <c r="G11566" s="24">
        <f t="shared" si="180"/>
        <v>471.51</v>
      </c>
    </row>
    <row r="11567" spans="1:7" x14ac:dyDescent="0.25">
      <c r="A11567" t="s">
        <v>311</v>
      </c>
      <c r="B11567" t="s">
        <v>314</v>
      </c>
      <c r="C11567" t="s">
        <v>359</v>
      </c>
      <c r="D11567" s="34">
        <v>46023</v>
      </c>
      <c r="E11567">
        <v>460.12</v>
      </c>
      <c r="F11567" s="24">
        <v>11.39</v>
      </c>
      <c r="G11567" s="24">
        <f t="shared" si="180"/>
        <v>471.51</v>
      </c>
    </row>
    <row r="11568" spans="1:7" x14ac:dyDescent="0.25">
      <c r="A11568" t="s">
        <v>311</v>
      </c>
      <c r="B11568" t="s">
        <v>314</v>
      </c>
      <c r="C11568" t="s">
        <v>360</v>
      </c>
      <c r="D11568" s="34">
        <v>46023</v>
      </c>
      <c r="E11568">
        <v>460.12</v>
      </c>
      <c r="F11568" s="24">
        <v>11.39</v>
      </c>
      <c r="G11568" s="24">
        <f t="shared" si="180"/>
        <v>471.51</v>
      </c>
    </row>
    <row r="11569" spans="1:7" x14ac:dyDescent="0.25">
      <c r="A11569" t="s">
        <v>311</v>
      </c>
      <c r="B11569" t="s">
        <v>314</v>
      </c>
      <c r="C11569" t="s">
        <v>361</v>
      </c>
      <c r="D11569" s="34">
        <v>46023</v>
      </c>
      <c r="E11569">
        <v>460.12</v>
      </c>
      <c r="F11569" s="24">
        <v>11.39</v>
      </c>
      <c r="G11569" s="24">
        <f t="shared" si="180"/>
        <v>471.51</v>
      </c>
    </row>
    <row r="11570" spans="1:7" x14ac:dyDescent="0.25">
      <c r="A11570" t="s">
        <v>311</v>
      </c>
      <c r="B11570" t="s">
        <v>314</v>
      </c>
      <c r="C11570" t="s">
        <v>362</v>
      </c>
      <c r="D11570" s="34">
        <v>46023</v>
      </c>
      <c r="E11570">
        <v>460.12</v>
      </c>
      <c r="F11570" s="24">
        <v>11.39</v>
      </c>
      <c r="G11570" s="24">
        <f t="shared" si="180"/>
        <v>471.51</v>
      </c>
    </row>
    <row r="11571" spans="1:7" x14ac:dyDescent="0.25">
      <c r="A11571" t="s">
        <v>311</v>
      </c>
      <c r="B11571" t="s">
        <v>314</v>
      </c>
      <c r="C11571" t="s">
        <v>363</v>
      </c>
      <c r="D11571" s="34">
        <v>46023</v>
      </c>
      <c r="E11571">
        <v>460.12</v>
      </c>
      <c r="F11571" s="24">
        <v>11.39</v>
      </c>
      <c r="G11571" s="24">
        <f t="shared" si="180"/>
        <v>471.51</v>
      </c>
    </row>
    <row r="11572" spans="1:7" x14ac:dyDescent="0.25">
      <c r="A11572" t="s">
        <v>311</v>
      </c>
      <c r="B11572" t="s">
        <v>314</v>
      </c>
      <c r="C11572" t="s">
        <v>364</v>
      </c>
      <c r="D11572" s="34">
        <v>46023</v>
      </c>
      <c r="E11572">
        <v>460.12</v>
      </c>
      <c r="F11572" s="24">
        <v>11.39</v>
      </c>
      <c r="G11572" s="24">
        <f t="shared" si="180"/>
        <v>471.51</v>
      </c>
    </row>
    <row r="11573" spans="1:7" x14ac:dyDescent="0.25">
      <c r="A11573" t="s">
        <v>311</v>
      </c>
      <c r="B11573" t="s">
        <v>314</v>
      </c>
      <c r="C11573" t="s">
        <v>365</v>
      </c>
      <c r="D11573" s="34">
        <v>46023</v>
      </c>
      <c r="E11573">
        <v>460.12</v>
      </c>
      <c r="F11573" s="24">
        <v>11.39</v>
      </c>
      <c r="G11573" s="24">
        <f t="shared" si="180"/>
        <v>471.51</v>
      </c>
    </row>
    <row r="11574" spans="1:7" x14ac:dyDescent="0.25">
      <c r="A11574" t="s">
        <v>311</v>
      </c>
      <c r="B11574" t="s">
        <v>314</v>
      </c>
      <c r="C11574" t="s">
        <v>366</v>
      </c>
      <c r="D11574" s="34">
        <v>46023</v>
      </c>
      <c r="E11574">
        <v>460.12</v>
      </c>
      <c r="F11574" s="24">
        <v>11.39</v>
      </c>
      <c r="G11574" s="24">
        <f t="shared" si="180"/>
        <v>471.51</v>
      </c>
    </row>
    <row r="11575" spans="1:7" x14ac:dyDescent="0.25">
      <c r="A11575" t="s">
        <v>311</v>
      </c>
      <c r="B11575" t="s">
        <v>314</v>
      </c>
      <c r="C11575" t="s">
        <v>367</v>
      </c>
      <c r="D11575" s="34">
        <v>46023</v>
      </c>
      <c r="E11575">
        <v>458.63</v>
      </c>
      <c r="F11575" s="24">
        <v>11.35</v>
      </c>
      <c r="G11575" s="24">
        <f t="shared" si="180"/>
        <v>469.98</v>
      </c>
    </row>
    <row r="11576" spans="1:7" x14ac:dyDescent="0.25">
      <c r="A11576" t="s">
        <v>311</v>
      </c>
      <c r="B11576" t="s">
        <v>314</v>
      </c>
      <c r="C11576" t="s">
        <v>368</v>
      </c>
      <c r="D11576" s="34">
        <v>46023</v>
      </c>
      <c r="E11576">
        <v>460.12</v>
      </c>
      <c r="F11576" s="24">
        <v>11.39</v>
      </c>
      <c r="G11576" s="24">
        <f t="shared" si="180"/>
        <v>471.51</v>
      </c>
    </row>
    <row r="11577" spans="1:7" x14ac:dyDescent="0.25">
      <c r="A11577" t="s">
        <v>311</v>
      </c>
      <c r="B11577" t="s">
        <v>314</v>
      </c>
      <c r="C11577" t="s">
        <v>369</v>
      </c>
      <c r="D11577" s="34">
        <v>46023</v>
      </c>
      <c r="E11577">
        <v>460.12</v>
      </c>
      <c r="F11577" s="24">
        <v>11.39</v>
      </c>
      <c r="G11577" s="24">
        <f t="shared" si="180"/>
        <v>471.51</v>
      </c>
    </row>
    <row r="11578" spans="1:7" x14ac:dyDescent="0.25">
      <c r="A11578" t="s">
        <v>311</v>
      </c>
      <c r="B11578" t="s">
        <v>314</v>
      </c>
      <c r="C11578" t="s">
        <v>370</v>
      </c>
      <c r="D11578" s="34">
        <v>46023</v>
      </c>
      <c r="E11578">
        <v>460.12</v>
      </c>
      <c r="F11578" s="24">
        <v>11.39</v>
      </c>
      <c r="G11578" s="24">
        <f t="shared" si="180"/>
        <v>471.51</v>
      </c>
    </row>
    <row r="11579" spans="1:7" x14ac:dyDescent="0.25">
      <c r="A11579" t="s">
        <v>311</v>
      </c>
      <c r="B11579" t="s">
        <v>314</v>
      </c>
      <c r="C11579" t="s">
        <v>371</v>
      </c>
      <c r="D11579" s="34">
        <v>46023</v>
      </c>
      <c r="E11579">
        <v>460.12</v>
      </c>
      <c r="F11579" s="24">
        <v>11.39</v>
      </c>
      <c r="G11579" s="24">
        <f t="shared" si="180"/>
        <v>471.51</v>
      </c>
    </row>
    <row r="11580" spans="1:7" x14ac:dyDescent="0.25">
      <c r="A11580" t="s">
        <v>311</v>
      </c>
      <c r="B11580" t="s">
        <v>314</v>
      </c>
      <c r="C11580" t="s">
        <v>372</v>
      </c>
      <c r="D11580" s="34">
        <v>46023</v>
      </c>
      <c r="E11580">
        <v>460.12</v>
      </c>
      <c r="F11580" s="24">
        <v>11.39</v>
      </c>
      <c r="G11580" s="24">
        <f t="shared" si="180"/>
        <v>471.51</v>
      </c>
    </row>
    <row r="11581" spans="1:7" x14ac:dyDescent="0.25">
      <c r="A11581" t="s">
        <v>311</v>
      </c>
      <c r="B11581" t="s">
        <v>314</v>
      </c>
      <c r="C11581" t="s">
        <v>373</v>
      </c>
      <c r="D11581" s="34">
        <v>46023</v>
      </c>
      <c r="E11581">
        <v>460.12</v>
      </c>
      <c r="F11581" s="24">
        <v>11.39</v>
      </c>
      <c r="G11581" s="24">
        <f t="shared" si="180"/>
        <v>471.51</v>
      </c>
    </row>
    <row r="11582" spans="1:7" x14ac:dyDescent="0.25">
      <c r="A11582" t="s">
        <v>311</v>
      </c>
      <c r="B11582" t="s">
        <v>314</v>
      </c>
      <c r="C11582" t="s">
        <v>374</v>
      </c>
      <c r="D11582" s="34">
        <v>46023</v>
      </c>
      <c r="E11582">
        <v>458.63</v>
      </c>
      <c r="F11582" s="24">
        <v>11.35</v>
      </c>
      <c r="G11582" s="24">
        <f t="shared" si="180"/>
        <v>469.98</v>
      </c>
    </row>
    <row r="11583" spans="1:7" x14ac:dyDescent="0.25">
      <c r="A11583" t="s">
        <v>311</v>
      </c>
      <c r="B11583" t="s">
        <v>314</v>
      </c>
      <c r="C11583" t="s">
        <v>375</v>
      </c>
      <c r="D11583" s="34">
        <v>46023</v>
      </c>
      <c r="E11583">
        <v>460.12</v>
      </c>
      <c r="F11583" s="24">
        <v>11.39</v>
      </c>
      <c r="G11583" s="24">
        <f t="shared" si="180"/>
        <v>471.51</v>
      </c>
    </row>
    <row r="11584" spans="1:7" x14ac:dyDescent="0.25">
      <c r="A11584" t="s">
        <v>311</v>
      </c>
      <c r="B11584" t="s">
        <v>314</v>
      </c>
      <c r="C11584" t="s">
        <v>376</v>
      </c>
      <c r="D11584" s="34">
        <v>46023</v>
      </c>
      <c r="E11584">
        <v>460.12</v>
      </c>
      <c r="F11584" s="24">
        <v>11.39</v>
      </c>
      <c r="G11584" s="24">
        <f t="shared" si="180"/>
        <v>471.51</v>
      </c>
    </row>
    <row r="11585" spans="1:7" x14ac:dyDescent="0.25">
      <c r="A11585" t="s">
        <v>311</v>
      </c>
      <c r="B11585" t="s">
        <v>314</v>
      </c>
      <c r="C11585" t="s">
        <v>377</v>
      </c>
      <c r="D11585" s="34">
        <v>46023</v>
      </c>
      <c r="E11585">
        <v>460.12</v>
      </c>
      <c r="F11585" s="24">
        <v>11.39</v>
      </c>
      <c r="G11585" s="24">
        <f t="shared" si="180"/>
        <v>471.51</v>
      </c>
    </row>
    <row r="11586" spans="1:7" x14ac:dyDescent="0.25">
      <c r="A11586" t="s">
        <v>311</v>
      </c>
      <c r="B11586" t="s">
        <v>314</v>
      </c>
      <c r="C11586" t="s">
        <v>378</v>
      </c>
      <c r="D11586" s="34">
        <v>46023</v>
      </c>
      <c r="E11586">
        <v>460.12</v>
      </c>
      <c r="F11586" s="24">
        <v>11.39</v>
      </c>
      <c r="G11586" s="24">
        <f t="shared" si="180"/>
        <v>471.51</v>
      </c>
    </row>
    <row r="11587" spans="1:7" x14ac:dyDescent="0.25">
      <c r="A11587" t="s">
        <v>311</v>
      </c>
      <c r="B11587" t="s">
        <v>314</v>
      </c>
      <c r="C11587" t="s">
        <v>379</v>
      </c>
      <c r="D11587" s="34">
        <v>46023</v>
      </c>
      <c r="E11587">
        <v>458.63</v>
      </c>
      <c r="F11587" s="24">
        <v>11.35</v>
      </c>
      <c r="G11587" s="24">
        <f t="shared" ref="G11587:G11650" si="181">SUM(E11587:F11587)</f>
        <v>469.98</v>
      </c>
    </row>
    <row r="11588" spans="1:7" x14ac:dyDescent="0.25">
      <c r="A11588" t="s">
        <v>311</v>
      </c>
      <c r="B11588" t="s">
        <v>314</v>
      </c>
      <c r="C11588" t="s">
        <v>380</v>
      </c>
      <c r="D11588" s="34">
        <v>46023</v>
      </c>
      <c r="E11588">
        <v>458.63</v>
      </c>
      <c r="F11588" s="24">
        <v>11.35</v>
      </c>
      <c r="G11588" s="24">
        <f t="shared" si="181"/>
        <v>469.98</v>
      </c>
    </row>
    <row r="11589" spans="1:7" x14ac:dyDescent="0.25">
      <c r="A11589" t="s">
        <v>311</v>
      </c>
      <c r="B11589" t="s">
        <v>314</v>
      </c>
      <c r="C11589" t="s">
        <v>381</v>
      </c>
      <c r="D11589" s="34">
        <v>46023</v>
      </c>
      <c r="E11589">
        <v>458.63</v>
      </c>
      <c r="F11589" s="24">
        <v>11.35</v>
      </c>
      <c r="G11589" s="24">
        <f t="shared" si="181"/>
        <v>469.98</v>
      </c>
    </row>
    <row r="11590" spans="1:7" x14ac:dyDescent="0.25">
      <c r="A11590" t="s">
        <v>311</v>
      </c>
      <c r="B11590" t="s">
        <v>314</v>
      </c>
      <c r="C11590" t="s">
        <v>382</v>
      </c>
      <c r="D11590" s="34">
        <v>46023</v>
      </c>
      <c r="E11590">
        <v>458.63</v>
      </c>
      <c r="F11590" s="24">
        <v>11.35</v>
      </c>
      <c r="G11590" s="24">
        <f t="shared" si="181"/>
        <v>469.98</v>
      </c>
    </row>
    <row r="11591" spans="1:7" x14ac:dyDescent="0.25">
      <c r="A11591" t="s">
        <v>311</v>
      </c>
      <c r="B11591" t="s">
        <v>314</v>
      </c>
      <c r="C11591" t="s">
        <v>383</v>
      </c>
      <c r="D11591" s="34">
        <v>46023</v>
      </c>
      <c r="E11591">
        <v>458.63</v>
      </c>
      <c r="F11591" s="24">
        <v>11.35</v>
      </c>
      <c r="G11591" s="24">
        <f t="shared" si="181"/>
        <v>469.98</v>
      </c>
    </row>
    <row r="11592" spans="1:7" x14ac:dyDescent="0.25">
      <c r="A11592" t="s">
        <v>311</v>
      </c>
      <c r="B11592" t="s">
        <v>314</v>
      </c>
      <c r="C11592" t="s">
        <v>384</v>
      </c>
      <c r="D11592" s="34">
        <v>46023</v>
      </c>
      <c r="E11592">
        <v>458.63</v>
      </c>
      <c r="F11592" s="24">
        <v>11.35</v>
      </c>
      <c r="G11592" s="24">
        <f t="shared" si="181"/>
        <v>469.98</v>
      </c>
    </row>
    <row r="11593" spans="1:7" x14ac:dyDescent="0.25">
      <c r="A11593" t="s">
        <v>311</v>
      </c>
      <c r="B11593" t="s">
        <v>314</v>
      </c>
      <c r="C11593" t="s">
        <v>385</v>
      </c>
      <c r="D11593" s="34">
        <v>46023</v>
      </c>
      <c r="E11593">
        <v>458.63</v>
      </c>
      <c r="F11593" s="24">
        <v>11.35</v>
      </c>
      <c r="G11593" s="24">
        <f t="shared" si="181"/>
        <v>469.98</v>
      </c>
    </row>
    <row r="11594" spans="1:7" x14ac:dyDescent="0.25">
      <c r="A11594" t="s">
        <v>311</v>
      </c>
      <c r="B11594" t="s">
        <v>314</v>
      </c>
      <c r="C11594" t="s">
        <v>386</v>
      </c>
      <c r="D11594" s="34">
        <v>46023</v>
      </c>
      <c r="E11594">
        <v>458.63</v>
      </c>
      <c r="F11594" s="24">
        <v>11.35</v>
      </c>
      <c r="G11594" s="24">
        <f t="shared" si="181"/>
        <v>469.98</v>
      </c>
    </row>
    <row r="11595" spans="1:7" x14ac:dyDescent="0.25">
      <c r="A11595" t="s">
        <v>311</v>
      </c>
      <c r="B11595" t="s">
        <v>314</v>
      </c>
      <c r="C11595" t="s">
        <v>387</v>
      </c>
      <c r="D11595" s="34">
        <v>46023</v>
      </c>
      <c r="E11595">
        <v>458.63</v>
      </c>
      <c r="F11595" s="24">
        <v>11.35</v>
      </c>
      <c r="G11595" s="24">
        <f t="shared" si="181"/>
        <v>469.98</v>
      </c>
    </row>
    <row r="11596" spans="1:7" x14ac:dyDescent="0.25">
      <c r="A11596" t="s">
        <v>311</v>
      </c>
      <c r="B11596" t="s">
        <v>314</v>
      </c>
      <c r="C11596" t="s">
        <v>388</v>
      </c>
      <c r="D11596" s="34">
        <v>46023</v>
      </c>
      <c r="E11596">
        <v>458.63</v>
      </c>
      <c r="F11596" s="24">
        <v>11.35</v>
      </c>
      <c r="G11596" s="24">
        <f t="shared" si="181"/>
        <v>469.98</v>
      </c>
    </row>
    <row r="11597" spans="1:7" x14ac:dyDescent="0.25">
      <c r="A11597" t="s">
        <v>311</v>
      </c>
      <c r="B11597" t="s">
        <v>314</v>
      </c>
      <c r="C11597" t="s">
        <v>389</v>
      </c>
      <c r="D11597" s="34">
        <v>46023</v>
      </c>
      <c r="E11597">
        <v>458.63</v>
      </c>
      <c r="F11597" s="24">
        <v>11.35</v>
      </c>
      <c r="G11597" s="24">
        <f t="shared" si="181"/>
        <v>469.98</v>
      </c>
    </row>
    <row r="11598" spans="1:7" x14ac:dyDescent="0.25">
      <c r="A11598" t="s">
        <v>311</v>
      </c>
      <c r="B11598" t="s">
        <v>314</v>
      </c>
      <c r="C11598" t="s">
        <v>390</v>
      </c>
      <c r="D11598" s="34">
        <v>46023</v>
      </c>
      <c r="E11598">
        <v>458.63</v>
      </c>
      <c r="F11598" s="24">
        <v>11.35</v>
      </c>
      <c r="G11598" s="24">
        <f t="shared" si="181"/>
        <v>469.98</v>
      </c>
    </row>
    <row r="11599" spans="1:7" x14ac:dyDescent="0.25">
      <c r="A11599" t="s">
        <v>311</v>
      </c>
      <c r="B11599" t="s">
        <v>314</v>
      </c>
      <c r="C11599" t="s">
        <v>391</v>
      </c>
      <c r="D11599" s="34">
        <v>46023</v>
      </c>
      <c r="E11599">
        <v>458.63</v>
      </c>
      <c r="F11599" s="24">
        <v>11.35</v>
      </c>
      <c r="G11599" s="24">
        <f t="shared" si="181"/>
        <v>469.98</v>
      </c>
    </row>
    <row r="11600" spans="1:7" x14ac:dyDescent="0.25">
      <c r="A11600" t="s">
        <v>311</v>
      </c>
      <c r="B11600" t="s">
        <v>314</v>
      </c>
      <c r="C11600" t="s">
        <v>392</v>
      </c>
      <c r="D11600" s="34">
        <v>46023</v>
      </c>
      <c r="E11600">
        <v>458.63</v>
      </c>
      <c r="F11600" s="24">
        <v>11.35</v>
      </c>
      <c r="G11600" s="24">
        <f t="shared" si="181"/>
        <v>469.98</v>
      </c>
    </row>
    <row r="11601" spans="1:7" x14ac:dyDescent="0.25">
      <c r="A11601" t="s">
        <v>311</v>
      </c>
      <c r="B11601" t="s">
        <v>314</v>
      </c>
      <c r="C11601" t="s">
        <v>393</v>
      </c>
      <c r="D11601" s="34">
        <v>46023</v>
      </c>
      <c r="E11601">
        <v>458.63</v>
      </c>
      <c r="F11601" s="24">
        <v>11.35</v>
      </c>
      <c r="G11601" s="24">
        <f t="shared" si="181"/>
        <v>469.98</v>
      </c>
    </row>
    <row r="11602" spans="1:7" x14ac:dyDescent="0.25">
      <c r="A11602" t="s">
        <v>311</v>
      </c>
      <c r="B11602" t="s">
        <v>314</v>
      </c>
      <c r="C11602" t="s">
        <v>394</v>
      </c>
      <c r="D11602" s="34">
        <v>46023</v>
      </c>
      <c r="E11602">
        <v>458.63</v>
      </c>
      <c r="F11602" s="24">
        <v>11.35</v>
      </c>
      <c r="G11602" s="24">
        <f t="shared" si="181"/>
        <v>469.98</v>
      </c>
    </row>
    <row r="11603" spans="1:7" x14ac:dyDescent="0.25">
      <c r="A11603" t="s">
        <v>311</v>
      </c>
      <c r="B11603" t="s">
        <v>314</v>
      </c>
      <c r="C11603" t="s">
        <v>395</v>
      </c>
      <c r="D11603" s="34">
        <v>46023</v>
      </c>
      <c r="E11603">
        <v>458.63</v>
      </c>
      <c r="F11603" s="24">
        <v>11.35</v>
      </c>
      <c r="G11603" s="24">
        <f t="shared" si="181"/>
        <v>469.98</v>
      </c>
    </row>
    <row r="11604" spans="1:7" x14ac:dyDescent="0.25">
      <c r="A11604" t="s">
        <v>311</v>
      </c>
      <c r="B11604" t="s">
        <v>314</v>
      </c>
      <c r="C11604" t="s">
        <v>396</v>
      </c>
      <c r="D11604" s="34">
        <v>46023</v>
      </c>
      <c r="E11604">
        <v>458.63</v>
      </c>
      <c r="F11604" s="24">
        <v>11.35</v>
      </c>
      <c r="G11604" s="24">
        <f t="shared" si="181"/>
        <v>469.98</v>
      </c>
    </row>
    <row r="11605" spans="1:7" x14ac:dyDescent="0.25">
      <c r="A11605" t="s">
        <v>311</v>
      </c>
      <c r="B11605" t="s">
        <v>314</v>
      </c>
      <c r="C11605" t="s">
        <v>397</v>
      </c>
      <c r="D11605" s="34">
        <v>46023</v>
      </c>
      <c r="E11605">
        <v>458.63</v>
      </c>
      <c r="F11605" s="24">
        <v>11.35</v>
      </c>
      <c r="G11605" s="24">
        <f t="shared" si="181"/>
        <v>469.98</v>
      </c>
    </row>
    <row r="11606" spans="1:7" x14ac:dyDescent="0.25">
      <c r="A11606" t="s">
        <v>311</v>
      </c>
      <c r="B11606" t="s">
        <v>314</v>
      </c>
      <c r="C11606" t="s">
        <v>398</v>
      </c>
      <c r="D11606" s="34">
        <v>46023</v>
      </c>
      <c r="E11606">
        <v>458.63</v>
      </c>
      <c r="F11606" s="24">
        <v>11.35</v>
      </c>
      <c r="G11606" s="24">
        <f t="shared" si="181"/>
        <v>469.98</v>
      </c>
    </row>
    <row r="11607" spans="1:7" x14ac:dyDescent="0.25">
      <c r="A11607" t="s">
        <v>311</v>
      </c>
      <c r="B11607" t="s">
        <v>314</v>
      </c>
      <c r="C11607" t="s">
        <v>399</v>
      </c>
      <c r="D11607" s="34">
        <v>46023</v>
      </c>
      <c r="E11607">
        <v>458.63</v>
      </c>
      <c r="F11607" s="24">
        <v>11.35</v>
      </c>
      <c r="G11607" s="24">
        <f t="shared" si="181"/>
        <v>469.98</v>
      </c>
    </row>
    <row r="11608" spans="1:7" x14ac:dyDescent="0.25">
      <c r="A11608" t="s">
        <v>311</v>
      </c>
      <c r="B11608" t="s">
        <v>314</v>
      </c>
      <c r="C11608" t="s">
        <v>400</v>
      </c>
      <c r="D11608" s="34">
        <v>46023</v>
      </c>
      <c r="E11608">
        <v>458.63</v>
      </c>
      <c r="F11608" s="24">
        <v>11.35</v>
      </c>
      <c r="G11608" s="24">
        <f t="shared" si="181"/>
        <v>469.98</v>
      </c>
    </row>
    <row r="11609" spans="1:7" x14ac:dyDescent="0.25">
      <c r="A11609" t="s">
        <v>311</v>
      </c>
      <c r="B11609" t="s">
        <v>314</v>
      </c>
      <c r="C11609" t="s">
        <v>401</v>
      </c>
      <c r="D11609" s="34">
        <v>46023</v>
      </c>
      <c r="E11609">
        <v>458.63</v>
      </c>
      <c r="F11609" s="24">
        <v>11.35</v>
      </c>
      <c r="G11609" s="24">
        <f t="shared" si="181"/>
        <v>469.98</v>
      </c>
    </row>
    <row r="11610" spans="1:7" x14ac:dyDescent="0.25">
      <c r="A11610" t="s">
        <v>311</v>
      </c>
      <c r="B11610" t="s">
        <v>314</v>
      </c>
      <c r="C11610" t="s">
        <v>402</v>
      </c>
      <c r="D11610" s="34">
        <v>46023</v>
      </c>
      <c r="E11610">
        <v>458.63</v>
      </c>
      <c r="F11610" s="24">
        <v>11.35</v>
      </c>
      <c r="G11610" s="24">
        <f t="shared" si="181"/>
        <v>469.98</v>
      </c>
    </row>
    <row r="11611" spans="1:7" x14ac:dyDescent="0.25">
      <c r="A11611" t="s">
        <v>311</v>
      </c>
      <c r="B11611" t="s">
        <v>314</v>
      </c>
      <c r="C11611" t="s">
        <v>403</v>
      </c>
      <c r="D11611" s="34">
        <v>46023</v>
      </c>
      <c r="E11611">
        <v>458.63</v>
      </c>
      <c r="F11611" s="24">
        <v>11.35</v>
      </c>
      <c r="G11611" s="24">
        <f t="shared" si="181"/>
        <v>469.98</v>
      </c>
    </row>
    <row r="11612" spans="1:7" x14ac:dyDescent="0.25">
      <c r="A11612" t="s">
        <v>311</v>
      </c>
      <c r="B11612" t="s">
        <v>314</v>
      </c>
      <c r="C11612" t="s">
        <v>404</v>
      </c>
      <c r="D11612" s="34">
        <v>46023</v>
      </c>
      <c r="E11612">
        <v>458.63</v>
      </c>
      <c r="F11612" s="24">
        <v>11.35</v>
      </c>
      <c r="G11612" s="24">
        <f t="shared" si="181"/>
        <v>469.98</v>
      </c>
    </row>
    <row r="11613" spans="1:7" x14ac:dyDescent="0.25">
      <c r="A11613" t="s">
        <v>311</v>
      </c>
      <c r="B11613" t="s">
        <v>314</v>
      </c>
      <c r="C11613" t="s">
        <v>405</v>
      </c>
      <c r="D11613" s="34">
        <v>46023</v>
      </c>
      <c r="E11613">
        <v>458.63</v>
      </c>
      <c r="F11613" s="24">
        <v>11.35</v>
      </c>
      <c r="G11613" s="24">
        <f t="shared" si="181"/>
        <v>469.98</v>
      </c>
    </row>
    <row r="11614" spans="1:7" x14ac:dyDescent="0.25">
      <c r="A11614" t="s">
        <v>311</v>
      </c>
      <c r="B11614" t="s">
        <v>314</v>
      </c>
      <c r="C11614" t="s">
        <v>406</v>
      </c>
      <c r="D11614" s="34">
        <v>46023</v>
      </c>
      <c r="E11614">
        <v>458.63</v>
      </c>
      <c r="F11614" s="24">
        <v>11.35</v>
      </c>
      <c r="G11614" s="24">
        <f t="shared" si="181"/>
        <v>469.98</v>
      </c>
    </row>
    <row r="11615" spans="1:7" x14ac:dyDescent="0.25">
      <c r="A11615" t="s">
        <v>311</v>
      </c>
      <c r="B11615" t="s">
        <v>314</v>
      </c>
      <c r="C11615" t="s">
        <v>407</v>
      </c>
      <c r="D11615" s="34">
        <v>46023</v>
      </c>
      <c r="E11615">
        <v>458.63</v>
      </c>
      <c r="F11615" s="24">
        <v>11.35</v>
      </c>
      <c r="G11615" s="24">
        <f t="shared" si="181"/>
        <v>469.98</v>
      </c>
    </row>
    <row r="11616" spans="1:7" x14ac:dyDescent="0.25">
      <c r="A11616" t="s">
        <v>311</v>
      </c>
      <c r="B11616" t="s">
        <v>314</v>
      </c>
      <c r="C11616" t="s">
        <v>408</v>
      </c>
      <c r="D11616" s="34">
        <v>46023</v>
      </c>
      <c r="E11616">
        <v>458.63</v>
      </c>
      <c r="F11616" s="24">
        <v>11.35</v>
      </c>
      <c r="G11616" s="24">
        <f t="shared" si="181"/>
        <v>469.98</v>
      </c>
    </row>
    <row r="11617" spans="1:7" x14ac:dyDescent="0.25">
      <c r="A11617" t="s">
        <v>311</v>
      </c>
      <c r="B11617" t="s">
        <v>314</v>
      </c>
      <c r="C11617" t="s">
        <v>409</v>
      </c>
      <c r="D11617" s="34">
        <v>46023</v>
      </c>
      <c r="E11617">
        <v>458.63</v>
      </c>
      <c r="F11617" s="24">
        <v>11.35</v>
      </c>
      <c r="G11617" s="24">
        <f t="shared" si="181"/>
        <v>469.98</v>
      </c>
    </row>
    <row r="11618" spans="1:7" x14ac:dyDescent="0.25">
      <c r="A11618" t="s">
        <v>311</v>
      </c>
      <c r="B11618" t="s">
        <v>314</v>
      </c>
      <c r="C11618" t="s">
        <v>410</v>
      </c>
      <c r="D11618" s="34">
        <v>46023</v>
      </c>
      <c r="E11618">
        <v>458.63</v>
      </c>
      <c r="F11618" s="24">
        <v>11.35</v>
      </c>
      <c r="G11618" s="24">
        <f t="shared" si="181"/>
        <v>469.98</v>
      </c>
    </row>
    <row r="11619" spans="1:7" x14ac:dyDescent="0.25">
      <c r="A11619" t="s">
        <v>311</v>
      </c>
      <c r="B11619" t="s">
        <v>314</v>
      </c>
      <c r="C11619" t="s">
        <v>411</v>
      </c>
      <c r="D11619" s="34">
        <v>46023</v>
      </c>
      <c r="E11619">
        <v>458.63</v>
      </c>
      <c r="F11619" s="24">
        <v>11.35</v>
      </c>
      <c r="G11619" s="24">
        <f t="shared" si="181"/>
        <v>469.98</v>
      </c>
    </row>
    <row r="11620" spans="1:7" x14ac:dyDescent="0.25">
      <c r="A11620" t="s">
        <v>311</v>
      </c>
      <c r="B11620" t="s">
        <v>314</v>
      </c>
      <c r="C11620" t="s">
        <v>412</v>
      </c>
      <c r="D11620" s="34">
        <v>46023</v>
      </c>
      <c r="E11620">
        <v>458.63</v>
      </c>
      <c r="F11620" s="24">
        <v>11.35</v>
      </c>
      <c r="G11620" s="24">
        <f t="shared" si="181"/>
        <v>469.98</v>
      </c>
    </row>
    <row r="11621" spans="1:7" x14ac:dyDescent="0.25">
      <c r="A11621" t="s">
        <v>311</v>
      </c>
      <c r="B11621" t="s">
        <v>314</v>
      </c>
      <c r="C11621" t="s">
        <v>413</v>
      </c>
      <c r="D11621" s="34">
        <v>46023</v>
      </c>
      <c r="E11621">
        <v>458.63</v>
      </c>
      <c r="F11621" s="24">
        <v>11.35</v>
      </c>
      <c r="G11621" s="24">
        <f t="shared" si="181"/>
        <v>469.98</v>
      </c>
    </row>
    <row r="11622" spans="1:7" x14ac:dyDescent="0.25">
      <c r="A11622" t="s">
        <v>311</v>
      </c>
      <c r="B11622" t="s">
        <v>314</v>
      </c>
      <c r="C11622" t="s">
        <v>414</v>
      </c>
      <c r="D11622" s="34">
        <v>46023</v>
      </c>
      <c r="E11622">
        <v>458.63</v>
      </c>
      <c r="F11622" s="24">
        <v>11.35</v>
      </c>
      <c r="G11622" s="24">
        <f t="shared" si="181"/>
        <v>469.98</v>
      </c>
    </row>
    <row r="11623" spans="1:7" x14ac:dyDescent="0.25">
      <c r="A11623" t="s">
        <v>311</v>
      </c>
      <c r="B11623" t="s">
        <v>314</v>
      </c>
      <c r="C11623" t="s">
        <v>415</v>
      </c>
      <c r="D11623" s="34">
        <v>46023</v>
      </c>
      <c r="E11623">
        <v>458.63</v>
      </c>
      <c r="F11623" s="24">
        <v>11.35</v>
      </c>
      <c r="G11623" s="24">
        <f t="shared" si="181"/>
        <v>469.98</v>
      </c>
    </row>
    <row r="11624" spans="1:7" x14ac:dyDescent="0.25">
      <c r="A11624" t="s">
        <v>311</v>
      </c>
      <c r="B11624" t="s">
        <v>314</v>
      </c>
      <c r="C11624" t="s">
        <v>416</v>
      </c>
      <c r="D11624" s="34">
        <v>46023</v>
      </c>
      <c r="E11624">
        <v>458.63</v>
      </c>
      <c r="F11624" s="24">
        <v>11.35</v>
      </c>
      <c r="G11624" s="24">
        <f t="shared" si="181"/>
        <v>469.98</v>
      </c>
    </row>
    <row r="11625" spans="1:7" x14ac:dyDescent="0.25">
      <c r="A11625" t="s">
        <v>311</v>
      </c>
      <c r="B11625" t="s">
        <v>314</v>
      </c>
      <c r="C11625" t="s">
        <v>417</v>
      </c>
      <c r="D11625" s="34">
        <v>46023</v>
      </c>
      <c r="E11625">
        <v>458.63</v>
      </c>
      <c r="F11625" s="24">
        <v>11.35</v>
      </c>
      <c r="G11625" s="24">
        <f t="shared" si="181"/>
        <v>469.98</v>
      </c>
    </row>
    <row r="11626" spans="1:7" x14ac:dyDescent="0.25">
      <c r="A11626" t="s">
        <v>311</v>
      </c>
      <c r="B11626" t="s">
        <v>314</v>
      </c>
      <c r="C11626" t="s">
        <v>418</v>
      </c>
      <c r="D11626" s="34">
        <v>46023</v>
      </c>
      <c r="E11626">
        <v>458.63</v>
      </c>
      <c r="F11626" s="24">
        <v>11.35</v>
      </c>
      <c r="G11626" s="24">
        <f t="shared" si="181"/>
        <v>469.98</v>
      </c>
    </row>
    <row r="11627" spans="1:7" x14ac:dyDescent="0.25">
      <c r="A11627" t="s">
        <v>311</v>
      </c>
      <c r="B11627" t="s">
        <v>314</v>
      </c>
      <c r="C11627" t="s">
        <v>419</v>
      </c>
      <c r="D11627" s="34">
        <v>46023</v>
      </c>
      <c r="E11627">
        <v>458.63</v>
      </c>
      <c r="F11627" s="24">
        <v>11.35</v>
      </c>
      <c r="G11627" s="24">
        <f t="shared" si="181"/>
        <v>469.98</v>
      </c>
    </row>
    <row r="11628" spans="1:7" x14ac:dyDescent="0.25">
      <c r="A11628" t="s">
        <v>311</v>
      </c>
      <c r="B11628" t="s">
        <v>314</v>
      </c>
      <c r="C11628" t="s">
        <v>420</v>
      </c>
      <c r="D11628" s="34">
        <v>46023</v>
      </c>
      <c r="E11628">
        <v>458.63</v>
      </c>
      <c r="F11628" s="24">
        <v>11.35</v>
      </c>
      <c r="G11628" s="24">
        <f t="shared" si="181"/>
        <v>469.98</v>
      </c>
    </row>
    <row r="11629" spans="1:7" x14ac:dyDescent="0.25">
      <c r="A11629" t="s">
        <v>311</v>
      </c>
      <c r="B11629" t="s">
        <v>314</v>
      </c>
      <c r="C11629" t="s">
        <v>421</v>
      </c>
      <c r="D11629" s="34">
        <v>46023</v>
      </c>
      <c r="E11629">
        <v>458.63</v>
      </c>
      <c r="F11629" s="24">
        <v>11.35</v>
      </c>
      <c r="G11629" s="24">
        <f t="shared" si="181"/>
        <v>469.98</v>
      </c>
    </row>
    <row r="11630" spans="1:7" x14ac:dyDescent="0.25">
      <c r="A11630" t="s">
        <v>311</v>
      </c>
      <c r="B11630" t="s">
        <v>314</v>
      </c>
      <c r="C11630" t="s">
        <v>422</v>
      </c>
      <c r="D11630" s="34">
        <v>46023</v>
      </c>
      <c r="E11630">
        <v>458.63</v>
      </c>
      <c r="F11630" s="24">
        <v>11.35</v>
      </c>
      <c r="G11630" s="24">
        <f t="shared" si="181"/>
        <v>469.98</v>
      </c>
    </row>
    <row r="11631" spans="1:7" x14ac:dyDescent="0.25">
      <c r="A11631" t="s">
        <v>311</v>
      </c>
      <c r="B11631" t="s">
        <v>314</v>
      </c>
      <c r="C11631" t="s">
        <v>423</v>
      </c>
      <c r="D11631" s="34">
        <v>46023</v>
      </c>
      <c r="E11631">
        <v>458.63</v>
      </c>
      <c r="F11631" s="24">
        <v>11.35</v>
      </c>
      <c r="G11631" s="24">
        <f t="shared" si="181"/>
        <v>469.98</v>
      </c>
    </row>
    <row r="11632" spans="1:7" x14ac:dyDescent="0.25">
      <c r="A11632" t="s">
        <v>311</v>
      </c>
      <c r="B11632" t="s">
        <v>314</v>
      </c>
      <c r="C11632" t="s">
        <v>424</v>
      </c>
      <c r="D11632" s="34">
        <v>46023</v>
      </c>
      <c r="E11632">
        <v>458.63</v>
      </c>
      <c r="F11632" s="24">
        <v>11.35</v>
      </c>
      <c r="G11632" s="24">
        <f t="shared" si="181"/>
        <v>469.98</v>
      </c>
    </row>
    <row r="11633" spans="1:7" x14ac:dyDescent="0.25">
      <c r="A11633" t="s">
        <v>311</v>
      </c>
      <c r="B11633" t="s">
        <v>314</v>
      </c>
      <c r="C11633" t="s">
        <v>425</v>
      </c>
      <c r="D11633" s="34">
        <v>46023</v>
      </c>
      <c r="E11633">
        <v>458.63</v>
      </c>
      <c r="F11633" s="24">
        <v>11.35</v>
      </c>
      <c r="G11633" s="24">
        <f t="shared" si="181"/>
        <v>469.98</v>
      </c>
    </row>
    <row r="11634" spans="1:7" x14ac:dyDescent="0.25">
      <c r="A11634" t="s">
        <v>311</v>
      </c>
      <c r="B11634" t="s">
        <v>314</v>
      </c>
      <c r="C11634" t="s">
        <v>426</v>
      </c>
      <c r="D11634" s="34">
        <v>46023</v>
      </c>
      <c r="E11634">
        <v>460.12</v>
      </c>
      <c r="F11634" s="24">
        <v>11.39</v>
      </c>
      <c r="G11634" s="24">
        <f t="shared" si="181"/>
        <v>471.51</v>
      </c>
    </row>
    <row r="11635" spans="1:7" x14ac:dyDescent="0.25">
      <c r="A11635" t="s">
        <v>311</v>
      </c>
      <c r="B11635" t="s">
        <v>314</v>
      </c>
      <c r="C11635" t="s">
        <v>427</v>
      </c>
      <c r="D11635" s="34">
        <v>46023</v>
      </c>
      <c r="E11635">
        <v>458.63</v>
      </c>
      <c r="F11635" s="24">
        <v>11.35</v>
      </c>
      <c r="G11635" s="24">
        <f t="shared" si="181"/>
        <v>469.98</v>
      </c>
    </row>
    <row r="11636" spans="1:7" x14ac:dyDescent="0.25">
      <c r="A11636" t="s">
        <v>311</v>
      </c>
      <c r="B11636" t="s">
        <v>314</v>
      </c>
      <c r="C11636" t="s">
        <v>428</v>
      </c>
      <c r="D11636" s="34">
        <v>46023</v>
      </c>
      <c r="E11636">
        <v>458.63</v>
      </c>
      <c r="F11636" s="24">
        <v>11.35</v>
      </c>
      <c r="G11636" s="24">
        <f t="shared" si="181"/>
        <v>469.98</v>
      </c>
    </row>
    <row r="11637" spans="1:7" x14ac:dyDescent="0.25">
      <c r="A11637" t="s">
        <v>311</v>
      </c>
      <c r="B11637" t="s">
        <v>314</v>
      </c>
      <c r="C11637" t="s">
        <v>429</v>
      </c>
      <c r="D11637" s="34">
        <v>46023</v>
      </c>
      <c r="E11637">
        <v>458.63</v>
      </c>
      <c r="F11637" s="24">
        <v>11.35</v>
      </c>
      <c r="G11637" s="24">
        <f t="shared" si="181"/>
        <v>469.98</v>
      </c>
    </row>
    <row r="11638" spans="1:7" x14ac:dyDescent="0.25">
      <c r="A11638" t="s">
        <v>311</v>
      </c>
      <c r="B11638" t="s">
        <v>314</v>
      </c>
      <c r="C11638" t="s">
        <v>430</v>
      </c>
      <c r="D11638" s="34">
        <v>46023</v>
      </c>
      <c r="E11638">
        <v>460.12</v>
      </c>
      <c r="F11638" s="24">
        <v>11.39</v>
      </c>
      <c r="G11638" s="24">
        <f t="shared" si="181"/>
        <v>471.51</v>
      </c>
    </row>
    <row r="11639" spans="1:7" x14ac:dyDescent="0.25">
      <c r="A11639" t="s">
        <v>311</v>
      </c>
      <c r="B11639" t="s">
        <v>314</v>
      </c>
      <c r="C11639" t="s">
        <v>431</v>
      </c>
      <c r="D11639" s="34">
        <v>46023</v>
      </c>
      <c r="E11639">
        <v>460.12</v>
      </c>
      <c r="F11639" s="24">
        <v>11.39</v>
      </c>
      <c r="G11639" s="24">
        <f t="shared" si="181"/>
        <v>471.51</v>
      </c>
    </row>
    <row r="11640" spans="1:7" x14ac:dyDescent="0.25">
      <c r="A11640" t="s">
        <v>311</v>
      </c>
      <c r="B11640" t="s">
        <v>314</v>
      </c>
      <c r="C11640" t="s">
        <v>432</v>
      </c>
      <c r="D11640" s="34">
        <v>46023</v>
      </c>
      <c r="E11640">
        <v>460.12</v>
      </c>
      <c r="F11640" s="24">
        <v>11.39</v>
      </c>
      <c r="G11640" s="24">
        <f t="shared" si="181"/>
        <v>471.51</v>
      </c>
    </row>
    <row r="11641" spans="1:7" x14ac:dyDescent="0.25">
      <c r="A11641" t="s">
        <v>311</v>
      </c>
      <c r="B11641" t="s">
        <v>314</v>
      </c>
      <c r="C11641" t="s">
        <v>433</v>
      </c>
      <c r="D11641" s="34">
        <v>46023</v>
      </c>
      <c r="E11641">
        <v>460.12</v>
      </c>
      <c r="F11641" s="24">
        <v>11.39</v>
      </c>
      <c r="G11641" s="24">
        <f t="shared" si="181"/>
        <v>471.51</v>
      </c>
    </row>
    <row r="11642" spans="1:7" x14ac:dyDescent="0.25">
      <c r="A11642" t="s">
        <v>311</v>
      </c>
      <c r="B11642" t="s">
        <v>314</v>
      </c>
      <c r="C11642" t="s">
        <v>434</v>
      </c>
      <c r="D11642" s="34">
        <v>46023</v>
      </c>
      <c r="E11642">
        <v>460.12</v>
      </c>
      <c r="F11642" s="24">
        <v>11.39</v>
      </c>
      <c r="G11642" s="24">
        <f t="shared" si="181"/>
        <v>471.51</v>
      </c>
    </row>
    <row r="11643" spans="1:7" x14ac:dyDescent="0.25">
      <c r="A11643" t="s">
        <v>311</v>
      </c>
      <c r="B11643" t="s">
        <v>314</v>
      </c>
      <c r="C11643" t="s">
        <v>435</v>
      </c>
      <c r="D11643" s="34">
        <v>46023</v>
      </c>
      <c r="E11643">
        <v>460.12</v>
      </c>
      <c r="F11643" s="24">
        <v>11.39</v>
      </c>
      <c r="G11643" s="24">
        <f t="shared" si="181"/>
        <v>471.51</v>
      </c>
    </row>
    <row r="11644" spans="1:7" x14ac:dyDescent="0.25">
      <c r="A11644" t="s">
        <v>311</v>
      </c>
      <c r="B11644" t="s">
        <v>314</v>
      </c>
      <c r="C11644" t="s">
        <v>436</v>
      </c>
      <c r="D11644" s="34">
        <v>46023</v>
      </c>
      <c r="E11644">
        <v>460.12</v>
      </c>
      <c r="F11644" s="24">
        <v>11.39</v>
      </c>
      <c r="G11644" s="24">
        <f t="shared" si="181"/>
        <v>471.51</v>
      </c>
    </row>
    <row r="11645" spans="1:7" x14ac:dyDescent="0.25">
      <c r="A11645" t="s">
        <v>311</v>
      </c>
      <c r="B11645" t="s">
        <v>314</v>
      </c>
      <c r="C11645" t="s">
        <v>437</v>
      </c>
      <c r="D11645" s="34">
        <v>46023</v>
      </c>
      <c r="E11645">
        <v>460.12</v>
      </c>
      <c r="F11645" s="24">
        <v>11.39</v>
      </c>
      <c r="G11645" s="24">
        <f t="shared" si="181"/>
        <v>471.51</v>
      </c>
    </row>
    <row r="11646" spans="1:7" x14ac:dyDescent="0.25">
      <c r="A11646" t="s">
        <v>311</v>
      </c>
      <c r="B11646" t="s">
        <v>314</v>
      </c>
      <c r="C11646" t="s">
        <v>438</v>
      </c>
      <c r="D11646" s="34">
        <v>46023</v>
      </c>
      <c r="E11646">
        <v>460.12</v>
      </c>
      <c r="F11646" s="24">
        <v>11.39</v>
      </c>
      <c r="G11646" s="24">
        <f t="shared" si="181"/>
        <v>471.51</v>
      </c>
    </row>
    <row r="11647" spans="1:7" x14ac:dyDescent="0.25">
      <c r="A11647" t="s">
        <v>311</v>
      </c>
      <c r="B11647" t="s">
        <v>314</v>
      </c>
      <c r="C11647" t="s">
        <v>439</v>
      </c>
      <c r="D11647" s="34">
        <v>46023</v>
      </c>
      <c r="E11647">
        <v>460.12</v>
      </c>
      <c r="F11647" s="24">
        <v>11.39</v>
      </c>
      <c r="G11647" s="24">
        <f t="shared" si="181"/>
        <v>471.51</v>
      </c>
    </row>
    <row r="11648" spans="1:7" x14ac:dyDescent="0.25">
      <c r="A11648" t="s">
        <v>311</v>
      </c>
      <c r="B11648" t="s">
        <v>314</v>
      </c>
      <c r="C11648" t="s">
        <v>440</v>
      </c>
      <c r="D11648" s="34">
        <v>46023</v>
      </c>
      <c r="E11648">
        <v>460.12</v>
      </c>
      <c r="F11648" s="24">
        <v>11.39</v>
      </c>
      <c r="G11648" s="24">
        <f t="shared" si="181"/>
        <v>471.51</v>
      </c>
    </row>
    <row r="11649" spans="1:7" x14ac:dyDescent="0.25">
      <c r="A11649" t="s">
        <v>311</v>
      </c>
      <c r="B11649" t="s">
        <v>314</v>
      </c>
      <c r="C11649" t="s">
        <v>441</v>
      </c>
      <c r="D11649" s="34">
        <v>46023</v>
      </c>
      <c r="E11649">
        <v>460.12</v>
      </c>
      <c r="F11649" s="24">
        <v>11.39</v>
      </c>
      <c r="G11649" s="24">
        <f t="shared" si="181"/>
        <v>471.51</v>
      </c>
    </row>
    <row r="11650" spans="1:7" x14ac:dyDescent="0.25">
      <c r="A11650" t="s">
        <v>311</v>
      </c>
      <c r="B11650" t="s">
        <v>314</v>
      </c>
      <c r="C11650" t="s">
        <v>442</v>
      </c>
      <c r="D11650" s="34">
        <v>46023</v>
      </c>
      <c r="E11650">
        <v>460.12</v>
      </c>
      <c r="F11650" s="24">
        <v>11.39</v>
      </c>
      <c r="G11650" s="24">
        <f t="shared" si="181"/>
        <v>471.51</v>
      </c>
    </row>
    <row r="11651" spans="1:7" x14ac:dyDescent="0.25">
      <c r="A11651" t="s">
        <v>311</v>
      </c>
      <c r="B11651" t="s">
        <v>314</v>
      </c>
      <c r="C11651" t="s">
        <v>443</v>
      </c>
      <c r="D11651" s="34">
        <v>46023</v>
      </c>
      <c r="E11651">
        <v>460.12</v>
      </c>
      <c r="F11651" s="24">
        <v>11.39</v>
      </c>
      <c r="G11651" s="24">
        <f t="shared" ref="G11651:G11714" si="182">SUM(E11651:F11651)</f>
        <v>471.51</v>
      </c>
    </row>
    <row r="11652" spans="1:7" x14ac:dyDescent="0.25">
      <c r="A11652" t="s">
        <v>311</v>
      </c>
      <c r="B11652" t="s">
        <v>314</v>
      </c>
      <c r="C11652" t="s">
        <v>444</v>
      </c>
      <c r="D11652" s="34">
        <v>46023</v>
      </c>
      <c r="E11652">
        <v>460.12</v>
      </c>
      <c r="F11652" s="24">
        <v>11.39</v>
      </c>
      <c r="G11652" s="24">
        <f t="shared" si="182"/>
        <v>471.51</v>
      </c>
    </row>
    <row r="11653" spans="1:7" x14ac:dyDescent="0.25">
      <c r="A11653" t="s">
        <v>311</v>
      </c>
      <c r="B11653" t="s">
        <v>314</v>
      </c>
      <c r="C11653" t="s">
        <v>445</v>
      </c>
      <c r="D11653" s="34">
        <v>46023</v>
      </c>
      <c r="E11653">
        <v>460.12</v>
      </c>
      <c r="F11653" s="24">
        <v>11.39</v>
      </c>
      <c r="G11653" s="24">
        <f t="shared" si="182"/>
        <v>471.51</v>
      </c>
    </row>
    <row r="11654" spans="1:7" x14ac:dyDescent="0.25">
      <c r="A11654" t="s">
        <v>311</v>
      </c>
      <c r="B11654" t="s">
        <v>314</v>
      </c>
      <c r="C11654" t="s">
        <v>446</v>
      </c>
      <c r="D11654" s="34">
        <v>46023</v>
      </c>
      <c r="E11654">
        <v>460.12</v>
      </c>
      <c r="F11654" s="24">
        <v>11.39</v>
      </c>
      <c r="G11654" s="24">
        <f t="shared" si="182"/>
        <v>471.51</v>
      </c>
    </row>
    <row r="11655" spans="1:7" x14ac:dyDescent="0.25">
      <c r="A11655" t="s">
        <v>311</v>
      </c>
      <c r="B11655" t="s">
        <v>314</v>
      </c>
      <c r="C11655" t="s">
        <v>447</v>
      </c>
      <c r="D11655" s="34">
        <v>46023</v>
      </c>
      <c r="E11655">
        <v>460.12</v>
      </c>
      <c r="F11655" s="24">
        <v>11.39</v>
      </c>
      <c r="G11655" s="24">
        <f t="shared" si="182"/>
        <v>471.51</v>
      </c>
    </row>
    <row r="11656" spans="1:7" x14ac:dyDescent="0.25">
      <c r="A11656" t="s">
        <v>311</v>
      </c>
      <c r="B11656" t="s">
        <v>314</v>
      </c>
      <c r="C11656" t="s">
        <v>448</v>
      </c>
      <c r="D11656" s="34">
        <v>46023</v>
      </c>
      <c r="E11656">
        <v>460.12</v>
      </c>
      <c r="F11656" s="24">
        <v>11.39</v>
      </c>
      <c r="G11656" s="24">
        <f t="shared" si="182"/>
        <v>471.51</v>
      </c>
    </row>
    <row r="11657" spans="1:7" x14ac:dyDescent="0.25">
      <c r="A11657" t="s">
        <v>311</v>
      </c>
      <c r="B11657" t="s">
        <v>314</v>
      </c>
      <c r="C11657" t="s">
        <v>449</v>
      </c>
      <c r="D11657" s="34">
        <v>46023</v>
      </c>
      <c r="E11657">
        <v>460.12</v>
      </c>
      <c r="F11657" s="24">
        <v>11.39</v>
      </c>
      <c r="G11657" s="24">
        <f t="shared" si="182"/>
        <v>471.51</v>
      </c>
    </row>
    <row r="11658" spans="1:7" x14ac:dyDescent="0.25">
      <c r="A11658" t="s">
        <v>311</v>
      </c>
      <c r="B11658" t="s">
        <v>314</v>
      </c>
      <c r="C11658" t="s">
        <v>450</v>
      </c>
      <c r="D11658" s="34">
        <v>46023</v>
      </c>
      <c r="E11658">
        <v>460.12</v>
      </c>
      <c r="F11658" s="24">
        <v>11.39</v>
      </c>
      <c r="G11658" s="24">
        <f t="shared" si="182"/>
        <v>471.51</v>
      </c>
    </row>
    <row r="11659" spans="1:7" x14ac:dyDescent="0.25">
      <c r="A11659" t="s">
        <v>311</v>
      </c>
      <c r="B11659" t="s">
        <v>314</v>
      </c>
      <c r="C11659" t="s">
        <v>451</v>
      </c>
      <c r="D11659" s="34">
        <v>46023</v>
      </c>
      <c r="E11659">
        <v>460.12</v>
      </c>
      <c r="F11659" s="24">
        <v>11.39</v>
      </c>
      <c r="G11659" s="24">
        <f t="shared" si="182"/>
        <v>471.51</v>
      </c>
    </row>
    <row r="11660" spans="1:7" x14ac:dyDescent="0.25">
      <c r="A11660" t="s">
        <v>311</v>
      </c>
      <c r="B11660" t="s">
        <v>314</v>
      </c>
      <c r="C11660" t="s">
        <v>452</v>
      </c>
      <c r="D11660" s="34">
        <v>46023</v>
      </c>
      <c r="E11660">
        <v>460.12</v>
      </c>
      <c r="F11660" s="24">
        <v>11.39</v>
      </c>
      <c r="G11660" s="24">
        <f t="shared" si="182"/>
        <v>471.51</v>
      </c>
    </row>
    <row r="11661" spans="1:7" x14ac:dyDescent="0.25">
      <c r="A11661" t="s">
        <v>311</v>
      </c>
      <c r="B11661" t="s">
        <v>314</v>
      </c>
      <c r="C11661" t="s">
        <v>453</v>
      </c>
      <c r="D11661" s="34">
        <v>46023</v>
      </c>
      <c r="E11661">
        <v>460.12</v>
      </c>
      <c r="F11661" s="24">
        <v>11.39</v>
      </c>
      <c r="G11661" s="24">
        <f t="shared" si="182"/>
        <v>471.51</v>
      </c>
    </row>
    <row r="11662" spans="1:7" x14ac:dyDescent="0.25">
      <c r="A11662" t="s">
        <v>311</v>
      </c>
      <c r="B11662" t="s">
        <v>314</v>
      </c>
      <c r="C11662" t="s">
        <v>454</v>
      </c>
      <c r="D11662" s="34">
        <v>46023</v>
      </c>
      <c r="E11662">
        <v>460.12</v>
      </c>
      <c r="F11662" s="24">
        <v>11.39</v>
      </c>
      <c r="G11662" s="24">
        <f t="shared" si="182"/>
        <v>471.51</v>
      </c>
    </row>
    <row r="11663" spans="1:7" x14ac:dyDescent="0.25">
      <c r="A11663" t="s">
        <v>311</v>
      </c>
      <c r="B11663" t="s">
        <v>314</v>
      </c>
      <c r="C11663" t="s">
        <v>455</v>
      </c>
      <c r="D11663" s="34">
        <v>46023</v>
      </c>
      <c r="E11663">
        <v>460.12</v>
      </c>
      <c r="F11663" s="24">
        <v>11.39</v>
      </c>
      <c r="G11663" s="24">
        <f t="shared" si="182"/>
        <v>471.51</v>
      </c>
    </row>
    <row r="11664" spans="1:7" x14ac:dyDescent="0.25">
      <c r="A11664" t="s">
        <v>311</v>
      </c>
      <c r="B11664" t="s">
        <v>314</v>
      </c>
      <c r="C11664" t="s">
        <v>456</v>
      </c>
      <c r="D11664" s="34">
        <v>46023</v>
      </c>
      <c r="E11664">
        <v>460.12</v>
      </c>
      <c r="F11664" s="24">
        <v>11.39</v>
      </c>
      <c r="G11664" s="24">
        <f t="shared" si="182"/>
        <v>471.51</v>
      </c>
    </row>
    <row r="11665" spans="1:7" x14ac:dyDescent="0.25">
      <c r="A11665" t="s">
        <v>311</v>
      </c>
      <c r="B11665" t="s">
        <v>314</v>
      </c>
      <c r="C11665" t="s">
        <v>457</v>
      </c>
      <c r="D11665" s="34">
        <v>46023</v>
      </c>
      <c r="E11665">
        <v>460.12</v>
      </c>
      <c r="F11665" s="24">
        <v>11.39</v>
      </c>
      <c r="G11665" s="24">
        <f t="shared" si="182"/>
        <v>471.51</v>
      </c>
    </row>
    <row r="11666" spans="1:7" x14ac:dyDescent="0.25">
      <c r="A11666" t="s">
        <v>311</v>
      </c>
      <c r="B11666" t="s">
        <v>314</v>
      </c>
      <c r="C11666" t="s">
        <v>458</v>
      </c>
      <c r="D11666" s="34">
        <v>46023</v>
      </c>
      <c r="E11666">
        <v>460.12</v>
      </c>
      <c r="F11666" s="24">
        <v>11.39</v>
      </c>
      <c r="G11666" s="24">
        <f t="shared" si="182"/>
        <v>471.51</v>
      </c>
    </row>
    <row r="11667" spans="1:7" x14ac:dyDescent="0.25">
      <c r="A11667" t="s">
        <v>311</v>
      </c>
      <c r="B11667" t="s">
        <v>314</v>
      </c>
      <c r="C11667" t="s">
        <v>459</v>
      </c>
      <c r="D11667" s="34">
        <v>46023</v>
      </c>
      <c r="E11667">
        <v>460.12</v>
      </c>
      <c r="F11667" s="24">
        <v>11.39</v>
      </c>
      <c r="G11667" s="24">
        <f t="shared" si="182"/>
        <v>471.51</v>
      </c>
    </row>
    <row r="11668" spans="1:7" x14ac:dyDescent="0.25">
      <c r="A11668" t="s">
        <v>311</v>
      </c>
      <c r="B11668" t="s">
        <v>314</v>
      </c>
      <c r="C11668" t="s">
        <v>460</v>
      </c>
      <c r="D11668" s="34">
        <v>46023</v>
      </c>
      <c r="E11668">
        <v>460.12</v>
      </c>
      <c r="F11668" s="24">
        <v>11.39</v>
      </c>
      <c r="G11668" s="24">
        <f t="shared" si="182"/>
        <v>471.51</v>
      </c>
    </row>
    <row r="11669" spans="1:7" x14ac:dyDescent="0.25">
      <c r="A11669" t="s">
        <v>311</v>
      </c>
      <c r="B11669" t="s">
        <v>314</v>
      </c>
      <c r="C11669" t="s">
        <v>461</v>
      </c>
      <c r="D11669" s="34">
        <v>46023</v>
      </c>
      <c r="E11669">
        <v>460.12</v>
      </c>
      <c r="F11669" s="24">
        <v>11.39</v>
      </c>
      <c r="G11669" s="24">
        <f t="shared" si="182"/>
        <v>471.51</v>
      </c>
    </row>
    <row r="11670" spans="1:7" x14ac:dyDescent="0.25">
      <c r="A11670" t="s">
        <v>311</v>
      </c>
      <c r="B11670" t="s">
        <v>314</v>
      </c>
      <c r="C11670" t="s">
        <v>462</v>
      </c>
      <c r="D11670" s="34">
        <v>46023</v>
      </c>
      <c r="E11670">
        <v>460.12</v>
      </c>
      <c r="F11670" s="24">
        <v>11.39</v>
      </c>
      <c r="G11670" s="24">
        <f t="shared" si="182"/>
        <v>471.51</v>
      </c>
    </row>
    <row r="11671" spans="1:7" x14ac:dyDescent="0.25">
      <c r="A11671" t="s">
        <v>311</v>
      </c>
      <c r="B11671" t="s">
        <v>314</v>
      </c>
      <c r="C11671" t="s">
        <v>463</v>
      </c>
      <c r="D11671" s="34">
        <v>46023</v>
      </c>
      <c r="E11671">
        <v>460.12</v>
      </c>
      <c r="F11671" s="24">
        <v>11.39</v>
      </c>
      <c r="G11671" s="24">
        <f t="shared" si="182"/>
        <v>471.51</v>
      </c>
    </row>
    <row r="11672" spans="1:7" x14ac:dyDescent="0.25">
      <c r="A11672" t="s">
        <v>311</v>
      </c>
      <c r="B11672" t="s">
        <v>314</v>
      </c>
      <c r="C11672" t="s">
        <v>464</v>
      </c>
      <c r="D11672" s="34">
        <v>46023</v>
      </c>
      <c r="E11672">
        <v>460.12</v>
      </c>
      <c r="F11672" s="24">
        <v>11.39</v>
      </c>
      <c r="G11672" s="24">
        <f t="shared" si="182"/>
        <v>471.51</v>
      </c>
    </row>
    <row r="11673" spans="1:7" x14ac:dyDescent="0.25">
      <c r="A11673" t="s">
        <v>311</v>
      </c>
      <c r="B11673" t="s">
        <v>314</v>
      </c>
      <c r="C11673" t="s">
        <v>465</v>
      </c>
      <c r="D11673" s="34">
        <v>46023</v>
      </c>
      <c r="E11673">
        <v>460.12</v>
      </c>
      <c r="F11673" s="24">
        <v>11.39</v>
      </c>
      <c r="G11673" s="24">
        <f t="shared" si="182"/>
        <v>471.51</v>
      </c>
    </row>
    <row r="11674" spans="1:7" x14ac:dyDescent="0.25">
      <c r="A11674" t="s">
        <v>311</v>
      </c>
      <c r="B11674" t="s">
        <v>314</v>
      </c>
      <c r="C11674" t="s">
        <v>466</v>
      </c>
      <c r="D11674" s="34">
        <v>46023</v>
      </c>
      <c r="E11674">
        <v>460.12</v>
      </c>
      <c r="F11674" s="24">
        <v>11.39</v>
      </c>
      <c r="G11674" s="24">
        <f t="shared" si="182"/>
        <v>471.51</v>
      </c>
    </row>
    <row r="11675" spans="1:7" x14ac:dyDescent="0.25">
      <c r="A11675" t="s">
        <v>311</v>
      </c>
      <c r="B11675" t="s">
        <v>314</v>
      </c>
      <c r="C11675" t="s">
        <v>467</v>
      </c>
      <c r="D11675" s="34">
        <v>46023</v>
      </c>
      <c r="E11675">
        <v>460.12</v>
      </c>
      <c r="F11675" s="24">
        <v>11.39</v>
      </c>
      <c r="G11675" s="24">
        <f t="shared" si="182"/>
        <v>471.51</v>
      </c>
    </row>
    <row r="11676" spans="1:7" x14ac:dyDescent="0.25">
      <c r="A11676" t="s">
        <v>311</v>
      </c>
      <c r="B11676" t="s">
        <v>314</v>
      </c>
      <c r="C11676" t="s">
        <v>468</v>
      </c>
      <c r="D11676" s="34">
        <v>46023</v>
      </c>
      <c r="E11676">
        <v>460.12</v>
      </c>
      <c r="F11676" s="24">
        <v>11.39</v>
      </c>
      <c r="G11676" s="24">
        <f t="shared" si="182"/>
        <v>471.51</v>
      </c>
    </row>
    <row r="11677" spans="1:7" x14ac:dyDescent="0.25">
      <c r="A11677" t="s">
        <v>311</v>
      </c>
      <c r="B11677" t="s">
        <v>314</v>
      </c>
      <c r="C11677" t="s">
        <v>469</v>
      </c>
      <c r="D11677" s="34">
        <v>46023</v>
      </c>
      <c r="E11677">
        <v>460.12</v>
      </c>
      <c r="F11677" s="24">
        <v>11.39</v>
      </c>
      <c r="G11677" s="24">
        <f t="shared" si="182"/>
        <v>471.51</v>
      </c>
    </row>
    <row r="11678" spans="1:7" x14ac:dyDescent="0.25">
      <c r="A11678" t="s">
        <v>311</v>
      </c>
      <c r="B11678" t="s">
        <v>314</v>
      </c>
      <c r="C11678" t="s">
        <v>470</v>
      </c>
      <c r="D11678" s="34">
        <v>46023</v>
      </c>
      <c r="E11678">
        <v>460.12</v>
      </c>
      <c r="F11678" s="24">
        <v>11.39</v>
      </c>
      <c r="G11678" s="24">
        <f t="shared" si="182"/>
        <v>471.51</v>
      </c>
    </row>
    <row r="11679" spans="1:7" x14ac:dyDescent="0.25">
      <c r="A11679" t="s">
        <v>311</v>
      </c>
      <c r="B11679" t="s">
        <v>314</v>
      </c>
      <c r="C11679" t="s">
        <v>471</v>
      </c>
      <c r="D11679" s="34">
        <v>46023</v>
      </c>
      <c r="E11679">
        <v>460.12</v>
      </c>
      <c r="F11679" s="24">
        <v>11.39</v>
      </c>
      <c r="G11679" s="24">
        <f t="shared" si="182"/>
        <v>471.51</v>
      </c>
    </row>
    <row r="11680" spans="1:7" x14ac:dyDescent="0.25">
      <c r="A11680" t="s">
        <v>311</v>
      </c>
      <c r="B11680" t="s">
        <v>314</v>
      </c>
      <c r="C11680" t="s">
        <v>472</v>
      </c>
      <c r="D11680" s="34">
        <v>46023</v>
      </c>
      <c r="E11680">
        <v>460.12</v>
      </c>
      <c r="F11680" s="24">
        <v>11.39</v>
      </c>
      <c r="G11680" s="24">
        <f t="shared" si="182"/>
        <v>471.51</v>
      </c>
    </row>
    <row r="11681" spans="1:7" x14ac:dyDescent="0.25">
      <c r="A11681" t="s">
        <v>311</v>
      </c>
      <c r="B11681" t="s">
        <v>314</v>
      </c>
      <c r="C11681" t="s">
        <v>473</v>
      </c>
      <c r="D11681" s="34">
        <v>46023</v>
      </c>
      <c r="E11681">
        <v>460.12</v>
      </c>
      <c r="F11681" s="24">
        <v>11.39</v>
      </c>
      <c r="G11681" s="24">
        <f t="shared" si="182"/>
        <v>471.51</v>
      </c>
    </row>
    <row r="11682" spans="1:7" x14ac:dyDescent="0.25">
      <c r="A11682" t="s">
        <v>311</v>
      </c>
      <c r="B11682" t="s">
        <v>314</v>
      </c>
      <c r="C11682" t="s">
        <v>474</v>
      </c>
      <c r="D11682" s="34">
        <v>46023</v>
      </c>
      <c r="E11682">
        <v>460.12</v>
      </c>
      <c r="F11682" s="24">
        <v>11.39</v>
      </c>
      <c r="G11682" s="24">
        <f t="shared" si="182"/>
        <v>471.51</v>
      </c>
    </row>
    <row r="11683" spans="1:7" x14ac:dyDescent="0.25">
      <c r="A11683" t="s">
        <v>311</v>
      </c>
      <c r="B11683" t="s">
        <v>314</v>
      </c>
      <c r="C11683" t="s">
        <v>475</v>
      </c>
      <c r="D11683" s="34">
        <v>46023</v>
      </c>
      <c r="E11683">
        <v>460.12</v>
      </c>
      <c r="F11683" s="24">
        <v>11.39</v>
      </c>
      <c r="G11683" s="24">
        <f t="shared" si="182"/>
        <v>471.51</v>
      </c>
    </row>
    <row r="11684" spans="1:7" x14ac:dyDescent="0.25">
      <c r="A11684" t="s">
        <v>311</v>
      </c>
      <c r="B11684" t="s">
        <v>314</v>
      </c>
      <c r="C11684" t="s">
        <v>476</v>
      </c>
      <c r="D11684" s="34">
        <v>46023</v>
      </c>
      <c r="E11684">
        <v>458.63</v>
      </c>
      <c r="F11684" s="24">
        <v>11.35</v>
      </c>
      <c r="G11684" s="24">
        <f t="shared" si="182"/>
        <v>469.98</v>
      </c>
    </row>
    <row r="11685" spans="1:7" x14ac:dyDescent="0.25">
      <c r="A11685" t="s">
        <v>311</v>
      </c>
      <c r="B11685" t="s">
        <v>314</v>
      </c>
      <c r="C11685" t="s">
        <v>477</v>
      </c>
      <c r="D11685" s="34">
        <v>46023</v>
      </c>
      <c r="E11685">
        <v>460.12</v>
      </c>
      <c r="F11685" s="24">
        <v>11.39</v>
      </c>
      <c r="G11685" s="24">
        <f t="shared" si="182"/>
        <v>471.51</v>
      </c>
    </row>
    <row r="11686" spans="1:7" x14ac:dyDescent="0.25">
      <c r="A11686" t="s">
        <v>311</v>
      </c>
      <c r="B11686" t="s">
        <v>314</v>
      </c>
      <c r="C11686" t="s">
        <v>478</v>
      </c>
      <c r="D11686" s="34">
        <v>46023</v>
      </c>
      <c r="E11686">
        <v>460.12</v>
      </c>
      <c r="F11686" s="24">
        <v>11.39</v>
      </c>
      <c r="G11686" s="24">
        <f t="shared" si="182"/>
        <v>471.51</v>
      </c>
    </row>
    <row r="11687" spans="1:7" x14ac:dyDescent="0.25">
      <c r="A11687" t="s">
        <v>311</v>
      </c>
      <c r="B11687" t="s">
        <v>314</v>
      </c>
      <c r="C11687" t="s">
        <v>479</v>
      </c>
      <c r="D11687" s="34">
        <v>46023</v>
      </c>
      <c r="E11687">
        <v>460.12</v>
      </c>
      <c r="F11687" s="24">
        <v>11.39</v>
      </c>
      <c r="G11687" s="24">
        <f t="shared" si="182"/>
        <v>471.51</v>
      </c>
    </row>
    <row r="11688" spans="1:7" x14ac:dyDescent="0.25">
      <c r="A11688" t="s">
        <v>311</v>
      </c>
      <c r="B11688" t="s">
        <v>314</v>
      </c>
      <c r="C11688" t="s">
        <v>480</v>
      </c>
      <c r="D11688" s="34">
        <v>46023</v>
      </c>
      <c r="E11688">
        <v>460.12</v>
      </c>
      <c r="F11688" s="24">
        <v>11.39</v>
      </c>
      <c r="G11688" s="24">
        <f t="shared" si="182"/>
        <v>471.51</v>
      </c>
    </row>
    <row r="11689" spans="1:7" x14ac:dyDescent="0.25">
      <c r="A11689" t="s">
        <v>311</v>
      </c>
      <c r="B11689" t="s">
        <v>314</v>
      </c>
      <c r="C11689" t="s">
        <v>481</v>
      </c>
      <c r="D11689" s="34">
        <v>46023</v>
      </c>
      <c r="E11689">
        <v>458.63</v>
      </c>
      <c r="F11689" s="24">
        <v>11.35</v>
      </c>
      <c r="G11689" s="24">
        <f t="shared" si="182"/>
        <v>469.98</v>
      </c>
    </row>
    <row r="11690" spans="1:7" x14ac:dyDescent="0.25">
      <c r="A11690" t="s">
        <v>311</v>
      </c>
      <c r="B11690" t="s">
        <v>314</v>
      </c>
      <c r="C11690" t="s">
        <v>482</v>
      </c>
      <c r="D11690" s="34">
        <v>46023</v>
      </c>
      <c r="E11690">
        <v>458.63</v>
      </c>
      <c r="F11690" s="24">
        <v>11.35</v>
      </c>
      <c r="G11690" s="24">
        <f t="shared" si="182"/>
        <v>469.98</v>
      </c>
    </row>
    <row r="11691" spans="1:7" x14ac:dyDescent="0.25">
      <c r="A11691" t="s">
        <v>311</v>
      </c>
      <c r="B11691" t="s">
        <v>314</v>
      </c>
      <c r="C11691" t="s">
        <v>483</v>
      </c>
      <c r="D11691" s="34">
        <v>46023</v>
      </c>
      <c r="E11691">
        <v>458.63</v>
      </c>
      <c r="F11691" s="24">
        <v>11.35</v>
      </c>
      <c r="G11691" s="24">
        <f t="shared" si="182"/>
        <v>469.98</v>
      </c>
    </row>
    <row r="11692" spans="1:7" x14ac:dyDescent="0.25">
      <c r="A11692" t="s">
        <v>311</v>
      </c>
      <c r="B11692" t="s">
        <v>314</v>
      </c>
      <c r="C11692" t="s">
        <v>484</v>
      </c>
      <c r="D11692" s="34">
        <v>46023</v>
      </c>
      <c r="E11692">
        <v>458.63</v>
      </c>
      <c r="F11692" s="24">
        <v>11.35</v>
      </c>
      <c r="G11692" s="24">
        <f t="shared" si="182"/>
        <v>469.98</v>
      </c>
    </row>
    <row r="11693" spans="1:7" x14ac:dyDescent="0.25">
      <c r="A11693" t="s">
        <v>311</v>
      </c>
      <c r="B11693" t="s">
        <v>314</v>
      </c>
      <c r="C11693" t="s">
        <v>485</v>
      </c>
      <c r="D11693" s="34">
        <v>46023</v>
      </c>
      <c r="E11693">
        <v>458.63</v>
      </c>
      <c r="F11693" s="24">
        <v>11.35</v>
      </c>
      <c r="G11693" s="24">
        <f t="shared" si="182"/>
        <v>469.98</v>
      </c>
    </row>
    <row r="11694" spans="1:7" x14ac:dyDescent="0.25">
      <c r="A11694" t="s">
        <v>311</v>
      </c>
      <c r="B11694" t="s">
        <v>314</v>
      </c>
      <c r="C11694" t="s">
        <v>486</v>
      </c>
      <c r="D11694" s="34">
        <v>46023</v>
      </c>
      <c r="E11694">
        <v>458.63</v>
      </c>
      <c r="F11694" s="24">
        <v>11.35</v>
      </c>
      <c r="G11694" s="24">
        <f t="shared" si="182"/>
        <v>469.98</v>
      </c>
    </row>
    <row r="11695" spans="1:7" x14ac:dyDescent="0.25">
      <c r="A11695" t="s">
        <v>311</v>
      </c>
      <c r="B11695" t="s">
        <v>314</v>
      </c>
      <c r="C11695" t="s">
        <v>487</v>
      </c>
      <c r="D11695" s="34">
        <v>46023</v>
      </c>
      <c r="E11695">
        <v>458.63</v>
      </c>
      <c r="F11695" s="24">
        <v>11.35</v>
      </c>
      <c r="G11695" s="24">
        <f t="shared" si="182"/>
        <v>469.98</v>
      </c>
    </row>
    <row r="11696" spans="1:7" x14ac:dyDescent="0.25">
      <c r="A11696" t="s">
        <v>311</v>
      </c>
      <c r="B11696" t="s">
        <v>314</v>
      </c>
      <c r="C11696" t="s">
        <v>488</v>
      </c>
      <c r="D11696" s="34">
        <v>46023</v>
      </c>
      <c r="E11696">
        <v>458.63</v>
      </c>
      <c r="F11696" s="24">
        <v>11.35</v>
      </c>
      <c r="G11696" s="24">
        <f t="shared" si="182"/>
        <v>469.98</v>
      </c>
    </row>
    <row r="11697" spans="1:7" x14ac:dyDescent="0.25">
      <c r="A11697" t="s">
        <v>311</v>
      </c>
      <c r="B11697" t="s">
        <v>314</v>
      </c>
      <c r="C11697" t="s">
        <v>489</v>
      </c>
      <c r="D11697" s="34">
        <v>46023</v>
      </c>
      <c r="E11697">
        <v>458.63</v>
      </c>
      <c r="F11697" s="24">
        <v>11.35</v>
      </c>
      <c r="G11697" s="24">
        <f t="shared" si="182"/>
        <v>469.98</v>
      </c>
    </row>
    <row r="11698" spans="1:7" x14ac:dyDescent="0.25">
      <c r="A11698" t="s">
        <v>311</v>
      </c>
      <c r="B11698" t="s">
        <v>314</v>
      </c>
      <c r="C11698" t="s">
        <v>490</v>
      </c>
      <c r="D11698" s="34">
        <v>46023</v>
      </c>
      <c r="E11698">
        <v>458.63</v>
      </c>
      <c r="F11698" s="24">
        <v>11.35</v>
      </c>
      <c r="G11698" s="24">
        <f t="shared" si="182"/>
        <v>469.98</v>
      </c>
    </row>
    <row r="11699" spans="1:7" x14ac:dyDescent="0.25">
      <c r="A11699" t="s">
        <v>311</v>
      </c>
      <c r="B11699" t="s">
        <v>314</v>
      </c>
      <c r="C11699" t="s">
        <v>491</v>
      </c>
      <c r="D11699" s="34">
        <v>46023</v>
      </c>
      <c r="E11699">
        <v>458.63</v>
      </c>
      <c r="F11699" s="24">
        <v>11.35</v>
      </c>
      <c r="G11699" s="24">
        <f t="shared" si="182"/>
        <v>469.98</v>
      </c>
    </row>
    <row r="11700" spans="1:7" x14ac:dyDescent="0.25">
      <c r="A11700" t="s">
        <v>311</v>
      </c>
      <c r="B11700" t="s">
        <v>314</v>
      </c>
      <c r="C11700" t="s">
        <v>492</v>
      </c>
      <c r="D11700" s="34">
        <v>46023</v>
      </c>
      <c r="E11700">
        <v>458.63</v>
      </c>
      <c r="F11700" s="24">
        <v>11.35</v>
      </c>
      <c r="G11700" s="24">
        <f t="shared" si="182"/>
        <v>469.98</v>
      </c>
    </row>
    <row r="11701" spans="1:7" x14ac:dyDescent="0.25">
      <c r="A11701" t="s">
        <v>311</v>
      </c>
      <c r="B11701" t="s">
        <v>314</v>
      </c>
      <c r="C11701" t="s">
        <v>493</v>
      </c>
      <c r="D11701" s="34">
        <v>46023</v>
      </c>
      <c r="E11701">
        <v>458.63</v>
      </c>
      <c r="F11701" s="24">
        <v>11.35</v>
      </c>
      <c r="G11701" s="24">
        <f t="shared" si="182"/>
        <v>469.98</v>
      </c>
    </row>
    <row r="11702" spans="1:7" x14ac:dyDescent="0.25">
      <c r="A11702" t="s">
        <v>311</v>
      </c>
      <c r="B11702" t="s">
        <v>314</v>
      </c>
      <c r="C11702" t="s">
        <v>494</v>
      </c>
      <c r="D11702" s="34">
        <v>46023</v>
      </c>
      <c r="E11702">
        <v>458.63</v>
      </c>
      <c r="F11702" s="24">
        <v>11.35</v>
      </c>
      <c r="G11702" s="24">
        <f t="shared" si="182"/>
        <v>469.98</v>
      </c>
    </row>
    <row r="11703" spans="1:7" x14ac:dyDescent="0.25">
      <c r="A11703" t="s">
        <v>311</v>
      </c>
      <c r="B11703" t="s">
        <v>314</v>
      </c>
      <c r="C11703" t="s">
        <v>495</v>
      </c>
      <c r="D11703" s="34">
        <v>46023</v>
      </c>
      <c r="E11703">
        <v>458.63</v>
      </c>
      <c r="F11703" s="24">
        <v>11.35</v>
      </c>
      <c r="G11703" s="24">
        <f t="shared" si="182"/>
        <v>469.98</v>
      </c>
    </row>
    <row r="11704" spans="1:7" x14ac:dyDescent="0.25">
      <c r="A11704" t="s">
        <v>311</v>
      </c>
      <c r="B11704" t="s">
        <v>314</v>
      </c>
      <c r="C11704" t="s">
        <v>496</v>
      </c>
      <c r="D11704" s="34">
        <v>46023</v>
      </c>
      <c r="E11704">
        <v>458.63</v>
      </c>
      <c r="F11704" s="24">
        <v>11.35</v>
      </c>
      <c r="G11704" s="24">
        <f t="shared" si="182"/>
        <v>469.98</v>
      </c>
    </row>
    <row r="11705" spans="1:7" x14ac:dyDescent="0.25">
      <c r="A11705" t="s">
        <v>311</v>
      </c>
      <c r="B11705" t="s">
        <v>314</v>
      </c>
      <c r="C11705" t="s">
        <v>497</v>
      </c>
      <c r="D11705" s="34">
        <v>46023</v>
      </c>
      <c r="E11705">
        <v>458.63</v>
      </c>
      <c r="F11705" s="24">
        <v>11.35</v>
      </c>
      <c r="G11705" s="24">
        <f t="shared" si="182"/>
        <v>469.98</v>
      </c>
    </row>
    <row r="11706" spans="1:7" x14ac:dyDescent="0.25">
      <c r="A11706" t="s">
        <v>311</v>
      </c>
      <c r="B11706" t="s">
        <v>314</v>
      </c>
      <c r="C11706" t="s">
        <v>498</v>
      </c>
      <c r="D11706" s="34">
        <v>46023</v>
      </c>
      <c r="E11706">
        <v>458.63</v>
      </c>
      <c r="F11706" s="24">
        <v>11.35</v>
      </c>
      <c r="G11706" s="24">
        <f t="shared" si="182"/>
        <v>469.98</v>
      </c>
    </row>
    <row r="11707" spans="1:7" x14ac:dyDescent="0.25">
      <c r="A11707" t="s">
        <v>311</v>
      </c>
      <c r="B11707" t="s">
        <v>314</v>
      </c>
      <c r="C11707" t="s">
        <v>499</v>
      </c>
      <c r="D11707" s="34">
        <v>46023</v>
      </c>
      <c r="E11707">
        <v>458.63</v>
      </c>
      <c r="F11707" s="24">
        <v>11.35</v>
      </c>
      <c r="G11707" s="24">
        <f t="shared" si="182"/>
        <v>469.98</v>
      </c>
    </row>
    <row r="11708" spans="1:7" x14ac:dyDescent="0.25">
      <c r="A11708" t="s">
        <v>311</v>
      </c>
      <c r="B11708" t="s">
        <v>314</v>
      </c>
      <c r="C11708" t="s">
        <v>500</v>
      </c>
      <c r="D11708" s="34">
        <v>46023</v>
      </c>
      <c r="E11708">
        <v>458.63</v>
      </c>
      <c r="F11708" s="24">
        <v>11.35</v>
      </c>
      <c r="G11708" s="24">
        <f t="shared" si="182"/>
        <v>469.98</v>
      </c>
    </row>
    <row r="11709" spans="1:7" x14ac:dyDescent="0.25">
      <c r="A11709" t="s">
        <v>311</v>
      </c>
      <c r="B11709" t="s">
        <v>314</v>
      </c>
      <c r="C11709" t="s">
        <v>501</v>
      </c>
      <c r="D11709" s="34">
        <v>46023</v>
      </c>
      <c r="E11709">
        <v>458.63</v>
      </c>
      <c r="F11709" s="24">
        <v>11.35</v>
      </c>
      <c r="G11709" s="24">
        <f t="shared" si="182"/>
        <v>469.98</v>
      </c>
    </row>
    <row r="11710" spans="1:7" x14ac:dyDescent="0.25">
      <c r="A11710" t="s">
        <v>311</v>
      </c>
      <c r="B11710" t="s">
        <v>314</v>
      </c>
      <c r="C11710" t="s">
        <v>502</v>
      </c>
      <c r="D11710" s="34">
        <v>46023</v>
      </c>
      <c r="E11710">
        <v>458.63</v>
      </c>
      <c r="F11710" s="24">
        <v>11.35</v>
      </c>
      <c r="G11710" s="24">
        <f t="shared" si="182"/>
        <v>469.98</v>
      </c>
    </row>
    <row r="11711" spans="1:7" x14ac:dyDescent="0.25">
      <c r="A11711" t="s">
        <v>311</v>
      </c>
      <c r="B11711" t="s">
        <v>314</v>
      </c>
      <c r="C11711" t="s">
        <v>503</v>
      </c>
      <c r="D11711" s="34">
        <v>46023</v>
      </c>
      <c r="E11711">
        <v>458.63</v>
      </c>
      <c r="F11711" s="24">
        <v>11.35</v>
      </c>
      <c r="G11711" s="24">
        <f t="shared" si="182"/>
        <v>469.98</v>
      </c>
    </row>
    <row r="11712" spans="1:7" x14ac:dyDescent="0.25">
      <c r="A11712" t="s">
        <v>311</v>
      </c>
      <c r="B11712" t="s">
        <v>314</v>
      </c>
      <c r="C11712" t="s">
        <v>504</v>
      </c>
      <c r="D11712" s="34">
        <v>46023</v>
      </c>
      <c r="E11712">
        <v>458.63</v>
      </c>
      <c r="F11712" s="24">
        <v>11.35</v>
      </c>
      <c r="G11712" s="24">
        <f t="shared" si="182"/>
        <v>469.98</v>
      </c>
    </row>
    <row r="11713" spans="1:7" x14ac:dyDescent="0.25">
      <c r="A11713" t="s">
        <v>311</v>
      </c>
      <c r="B11713" t="s">
        <v>314</v>
      </c>
      <c r="C11713" t="s">
        <v>505</v>
      </c>
      <c r="D11713" s="34">
        <v>46023</v>
      </c>
      <c r="E11713">
        <v>458.63</v>
      </c>
      <c r="F11713" s="24">
        <v>11.35</v>
      </c>
      <c r="G11713" s="24">
        <f t="shared" si="182"/>
        <v>469.98</v>
      </c>
    </row>
    <row r="11714" spans="1:7" x14ac:dyDescent="0.25">
      <c r="A11714" t="s">
        <v>311</v>
      </c>
      <c r="B11714" t="s">
        <v>312</v>
      </c>
      <c r="C11714" t="s">
        <v>313</v>
      </c>
      <c r="D11714" s="34">
        <v>46054</v>
      </c>
      <c r="E11714">
        <v>1010302.72</v>
      </c>
      <c r="F11714" s="24">
        <v>188189.38</v>
      </c>
      <c r="G11714" s="24">
        <f t="shared" si="182"/>
        <v>1198492.1000000001</v>
      </c>
    </row>
    <row r="11715" spans="1:7" x14ac:dyDescent="0.25">
      <c r="A11715" t="s">
        <v>311</v>
      </c>
      <c r="B11715" t="s">
        <v>314</v>
      </c>
      <c r="C11715" t="s">
        <v>315</v>
      </c>
      <c r="D11715" s="34">
        <v>46054</v>
      </c>
      <c r="E11715">
        <v>460.04</v>
      </c>
      <c r="F11715" s="24">
        <v>9.94</v>
      </c>
      <c r="G11715" s="24">
        <f t="shared" ref="G11715:G11778" si="183">SUM(E11715:F11715)</f>
        <v>469.98</v>
      </c>
    </row>
    <row r="11716" spans="1:7" x14ac:dyDescent="0.25">
      <c r="A11716" t="s">
        <v>311</v>
      </c>
      <c r="B11716" t="s">
        <v>314</v>
      </c>
      <c r="C11716" t="s">
        <v>316</v>
      </c>
      <c r="D11716" s="34">
        <v>46054</v>
      </c>
      <c r="E11716">
        <v>461.53</v>
      </c>
      <c r="F11716" s="24">
        <v>9.98</v>
      </c>
      <c r="G11716" s="24">
        <f t="shared" si="183"/>
        <v>471.51</v>
      </c>
    </row>
    <row r="11717" spans="1:7" x14ac:dyDescent="0.25">
      <c r="A11717" t="s">
        <v>311</v>
      </c>
      <c r="B11717" t="s">
        <v>314</v>
      </c>
      <c r="C11717" t="s">
        <v>317</v>
      </c>
      <c r="D11717" s="34">
        <v>46054</v>
      </c>
      <c r="E11717">
        <v>460.04</v>
      </c>
      <c r="F11717" s="24">
        <v>9.94</v>
      </c>
      <c r="G11717" s="24">
        <f t="shared" si="183"/>
        <v>469.98</v>
      </c>
    </row>
    <row r="11718" spans="1:7" x14ac:dyDescent="0.25">
      <c r="A11718" t="s">
        <v>311</v>
      </c>
      <c r="B11718" t="s">
        <v>314</v>
      </c>
      <c r="C11718" t="s">
        <v>318</v>
      </c>
      <c r="D11718" s="34">
        <v>46054</v>
      </c>
      <c r="E11718">
        <v>461.53</v>
      </c>
      <c r="F11718" s="24">
        <v>9.98</v>
      </c>
      <c r="G11718" s="24">
        <f t="shared" si="183"/>
        <v>471.51</v>
      </c>
    </row>
    <row r="11719" spans="1:7" x14ac:dyDescent="0.25">
      <c r="A11719" t="s">
        <v>311</v>
      </c>
      <c r="B11719" t="s">
        <v>314</v>
      </c>
      <c r="C11719" t="s">
        <v>319</v>
      </c>
      <c r="D11719" s="34">
        <v>46054</v>
      </c>
      <c r="E11719">
        <v>461.53</v>
      </c>
      <c r="F11719" s="24">
        <v>9.98</v>
      </c>
      <c r="G11719" s="24">
        <f t="shared" si="183"/>
        <v>471.51</v>
      </c>
    </row>
    <row r="11720" spans="1:7" x14ac:dyDescent="0.25">
      <c r="A11720" t="s">
        <v>311</v>
      </c>
      <c r="B11720" t="s">
        <v>314</v>
      </c>
      <c r="C11720" t="s">
        <v>320</v>
      </c>
      <c r="D11720" s="34">
        <v>46054</v>
      </c>
      <c r="E11720">
        <v>461.53</v>
      </c>
      <c r="F11720" s="24">
        <v>9.98</v>
      </c>
      <c r="G11720" s="24">
        <f t="shared" si="183"/>
        <v>471.51</v>
      </c>
    </row>
    <row r="11721" spans="1:7" x14ac:dyDescent="0.25">
      <c r="A11721" t="s">
        <v>311</v>
      </c>
      <c r="B11721" t="s">
        <v>314</v>
      </c>
      <c r="C11721" t="s">
        <v>321</v>
      </c>
      <c r="D11721" s="34">
        <v>46054</v>
      </c>
      <c r="E11721">
        <v>460.04</v>
      </c>
      <c r="F11721" s="24">
        <v>9.94</v>
      </c>
      <c r="G11721" s="24">
        <f t="shared" si="183"/>
        <v>469.98</v>
      </c>
    </row>
    <row r="11722" spans="1:7" x14ac:dyDescent="0.25">
      <c r="A11722" t="s">
        <v>311</v>
      </c>
      <c r="B11722" t="s">
        <v>314</v>
      </c>
      <c r="C11722" t="s">
        <v>322</v>
      </c>
      <c r="D11722" s="34">
        <v>46054</v>
      </c>
      <c r="E11722">
        <v>461.53</v>
      </c>
      <c r="F11722" s="24">
        <v>9.98</v>
      </c>
      <c r="G11722" s="24">
        <f t="shared" si="183"/>
        <v>471.51</v>
      </c>
    </row>
    <row r="11723" spans="1:7" x14ac:dyDescent="0.25">
      <c r="A11723" t="s">
        <v>311</v>
      </c>
      <c r="B11723" t="s">
        <v>314</v>
      </c>
      <c r="C11723" t="s">
        <v>323</v>
      </c>
      <c r="D11723" s="34">
        <v>46054</v>
      </c>
      <c r="E11723">
        <v>460.04</v>
      </c>
      <c r="F11723" s="24">
        <v>9.94</v>
      </c>
      <c r="G11723" s="24">
        <f t="shared" si="183"/>
        <v>469.98</v>
      </c>
    </row>
    <row r="11724" spans="1:7" x14ac:dyDescent="0.25">
      <c r="A11724" t="s">
        <v>311</v>
      </c>
      <c r="B11724" t="s">
        <v>314</v>
      </c>
      <c r="C11724" t="s">
        <v>324</v>
      </c>
      <c r="D11724" s="34">
        <v>46054</v>
      </c>
      <c r="E11724">
        <v>461.53</v>
      </c>
      <c r="F11724" s="24">
        <v>9.98</v>
      </c>
      <c r="G11724" s="24">
        <f t="shared" si="183"/>
        <v>471.51</v>
      </c>
    </row>
    <row r="11725" spans="1:7" x14ac:dyDescent="0.25">
      <c r="A11725" t="s">
        <v>311</v>
      </c>
      <c r="B11725" t="s">
        <v>314</v>
      </c>
      <c r="C11725" t="s">
        <v>325</v>
      </c>
      <c r="D11725" s="34">
        <v>46054</v>
      </c>
      <c r="E11725">
        <v>460.04</v>
      </c>
      <c r="F11725" s="24">
        <v>9.94</v>
      </c>
      <c r="G11725" s="24">
        <f t="shared" si="183"/>
        <v>469.98</v>
      </c>
    </row>
    <row r="11726" spans="1:7" x14ac:dyDescent="0.25">
      <c r="A11726" t="s">
        <v>311</v>
      </c>
      <c r="B11726" t="s">
        <v>314</v>
      </c>
      <c r="C11726" t="s">
        <v>326</v>
      </c>
      <c r="D11726" s="34">
        <v>46054</v>
      </c>
      <c r="E11726">
        <v>461.53</v>
      </c>
      <c r="F11726" s="24">
        <v>9.98</v>
      </c>
      <c r="G11726" s="24">
        <f t="shared" si="183"/>
        <v>471.51</v>
      </c>
    </row>
    <row r="11727" spans="1:7" x14ac:dyDescent="0.25">
      <c r="A11727" t="s">
        <v>311</v>
      </c>
      <c r="B11727" t="s">
        <v>314</v>
      </c>
      <c r="C11727" t="s">
        <v>327</v>
      </c>
      <c r="D11727" s="34">
        <v>46054</v>
      </c>
      <c r="E11727">
        <v>461.53</v>
      </c>
      <c r="F11727" s="24">
        <v>9.98</v>
      </c>
      <c r="G11727" s="24">
        <f t="shared" si="183"/>
        <v>471.51</v>
      </c>
    </row>
    <row r="11728" spans="1:7" x14ac:dyDescent="0.25">
      <c r="A11728" t="s">
        <v>311</v>
      </c>
      <c r="B11728" t="s">
        <v>314</v>
      </c>
      <c r="C11728" t="s">
        <v>328</v>
      </c>
      <c r="D11728" s="34">
        <v>46054</v>
      </c>
      <c r="E11728">
        <v>461.53</v>
      </c>
      <c r="F11728" s="24">
        <v>9.98</v>
      </c>
      <c r="G11728" s="24">
        <f t="shared" si="183"/>
        <v>471.51</v>
      </c>
    </row>
    <row r="11729" spans="1:7" x14ac:dyDescent="0.25">
      <c r="A11729" t="s">
        <v>311</v>
      </c>
      <c r="B11729" t="s">
        <v>314</v>
      </c>
      <c r="C11729" t="s">
        <v>329</v>
      </c>
      <c r="D11729" s="34">
        <v>46054</v>
      </c>
      <c r="E11729">
        <v>461.53</v>
      </c>
      <c r="F11729" s="24">
        <v>9.98</v>
      </c>
      <c r="G11729" s="24">
        <f t="shared" si="183"/>
        <v>471.51</v>
      </c>
    </row>
    <row r="11730" spans="1:7" x14ac:dyDescent="0.25">
      <c r="A11730" t="s">
        <v>311</v>
      </c>
      <c r="B11730" t="s">
        <v>314</v>
      </c>
      <c r="C11730" t="s">
        <v>330</v>
      </c>
      <c r="D11730" s="34">
        <v>46054</v>
      </c>
      <c r="E11730">
        <v>460.04</v>
      </c>
      <c r="F11730" s="24">
        <v>9.94</v>
      </c>
      <c r="G11730" s="24">
        <f t="shared" si="183"/>
        <v>469.98</v>
      </c>
    </row>
    <row r="11731" spans="1:7" x14ac:dyDescent="0.25">
      <c r="A11731" t="s">
        <v>311</v>
      </c>
      <c r="B11731" t="s">
        <v>314</v>
      </c>
      <c r="C11731" t="s">
        <v>331</v>
      </c>
      <c r="D11731" s="34">
        <v>46054</v>
      </c>
      <c r="E11731">
        <v>461.53</v>
      </c>
      <c r="F11731" s="24">
        <v>9.98</v>
      </c>
      <c r="G11731" s="24">
        <f t="shared" si="183"/>
        <v>471.51</v>
      </c>
    </row>
    <row r="11732" spans="1:7" x14ac:dyDescent="0.25">
      <c r="A11732" t="s">
        <v>311</v>
      </c>
      <c r="B11732" t="s">
        <v>314</v>
      </c>
      <c r="C11732" t="s">
        <v>332</v>
      </c>
      <c r="D11732" s="34">
        <v>46054</v>
      </c>
      <c r="E11732">
        <v>461.53</v>
      </c>
      <c r="F11732" s="24">
        <v>9.98</v>
      </c>
      <c r="G11732" s="24">
        <f t="shared" si="183"/>
        <v>471.51</v>
      </c>
    </row>
    <row r="11733" spans="1:7" x14ac:dyDescent="0.25">
      <c r="A11733" t="s">
        <v>311</v>
      </c>
      <c r="B11733" t="s">
        <v>314</v>
      </c>
      <c r="C11733" t="s">
        <v>333</v>
      </c>
      <c r="D11733" s="34">
        <v>46054</v>
      </c>
      <c r="E11733">
        <v>461.53</v>
      </c>
      <c r="F11733" s="24">
        <v>9.98</v>
      </c>
      <c r="G11733" s="24">
        <f t="shared" si="183"/>
        <v>471.51</v>
      </c>
    </row>
    <row r="11734" spans="1:7" x14ac:dyDescent="0.25">
      <c r="A11734" t="s">
        <v>311</v>
      </c>
      <c r="B11734" t="s">
        <v>314</v>
      </c>
      <c r="C11734" t="s">
        <v>334</v>
      </c>
      <c r="D11734" s="34">
        <v>46054</v>
      </c>
      <c r="E11734">
        <v>460.04</v>
      </c>
      <c r="F11734" s="24">
        <v>9.94</v>
      </c>
      <c r="G11734" s="24">
        <f t="shared" si="183"/>
        <v>469.98</v>
      </c>
    </row>
    <row r="11735" spans="1:7" x14ac:dyDescent="0.25">
      <c r="A11735" t="s">
        <v>311</v>
      </c>
      <c r="B11735" t="s">
        <v>314</v>
      </c>
      <c r="C11735" t="s">
        <v>335</v>
      </c>
      <c r="D11735" s="34">
        <v>46054</v>
      </c>
      <c r="E11735">
        <v>461.53</v>
      </c>
      <c r="F11735" s="24">
        <v>9.98</v>
      </c>
      <c r="G11735" s="24">
        <f t="shared" si="183"/>
        <v>471.51</v>
      </c>
    </row>
    <row r="11736" spans="1:7" x14ac:dyDescent="0.25">
      <c r="A11736" t="s">
        <v>311</v>
      </c>
      <c r="B11736" t="s">
        <v>314</v>
      </c>
      <c r="C11736" t="s">
        <v>336</v>
      </c>
      <c r="D11736" s="34">
        <v>46054</v>
      </c>
      <c r="E11736">
        <v>461.53</v>
      </c>
      <c r="F11736" s="24">
        <v>9.98</v>
      </c>
      <c r="G11736" s="24">
        <f t="shared" si="183"/>
        <v>471.51</v>
      </c>
    </row>
    <row r="11737" spans="1:7" x14ac:dyDescent="0.25">
      <c r="A11737" t="s">
        <v>311</v>
      </c>
      <c r="B11737" t="s">
        <v>314</v>
      </c>
      <c r="C11737" t="s">
        <v>337</v>
      </c>
      <c r="D11737" s="34">
        <v>46054</v>
      </c>
      <c r="E11737">
        <v>460.04</v>
      </c>
      <c r="F11737" s="24">
        <v>9.94</v>
      </c>
      <c r="G11737" s="24">
        <f t="shared" si="183"/>
        <v>469.98</v>
      </c>
    </row>
    <row r="11738" spans="1:7" x14ac:dyDescent="0.25">
      <c r="A11738" t="s">
        <v>311</v>
      </c>
      <c r="B11738" t="s">
        <v>314</v>
      </c>
      <c r="C11738" t="s">
        <v>338</v>
      </c>
      <c r="D11738" s="34">
        <v>46054</v>
      </c>
      <c r="E11738">
        <v>460.04</v>
      </c>
      <c r="F11738" s="24">
        <v>9.94</v>
      </c>
      <c r="G11738" s="24">
        <f t="shared" si="183"/>
        <v>469.98</v>
      </c>
    </row>
    <row r="11739" spans="1:7" x14ac:dyDescent="0.25">
      <c r="A11739" t="s">
        <v>311</v>
      </c>
      <c r="B11739" t="s">
        <v>314</v>
      </c>
      <c r="C11739" t="s">
        <v>339</v>
      </c>
      <c r="D11739" s="34">
        <v>46054</v>
      </c>
      <c r="E11739">
        <v>460.04</v>
      </c>
      <c r="F11739" s="24">
        <v>9.94</v>
      </c>
      <c r="G11739" s="24">
        <f t="shared" si="183"/>
        <v>469.98</v>
      </c>
    </row>
    <row r="11740" spans="1:7" x14ac:dyDescent="0.25">
      <c r="A11740" t="s">
        <v>311</v>
      </c>
      <c r="B11740" t="s">
        <v>314</v>
      </c>
      <c r="C11740" t="s">
        <v>340</v>
      </c>
      <c r="D11740" s="34">
        <v>46054</v>
      </c>
      <c r="E11740">
        <v>460.04</v>
      </c>
      <c r="F11740" s="24">
        <v>9.94</v>
      </c>
      <c r="G11740" s="24">
        <f t="shared" si="183"/>
        <v>469.98</v>
      </c>
    </row>
    <row r="11741" spans="1:7" x14ac:dyDescent="0.25">
      <c r="A11741" t="s">
        <v>311</v>
      </c>
      <c r="B11741" t="s">
        <v>314</v>
      </c>
      <c r="C11741" t="s">
        <v>341</v>
      </c>
      <c r="D11741" s="34">
        <v>46054</v>
      </c>
      <c r="E11741">
        <v>460.04</v>
      </c>
      <c r="F11741" s="24">
        <v>9.94</v>
      </c>
      <c r="G11741" s="24">
        <f t="shared" si="183"/>
        <v>469.98</v>
      </c>
    </row>
    <row r="11742" spans="1:7" x14ac:dyDescent="0.25">
      <c r="A11742" t="s">
        <v>311</v>
      </c>
      <c r="B11742" t="s">
        <v>314</v>
      </c>
      <c r="C11742" t="s">
        <v>342</v>
      </c>
      <c r="D11742" s="34">
        <v>46054</v>
      </c>
      <c r="E11742">
        <v>460.04</v>
      </c>
      <c r="F11742" s="24">
        <v>9.94</v>
      </c>
      <c r="G11742" s="24">
        <f t="shared" si="183"/>
        <v>469.98</v>
      </c>
    </row>
    <row r="11743" spans="1:7" x14ac:dyDescent="0.25">
      <c r="A11743" t="s">
        <v>311</v>
      </c>
      <c r="B11743" t="s">
        <v>314</v>
      </c>
      <c r="C11743" t="s">
        <v>343</v>
      </c>
      <c r="D11743" s="34">
        <v>46054</v>
      </c>
      <c r="E11743">
        <v>460.04</v>
      </c>
      <c r="F11743" s="24">
        <v>9.94</v>
      </c>
      <c r="G11743" s="24">
        <f t="shared" si="183"/>
        <v>469.98</v>
      </c>
    </row>
    <row r="11744" spans="1:7" x14ac:dyDescent="0.25">
      <c r="A11744" t="s">
        <v>311</v>
      </c>
      <c r="B11744" t="s">
        <v>314</v>
      </c>
      <c r="C11744" t="s">
        <v>344</v>
      </c>
      <c r="D11744" s="34">
        <v>46054</v>
      </c>
      <c r="E11744">
        <v>460.04</v>
      </c>
      <c r="F11744" s="24">
        <v>9.94</v>
      </c>
      <c r="G11744" s="24">
        <f t="shared" si="183"/>
        <v>469.98</v>
      </c>
    </row>
    <row r="11745" spans="1:7" x14ac:dyDescent="0.25">
      <c r="A11745" t="s">
        <v>311</v>
      </c>
      <c r="B11745" t="s">
        <v>314</v>
      </c>
      <c r="C11745" t="s">
        <v>345</v>
      </c>
      <c r="D11745" s="34">
        <v>46054</v>
      </c>
      <c r="E11745">
        <v>460.04</v>
      </c>
      <c r="F11745" s="24">
        <v>9.94</v>
      </c>
      <c r="G11745" s="24">
        <f t="shared" si="183"/>
        <v>469.98</v>
      </c>
    </row>
    <row r="11746" spans="1:7" x14ac:dyDescent="0.25">
      <c r="A11746" t="s">
        <v>311</v>
      </c>
      <c r="B11746" t="s">
        <v>314</v>
      </c>
      <c r="C11746" t="s">
        <v>346</v>
      </c>
      <c r="D11746" s="34">
        <v>46054</v>
      </c>
      <c r="E11746">
        <v>460.04</v>
      </c>
      <c r="F11746" s="24">
        <v>9.94</v>
      </c>
      <c r="G11746" s="24">
        <f t="shared" si="183"/>
        <v>469.98</v>
      </c>
    </row>
    <row r="11747" spans="1:7" x14ac:dyDescent="0.25">
      <c r="A11747" t="s">
        <v>311</v>
      </c>
      <c r="B11747" t="s">
        <v>314</v>
      </c>
      <c r="C11747" t="s">
        <v>347</v>
      </c>
      <c r="D11747" s="34">
        <v>46054</v>
      </c>
      <c r="E11747">
        <v>460.04</v>
      </c>
      <c r="F11747" s="24">
        <v>9.94</v>
      </c>
      <c r="G11747" s="24">
        <f t="shared" si="183"/>
        <v>469.98</v>
      </c>
    </row>
    <row r="11748" spans="1:7" x14ac:dyDescent="0.25">
      <c r="A11748" t="s">
        <v>311</v>
      </c>
      <c r="B11748" t="s">
        <v>314</v>
      </c>
      <c r="C11748" t="s">
        <v>348</v>
      </c>
      <c r="D11748" s="34">
        <v>46054</v>
      </c>
      <c r="E11748">
        <v>460.04</v>
      </c>
      <c r="F11748" s="24">
        <v>9.94</v>
      </c>
      <c r="G11748" s="24">
        <f t="shared" si="183"/>
        <v>469.98</v>
      </c>
    </row>
    <row r="11749" spans="1:7" x14ac:dyDescent="0.25">
      <c r="A11749" t="s">
        <v>311</v>
      </c>
      <c r="B11749" t="s">
        <v>314</v>
      </c>
      <c r="C11749" t="s">
        <v>349</v>
      </c>
      <c r="D11749" s="34">
        <v>46054</v>
      </c>
      <c r="E11749">
        <v>461.53</v>
      </c>
      <c r="F11749" s="24">
        <v>9.98</v>
      </c>
      <c r="G11749" s="24">
        <f t="shared" si="183"/>
        <v>471.51</v>
      </c>
    </row>
    <row r="11750" spans="1:7" x14ac:dyDescent="0.25">
      <c r="A11750" t="s">
        <v>311</v>
      </c>
      <c r="B11750" t="s">
        <v>314</v>
      </c>
      <c r="C11750" t="s">
        <v>350</v>
      </c>
      <c r="D11750" s="34">
        <v>46054</v>
      </c>
      <c r="E11750">
        <v>460.04</v>
      </c>
      <c r="F11750" s="24">
        <v>9.94</v>
      </c>
      <c r="G11750" s="24">
        <f t="shared" si="183"/>
        <v>469.98</v>
      </c>
    </row>
    <row r="11751" spans="1:7" x14ac:dyDescent="0.25">
      <c r="A11751" t="s">
        <v>311</v>
      </c>
      <c r="B11751" t="s">
        <v>314</v>
      </c>
      <c r="C11751" t="s">
        <v>351</v>
      </c>
      <c r="D11751" s="34">
        <v>46054</v>
      </c>
      <c r="E11751">
        <v>461.53</v>
      </c>
      <c r="F11751" s="24">
        <v>9.98</v>
      </c>
      <c r="G11751" s="24">
        <f t="shared" si="183"/>
        <v>471.51</v>
      </c>
    </row>
    <row r="11752" spans="1:7" x14ac:dyDescent="0.25">
      <c r="A11752" t="s">
        <v>311</v>
      </c>
      <c r="B11752" t="s">
        <v>314</v>
      </c>
      <c r="C11752" t="s">
        <v>352</v>
      </c>
      <c r="D11752" s="34">
        <v>46054</v>
      </c>
      <c r="E11752">
        <v>461.53</v>
      </c>
      <c r="F11752" s="24">
        <v>9.98</v>
      </c>
      <c r="G11752" s="24">
        <f t="shared" si="183"/>
        <v>471.51</v>
      </c>
    </row>
    <row r="11753" spans="1:7" x14ac:dyDescent="0.25">
      <c r="A11753" t="s">
        <v>311</v>
      </c>
      <c r="B11753" t="s">
        <v>314</v>
      </c>
      <c r="C11753" t="s">
        <v>353</v>
      </c>
      <c r="D11753" s="34">
        <v>46054</v>
      </c>
      <c r="E11753">
        <v>460.04</v>
      </c>
      <c r="F11753" s="24">
        <v>9.94</v>
      </c>
      <c r="G11753" s="24">
        <f t="shared" si="183"/>
        <v>469.98</v>
      </c>
    </row>
    <row r="11754" spans="1:7" x14ac:dyDescent="0.25">
      <c r="A11754" t="s">
        <v>311</v>
      </c>
      <c r="B11754" t="s">
        <v>314</v>
      </c>
      <c r="C11754" t="s">
        <v>354</v>
      </c>
      <c r="D11754" s="34">
        <v>46054</v>
      </c>
      <c r="E11754">
        <v>461.53</v>
      </c>
      <c r="F11754" s="24">
        <v>9.98</v>
      </c>
      <c r="G11754" s="24">
        <f t="shared" si="183"/>
        <v>471.51</v>
      </c>
    </row>
    <row r="11755" spans="1:7" x14ac:dyDescent="0.25">
      <c r="A11755" t="s">
        <v>311</v>
      </c>
      <c r="B11755" t="s">
        <v>314</v>
      </c>
      <c r="C11755" t="s">
        <v>355</v>
      </c>
      <c r="D11755" s="34">
        <v>46054</v>
      </c>
      <c r="E11755">
        <v>461.53</v>
      </c>
      <c r="F11755" s="24">
        <v>9.98</v>
      </c>
      <c r="G11755" s="24">
        <f t="shared" si="183"/>
        <v>471.51</v>
      </c>
    </row>
    <row r="11756" spans="1:7" x14ac:dyDescent="0.25">
      <c r="A11756" t="s">
        <v>311</v>
      </c>
      <c r="B11756" t="s">
        <v>314</v>
      </c>
      <c r="C11756" t="s">
        <v>356</v>
      </c>
      <c r="D11756" s="34">
        <v>46054</v>
      </c>
      <c r="E11756">
        <v>461.53</v>
      </c>
      <c r="F11756" s="24">
        <v>9.98</v>
      </c>
      <c r="G11756" s="24">
        <f t="shared" si="183"/>
        <v>471.51</v>
      </c>
    </row>
    <row r="11757" spans="1:7" x14ac:dyDescent="0.25">
      <c r="A11757" t="s">
        <v>311</v>
      </c>
      <c r="B11757" t="s">
        <v>314</v>
      </c>
      <c r="C11757" t="s">
        <v>357</v>
      </c>
      <c r="D11757" s="34">
        <v>46054</v>
      </c>
      <c r="E11757">
        <v>461.53</v>
      </c>
      <c r="F11757" s="24">
        <v>9.98</v>
      </c>
      <c r="G11757" s="24">
        <f t="shared" si="183"/>
        <v>471.51</v>
      </c>
    </row>
    <row r="11758" spans="1:7" x14ac:dyDescent="0.25">
      <c r="A11758" t="s">
        <v>311</v>
      </c>
      <c r="B11758" t="s">
        <v>314</v>
      </c>
      <c r="C11758" t="s">
        <v>358</v>
      </c>
      <c r="D11758" s="34">
        <v>46054</v>
      </c>
      <c r="E11758">
        <v>461.53</v>
      </c>
      <c r="F11758" s="24">
        <v>9.98</v>
      </c>
      <c r="G11758" s="24">
        <f t="shared" si="183"/>
        <v>471.51</v>
      </c>
    </row>
    <row r="11759" spans="1:7" x14ac:dyDescent="0.25">
      <c r="A11759" t="s">
        <v>311</v>
      </c>
      <c r="B11759" t="s">
        <v>314</v>
      </c>
      <c r="C11759" t="s">
        <v>359</v>
      </c>
      <c r="D11759" s="34">
        <v>46054</v>
      </c>
      <c r="E11759">
        <v>461.53</v>
      </c>
      <c r="F11759" s="24">
        <v>9.98</v>
      </c>
      <c r="G11759" s="24">
        <f t="shared" si="183"/>
        <v>471.51</v>
      </c>
    </row>
    <row r="11760" spans="1:7" x14ac:dyDescent="0.25">
      <c r="A11760" t="s">
        <v>311</v>
      </c>
      <c r="B11760" t="s">
        <v>314</v>
      </c>
      <c r="C11760" t="s">
        <v>360</v>
      </c>
      <c r="D11760" s="34">
        <v>46054</v>
      </c>
      <c r="E11760">
        <v>461.53</v>
      </c>
      <c r="F11760" s="24">
        <v>9.98</v>
      </c>
      <c r="G11760" s="24">
        <f t="shared" si="183"/>
        <v>471.51</v>
      </c>
    </row>
    <row r="11761" spans="1:7" x14ac:dyDescent="0.25">
      <c r="A11761" t="s">
        <v>311</v>
      </c>
      <c r="B11761" t="s">
        <v>314</v>
      </c>
      <c r="C11761" t="s">
        <v>361</v>
      </c>
      <c r="D11761" s="34">
        <v>46054</v>
      </c>
      <c r="E11761">
        <v>461.53</v>
      </c>
      <c r="F11761" s="24">
        <v>9.98</v>
      </c>
      <c r="G11761" s="24">
        <f t="shared" si="183"/>
        <v>471.51</v>
      </c>
    </row>
    <row r="11762" spans="1:7" x14ac:dyDescent="0.25">
      <c r="A11762" t="s">
        <v>311</v>
      </c>
      <c r="B11762" t="s">
        <v>314</v>
      </c>
      <c r="C11762" t="s">
        <v>362</v>
      </c>
      <c r="D11762" s="34">
        <v>46054</v>
      </c>
      <c r="E11762">
        <v>461.53</v>
      </c>
      <c r="F11762" s="24">
        <v>9.98</v>
      </c>
      <c r="G11762" s="24">
        <f t="shared" si="183"/>
        <v>471.51</v>
      </c>
    </row>
    <row r="11763" spans="1:7" x14ac:dyDescent="0.25">
      <c r="A11763" t="s">
        <v>311</v>
      </c>
      <c r="B11763" t="s">
        <v>314</v>
      </c>
      <c r="C11763" t="s">
        <v>363</v>
      </c>
      <c r="D11763" s="34">
        <v>46054</v>
      </c>
      <c r="E11763">
        <v>461.53</v>
      </c>
      <c r="F11763" s="24">
        <v>9.98</v>
      </c>
      <c r="G11763" s="24">
        <f t="shared" si="183"/>
        <v>471.51</v>
      </c>
    </row>
    <row r="11764" spans="1:7" x14ac:dyDescent="0.25">
      <c r="A11764" t="s">
        <v>311</v>
      </c>
      <c r="B11764" t="s">
        <v>314</v>
      </c>
      <c r="C11764" t="s">
        <v>364</v>
      </c>
      <c r="D11764" s="34">
        <v>46054</v>
      </c>
      <c r="E11764">
        <v>461.53</v>
      </c>
      <c r="F11764" s="24">
        <v>9.98</v>
      </c>
      <c r="G11764" s="24">
        <f t="shared" si="183"/>
        <v>471.51</v>
      </c>
    </row>
    <row r="11765" spans="1:7" x14ac:dyDescent="0.25">
      <c r="A11765" t="s">
        <v>311</v>
      </c>
      <c r="B11765" t="s">
        <v>314</v>
      </c>
      <c r="C11765" t="s">
        <v>365</v>
      </c>
      <c r="D11765" s="34">
        <v>46054</v>
      </c>
      <c r="E11765">
        <v>461.53</v>
      </c>
      <c r="F11765" s="24">
        <v>9.98</v>
      </c>
      <c r="G11765" s="24">
        <f t="shared" si="183"/>
        <v>471.51</v>
      </c>
    </row>
    <row r="11766" spans="1:7" x14ac:dyDescent="0.25">
      <c r="A11766" t="s">
        <v>311</v>
      </c>
      <c r="B11766" t="s">
        <v>314</v>
      </c>
      <c r="C11766" t="s">
        <v>366</v>
      </c>
      <c r="D11766" s="34">
        <v>46054</v>
      </c>
      <c r="E11766">
        <v>461.53</v>
      </c>
      <c r="F11766" s="24">
        <v>9.98</v>
      </c>
      <c r="G11766" s="24">
        <f t="shared" si="183"/>
        <v>471.51</v>
      </c>
    </row>
    <row r="11767" spans="1:7" x14ac:dyDescent="0.25">
      <c r="A11767" t="s">
        <v>311</v>
      </c>
      <c r="B11767" t="s">
        <v>314</v>
      </c>
      <c r="C11767" t="s">
        <v>367</v>
      </c>
      <c r="D11767" s="34">
        <v>46054</v>
      </c>
      <c r="E11767">
        <v>460.04</v>
      </c>
      <c r="F11767" s="24">
        <v>9.94</v>
      </c>
      <c r="G11767" s="24">
        <f t="shared" si="183"/>
        <v>469.98</v>
      </c>
    </row>
    <row r="11768" spans="1:7" x14ac:dyDescent="0.25">
      <c r="A11768" t="s">
        <v>311</v>
      </c>
      <c r="B11768" t="s">
        <v>314</v>
      </c>
      <c r="C11768" t="s">
        <v>368</v>
      </c>
      <c r="D11768" s="34">
        <v>46054</v>
      </c>
      <c r="E11768">
        <v>461.53</v>
      </c>
      <c r="F11768" s="24">
        <v>9.98</v>
      </c>
      <c r="G11768" s="24">
        <f t="shared" si="183"/>
        <v>471.51</v>
      </c>
    </row>
    <row r="11769" spans="1:7" x14ac:dyDescent="0.25">
      <c r="A11769" t="s">
        <v>311</v>
      </c>
      <c r="B11769" t="s">
        <v>314</v>
      </c>
      <c r="C11769" t="s">
        <v>369</v>
      </c>
      <c r="D11769" s="34">
        <v>46054</v>
      </c>
      <c r="E11769">
        <v>461.53</v>
      </c>
      <c r="F11769" s="24">
        <v>9.98</v>
      </c>
      <c r="G11769" s="24">
        <f t="shared" si="183"/>
        <v>471.51</v>
      </c>
    </row>
    <row r="11770" spans="1:7" x14ac:dyDescent="0.25">
      <c r="A11770" t="s">
        <v>311</v>
      </c>
      <c r="B11770" t="s">
        <v>314</v>
      </c>
      <c r="C11770" t="s">
        <v>370</v>
      </c>
      <c r="D11770" s="34">
        <v>46054</v>
      </c>
      <c r="E11770">
        <v>461.53</v>
      </c>
      <c r="F11770" s="24">
        <v>9.98</v>
      </c>
      <c r="G11770" s="24">
        <f t="shared" si="183"/>
        <v>471.51</v>
      </c>
    </row>
    <row r="11771" spans="1:7" x14ac:dyDescent="0.25">
      <c r="A11771" t="s">
        <v>311</v>
      </c>
      <c r="B11771" t="s">
        <v>314</v>
      </c>
      <c r="C11771" t="s">
        <v>371</v>
      </c>
      <c r="D11771" s="34">
        <v>46054</v>
      </c>
      <c r="E11771">
        <v>461.53</v>
      </c>
      <c r="F11771" s="24">
        <v>9.98</v>
      </c>
      <c r="G11771" s="24">
        <f t="shared" si="183"/>
        <v>471.51</v>
      </c>
    </row>
    <row r="11772" spans="1:7" x14ac:dyDescent="0.25">
      <c r="A11772" t="s">
        <v>311</v>
      </c>
      <c r="B11772" t="s">
        <v>314</v>
      </c>
      <c r="C11772" t="s">
        <v>372</v>
      </c>
      <c r="D11772" s="34">
        <v>46054</v>
      </c>
      <c r="E11772">
        <v>461.53</v>
      </c>
      <c r="F11772" s="24">
        <v>9.98</v>
      </c>
      <c r="G11772" s="24">
        <f t="shared" si="183"/>
        <v>471.51</v>
      </c>
    </row>
    <row r="11773" spans="1:7" x14ac:dyDescent="0.25">
      <c r="A11773" t="s">
        <v>311</v>
      </c>
      <c r="B11773" t="s">
        <v>314</v>
      </c>
      <c r="C11773" t="s">
        <v>373</v>
      </c>
      <c r="D11773" s="34">
        <v>46054</v>
      </c>
      <c r="E11773">
        <v>461.53</v>
      </c>
      <c r="F11773" s="24">
        <v>9.98</v>
      </c>
      <c r="G11773" s="24">
        <f t="shared" si="183"/>
        <v>471.51</v>
      </c>
    </row>
    <row r="11774" spans="1:7" x14ac:dyDescent="0.25">
      <c r="A11774" t="s">
        <v>311</v>
      </c>
      <c r="B11774" t="s">
        <v>314</v>
      </c>
      <c r="C11774" t="s">
        <v>374</v>
      </c>
      <c r="D11774" s="34">
        <v>46054</v>
      </c>
      <c r="E11774">
        <v>460.04</v>
      </c>
      <c r="F11774" s="24">
        <v>9.94</v>
      </c>
      <c r="G11774" s="24">
        <f t="shared" si="183"/>
        <v>469.98</v>
      </c>
    </row>
    <row r="11775" spans="1:7" x14ac:dyDescent="0.25">
      <c r="A11775" t="s">
        <v>311</v>
      </c>
      <c r="B11775" t="s">
        <v>314</v>
      </c>
      <c r="C11775" t="s">
        <v>375</v>
      </c>
      <c r="D11775" s="34">
        <v>46054</v>
      </c>
      <c r="E11775">
        <v>461.53</v>
      </c>
      <c r="F11775" s="24">
        <v>9.98</v>
      </c>
      <c r="G11775" s="24">
        <f t="shared" si="183"/>
        <v>471.51</v>
      </c>
    </row>
    <row r="11776" spans="1:7" x14ac:dyDescent="0.25">
      <c r="A11776" t="s">
        <v>311</v>
      </c>
      <c r="B11776" t="s">
        <v>314</v>
      </c>
      <c r="C11776" t="s">
        <v>376</v>
      </c>
      <c r="D11776" s="34">
        <v>46054</v>
      </c>
      <c r="E11776">
        <v>461.53</v>
      </c>
      <c r="F11776" s="24">
        <v>9.98</v>
      </c>
      <c r="G11776" s="24">
        <f t="shared" si="183"/>
        <v>471.51</v>
      </c>
    </row>
    <row r="11777" spans="1:7" x14ac:dyDescent="0.25">
      <c r="A11777" t="s">
        <v>311</v>
      </c>
      <c r="B11777" t="s">
        <v>314</v>
      </c>
      <c r="C11777" t="s">
        <v>377</v>
      </c>
      <c r="D11777" s="34">
        <v>46054</v>
      </c>
      <c r="E11777">
        <v>461.53</v>
      </c>
      <c r="F11777" s="24">
        <v>9.98</v>
      </c>
      <c r="G11777" s="24">
        <f t="shared" si="183"/>
        <v>471.51</v>
      </c>
    </row>
    <row r="11778" spans="1:7" x14ac:dyDescent="0.25">
      <c r="A11778" t="s">
        <v>311</v>
      </c>
      <c r="B11778" t="s">
        <v>314</v>
      </c>
      <c r="C11778" t="s">
        <v>378</v>
      </c>
      <c r="D11778" s="34">
        <v>46054</v>
      </c>
      <c r="E11778">
        <v>461.53</v>
      </c>
      <c r="F11778" s="24">
        <v>9.98</v>
      </c>
      <c r="G11778" s="24">
        <f t="shared" si="183"/>
        <v>471.51</v>
      </c>
    </row>
    <row r="11779" spans="1:7" x14ac:dyDescent="0.25">
      <c r="A11779" t="s">
        <v>311</v>
      </c>
      <c r="B11779" t="s">
        <v>314</v>
      </c>
      <c r="C11779" t="s">
        <v>379</v>
      </c>
      <c r="D11779" s="34">
        <v>46054</v>
      </c>
      <c r="E11779">
        <v>460.04</v>
      </c>
      <c r="F11779" s="24">
        <v>9.94</v>
      </c>
      <c r="G11779" s="24">
        <f t="shared" ref="G11779:G11842" si="184">SUM(E11779:F11779)</f>
        <v>469.98</v>
      </c>
    </row>
    <row r="11780" spans="1:7" x14ac:dyDescent="0.25">
      <c r="A11780" t="s">
        <v>311</v>
      </c>
      <c r="B11780" t="s">
        <v>314</v>
      </c>
      <c r="C11780" t="s">
        <v>380</v>
      </c>
      <c r="D11780" s="34">
        <v>46054</v>
      </c>
      <c r="E11780">
        <v>460.04</v>
      </c>
      <c r="F11780" s="24">
        <v>9.94</v>
      </c>
      <c r="G11780" s="24">
        <f t="shared" si="184"/>
        <v>469.98</v>
      </c>
    </row>
    <row r="11781" spans="1:7" x14ac:dyDescent="0.25">
      <c r="A11781" t="s">
        <v>311</v>
      </c>
      <c r="B11781" t="s">
        <v>314</v>
      </c>
      <c r="C11781" t="s">
        <v>381</v>
      </c>
      <c r="D11781" s="34">
        <v>46054</v>
      </c>
      <c r="E11781">
        <v>460.04</v>
      </c>
      <c r="F11781" s="24">
        <v>9.94</v>
      </c>
      <c r="G11781" s="24">
        <f t="shared" si="184"/>
        <v>469.98</v>
      </c>
    </row>
    <row r="11782" spans="1:7" x14ac:dyDescent="0.25">
      <c r="A11782" t="s">
        <v>311</v>
      </c>
      <c r="B11782" t="s">
        <v>314</v>
      </c>
      <c r="C11782" t="s">
        <v>382</v>
      </c>
      <c r="D11782" s="34">
        <v>46054</v>
      </c>
      <c r="E11782">
        <v>460.04</v>
      </c>
      <c r="F11782" s="24">
        <v>9.94</v>
      </c>
      <c r="G11782" s="24">
        <f t="shared" si="184"/>
        <v>469.98</v>
      </c>
    </row>
    <row r="11783" spans="1:7" x14ac:dyDescent="0.25">
      <c r="A11783" t="s">
        <v>311</v>
      </c>
      <c r="B11783" t="s">
        <v>314</v>
      </c>
      <c r="C11783" t="s">
        <v>383</v>
      </c>
      <c r="D11783" s="34">
        <v>46054</v>
      </c>
      <c r="E11783">
        <v>460.04</v>
      </c>
      <c r="F11783" s="24">
        <v>9.94</v>
      </c>
      <c r="G11783" s="24">
        <f t="shared" si="184"/>
        <v>469.98</v>
      </c>
    </row>
    <row r="11784" spans="1:7" x14ac:dyDescent="0.25">
      <c r="A11784" t="s">
        <v>311</v>
      </c>
      <c r="B11784" t="s">
        <v>314</v>
      </c>
      <c r="C11784" t="s">
        <v>384</v>
      </c>
      <c r="D11784" s="34">
        <v>46054</v>
      </c>
      <c r="E11784">
        <v>460.04</v>
      </c>
      <c r="F11784" s="24">
        <v>9.94</v>
      </c>
      <c r="G11784" s="24">
        <f t="shared" si="184"/>
        <v>469.98</v>
      </c>
    </row>
    <row r="11785" spans="1:7" x14ac:dyDescent="0.25">
      <c r="A11785" t="s">
        <v>311</v>
      </c>
      <c r="B11785" t="s">
        <v>314</v>
      </c>
      <c r="C11785" t="s">
        <v>385</v>
      </c>
      <c r="D11785" s="34">
        <v>46054</v>
      </c>
      <c r="E11785">
        <v>460.04</v>
      </c>
      <c r="F11785" s="24">
        <v>9.94</v>
      </c>
      <c r="G11785" s="24">
        <f t="shared" si="184"/>
        <v>469.98</v>
      </c>
    </row>
    <row r="11786" spans="1:7" x14ac:dyDescent="0.25">
      <c r="A11786" t="s">
        <v>311</v>
      </c>
      <c r="B11786" t="s">
        <v>314</v>
      </c>
      <c r="C11786" t="s">
        <v>386</v>
      </c>
      <c r="D11786" s="34">
        <v>46054</v>
      </c>
      <c r="E11786">
        <v>460.04</v>
      </c>
      <c r="F11786" s="24">
        <v>9.94</v>
      </c>
      <c r="G11786" s="24">
        <f t="shared" si="184"/>
        <v>469.98</v>
      </c>
    </row>
    <row r="11787" spans="1:7" x14ac:dyDescent="0.25">
      <c r="A11787" t="s">
        <v>311</v>
      </c>
      <c r="B11787" t="s">
        <v>314</v>
      </c>
      <c r="C11787" t="s">
        <v>387</v>
      </c>
      <c r="D11787" s="34">
        <v>46054</v>
      </c>
      <c r="E11787">
        <v>460.04</v>
      </c>
      <c r="F11787" s="24">
        <v>9.94</v>
      </c>
      <c r="G11787" s="24">
        <f t="shared" si="184"/>
        <v>469.98</v>
      </c>
    </row>
    <row r="11788" spans="1:7" x14ac:dyDescent="0.25">
      <c r="A11788" t="s">
        <v>311</v>
      </c>
      <c r="B11788" t="s">
        <v>314</v>
      </c>
      <c r="C11788" t="s">
        <v>388</v>
      </c>
      <c r="D11788" s="34">
        <v>46054</v>
      </c>
      <c r="E11788">
        <v>460.04</v>
      </c>
      <c r="F11788" s="24">
        <v>9.94</v>
      </c>
      <c r="G11788" s="24">
        <f t="shared" si="184"/>
        <v>469.98</v>
      </c>
    </row>
    <row r="11789" spans="1:7" x14ac:dyDescent="0.25">
      <c r="A11789" t="s">
        <v>311</v>
      </c>
      <c r="B11789" t="s">
        <v>314</v>
      </c>
      <c r="C11789" t="s">
        <v>389</v>
      </c>
      <c r="D11789" s="34">
        <v>46054</v>
      </c>
      <c r="E11789">
        <v>460.04</v>
      </c>
      <c r="F11789" s="24">
        <v>9.94</v>
      </c>
      <c r="G11789" s="24">
        <f t="shared" si="184"/>
        <v>469.98</v>
      </c>
    </row>
    <row r="11790" spans="1:7" x14ac:dyDescent="0.25">
      <c r="A11790" t="s">
        <v>311</v>
      </c>
      <c r="B11790" t="s">
        <v>314</v>
      </c>
      <c r="C11790" t="s">
        <v>390</v>
      </c>
      <c r="D11790" s="34">
        <v>46054</v>
      </c>
      <c r="E11790">
        <v>460.04</v>
      </c>
      <c r="F11790" s="24">
        <v>9.94</v>
      </c>
      <c r="G11790" s="24">
        <f t="shared" si="184"/>
        <v>469.98</v>
      </c>
    </row>
    <row r="11791" spans="1:7" x14ac:dyDescent="0.25">
      <c r="A11791" t="s">
        <v>311</v>
      </c>
      <c r="B11791" t="s">
        <v>314</v>
      </c>
      <c r="C11791" t="s">
        <v>391</v>
      </c>
      <c r="D11791" s="34">
        <v>46054</v>
      </c>
      <c r="E11791">
        <v>460.04</v>
      </c>
      <c r="F11791" s="24">
        <v>9.94</v>
      </c>
      <c r="G11791" s="24">
        <f t="shared" si="184"/>
        <v>469.98</v>
      </c>
    </row>
    <row r="11792" spans="1:7" x14ac:dyDescent="0.25">
      <c r="A11792" t="s">
        <v>311</v>
      </c>
      <c r="B11792" t="s">
        <v>314</v>
      </c>
      <c r="C11792" t="s">
        <v>392</v>
      </c>
      <c r="D11792" s="34">
        <v>46054</v>
      </c>
      <c r="E11792">
        <v>460.04</v>
      </c>
      <c r="F11792" s="24">
        <v>9.94</v>
      </c>
      <c r="G11792" s="24">
        <f t="shared" si="184"/>
        <v>469.98</v>
      </c>
    </row>
    <row r="11793" spans="1:7" x14ac:dyDescent="0.25">
      <c r="A11793" t="s">
        <v>311</v>
      </c>
      <c r="B11793" t="s">
        <v>314</v>
      </c>
      <c r="C11793" t="s">
        <v>393</v>
      </c>
      <c r="D11793" s="34">
        <v>46054</v>
      </c>
      <c r="E11793">
        <v>460.04</v>
      </c>
      <c r="F11793" s="24">
        <v>9.94</v>
      </c>
      <c r="G11793" s="24">
        <f t="shared" si="184"/>
        <v>469.98</v>
      </c>
    </row>
    <row r="11794" spans="1:7" x14ac:dyDescent="0.25">
      <c r="A11794" t="s">
        <v>311</v>
      </c>
      <c r="B11794" t="s">
        <v>314</v>
      </c>
      <c r="C11794" t="s">
        <v>394</v>
      </c>
      <c r="D11794" s="34">
        <v>46054</v>
      </c>
      <c r="E11794">
        <v>460.04</v>
      </c>
      <c r="F11794" s="24">
        <v>9.94</v>
      </c>
      <c r="G11794" s="24">
        <f t="shared" si="184"/>
        <v>469.98</v>
      </c>
    </row>
    <row r="11795" spans="1:7" x14ac:dyDescent="0.25">
      <c r="A11795" t="s">
        <v>311</v>
      </c>
      <c r="B11795" t="s">
        <v>314</v>
      </c>
      <c r="C11795" t="s">
        <v>395</v>
      </c>
      <c r="D11795" s="34">
        <v>46054</v>
      </c>
      <c r="E11795">
        <v>460.04</v>
      </c>
      <c r="F11795" s="24">
        <v>9.94</v>
      </c>
      <c r="G11795" s="24">
        <f t="shared" si="184"/>
        <v>469.98</v>
      </c>
    </row>
    <row r="11796" spans="1:7" x14ac:dyDescent="0.25">
      <c r="A11796" t="s">
        <v>311</v>
      </c>
      <c r="B11796" t="s">
        <v>314</v>
      </c>
      <c r="C11796" t="s">
        <v>396</v>
      </c>
      <c r="D11796" s="34">
        <v>46054</v>
      </c>
      <c r="E11796">
        <v>460.04</v>
      </c>
      <c r="F11796" s="24">
        <v>9.94</v>
      </c>
      <c r="G11796" s="24">
        <f t="shared" si="184"/>
        <v>469.98</v>
      </c>
    </row>
    <row r="11797" spans="1:7" x14ac:dyDescent="0.25">
      <c r="A11797" t="s">
        <v>311</v>
      </c>
      <c r="B11797" t="s">
        <v>314</v>
      </c>
      <c r="C11797" t="s">
        <v>397</v>
      </c>
      <c r="D11797" s="34">
        <v>46054</v>
      </c>
      <c r="E11797">
        <v>460.04</v>
      </c>
      <c r="F11797" s="24">
        <v>9.94</v>
      </c>
      <c r="G11797" s="24">
        <f t="shared" si="184"/>
        <v>469.98</v>
      </c>
    </row>
    <row r="11798" spans="1:7" x14ac:dyDescent="0.25">
      <c r="A11798" t="s">
        <v>311</v>
      </c>
      <c r="B11798" t="s">
        <v>314</v>
      </c>
      <c r="C11798" t="s">
        <v>398</v>
      </c>
      <c r="D11798" s="34">
        <v>46054</v>
      </c>
      <c r="E11798">
        <v>460.04</v>
      </c>
      <c r="F11798" s="24">
        <v>9.94</v>
      </c>
      <c r="G11798" s="24">
        <f t="shared" si="184"/>
        <v>469.98</v>
      </c>
    </row>
    <row r="11799" spans="1:7" x14ac:dyDescent="0.25">
      <c r="A11799" t="s">
        <v>311</v>
      </c>
      <c r="B11799" t="s">
        <v>314</v>
      </c>
      <c r="C11799" t="s">
        <v>399</v>
      </c>
      <c r="D11799" s="34">
        <v>46054</v>
      </c>
      <c r="E11799">
        <v>460.04</v>
      </c>
      <c r="F11799" s="24">
        <v>9.94</v>
      </c>
      <c r="G11799" s="24">
        <f t="shared" si="184"/>
        <v>469.98</v>
      </c>
    </row>
    <row r="11800" spans="1:7" x14ac:dyDescent="0.25">
      <c r="A11800" t="s">
        <v>311</v>
      </c>
      <c r="B11800" t="s">
        <v>314</v>
      </c>
      <c r="C11800" t="s">
        <v>400</v>
      </c>
      <c r="D11800" s="34">
        <v>46054</v>
      </c>
      <c r="E11800">
        <v>460.04</v>
      </c>
      <c r="F11800" s="24">
        <v>9.94</v>
      </c>
      <c r="G11800" s="24">
        <f t="shared" si="184"/>
        <v>469.98</v>
      </c>
    </row>
    <row r="11801" spans="1:7" x14ac:dyDescent="0.25">
      <c r="A11801" t="s">
        <v>311</v>
      </c>
      <c r="B11801" t="s">
        <v>314</v>
      </c>
      <c r="C11801" t="s">
        <v>401</v>
      </c>
      <c r="D11801" s="34">
        <v>46054</v>
      </c>
      <c r="E11801">
        <v>460.04</v>
      </c>
      <c r="F11801" s="24">
        <v>9.94</v>
      </c>
      <c r="G11801" s="24">
        <f t="shared" si="184"/>
        <v>469.98</v>
      </c>
    </row>
    <row r="11802" spans="1:7" x14ac:dyDescent="0.25">
      <c r="A11802" t="s">
        <v>311</v>
      </c>
      <c r="B11802" t="s">
        <v>314</v>
      </c>
      <c r="C11802" t="s">
        <v>402</v>
      </c>
      <c r="D11802" s="34">
        <v>46054</v>
      </c>
      <c r="E11802">
        <v>460.04</v>
      </c>
      <c r="F11802" s="24">
        <v>9.94</v>
      </c>
      <c r="G11802" s="24">
        <f t="shared" si="184"/>
        <v>469.98</v>
      </c>
    </row>
    <row r="11803" spans="1:7" x14ac:dyDescent="0.25">
      <c r="A11803" t="s">
        <v>311</v>
      </c>
      <c r="B11803" t="s">
        <v>314</v>
      </c>
      <c r="C11803" t="s">
        <v>403</v>
      </c>
      <c r="D11803" s="34">
        <v>46054</v>
      </c>
      <c r="E11803">
        <v>460.04</v>
      </c>
      <c r="F11803" s="24">
        <v>9.94</v>
      </c>
      <c r="G11803" s="24">
        <f t="shared" si="184"/>
        <v>469.98</v>
      </c>
    </row>
    <row r="11804" spans="1:7" x14ac:dyDescent="0.25">
      <c r="A11804" t="s">
        <v>311</v>
      </c>
      <c r="B11804" t="s">
        <v>314</v>
      </c>
      <c r="C11804" t="s">
        <v>404</v>
      </c>
      <c r="D11804" s="34">
        <v>46054</v>
      </c>
      <c r="E11804">
        <v>460.04</v>
      </c>
      <c r="F11804" s="24">
        <v>9.94</v>
      </c>
      <c r="G11804" s="24">
        <f t="shared" si="184"/>
        <v>469.98</v>
      </c>
    </row>
    <row r="11805" spans="1:7" x14ac:dyDescent="0.25">
      <c r="A11805" t="s">
        <v>311</v>
      </c>
      <c r="B11805" t="s">
        <v>314</v>
      </c>
      <c r="C11805" t="s">
        <v>405</v>
      </c>
      <c r="D11805" s="34">
        <v>46054</v>
      </c>
      <c r="E11805">
        <v>460.04</v>
      </c>
      <c r="F11805" s="24">
        <v>9.94</v>
      </c>
      <c r="G11805" s="24">
        <f t="shared" si="184"/>
        <v>469.98</v>
      </c>
    </row>
    <row r="11806" spans="1:7" x14ac:dyDescent="0.25">
      <c r="A11806" t="s">
        <v>311</v>
      </c>
      <c r="B11806" t="s">
        <v>314</v>
      </c>
      <c r="C11806" t="s">
        <v>406</v>
      </c>
      <c r="D11806" s="34">
        <v>46054</v>
      </c>
      <c r="E11806">
        <v>460.04</v>
      </c>
      <c r="F11806" s="24">
        <v>9.94</v>
      </c>
      <c r="G11806" s="24">
        <f t="shared" si="184"/>
        <v>469.98</v>
      </c>
    </row>
    <row r="11807" spans="1:7" x14ac:dyDescent="0.25">
      <c r="A11807" t="s">
        <v>311</v>
      </c>
      <c r="B11807" t="s">
        <v>314</v>
      </c>
      <c r="C11807" t="s">
        <v>407</v>
      </c>
      <c r="D11807" s="34">
        <v>46054</v>
      </c>
      <c r="E11807">
        <v>460.04</v>
      </c>
      <c r="F11807" s="24">
        <v>9.94</v>
      </c>
      <c r="G11807" s="24">
        <f t="shared" si="184"/>
        <v>469.98</v>
      </c>
    </row>
    <row r="11808" spans="1:7" x14ac:dyDescent="0.25">
      <c r="A11808" t="s">
        <v>311</v>
      </c>
      <c r="B11808" t="s">
        <v>314</v>
      </c>
      <c r="C11808" t="s">
        <v>408</v>
      </c>
      <c r="D11808" s="34">
        <v>46054</v>
      </c>
      <c r="E11808">
        <v>460.04</v>
      </c>
      <c r="F11808" s="24">
        <v>9.94</v>
      </c>
      <c r="G11808" s="24">
        <f t="shared" si="184"/>
        <v>469.98</v>
      </c>
    </row>
    <row r="11809" spans="1:7" x14ac:dyDescent="0.25">
      <c r="A11809" t="s">
        <v>311</v>
      </c>
      <c r="B11809" t="s">
        <v>314</v>
      </c>
      <c r="C11809" t="s">
        <v>409</v>
      </c>
      <c r="D11809" s="34">
        <v>46054</v>
      </c>
      <c r="E11809">
        <v>460.04</v>
      </c>
      <c r="F11809" s="24">
        <v>9.94</v>
      </c>
      <c r="G11809" s="24">
        <f t="shared" si="184"/>
        <v>469.98</v>
      </c>
    </row>
    <row r="11810" spans="1:7" x14ac:dyDescent="0.25">
      <c r="A11810" t="s">
        <v>311</v>
      </c>
      <c r="B11810" t="s">
        <v>314</v>
      </c>
      <c r="C11810" t="s">
        <v>410</v>
      </c>
      <c r="D11810" s="34">
        <v>46054</v>
      </c>
      <c r="E11810">
        <v>460.04</v>
      </c>
      <c r="F11810" s="24">
        <v>9.94</v>
      </c>
      <c r="G11810" s="24">
        <f t="shared" si="184"/>
        <v>469.98</v>
      </c>
    </row>
    <row r="11811" spans="1:7" x14ac:dyDescent="0.25">
      <c r="A11811" t="s">
        <v>311</v>
      </c>
      <c r="B11811" t="s">
        <v>314</v>
      </c>
      <c r="C11811" t="s">
        <v>411</v>
      </c>
      <c r="D11811" s="34">
        <v>46054</v>
      </c>
      <c r="E11811">
        <v>460.04</v>
      </c>
      <c r="F11811" s="24">
        <v>9.94</v>
      </c>
      <c r="G11811" s="24">
        <f t="shared" si="184"/>
        <v>469.98</v>
      </c>
    </row>
    <row r="11812" spans="1:7" x14ac:dyDescent="0.25">
      <c r="A11812" t="s">
        <v>311</v>
      </c>
      <c r="B11812" t="s">
        <v>314</v>
      </c>
      <c r="C11812" t="s">
        <v>412</v>
      </c>
      <c r="D11812" s="34">
        <v>46054</v>
      </c>
      <c r="E11812">
        <v>460.04</v>
      </c>
      <c r="F11812" s="24">
        <v>9.94</v>
      </c>
      <c r="G11812" s="24">
        <f t="shared" si="184"/>
        <v>469.98</v>
      </c>
    </row>
    <row r="11813" spans="1:7" x14ac:dyDescent="0.25">
      <c r="A11813" t="s">
        <v>311</v>
      </c>
      <c r="B11813" t="s">
        <v>314</v>
      </c>
      <c r="C11813" t="s">
        <v>413</v>
      </c>
      <c r="D11813" s="34">
        <v>46054</v>
      </c>
      <c r="E11813">
        <v>460.04</v>
      </c>
      <c r="F11813" s="24">
        <v>9.94</v>
      </c>
      <c r="G11813" s="24">
        <f t="shared" si="184"/>
        <v>469.98</v>
      </c>
    </row>
    <row r="11814" spans="1:7" x14ac:dyDescent="0.25">
      <c r="A11814" t="s">
        <v>311</v>
      </c>
      <c r="B11814" t="s">
        <v>314</v>
      </c>
      <c r="C11814" t="s">
        <v>414</v>
      </c>
      <c r="D11814" s="34">
        <v>46054</v>
      </c>
      <c r="E11814">
        <v>460.04</v>
      </c>
      <c r="F11814" s="24">
        <v>9.94</v>
      </c>
      <c r="G11814" s="24">
        <f t="shared" si="184"/>
        <v>469.98</v>
      </c>
    </row>
    <row r="11815" spans="1:7" x14ac:dyDescent="0.25">
      <c r="A11815" t="s">
        <v>311</v>
      </c>
      <c r="B11815" t="s">
        <v>314</v>
      </c>
      <c r="C11815" t="s">
        <v>415</v>
      </c>
      <c r="D11815" s="34">
        <v>46054</v>
      </c>
      <c r="E11815">
        <v>460.04</v>
      </c>
      <c r="F11815" s="24">
        <v>9.94</v>
      </c>
      <c r="G11815" s="24">
        <f t="shared" si="184"/>
        <v>469.98</v>
      </c>
    </row>
    <row r="11816" spans="1:7" x14ac:dyDescent="0.25">
      <c r="A11816" t="s">
        <v>311</v>
      </c>
      <c r="B11816" t="s">
        <v>314</v>
      </c>
      <c r="C11816" t="s">
        <v>416</v>
      </c>
      <c r="D11816" s="34">
        <v>46054</v>
      </c>
      <c r="E11816">
        <v>460.04</v>
      </c>
      <c r="F11816" s="24">
        <v>9.94</v>
      </c>
      <c r="G11816" s="24">
        <f t="shared" si="184"/>
        <v>469.98</v>
      </c>
    </row>
    <row r="11817" spans="1:7" x14ac:dyDescent="0.25">
      <c r="A11817" t="s">
        <v>311</v>
      </c>
      <c r="B11817" t="s">
        <v>314</v>
      </c>
      <c r="C11817" t="s">
        <v>417</v>
      </c>
      <c r="D11817" s="34">
        <v>46054</v>
      </c>
      <c r="E11817">
        <v>460.04</v>
      </c>
      <c r="F11817" s="24">
        <v>9.94</v>
      </c>
      <c r="G11817" s="24">
        <f t="shared" si="184"/>
        <v>469.98</v>
      </c>
    </row>
    <row r="11818" spans="1:7" x14ac:dyDescent="0.25">
      <c r="A11818" t="s">
        <v>311</v>
      </c>
      <c r="B11818" t="s">
        <v>314</v>
      </c>
      <c r="C11818" t="s">
        <v>418</v>
      </c>
      <c r="D11818" s="34">
        <v>46054</v>
      </c>
      <c r="E11818">
        <v>460.04</v>
      </c>
      <c r="F11818" s="24">
        <v>9.94</v>
      </c>
      <c r="G11818" s="24">
        <f t="shared" si="184"/>
        <v>469.98</v>
      </c>
    </row>
    <row r="11819" spans="1:7" x14ac:dyDescent="0.25">
      <c r="A11819" t="s">
        <v>311</v>
      </c>
      <c r="B11819" t="s">
        <v>314</v>
      </c>
      <c r="C11819" t="s">
        <v>419</v>
      </c>
      <c r="D11819" s="34">
        <v>46054</v>
      </c>
      <c r="E11819">
        <v>460.04</v>
      </c>
      <c r="F11819" s="24">
        <v>9.94</v>
      </c>
      <c r="G11819" s="24">
        <f t="shared" si="184"/>
        <v>469.98</v>
      </c>
    </row>
    <row r="11820" spans="1:7" x14ac:dyDescent="0.25">
      <c r="A11820" t="s">
        <v>311</v>
      </c>
      <c r="B11820" t="s">
        <v>314</v>
      </c>
      <c r="C11820" t="s">
        <v>420</v>
      </c>
      <c r="D11820" s="34">
        <v>46054</v>
      </c>
      <c r="E11820">
        <v>460.04</v>
      </c>
      <c r="F11820" s="24">
        <v>9.94</v>
      </c>
      <c r="G11820" s="24">
        <f t="shared" si="184"/>
        <v>469.98</v>
      </c>
    </row>
    <row r="11821" spans="1:7" x14ac:dyDescent="0.25">
      <c r="A11821" t="s">
        <v>311</v>
      </c>
      <c r="B11821" t="s">
        <v>314</v>
      </c>
      <c r="C11821" t="s">
        <v>421</v>
      </c>
      <c r="D11821" s="34">
        <v>46054</v>
      </c>
      <c r="E11821">
        <v>460.04</v>
      </c>
      <c r="F11821" s="24">
        <v>9.94</v>
      </c>
      <c r="G11821" s="24">
        <f t="shared" si="184"/>
        <v>469.98</v>
      </c>
    </row>
    <row r="11822" spans="1:7" x14ac:dyDescent="0.25">
      <c r="A11822" t="s">
        <v>311</v>
      </c>
      <c r="B11822" t="s">
        <v>314</v>
      </c>
      <c r="C11822" t="s">
        <v>422</v>
      </c>
      <c r="D11822" s="34">
        <v>46054</v>
      </c>
      <c r="E11822">
        <v>460.04</v>
      </c>
      <c r="F11822" s="24">
        <v>9.94</v>
      </c>
      <c r="G11822" s="24">
        <f t="shared" si="184"/>
        <v>469.98</v>
      </c>
    </row>
    <row r="11823" spans="1:7" x14ac:dyDescent="0.25">
      <c r="A11823" t="s">
        <v>311</v>
      </c>
      <c r="B11823" t="s">
        <v>314</v>
      </c>
      <c r="C11823" t="s">
        <v>423</v>
      </c>
      <c r="D11823" s="34">
        <v>46054</v>
      </c>
      <c r="E11823">
        <v>460.04</v>
      </c>
      <c r="F11823" s="24">
        <v>9.94</v>
      </c>
      <c r="G11823" s="24">
        <f t="shared" si="184"/>
        <v>469.98</v>
      </c>
    </row>
    <row r="11824" spans="1:7" x14ac:dyDescent="0.25">
      <c r="A11824" t="s">
        <v>311</v>
      </c>
      <c r="B11824" t="s">
        <v>314</v>
      </c>
      <c r="C11824" t="s">
        <v>424</v>
      </c>
      <c r="D11824" s="34">
        <v>46054</v>
      </c>
      <c r="E11824">
        <v>460.04</v>
      </c>
      <c r="F11824" s="24">
        <v>9.94</v>
      </c>
      <c r="G11824" s="24">
        <f t="shared" si="184"/>
        <v>469.98</v>
      </c>
    </row>
    <row r="11825" spans="1:7" x14ac:dyDescent="0.25">
      <c r="A11825" t="s">
        <v>311</v>
      </c>
      <c r="B11825" t="s">
        <v>314</v>
      </c>
      <c r="C11825" t="s">
        <v>425</v>
      </c>
      <c r="D11825" s="34">
        <v>46054</v>
      </c>
      <c r="E11825">
        <v>460.04</v>
      </c>
      <c r="F11825" s="24">
        <v>9.94</v>
      </c>
      <c r="G11825" s="24">
        <f t="shared" si="184"/>
        <v>469.98</v>
      </c>
    </row>
    <row r="11826" spans="1:7" x14ac:dyDescent="0.25">
      <c r="A11826" t="s">
        <v>311</v>
      </c>
      <c r="B11826" t="s">
        <v>314</v>
      </c>
      <c r="C11826" t="s">
        <v>426</v>
      </c>
      <c r="D11826" s="34">
        <v>46054</v>
      </c>
      <c r="E11826">
        <v>461.53</v>
      </c>
      <c r="F11826" s="24">
        <v>9.98</v>
      </c>
      <c r="G11826" s="24">
        <f t="shared" si="184"/>
        <v>471.51</v>
      </c>
    </row>
    <row r="11827" spans="1:7" x14ac:dyDescent="0.25">
      <c r="A11827" t="s">
        <v>311</v>
      </c>
      <c r="B11827" t="s">
        <v>314</v>
      </c>
      <c r="C11827" t="s">
        <v>427</v>
      </c>
      <c r="D11827" s="34">
        <v>46054</v>
      </c>
      <c r="E11827">
        <v>460.04</v>
      </c>
      <c r="F11827" s="24">
        <v>9.94</v>
      </c>
      <c r="G11827" s="24">
        <f t="shared" si="184"/>
        <v>469.98</v>
      </c>
    </row>
    <row r="11828" spans="1:7" x14ac:dyDescent="0.25">
      <c r="A11828" t="s">
        <v>311</v>
      </c>
      <c r="B11828" t="s">
        <v>314</v>
      </c>
      <c r="C11828" t="s">
        <v>428</v>
      </c>
      <c r="D11828" s="34">
        <v>46054</v>
      </c>
      <c r="E11828">
        <v>460.04</v>
      </c>
      <c r="F11828" s="24">
        <v>9.94</v>
      </c>
      <c r="G11828" s="24">
        <f t="shared" si="184"/>
        <v>469.98</v>
      </c>
    </row>
    <row r="11829" spans="1:7" x14ac:dyDescent="0.25">
      <c r="A11829" t="s">
        <v>311</v>
      </c>
      <c r="B11829" t="s">
        <v>314</v>
      </c>
      <c r="C11829" t="s">
        <v>429</v>
      </c>
      <c r="D11829" s="34">
        <v>46054</v>
      </c>
      <c r="E11829">
        <v>460.04</v>
      </c>
      <c r="F11829" s="24">
        <v>9.94</v>
      </c>
      <c r="G11829" s="24">
        <f t="shared" si="184"/>
        <v>469.98</v>
      </c>
    </row>
    <row r="11830" spans="1:7" x14ac:dyDescent="0.25">
      <c r="A11830" t="s">
        <v>311</v>
      </c>
      <c r="B11830" t="s">
        <v>314</v>
      </c>
      <c r="C11830" t="s">
        <v>430</v>
      </c>
      <c r="D11830" s="34">
        <v>46054</v>
      </c>
      <c r="E11830">
        <v>461.53</v>
      </c>
      <c r="F11830" s="24">
        <v>9.98</v>
      </c>
      <c r="G11830" s="24">
        <f t="shared" si="184"/>
        <v>471.51</v>
      </c>
    </row>
    <row r="11831" spans="1:7" x14ac:dyDescent="0.25">
      <c r="A11831" t="s">
        <v>311</v>
      </c>
      <c r="B11831" t="s">
        <v>314</v>
      </c>
      <c r="C11831" t="s">
        <v>431</v>
      </c>
      <c r="D11831" s="34">
        <v>46054</v>
      </c>
      <c r="E11831">
        <v>461.53</v>
      </c>
      <c r="F11831" s="24">
        <v>9.98</v>
      </c>
      <c r="G11831" s="24">
        <f t="shared" si="184"/>
        <v>471.51</v>
      </c>
    </row>
    <row r="11832" spans="1:7" x14ac:dyDescent="0.25">
      <c r="A11832" t="s">
        <v>311</v>
      </c>
      <c r="B11832" t="s">
        <v>314</v>
      </c>
      <c r="C11832" t="s">
        <v>432</v>
      </c>
      <c r="D11832" s="34">
        <v>46054</v>
      </c>
      <c r="E11832">
        <v>461.53</v>
      </c>
      <c r="F11832" s="24">
        <v>9.98</v>
      </c>
      <c r="G11832" s="24">
        <f t="shared" si="184"/>
        <v>471.51</v>
      </c>
    </row>
    <row r="11833" spans="1:7" x14ac:dyDescent="0.25">
      <c r="A11833" t="s">
        <v>311</v>
      </c>
      <c r="B11833" t="s">
        <v>314</v>
      </c>
      <c r="C11833" t="s">
        <v>433</v>
      </c>
      <c r="D11833" s="34">
        <v>46054</v>
      </c>
      <c r="E11833">
        <v>461.53</v>
      </c>
      <c r="F11833" s="24">
        <v>9.98</v>
      </c>
      <c r="G11833" s="24">
        <f t="shared" si="184"/>
        <v>471.51</v>
      </c>
    </row>
    <row r="11834" spans="1:7" x14ac:dyDescent="0.25">
      <c r="A11834" t="s">
        <v>311</v>
      </c>
      <c r="B11834" t="s">
        <v>314</v>
      </c>
      <c r="C11834" t="s">
        <v>434</v>
      </c>
      <c r="D11834" s="34">
        <v>46054</v>
      </c>
      <c r="E11834">
        <v>461.53</v>
      </c>
      <c r="F11834" s="24">
        <v>9.98</v>
      </c>
      <c r="G11834" s="24">
        <f t="shared" si="184"/>
        <v>471.51</v>
      </c>
    </row>
    <row r="11835" spans="1:7" x14ac:dyDescent="0.25">
      <c r="A11835" t="s">
        <v>311</v>
      </c>
      <c r="B11835" t="s">
        <v>314</v>
      </c>
      <c r="C11835" t="s">
        <v>435</v>
      </c>
      <c r="D11835" s="34">
        <v>46054</v>
      </c>
      <c r="E11835">
        <v>461.53</v>
      </c>
      <c r="F11835" s="24">
        <v>9.98</v>
      </c>
      <c r="G11835" s="24">
        <f t="shared" si="184"/>
        <v>471.51</v>
      </c>
    </row>
    <row r="11836" spans="1:7" x14ac:dyDescent="0.25">
      <c r="A11836" t="s">
        <v>311</v>
      </c>
      <c r="B11836" t="s">
        <v>314</v>
      </c>
      <c r="C11836" t="s">
        <v>436</v>
      </c>
      <c r="D11836" s="34">
        <v>46054</v>
      </c>
      <c r="E11836">
        <v>461.53</v>
      </c>
      <c r="F11836" s="24">
        <v>9.98</v>
      </c>
      <c r="G11836" s="24">
        <f t="shared" si="184"/>
        <v>471.51</v>
      </c>
    </row>
    <row r="11837" spans="1:7" x14ac:dyDescent="0.25">
      <c r="A11837" t="s">
        <v>311</v>
      </c>
      <c r="B11837" t="s">
        <v>314</v>
      </c>
      <c r="C11837" t="s">
        <v>437</v>
      </c>
      <c r="D11837" s="34">
        <v>46054</v>
      </c>
      <c r="E11837">
        <v>461.53</v>
      </c>
      <c r="F11837" s="24">
        <v>9.98</v>
      </c>
      <c r="G11837" s="24">
        <f t="shared" si="184"/>
        <v>471.51</v>
      </c>
    </row>
    <row r="11838" spans="1:7" x14ac:dyDescent="0.25">
      <c r="A11838" t="s">
        <v>311</v>
      </c>
      <c r="B11838" t="s">
        <v>314</v>
      </c>
      <c r="C11838" t="s">
        <v>438</v>
      </c>
      <c r="D11838" s="34">
        <v>46054</v>
      </c>
      <c r="E11838">
        <v>461.53</v>
      </c>
      <c r="F11838" s="24">
        <v>9.98</v>
      </c>
      <c r="G11838" s="24">
        <f t="shared" si="184"/>
        <v>471.51</v>
      </c>
    </row>
    <row r="11839" spans="1:7" x14ac:dyDescent="0.25">
      <c r="A11839" t="s">
        <v>311</v>
      </c>
      <c r="B11839" t="s">
        <v>314</v>
      </c>
      <c r="C11839" t="s">
        <v>439</v>
      </c>
      <c r="D11839" s="34">
        <v>46054</v>
      </c>
      <c r="E11839">
        <v>461.53</v>
      </c>
      <c r="F11839" s="24">
        <v>9.98</v>
      </c>
      <c r="G11839" s="24">
        <f t="shared" si="184"/>
        <v>471.51</v>
      </c>
    </row>
    <row r="11840" spans="1:7" x14ac:dyDescent="0.25">
      <c r="A11840" t="s">
        <v>311</v>
      </c>
      <c r="B11840" t="s">
        <v>314</v>
      </c>
      <c r="C11840" t="s">
        <v>440</v>
      </c>
      <c r="D11840" s="34">
        <v>46054</v>
      </c>
      <c r="E11840">
        <v>461.53</v>
      </c>
      <c r="F11840" s="24">
        <v>9.98</v>
      </c>
      <c r="G11840" s="24">
        <f t="shared" si="184"/>
        <v>471.51</v>
      </c>
    </row>
    <row r="11841" spans="1:7" x14ac:dyDescent="0.25">
      <c r="A11841" t="s">
        <v>311</v>
      </c>
      <c r="B11841" t="s">
        <v>314</v>
      </c>
      <c r="C11841" t="s">
        <v>441</v>
      </c>
      <c r="D11841" s="34">
        <v>46054</v>
      </c>
      <c r="E11841">
        <v>461.53</v>
      </c>
      <c r="F11841" s="24">
        <v>9.98</v>
      </c>
      <c r="G11841" s="24">
        <f t="shared" si="184"/>
        <v>471.51</v>
      </c>
    </row>
    <row r="11842" spans="1:7" x14ac:dyDescent="0.25">
      <c r="A11842" t="s">
        <v>311</v>
      </c>
      <c r="B11842" t="s">
        <v>314</v>
      </c>
      <c r="C11842" t="s">
        <v>442</v>
      </c>
      <c r="D11842" s="34">
        <v>46054</v>
      </c>
      <c r="E11842">
        <v>461.53</v>
      </c>
      <c r="F11842" s="24">
        <v>9.98</v>
      </c>
      <c r="G11842" s="24">
        <f t="shared" si="184"/>
        <v>471.51</v>
      </c>
    </row>
    <row r="11843" spans="1:7" x14ac:dyDescent="0.25">
      <c r="A11843" t="s">
        <v>311</v>
      </c>
      <c r="B11843" t="s">
        <v>314</v>
      </c>
      <c r="C11843" t="s">
        <v>443</v>
      </c>
      <c r="D11843" s="34">
        <v>46054</v>
      </c>
      <c r="E11843">
        <v>461.53</v>
      </c>
      <c r="F11843" s="24">
        <v>9.98</v>
      </c>
      <c r="G11843" s="24">
        <f t="shared" ref="G11843:G11906" si="185">SUM(E11843:F11843)</f>
        <v>471.51</v>
      </c>
    </row>
    <row r="11844" spans="1:7" x14ac:dyDescent="0.25">
      <c r="A11844" t="s">
        <v>311</v>
      </c>
      <c r="B11844" t="s">
        <v>314</v>
      </c>
      <c r="C11844" t="s">
        <v>444</v>
      </c>
      <c r="D11844" s="34">
        <v>46054</v>
      </c>
      <c r="E11844">
        <v>461.53</v>
      </c>
      <c r="F11844" s="24">
        <v>9.98</v>
      </c>
      <c r="G11844" s="24">
        <f t="shared" si="185"/>
        <v>471.51</v>
      </c>
    </row>
    <row r="11845" spans="1:7" x14ac:dyDescent="0.25">
      <c r="A11845" t="s">
        <v>311</v>
      </c>
      <c r="B11845" t="s">
        <v>314</v>
      </c>
      <c r="C11845" t="s">
        <v>445</v>
      </c>
      <c r="D11845" s="34">
        <v>46054</v>
      </c>
      <c r="E11845">
        <v>461.53</v>
      </c>
      <c r="F11845" s="24">
        <v>9.98</v>
      </c>
      <c r="G11845" s="24">
        <f t="shared" si="185"/>
        <v>471.51</v>
      </c>
    </row>
    <row r="11846" spans="1:7" x14ac:dyDescent="0.25">
      <c r="A11846" t="s">
        <v>311</v>
      </c>
      <c r="B11846" t="s">
        <v>314</v>
      </c>
      <c r="C11846" t="s">
        <v>446</v>
      </c>
      <c r="D11846" s="34">
        <v>46054</v>
      </c>
      <c r="E11846">
        <v>461.53</v>
      </c>
      <c r="F11846" s="24">
        <v>9.98</v>
      </c>
      <c r="G11846" s="24">
        <f t="shared" si="185"/>
        <v>471.51</v>
      </c>
    </row>
    <row r="11847" spans="1:7" x14ac:dyDescent="0.25">
      <c r="A11847" t="s">
        <v>311</v>
      </c>
      <c r="B11847" t="s">
        <v>314</v>
      </c>
      <c r="C11847" t="s">
        <v>447</v>
      </c>
      <c r="D11847" s="34">
        <v>46054</v>
      </c>
      <c r="E11847">
        <v>461.53</v>
      </c>
      <c r="F11847" s="24">
        <v>9.98</v>
      </c>
      <c r="G11847" s="24">
        <f t="shared" si="185"/>
        <v>471.51</v>
      </c>
    </row>
    <row r="11848" spans="1:7" x14ac:dyDescent="0.25">
      <c r="A11848" t="s">
        <v>311</v>
      </c>
      <c r="B11848" t="s">
        <v>314</v>
      </c>
      <c r="C11848" t="s">
        <v>448</v>
      </c>
      <c r="D11848" s="34">
        <v>46054</v>
      </c>
      <c r="E11848">
        <v>461.53</v>
      </c>
      <c r="F11848" s="24">
        <v>9.98</v>
      </c>
      <c r="G11848" s="24">
        <f t="shared" si="185"/>
        <v>471.51</v>
      </c>
    </row>
    <row r="11849" spans="1:7" x14ac:dyDescent="0.25">
      <c r="A11849" t="s">
        <v>311</v>
      </c>
      <c r="B11849" t="s">
        <v>314</v>
      </c>
      <c r="C11849" t="s">
        <v>449</v>
      </c>
      <c r="D11849" s="34">
        <v>46054</v>
      </c>
      <c r="E11849">
        <v>461.53</v>
      </c>
      <c r="F11849" s="24">
        <v>9.98</v>
      </c>
      <c r="G11849" s="24">
        <f t="shared" si="185"/>
        <v>471.51</v>
      </c>
    </row>
    <row r="11850" spans="1:7" x14ac:dyDescent="0.25">
      <c r="A11850" t="s">
        <v>311</v>
      </c>
      <c r="B11850" t="s">
        <v>314</v>
      </c>
      <c r="C11850" t="s">
        <v>450</v>
      </c>
      <c r="D11850" s="34">
        <v>46054</v>
      </c>
      <c r="E11850">
        <v>461.53</v>
      </c>
      <c r="F11850" s="24">
        <v>9.98</v>
      </c>
      <c r="G11850" s="24">
        <f t="shared" si="185"/>
        <v>471.51</v>
      </c>
    </row>
    <row r="11851" spans="1:7" x14ac:dyDescent="0.25">
      <c r="A11851" t="s">
        <v>311</v>
      </c>
      <c r="B11851" t="s">
        <v>314</v>
      </c>
      <c r="C11851" t="s">
        <v>451</v>
      </c>
      <c r="D11851" s="34">
        <v>46054</v>
      </c>
      <c r="E11851">
        <v>461.53</v>
      </c>
      <c r="F11851" s="24">
        <v>9.98</v>
      </c>
      <c r="G11851" s="24">
        <f t="shared" si="185"/>
        <v>471.51</v>
      </c>
    </row>
    <row r="11852" spans="1:7" x14ac:dyDescent="0.25">
      <c r="A11852" t="s">
        <v>311</v>
      </c>
      <c r="B11852" t="s">
        <v>314</v>
      </c>
      <c r="C11852" t="s">
        <v>452</v>
      </c>
      <c r="D11852" s="34">
        <v>46054</v>
      </c>
      <c r="E11852">
        <v>461.53</v>
      </c>
      <c r="F11852" s="24">
        <v>9.98</v>
      </c>
      <c r="G11852" s="24">
        <f t="shared" si="185"/>
        <v>471.51</v>
      </c>
    </row>
    <row r="11853" spans="1:7" x14ac:dyDescent="0.25">
      <c r="A11853" t="s">
        <v>311</v>
      </c>
      <c r="B11853" t="s">
        <v>314</v>
      </c>
      <c r="C11853" t="s">
        <v>453</v>
      </c>
      <c r="D11853" s="34">
        <v>46054</v>
      </c>
      <c r="E11853">
        <v>461.53</v>
      </c>
      <c r="F11853" s="24">
        <v>9.98</v>
      </c>
      <c r="G11853" s="24">
        <f t="shared" si="185"/>
        <v>471.51</v>
      </c>
    </row>
    <row r="11854" spans="1:7" x14ac:dyDescent="0.25">
      <c r="A11854" t="s">
        <v>311</v>
      </c>
      <c r="B11854" t="s">
        <v>314</v>
      </c>
      <c r="C11854" t="s">
        <v>454</v>
      </c>
      <c r="D11854" s="34">
        <v>46054</v>
      </c>
      <c r="E11854">
        <v>461.53</v>
      </c>
      <c r="F11854" s="24">
        <v>9.98</v>
      </c>
      <c r="G11854" s="24">
        <f t="shared" si="185"/>
        <v>471.51</v>
      </c>
    </row>
    <row r="11855" spans="1:7" x14ac:dyDescent="0.25">
      <c r="A11855" t="s">
        <v>311</v>
      </c>
      <c r="B11855" t="s">
        <v>314</v>
      </c>
      <c r="C11855" t="s">
        <v>455</v>
      </c>
      <c r="D11855" s="34">
        <v>46054</v>
      </c>
      <c r="E11855">
        <v>461.53</v>
      </c>
      <c r="F11855" s="24">
        <v>9.98</v>
      </c>
      <c r="G11855" s="24">
        <f t="shared" si="185"/>
        <v>471.51</v>
      </c>
    </row>
    <row r="11856" spans="1:7" x14ac:dyDescent="0.25">
      <c r="A11856" t="s">
        <v>311</v>
      </c>
      <c r="B11856" t="s">
        <v>314</v>
      </c>
      <c r="C11856" t="s">
        <v>456</v>
      </c>
      <c r="D11856" s="34">
        <v>46054</v>
      </c>
      <c r="E11856">
        <v>461.53</v>
      </c>
      <c r="F11856" s="24">
        <v>9.98</v>
      </c>
      <c r="G11856" s="24">
        <f t="shared" si="185"/>
        <v>471.51</v>
      </c>
    </row>
    <row r="11857" spans="1:7" x14ac:dyDescent="0.25">
      <c r="A11857" t="s">
        <v>311</v>
      </c>
      <c r="B11857" t="s">
        <v>314</v>
      </c>
      <c r="C11857" t="s">
        <v>457</v>
      </c>
      <c r="D11857" s="34">
        <v>46054</v>
      </c>
      <c r="E11857">
        <v>461.53</v>
      </c>
      <c r="F11857" s="24">
        <v>9.98</v>
      </c>
      <c r="G11857" s="24">
        <f t="shared" si="185"/>
        <v>471.51</v>
      </c>
    </row>
    <row r="11858" spans="1:7" x14ac:dyDescent="0.25">
      <c r="A11858" t="s">
        <v>311</v>
      </c>
      <c r="B11858" t="s">
        <v>314</v>
      </c>
      <c r="C11858" t="s">
        <v>458</v>
      </c>
      <c r="D11858" s="34">
        <v>46054</v>
      </c>
      <c r="E11858">
        <v>461.53</v>
      </c>
      <c r="F11858" s="24">
        <v>9.98</v>
      </c>
      <c r="G11858" s="24">
        <f t="shared" si="185"/>
        <v>471.51</v>
      </c>
    </row>
    <row r="11859" spans="1:7" x14ac:dyDescent="0.25">
      <c r="A11859" t="s">
        <v>311</v>
      </c>
      <c r="B11859" t="s">
        <v>314</v>
      </c>
      <c r="C11859" t="s">
        <v>459</v>
      </c>
      <c r="D11859" s="34">
        <v>46054</v>
      </c>
      <c r="E11859">
        <v>461.53</v>
      </c>
      <c r="F11859" s="24">
        <v>9.98</v>
      </c>
      <c r="G11859" s="24">
        <f t="shared" si="185"/>
        <v>471.51</v>
      </c>
    </row>
    <row r="11860" spans="1:7" x14ac:dyDescent="0.25">
      <c r="A11860" t="s">
        <v>311</v>
      </c>
      <c r="B11860" t="s">
        <v>314</v>
      </c>
      <c r="C11860" t="s">
        <v>460</v>
      </c>
      <c r="D11860" s="34">
        <v>46054</v>
      </c>
      <c r="E11860">
        <v>461.53</v>
      </c>
      <c r="F11860" s="24">
        <v>9.98</v>
      </c>
      <c r="G11860" s="24">
        <f t="shared" si="185"/>
        <v>471.51</v>
      </c>
    </row>
    <row r="11861" spans="1:7" x14ac:dyDescent="0.25">
      <c r="A11861" t="s">
        <v>311</v>
      </c>
      <c r="B11861" t="s">
        <v>314</v>
      </c>
      <c r="C11861" t="s">
        <v>461</v>
      </c>
      <c r="D11861" s="34">
        <v>46054</v>
      </c>
      <c r="E11861">
        <v>461.53</v>
      </c>
      <c r="F11861" s="24">
        <v>9.98</v>
      </c>
      <c r="G11861" s="24">
        <f t="shared" si="185"/>
        <v>471.51</v>
      </c>
    </row>
    <row r="11862" spans="1:7" x14ac:dyDescent="0.25">
      <c r="A11862" t="s">
        <v>311</v>
      </c>
      <c r="B11862" t="s">
        <v>314</v>
      </c>
      <c r="C11862" t="s">
        <v>462</v>
      </c>
      <c r="D11862" s="34">
        <v>46054</v>
      </c>
      <c r="E11862">
        <v>461.53</v>
      </c>
      <c r="F11862" s="24">
        <v>9.98</v>
      </c>
      <c r="G11862" s="24">
        <f t="shared" si="185"/>
        <v>471.51</v>
      </c>
    </row>
    <row r="11863" spans="1:7" x14ac:dyDescent="0.25">
      <c r="A11863" t="s">
        <v>311</v>
      </c>
      <c r="B11863" t="s">
        <v>314</v>
      </c>
      <c r="C11863" t="s">
        <v>463</v>
      </c>
      <c r="D11863" s="34">
        <v>46054</v>
      </c>
      <c r="E11863">
        <v>461.53</v>
      </c>
      <c r="F11863" s="24">
        <v>9.98</v>
      </c>
      <c r="G11863" s="24">
        <f t="shared" si="185"/>
        <v>471.51</v>
      </c>
    </row>
    <row r="11864" spans="1:7" x14ac:dyDescent="0.25">
      <c r="A11864" t="s">
        <v>311</v>
      </c>
      <c r="B11864" t="s">
        <v>314</v>
      </c>
      <c r="C11864" t="s">
        <v>464</v>
      </c>
      <c r="D11864" s="34">
        <v>46054</v>
      </c>
      <c r="E11864">
        <v>461.53</v>
      </c>
      <c r="F11864" s="24">
        <v>9.98</v>
      </c>
      <c r="G11864" s="24">
        <f t="shared" si="185"/>
        <v>471.51</v>
      </c>
    </row>
    <row r="11865" spans="1:7" x14ac:dyDescent="0.25">
      <c r="A11865" t="s">
        <v>311</v>
      </c>
      <c r="B11865" t="s">
        <v>314</v>
      </c>
      <c r="C11865" t="s">
        <v>465</v>
      </c>
      <c r="D11865" s="34">
        <v>46054</v>
      </c>
      <c r="E11865">
        <v>461.53</v>
      </c>
      <c r="F11865" s="24">
        <v>9.98</v>
      </c>
      <c r="G11865" s="24">
        <f t="shared" si="185"/>
        <v>471.51</v>
      </c>
    </row>
    <row r="11866" spans="1:7" x14ac:dyDescent="0.25">
      <c r="A11866" t="s">
        <v>311</v>
      </c>
      <c r="B11866" t="s">
        <v>314</v>
      </c>
      <c r="C11866" t="s">
        <v>466</v>
      </c>
      <c r="D11866" s="34">
        <v>46054</v>
      </c>
      <c r="E11866">
        <v>461.53</v>
      </c>
      <c r="F11866" s="24">
        <v>9.98</v>
      </c>
      <c r="G11866" s="24">
        <f t="shared" si="185"/>
        <v>471.51</v>
      </c>
    </row>
    <row r="11867" spans="1:7" x14ac:dyDescent="0.25">
      <c r="A11867" t="s">
        <v>311</v>
      </c>
      <c r="B11867" t="s">
        <v>314</v>
      </c>
      <c r="C11867" t="s">
        <v>467</v>
      </c>
      <c r="D11867" s="34">
        <v>46054</v>
      </c>
      <c r="E11867">
        <v>461.53</v>
      </c>
      <c r="F11867" s="24">
        <v>9.98</v>
      </c>
      <c r="G11867" s="24">
        <f t="shared" si="185"/>
        <v>471.51</v>
      </c>
    </row>
    <row r="11868" spans="1:7" x14ac:dyDescent="0.25">
      <c r="A11868" t="s">
        <v>311</v>
      </c>
      <c r="B11868" t="s">
        <v>314</v>
      </c>
      <c r="C11868" t="s">
        <v>468</v>
      </c>
      <c r="D11868" s="34">
        <v>46054</v>
      </c>
      <c r="E11868">
        <v>461.53</v>
      </c>
      <c r="F11868" s="24">
        <v>9.98</v>
      </c>
      <c r="G11868" s="24">
        <f t="shared" si="185"/>
        <v>471.51</v>
      </c>
    </row>
    <row r="11869" spans="1:7" x14ac:dyDescent="0.25">
      <c r="A11869" t="s">
        <v>311</v>
      </c>
      <c r="B11869" t="s">
        <v>314</v>
      </c>
      <c r="C11869" t="s">
        <v>469</v>
      </c>
      <c r="D11869" s="34">
        <v>46054</v>
      </c>
      <c r="E11869">
        <v>461.53</v>
      </c>
      <c r="F11869" s="24">
        <v>9.98</v>
      </c>
      <c r="G11869" s="24">
        <f t="shared" si="185"/>
        <v>471.51</v>
      </c>
    </row>
    <row r="11870" spans="1:7" x14ac:dyDescent="0.25">
      <c r="A11870" t="s">
        <v>311</v>
      </c>
      <c r="B11870" t="s">
        <v>314</v>
      </c>
      <c r="C11870" t="s">
        <v>470</v>
      </c>
      <c r="D11870" s="34">
        <v>46054</v>
      </c>
      <c r="E11870">
        <v>461.53</v>
      </c>
      <c r="F11870" s="24">
        <v>9.98</v>
      </c>
      <c r="G11870" s="24">
        <f t="shared" si="185"/>
        <v>471.51</v>
      </c>
    </row>
    <row r="11871" spans="1:7" x14ac:dyDescent="0.25">
      <c r="A11871" t="s">
        <v>311</v>
      </c>
      <c r="B11871" t="s">
        <v>314</v>
      </c>
      <c r="C11871" t="s">
        <v>471</v>
      </c>
      <c r="D11871" s="34">
        <v>46054</v>
      </c>
      <c r="E11871">
        <v>461.53</v>
      </c>
      <c r="F11871" s="24">
        <v>9.98</v>
      </c>
      <c r="G11871" s="24">
        <f t="shared" si="185"/>
        <v>471.51</v>
      </c>
    </row>
    <row r="11872" spans="1:7" x14ac:dyDescent="0.25">
      <c r="A11872" t="s">
        <v>311</v>
      </c>
      <c r="B11872" t="s">
        <v>314</v>
      </c>
      <c r="C11872" t="s">
        <v>472</v>
      </c>
      <c r="D11872" s="34">
        <v>46054</v>
      </c>
      <c r="E11872">
        <v>461.53</v>
      </c>
      <c r="F11872" s="24">
        <v>9.98</v>
      </c>
      <c r="G11872" s="24">
        <f t="shared" si="185"/>
        <v>471.51</v>
      </c>
    </row>
    <row r="11873" spans="1:7" x14ac:dyDescent="0.25">
      <c r="A11873" t="s">
        <v>311</v>
      </c>
      <c r="B11873" t="s">
        <v>314</v>
      </c>
      <c r="C11873" t="s">
        <v>473</v>
      </c>
      <c r="D11873" s="34">
        <v>46054</v>
      </c>
      <c r="E11873">
        <v>461.53</v>
      </c>
      <c r="F11873" s="24">
        <v>9.98</v>
      </c>
      <c r="G11873" s="24">
        <f t="shared" si="185"/>
        <v>471.51</v>
      </c>
    </row>
    <row r="11874" spans="1:7" x14ac:dyDescent="0.25">
      <c r="A11874" t="s">
        <v>311</v>
      </c>
      <c r="B11874" t="s">
        <v>314</v>
      </c>
      <c r="C11874" t="s">
        <v>474</v>
      </c>
      <c r="D11874" s="34">
        <v>46054</v>
      </c>
      <c r="E11874">
        <v>461.53</v>
      </c>
      <c r="F11874" s="24">
        <v>9.98</v>
      </c>
      <c r="G11874" s="24">
        <f t="shared" si="185"/>
        <v>471.51</v>
      </c>
    </row>
    <row r="11875" spans="1:7" x14ac:dyDescent="0.25">
      <c r="A11875" t="s">
        <v>311</v>
      </c>
      <c r="B11875" t="s">
        <v>314</v>
      </c>
      <c r="C11875" t="s">
        <v>475</v>
      </c>
      <c r="D11875" s="34">
        <v>46054</v>
      </c>
      <c r="E11875">
        <v>461.53</v>
      </c>
      <c r="F11875" s="24">
        <v>9.98</v>
      </c>
      <c r="G11875" s="24">
        <f t="shared" si="185"/>
        <v>471.51</v>
      </c>
    </row>
    <row r="11876" spans="1:7" x14ac:dyDescent="0.25">
      <c r="A11876" t="s">
        <v>311</v>
      </c>
      <c r="B11876" t="s">
        <v>314</v>
      </c>
      <c r="C11876" t="s">
        <v>476</v>
      </c>
      <c r="D11876" s="34">
        <v>46054</v>
      </c>
      <c r="E11876">
        <v>460.04</v>
      </c>
      <c r="F11876" s="24">
        <v>9.94</v>
      </c>
      <c r="G11876" s="24">
        <f t="shared" si="185"/>
        <v>469.98</v>
      </c>
    </row>
    <row r="11877" spans="1:7" x14ac:dyDescent="0.25">
      <c r="A11877" t="s">
        <v>311</v>
      </c>
      <c r="B11877" t="s">
        <v>314</v>
      </c>
      <c r="C11877" t="s">
        <v>477</v>
      </c>
      <c r="D11877" s="34">
        <v>46054</v>
      </c>
      <c r="E11877">
        <v>461.53</v>
      </c>
      <c r="F11877" s="24">
        <v>9.98</v>
      </c>
      <c r="G11877" s="24">
        <f t="shared" si="185"/>
        <v>471.51</v>
      </c>
    </row>
    <row r="11878" spans="1:7" x14ac:dyDescent="0.25">
      <c r="A11878" t="s">
        <v>311</v>
      </c>
      <c r="B11878" t="s">
        <v>314</v>
      </c>
      <c r="C11878" t="s">
        <v>478</v>
      </c>
      <c r="D11878" s="34">
        <v>46054</v>
      </c>
      <c r="E11878">
        <v>461.53</v>
      </c>
      <c r="F11878" s="24">
        <v>9.98</v>
      </c>
      <c r="G11878" s="24">
        <f t="shared" si="185"/>
        <v>471.51</v>
      </c>
    </row>
    <row r="11879" spans="1:7" x14ac:dyDescent="0.25">
      <c r="A11879" t="s">
        <v>311</v>
      </c>
      <c r="B11879" t="s">
        <v>314</v>
      </c>
      <c r="C11879" t="s">
        <v>479</v>
      </c>
      <c r="D11879" s="34">
        <v>46054</v>
      </c>
      <c r="E11879">
        <v>461.53</v>
      </c>
      <c r="F11879" s="24">
        <v>9.98</v>
      </c>
      <c r="G11879" s="24">
        <f t="shared" si="185"/>
        <v>471.51</v>
      </c>
    </row>
    <row r="11880" spans="1:7" x14ac:dyDescent="0.25">
      <c r="A11880" t="s">
        <v>311</v>
      </c>
      <c r="B11880" t="s">
        <v>314</v>
      </c>
      <c r="C11880" t="s">
        <v>480</v>
      </c>
      <c r="D11880" s="34">
        <v>46054</v>
      </c>
      <c r="E11880">
        <v>461.53</v>
      </c>
      <c r="F11880" s="24">
        <v>9.98</v>
      </c>
      <c r="G11880" s="24">
        <f t="shared" si="185"/>
        <v>471.51</v>
      </c>
    </row>
    <row r="11881" spans="1:7" x14ac:dyDescent="0.25">
      <c r="A11881" t="s">
        <v>311</v>
      </c>
      <c r="B11881" t="s">
        <v>314</v>
      </c>
      <c r="C11881" t="s">
        <v>481</v>
      </c>
      <c r="D11881" s="34">
        <v>46054</v>
      </c>
      <c r="E11881">
        <v>460.04</v>
      </c>
      <c r="F11881" s="24">
        <v>9.94</v>
      </c>
      <c r="G11881" s="24">
        <f t="shared" si="185"/>
        <v>469.98</v>
      </c>
    </row>
    <row r="11882" spans="1:7" x14ac:dyDescent="0.25">
      <c r="A11882" t="s">
        <v>311</v>
      </c>
      <c r="B11882" t="s">
        <v>314</v>
      </c>
      <c r="C11882" t="s">
        <v>482</v>
      </c>
      <c r="D11882" s="34">
        <v>46054</v>
      </c>
      <c r="E11882">
        <v>460.04</v>
      </c>
      <c r="F11882" s="24">
        <v>9.94</v>
      </c>
      <c r="G11882" s="24">
        <f t="shared" si="185"/>
        <v>469.98</v>
      </c>
    </row>
    <row r="11883" spans="1:7" x14ac:dyDescent="0.25">
      <c r="A11883" t="s">
        <v>311</v>
      </c>
      <c r="B11883" t="s">
        <v>314</v>
      </c>
      <c r="C11883" t="s">
        <v>483</v>
      </c>
      <c r="D11883" s="34">
        <v>46054</v>
      </c>
      <c r="E11883">
        <v>460.04</v>
      </c>
      <c r="F11883" s="24">
        <v>9.94</v>
      </c>
      <c r="G11883" s="24">
        <f t="shared" si="185"/>
        <v>469.98</v>
      </c>
    </row>
    <row r="11884" spans="1:7" x14ac:dyDescent="0.25">
      <c r="A11884" t="s">
        <v>311</v>
      </c>
      <c r="B11884" t="s">
        <v>314</v>
      </c>
      <c r="C11884" t="s">
        <v>484</v>
      </c>
      <c r="D11884" s="34">
        <v>46054</v>
      </c>
      <c r="E11884">
        <v>460.04</v>
      </c>
      <c r="F11884" s="24">
        <v>9.94</v>
      </c>
      <c r="G11884" s="24">
        <f t="shared" si="185"/>
        <v>469.98</v>
      </c>
    </row>
    <row r="11885" spans="1:7" x14ac:dyDescent="0.25">
      <c r="A11885" t="s">
        <v>311</v>
      </c>
      <c r="B11885" t="s">
        <v>314</v>
      </c>
      <c r="C11885" t="s">
        <v>485</v>
      </c>
      <c r="D11885" s="34">
        <v>46054</v>
      </c>
      <c r="E11885">
        <v>460.04</v>
      </c>
      <c r="F11885" s="24">
        <v>9.94</v>
      </c>
      <c r="G11885" s="24">
        <f t="shared" si="185"/>
        <v>469.98</v>
      </c>
    </row>
    <row r="11886" spans="1:7" x14ac:dyDescent="0.25">
      <c r="A11886" t="s">
        <v>311</v>
      </c>
      <c r="B11886" t="s">
        <v>314</v>
      </c>
      <c r="C11886" t="s">
        <v>486</v>
      </c>
      <c r="D11886" s="34">
        <v>46054</v>
      </c>
      <c r="E11886">
        <v>460.04</v>
      </c>
      <c r="F11886" s="24">
        <v>9.94</v>
      </c>
      <c r="G11886" s="24">
        <f t="shared" si="185"/>
        <v>469.98</v>
      </c>
    </row>
    <row r="11887" spans="1:7" x14ac:dyDescent="0.25">
      <c r="A11887" t="s">
        <v>311</v>
      </c>
      <c r="B11887" t="s">
        <v>314</v>
      </c>
      <c r="C11887" t="s">
        <v>487</v>
      </c>
      <c r="D11887" s="34">
        <v>46054</v>
      </c>
      <c r="E11887">
        <v>460.04</v>
      </c>
      <c r="F11887" s="24">
        <v>9.94</v>
      </c>
      <c r="G11887" s="24">
        <f t="shared" si="185"/>
        <v>469.98</v>
      </c>
    </row>
    <row r="11888" spans="1:7" x14ac:dyDescent="0.25">
      <c r="A11888" t="s">
        <v>311</v>
      </c>
      <c r="B11888" t="s">
        <v>314</v>
      </c>
      <c r="C11888" t="s">
        <v>488</v>
      </c>
      <c r="D11888" s="34">
        <v>46054</v>
      </c>
      <c r="E11888">
        <v>460.04</v>
      </c>
      <c r="F11888" s="24">
        <v>9.94</v>
      </c>
      <c r="G11888" s="24">
        <f t="shared" si="185"/>
        <v>469.98</v>
      </c>
    </row>
    <row r="11889" spans="1:7" x14ac:dyDescent="0.25">
      <c r="A11889" t="s">
        <v>311</v>
      </c>
      <c r="B11889" t="s">
        <v>314</v>
      </c>
      <c r="C11889" t="s">
        <v>489</v>
      </c>
      <c r="D11889" s="34">
        <v>46054</v>
      </c>
      <c r="E11889">
        <v>460.04</v>
      </c>
      <c r="F11889" s="24">
        <v>9.94</v>
      </c>
      <c r="G11889" s="24">
        <f t="shared" si="185"/>
        <v>469.98</v>
      </c>
    </row>
    <row r="11890" spans="1:7" x14ac:dyDescent="0.25">
      <c r="A11890" t="s">
        <v>311</v>
      </c>
      <c r="B11890" t="s">
        <v>314</v>
      </c>
      <c r="C11890" t="s">
        <v>490</v>
      </c>
      <c r="D11890" s="34">
        <v>46054</v>
      </c>
      <c r="E11890">
        <v>460.04</v>
      </c>
      <c r="F11890" s="24">
        <v>9.94</v>
      </c>
      <c r="G11890" s="24">
        <f t="shared" si="185"/>
        <v>469.98</v>
      </c>
    </row>
    <row r="11891" spans="1:7" x14ac:dyDescent="0.25">
      <c r="A11891" t="s">
        <v>311</v>
      </c>
      <c r="B11891" t="s">
        <v>314</v>
      </c>
      <c r="C11891" t="s">
        <v>491</v>
      </c>
      <c r="D11891" s="34">
        <v>46054</v>
      </c>
      <c r="E11891">
        <v>460.04</v>
      </c>
      <c r="F11891" s="24">
        <v>9.94</v>
      </c>
      <c r="G11891" s="24">
        <f t="shared" si="185"/>
        <v>469.98</v>
      </c>
    </row>
    <row r="11892" spans="1:7" x14ac:dyDescent="0.25">
      <c r="A11892" t="s">
        <v>311</v>
      </c>
      <c r="B11892" t="s">
        <v>314</v>
      </c>
      <c r="C11892" t="s">
        <v>492</v>
      </c>
      <c r="D11892" s="34">
        <v>46054</v>
      </c>
      <c r="E11892">
        <v>460.04</v>
      </c>
      <c r="F11892" s="24">
        <v>9.94</v>
      </c>
      <c r="G11892" s="24">
        <f t="shared" si="185"/>
        <v>469.98</v>
      </c>
    </row>
    <row r="11893" spans="1:7" x14ac:dyDescent="0.25">
      <c r="A11893" t="s">
        <v>311</v>
      </c>
      <c r="B11893" t="s">
        <v>314</v>
      </c>
      <c r="C11893" t="s">
        <v>493</v>
      </c>
      <c r="D11893" s="34">
        <v>46054</v>
      </c>
      <c r="E11893">
        <v>460.04</v>
      </c>
      <c r="F11893" s="24">
        <v>9.94</v>
      </c>
      <c r="G11893" s="24">
        <f t="shared" si="185"/>
        <v>469.98</v>
      </c>
    </row>
    <row r="11894" spans="1:7" x14ac:dyDescent="0.25">
      <c r="A11894" t="s">
        <v>311</v>
      </c>
      <c r="B11894" t="s">
        <v>314</v>
      </c>
      <c r="C11894" t="s">
        <v>494</v>
      </c>
      <c r="D11894" s="34">
        <v>46054</v>
      </c>
      <c r="E11894">
        <v>460.04</v>
      </c>
      <c r="F11894" s="24">
        <v>9.94</v>
      </c>
      <c r="G11894" s="24">
        <f t="shared" si="185"/>
        <v>469.98</v>
      </c>
    </row>
    <row r="11895" spans="1:7" x14ac:dyDescent="0.25">
      <c r="A11895" t="s">
        <v>311</v>
      </c>
      <c r="B11895" t="s">
        <v>314</v>
      </c>
      <c r="C11895" t="s">
        <v>495</v>
      </c>
      <c r="D11895" s="34">
        <v>46054</v>
      </c>
      <c r="E11895">
        <v>460.04</v>
      </c>
      <c r="F11895" s="24">
        <v>9.94</v>
      </c>
      <c r="G11895" s="24">
        <f t="shared" si="185"/>
        <v>469.98</v>
      </c>
    </row>
    <row r="11896" spans="1:7" x14ac:dyDescent="0.25">
      <c r="A11896" t="s">
        <v>311</v>
      </c>
      <c r="B11896" t="s">
        <v>314</v>
      </c>
      <c r="C11896" t="s">
        <v>496</v>
      </c>
      <c r="D11896" s="34">
        <v>46054</v>
      </c>
      <c r="E11896">
        <v>460.04</v>
      </c>
      <c r="F11896" s="24">
        <v>9.94</v>
      </c>
      <c r="G11896" s="24">
        <f t="shared" si="185"/>
        <v>469.98</v>
      </c>
    </row>
    <row r="11897" spans="1:7" x14ac:dyDescent="0.25">
      <c r="A11897" t="s">
        <v>311</v>
      </c>
      <c r="B11897" t="s">
        <v>314</v>
      </c>
      <c r="C11897" t="s">
        <v>497</v>
      </c>
      <c r="D11897" s="34">
        <v>46054</v>
      </c>
      <c r="E11897">
        <v>460.04</v>
      </c>
      <c r="F11897" s="24">
        <v>9.94</v>
      </c>
      <c r="G11897" s="24">
        <f t="shared" si="185"/>
        <v>469.98</v>
      </c>
    </row>
    <row r="11898" spans="1:7" x14ac:dyDescent="0.25">
      <c r="A11898" t="s">
        <v>311</v>
      </c>
      <c r="B11898" t="s">
        <v>314</v>
      </c>
      <c r="C11898" t="s">
        <v>498</v>
      </c>
      <c r="D11898" s="34">
        <v>46054</v>
      </c>
      <c r="E11898">
        <v>460.04</v>
      </c>
      <c r="F11898" s="24">
        <v>9.94</v>
      </c>
      <c r="G11898" s="24">
        <f t="shared" si="185"/>
        <v>469.98</v>
      </c>
    </row>
    <row r="11899" spans="1:7" x14ac:dyDescent="0.25">
      <c r="A11899" t="s">
        <v>311</v>
      </c>
      <c r="B11899" t="s">
        <v>314</v>
      </c>
      <c r="C11899" t="s">
        <v>499</v>
      </c>
      <c r="D11899" s="34">
        <v>46054</v>
      </c>
      <c r="E11899">
        <v>460.04</v>
      </c>
      <c r="F11899" s="24">
        <v>9.94</v>
      </c>
      <c r="G11899" s="24">
        <f t="shared" si="185"/>
        <v>469.98</v>
      </c>
    </row>
    <row r="11900" spans="1:7" x14ac:dyDescent="0.25">
      <c r="A11900" t="s">
        <v>311</v>
      </c>
      <c r="B11900" t="s">
        <v>314</v>
      </c>
      <c r="C11900" t="s">
        <v>500</v>
      </c>
      <c r="D11900" s="34">
        <v>46054</v>
      </c>
      <c r="E11900">
        <v>460.04</v>
      </c>
      <c r="F11900" s="24">
        <v>9.94</v>
      </c>
      <c r="G11900" s="24">
        <f t="shared" si="185"/>
        <v>469.98</v>
      </c>
    </row>
    <row r="11901" spans="1:7" x14ac:dyDescent="0.25">
      <c r="A11901" t="s">
        <v>311</v>
      </c>
      <c r="B11901" t="s">
        <v>314</v>
      </c>
      <c r="C11901" t="s">
        <v>501</v>
      </c>
      <c r="D11901" s="34">
        <v>46054</v>
      </c>
      <c r="E11901">
        <v>460.04</v>
      </c>
      <c r="F11901" s="24">
        <v>9.94</v>
      </c>
      <c r="G11901" s="24">
        <f t="shared" si="185"/>
        <v>469.98</v>
      </c>
    </row>
    <row r="11902" spans="1:7" x14ac:dyDescent="0.25">
      <c r="A11902" t="s">
        <v>311</v>
      </c>
      <c r="B11902" t="s">
        <v>314</v>
      </c>
      <c r="C11902" t="s">
        <v>502</v>
      </c>
      <c r="D11902" s="34">
        <v>46054</v>
      </c>
      <c r="E11902">
        <v>460.04</v>
      </c>
      <c r="F11902" s="24">
        <v>9.94</v>
      </c>
      <c r="G11902" s="24">
        <f t="shared" si="185"/>
        <v>469.98</v>
      </c>
    </row>
    <row r="11903" spans="1:7" x14ac:dyDescent="0.25">
      <c r="A11903" t="s">
        <v>311</v>
      </c>
      <c r="B11903" t="s">
        <v>314</v>
      </c>
      <c r="C11903" t="s">
        <v>503</v>
      </c>
      <c r="D11903" s="34">
        <v>46054</v>
      </c>
      <c r="E11903">
        <v>460.04</v>
      </c>
      <c r="F11903" s="24">
        <v>9.94</v>
      </c>
      <c r="G11903" s="24">
        <f t="shared" si="185"/>
        <v>469.98</v>
      </c>
    </row>
    <row r="11904" spans="1:7" x14ac:dyDescent="0.25">
      <c r="A11904" t="s">
        <v>311</v>
      </c>
      <c r="B11904" t="s">
        <v>314</v>
      </c>
      <c r="C11904" t="s">
        <v>504</v>
      </c>
      <c r="D11904" s="34">
        <v>46054</v>
      </c>
      <c r="E11904">
        <v>460.04</v>
      </c>
      <c r="F11904" s="24">
        <v>9.94</v>
      </c>
      <c r="G11904" s="24">
        <f t="shared" si="185"/>
        <v>469.98</v>
      </c>
    </row>
    <row r="11905" spans="1:7" x14ac:dyDescent="0.25">
      <c r="A11905" t="s">
        <v>311</v>
      </c>
      <c r="B11905" t="s">
        <v>314</v>
      </c>
      <c r="C11905" t="s">
        <v>505</v>
      </c>
      <c r="D11905" s="34">
        <v>46054</v>
      </c>
      <c r="E11905">
        <v>460.04</v>
      </c>
      <c r="F11905" s="24">
        <v>9.94</v>
      </c>
      <c r="G11905" s="24">
        <f t="shared" si="185"/>
        <v>469.98</v>
      </c>
    </row>
    <row r="11906" spans="1:7" x14ac:dyDescent="0.25">
      <c r="A11906" t="s">
        <v>311</v>
      </c>
      <c r="B11906" t="s">
        <v>312</v>
      </c>
      <c r="C11906" t="s">
        <v>313</v>
      </c>
      <c r="D11906" s="34">
        <v>46082</v>
      </c>
      <c r="E11906">
        <v>1013564.09</v>
      </c>
      <c r="F11906" s="24">
        <v>184928.01</v>
      </c>
      <c r="G11906" s="24">
        <f t="shared" si="185"/>
        <v>1198492.1000000001</v>
      </c>
    </row>
    <row r="11907" spans="1:7" x14ac:dyDescent="0.25">
      <c r="A11907" t="s">
        <v>311</v>
      </c>
      <c r="B11907" t="s">
        <v>314</v>
      </c>
      <c r="C11907" t="s">
        <v>315</v>
      </c>
      <c r="D11907" s="34">
        <v>46082</v>
      </c>
      <c r="E11907">
        <v>461.44</v>
      </c>
      <c r="F11907" s="24">
        <v>8.5399999999999991</v>
      </c>
      <c r="G11907" s="24">
        <f t="shared" ref="G11907:G11970" si="186">SUM(E11907:F11907)</f>
        <v>469.98</v>
      </c>
    </row>
    <row r="11908" spans="1:7" x14ac:dyDescent="0.25">
      <c r="A11908" t="s">
        <v>311</v>
      </c>
      <c r="B11908" t="s">
        <v>314</v>
      </c>
      <c r="C11908" t="s">
        <v>316</v>
      </c>
      <c r="D11908" s="34">
        <v>46082</v>
      </c>
      <c r="E11908">
        <v>462.95</v>
      </c>
      <c r="F11908" s="24">
        <v>8.56</v>
      </c>
      <c r="G11908" s="24">
        <f t="shared" si="186"/>
        <v>471.51</v>
      </c>
    </row>
    <row r="11909" spans="1:7" x14ac:dyDescent="0.25">
      <c r="A11909" t="s">
        <v>311</v>
      </c>
      <c r="B11909" t="s">
        <v>314</v>
      </c>
      <c r="C11909" t="s">
        <v>317</v>
      </c>
      <c r="D11909" s="34">
        <v>46082</v>
      </c>
      <c r="E11909">
        <v>461.44</v>
      </c>
      <c r="F11909" s="24">
        <v>8.5399999999999991</v>
      </c>
      <c r="G11909" s="24">
        <f t="shared" si="186"/>
        <v>469.98</v>
      </c>
    </row>
    <row r="11910" spans="1:7" x14ac:dyDescent="0.25">
      <c r="A11910" t="s">
        <v>311</v>
      </c>
      <c r="B11910" t="s">
        <v>314</v>
      </c>
      <c r="C11910" t="s">
        <v>318</v>
      </c>
      <c r="D11910" s="34">
        <v>46082</v>
      </c>
      <c r="E11910">
        <v>462.95</v>
      </c>
      <c r="F11910" s="24">
        <v>8.56</v>
      </c>
      <c r="G11910" s="24">
        <f t="shared" si="186"/>
        <v>471.51</v>
      </c>
    </row>
    <row r="11911" spans="1:7" x14ac:dyDescent="0.25">
      <c r="A11911" t="s">
        <v>311</v>
      </c>
      <c r="B11911" t="s">
        <v>314</v>
      </c>
      <c r="C11911" t="s">
        <v>319</v>
      </c>
      <c r="D11911" s="34">
        <v>46082</v>
      </c>
      <c r="E11911">
        <v>462.95</v>
      </c>
      <c r="F11911" s="24">
        <v>8.56</v>
      </c>
      <c r="G11911" s="24">
        <f t="shared" si="186"/>
        <v>471.51</v>
      </c>
    </row>
    <row r="11912" spans="1:7" x14ac:dyDescent="0.25">
      <c r="A11912" t="s">
        <v>311</v>
      </c>
      <c r="B11912" t="s">
        <v>314</v>
      </c>
      <c r="C11912" t="s">
        <v>320</v>
      </c>
      <c r="D11912" s="34">
        <v>46082</v>
      </c>
      <c r="E11912">
        <v>462.95</v>
      </c>
      <c r="F11912" s="24">
        <v>8.56</v>
      </c>
      <c r="G11912" s="24">
        <f t="shared" si="186"/>
        <v>471.51</v>
      </c>
    </row>
    <row r="11913" spans="1:7" x14ac:dyDescent="0.25">
      <c r="A11913" t="s">
        <v>311</v>
      </c>
      <c r="B11913" t="s">
        <v>314</v>
      </c>
      <c r="C11913" t="s">
        <v>321</v>
      </c>
      <c r="D11913" s="34">
        <v>46082</v>
      </c>
      <c r="E11913">
        <v>461.44</v>
      </c>
      <c r="F11913" s="24">
        <v>8.5399999999999991</v>
      </c>
      <c r="G11913" s="24">
        <f t="shared" si="186"/>
        <v>469.98</v>
      </c>
    </row>
    <row r="11914" spans="1:7" x14ac:dyDescent="0.25">
      <c r="A11914" t="s">
        <v>311</v>
      </c>
      <c r="B11914" t="s">
        <v>314</v>
      </c>
      <c r="C11914" t="s">
        <v>322</v>
      </c>
      <c r="D11914" s="34">
        <v>46082</v>
      </c>
      <c r="E11914">
        <v>462.95</v>
      </c>
      <c r="F11914" s="24">
        <v>8.56</v>
      </c>
      <c r="G11914" s="24">
        <f t="shared" si="186"/>
        <v>471.51</v>
      </c>
    </row>
    <row r="11915" spans="1:7" x14ac:dyDescent="0.25">
      <c r="A11915" t="s">
        <v>311</v>
      </c>
      <c r="B11915" t="s">
        <v>314</v>
      </c>
      <c r="C11915" t="s">
        <v>323</v>
      </c>
      <c r="D11915" s="34">
        <v>46082</v>
      </c>
      <c r="E11915">
        <v>461.44</v>
      </c>
      <c r="F11915" s="24">
        <v>8.5399999999999991</v>
      </c>
      <c r="G11915" s="24">
        <f t="shared" si="186"/>
        <v>469.98</v>
      </c>
    </row>
    <row r="11916" spans="1:7" x14ac:dyDescent="0.25">
      <c r="A11916" t="s">
        <v>311</v>
      </c>
      <c r="B11916" t="s">
        <v>314</v>
      </c>
      <c r="C11916" t="s">
        <v>324</v>
      </c>
      <c r="D11916" s="34">
        <v>46082</v>
      </c>
      <c r="E11916">
        <v>462.95</v>
      </c>
      <c r="F11916" s="24">
        <v>8.56</v>
      </c>
      <c r="G11916" s="24">
        <f t="shared" si="186"/>
        <v>471.51</v>
      </c>
    </row>
    <row r="11917" spans="1:7" x14ac:dyDescent="0.25">
      <c r="A11917" t="s">
        <v>311</v>
      </c>
      <c r="B11917" t="s">
        <v>314</v>
      </c>
      <c r="C11917" t="s">
        <v>325</v>
      </c>
      <c r="D11917" s="34">
        <v>46082</v>
      </c>
      <c r="E11917">
        <v>461.44</v>
      </c>
      <c r="F11917" s="24">
        <v>8.5399999999999991</v>
      </c>
      <c r="G11917" s="24">
        <f t="shared" si="186"/>
        <v>469.98</v>
      </c>
    </row>
    <row r="11918" spans="1:7" x14ac:dyDescent="0.25">
      <c r="A11918" t="s">
        <v>311</v>
      </c>
      <c r="B11918" t="s">
        <v>314</v>
      </c>
      <c r="C11918" t="s">
        <v>326</v>
      </c>
      <c r="D11918" s="34">
        <v>46082</v>
      </c>
      <c r="E11918">
        <v>462.95</v>
      </c>
      <c r="F11918" s="24">
        <v>8.56</v>
      </c>
      <c r="G11918" s="24">
        <f t="shared" si="186"/>
        <v>471.51</v>
      </c>
    </row>
    <row r="11919" spans="1:7" x14ac:dyDescent="0.25">
      <c r="A11919" t="s">
        <v>311</v>
      </c>
      <c r="B11919" t="s">
        <v>314</v>
      </c>
      <c r="C11919" t="s">
        <v>327</v>
      </c>
      <c r="D11919" s="34">
        <v>46082</v>
      </c>
      <c r="E11919">
        <v>462.95</v>
      </c>
      <c r="F11919" s="24">
        <v>8.56</v>
      </c>
      <c r="G11919" s="24">
        <f t="shared" si="186"/>
        <v>471.51</v>
      </c>
    </row>
    <row r="11920" spans="1:7" x14ac:dyDescent="0.25">
      <c r="A11920" t="s">
        <v>311</v>
      </c>
      <c r="B11920" t="s">
        <v>314</v>
      </c>
      <c r="C11920" t="s">
        <v>328</v>
      </c>
      <c r="D11920" s="34">
        <v>46082</v>
      </c>
      <c r="E11920">
        <v>462.95</v>
      </c>
      <c r="F11920" s="24">
        <v>8.56</v>
      </c>
      <c r="G11920" s="24">
        <f t="shared" si="186"/>
        <v>471.51</v>
      </c>
    </row>
    <row r="11921" spans="1:7" x14ac:dyDescent="0.25">
      <c r="A11921" t="s">
        <v>311</v>
      </c>
      <c r="B11921" t="s">
        <v>314</v>
      </c>
      <c r="C11921" t="s">
        <v>329</v>
      </c>
      <c r="D11921" s="34">
        <v>46082</v>
      </c>
      <c r="E11921">
        <v>462.95</v>
      </c>
      <c r="F11921" s="24">
        <v>8.56</v>
      </c>
      <c r="G11921" s="24">
        <f t="shared" si="186"/>
        <v>471.51</v>
      </c>
    </row>
    <row r="11922" spans="1:7" x14ac:dyDescent="0.25">
      <c r="A11922" t="s">
        <v>311</v>
      </c>
      <c r="B11922" t="s">
        <v>314</v>
      </c>
      <c r="C11922" t="s">
        <v>330</v>
      </c>
      <c r="D11922" s="34">
        <v>46082</v>
      </c>
      <c r="E11922">
        <v>461.44</v>
      </c>
      <c r="F11922" s="24">
        <v>8.5399999999999991</v>
      </c>
      <c r="G11922" s="24">
        <f t="shared" si="186"/>
        <v>469.98</v>
      </c>
    </row>
    <row r="11923" spans="1:7" x14ac:dyDescent="0.25">
      <c r="A11923" t="s">
        <v>311</v>
      </c>
      <c r="B11923" t="s">
        <v>314</v>
      </c>
      <c r="C11923" t="s">
        <v>331</v>
      </c>
      <c r="D11923" s="34">
        <v>46082</v>
      </c>
      <c r="E11923">
        <v>462.95</v>
      </c>
      <c r="F11923" s="24">
        <v>8.56</v>
      </c>
      <c r="G11923" s="24">
        <f t="shared" si="186"/>
        <v>471.51</v>
      </c>
    </row>
    <row r="11924" spans="1:7" x14ac:dyDescent="0.25">
      <c r="A11924" t="s">
        <v>311</v>
      </c>
      <c r="B11924" t="s">
        <v>314</v>
      </c>
      <c r="C11924" t="s">
        <v>332</v>
      </c>
      <c r="D11924" s="34">
        <v>46082</v>
      </c>
      <c r="E11924">
        <v>462.95</v>
      </c>
      <c r="F11924" s="24">
        <v>8.56</v>
      </c>
      <c r="G11924" s="24">
        <f t="shared" si="186"/>
        <v>471.51</v>
      </c>
    </row>
    <row r="11925" spans="1:7" x14ac:dyDescent="0.25">
      <c r="A11925" t="s">
        <v>311</v>
      </c>
      <c r="B11925" t="s">
        <v>314</v>
      </c>
      <c r="C11925" t="s">
        <v>333</v>
      </c>
      <c r="D11925" s="34">
        <v>46082</v>
      </c>
      <c r="E11925">
        <v>462.95</v>
      </c>
      <c r="F11925" s="24">
        <v>8.56</v>
      </c>
      <c r="G11925" s="24">
        <f t="shared" si="186"/>
        <v>471.51</v>
      </c>
    </row>
    <row r="11926" spans="1:7" x14ac:dyDescent="0.25">
      <c r="A11926" t="s">
        <v>311</v>
      </c>
      <c r="B11926" t="s">
        <v>314</v>
      </c>
      <c r="C11926" t="s">
        <v>334</v>
      </c>
      <c r="D11926" s="34">
        <v>46082</v>
      </c>
      <c r="E11926">
        <v>461.44</v>
      </c>
      <c r="F11926" s="24">
        <v>8.5399999999999991</v>
      </c>
      <c r="G11926" s="24">
        <f t="shared" si="186"/>
        <v>469.98</v>
      </c>
    </row>
    <row r="11927" spans="1:7" x14ac:dyDescent="0.25">
      <c r="A11927" t="s">
        <v>311</v>
      </c>
      <c r="B11927" t="s">
        <v>314</v>
      </c>
      <c r="C11927" t="s">
        <v>335</v>
      </c>
      <c r="D11927" s="34">
        <v>46082</v>
      </c>
      <c r="E11927">
        <v>462.95</v>
      </c>
      <c r="F11927" s="24">
        <v>8.56</v>
      </c>
      <c r="G11927" s="24">
        <f t="shared" si="186"/>
        <v>471.51</v>
      </c>
    </row>
    <row r="11928" spans="1:7" x14ac:dyDescent="0.25">
      <c r="A11928" t="s">
        <v>311</v>
      </c>
      <c r="B11928" t="s">
        <v>314</v>
      </c>
      <c r="C11928" t="s">
        <v>336</v>
      </c>
      <c r="D11928" s="34">
        <v>46082</v>
      </c>
      <c r="E11928">
        <v>462.95</v>
      </c>
      <c r="F11928" s="24">
        <v>8.56</v>
      </c>
      <c r="G11928" s="24">
        <f t="shared" si="186"/>
        <v>471.51</v>
      </c>
    </row>
    <row r="11929" spans="1:7" x14ac:dyDescent="0.25">
      <c r="A11929" t="s">
        <v>311</v>
      </c>
      <c r="B11929" t="s">
        <v>314</v>
      </c>
      <c r="C11929" t="s">
        <v>337</v>
      </c>
      <c r="D11929" s="34">
        <v>46082</v>
      </c>
      <c r="E11929">
        <v>461.44</v>
      </c>
      <c r="F11929" s="24">
        <v>8.5399999999999991</v>
      </c>
      <c r="G11929" s="24">
        <f t="shared" si="186"/>
        <v>469.98</v>
      </c>
    </row>
    <row r="11930" spans="1:7" x14ac:dyDescent="0.25">
      <c r="A11930" t="s">
        <v>311</v>
      </c>
      <c r="B11930" t="s">
        <v>314</v>
      </c>
      <c r="C11930" t="s">
        <v>338</v>
      </c>
      <c r="D11930" s="34">
        <v>46082</v>
      </c>
      <c r="E11930">
        <v>461.44</v>
      </c>
      <c r="F11930" s="24">
        <v>8.5399999999999991</v>
      </c>
      <c r="G11930" s="24">
        <f t="shared" si="186"/>
        <v>469.98</v>
      </c>
    </row>
    <row r="11931" spans="1:7" x14ac:dyDescent="0.25">
      <c r="A11931" t="s">
        <v>311</v>
      </c>
      <c r="B11931" t="s">
        <v>314</v>
      </c>
      <c r="C11931" t="s">
        <v>339</v>
      </c>
      <c r="D11931" s="34">
        <v>46082</v>
      </c>
      <c r="E11931">
        <v>461.44</v>
      </c>
      <c r="F11931" s="24">
        <v>8.5399999999999991</v>
      </c>
      <c r="G11931" s="24">
        <f t="shared" si="186"/>
        <v>469.98</v>
      </c>
    </row>
    <row r="11932" spans="1:7" x14ac:dyDescent="0.25">
      <c r="A11932" t="s">
        <v>311</v>
      </c>
      <c r="B11932" t="s">
        <v>314</v>
      </c>
      <c r="C11932" t="s">
        <v>340</v>
      </c>
      <c r="D11932" s="34">
        <v>46082</v>
      </c>
      <c r="E11932">
        <v>461.44</v>
      </c>
      <c r="F11932" s="24">
        <v>8.5399999999999991</v>
      </c>
      <c r="G11932" s="24">
        <f t="shared" si="186"/>
        <v>469.98</v>
      </c>
    </row>
    <row r="11933" spans="1:7" x14ac:dyDescent="0.25">
      <c r="A11933" t="s">
        <v>311</v>
      </c>
      <c r="B11933" t="s">
        <v>314</v>
      </c>
      <c r="C11933" t="s">
        <v>341</v>
      </c>
      <c r="D11933" s="34">
        <v>46082</v>
      </c>
      <c r="E11933">
        <v>461.44</v>
      </c>
      <c r="F11933" s="24">
        <v>8.5399999999999991</v>
      </c>
      <c r="G11933" s="24">
        <f t="shared" si="186"/>
        <v>469.98</v>
      </c>
    </row>
    <row r="11934" spans="1:7" x14ac:dyDescent="0.25">
      <c r="A11934" t="s">
        <v>311</v>
      </c>
      <c r="B11934" t="s">
        <v>314</v>
      </c>
      <c r="C11934" t="s">
        <v>342</v>
      </c>
      <c r="D11934" s="34">
        <v>46082</v>
      </c>
      <c r="E11934">
        <v>461.44</v>
      </c>
      <c r="F11934" s="24">
        <v>8.5399999999999991</v>
      </c>
      <c r="G11934" s="24">
        <f t="shared" si="186"/>
        <v>469.98</v>
      </c>
    </row>
    <row r="11935" spans="1:7" x14ac:dyDescent="0.25">
      <c r="A11935" t="s">
        <v>311</v>
      </c>
      <c r="B11935" t="s">
        <v>314</v>
      </c>
      <c r="C11935" t="s">
        <v>343</v>
      </c>
      <c r="D11935" s="34">
        <v>46082</v>
      </c>
      <c r="E11935">
        <v>461.44</v>
      </c>
      <c r="F11935" s="24">
        <v>8.5399999999999991</v>
      </c>
      <c r="G11935" s="24">
        <f t="shared" si="186"/>
        <v>469.98</v>
      </c>
    </row>
    <row r="11936" spans="1:7" x14ac:dyDescent="0.25">
      <c r="A11936" t="s">
        <v>311</v>
      </c>
      <c r="B11936" t="s">
        <v>314</v>
      </c>
      <c r="C11936" t="s">
        <v>344</v>
      </c>
      <c r="D11936" s="34">
        <v>46082</v>
      </c>
      <c r="E11936">
        <v>461.44</v>
      </c>
      <c r="F11936" s="24">
        <v>8.5399999999999991</v>
      </c>
      <c r="G11936" s="24">
        <f t="shared" si="186"/>
        <v>469.98</v>
      </c>
    </row>
    <row r="11937" spans="1:7" x14ac:dyDescent="0.25">
      <c r="A11937" t="s">
        <v>311</v>
      </c>
      <c r="B11937" t="s">
        <v>314</v>
      </c>
      <c r="C11937" t="s">
        <v>345</v>
      </c>
      <c r="D11937" s="34">
        <v>46082</v>
      </c>
      <c r="E11937">
        <v>461.44</v>
      </c>
      <c r="F11937" s="24">
        <v>8.5399999999999991</v>
      </c>
      <c r="G11937" s="24">
        <f t="shared" si="186"/>
        <v>469.98</v>
      </c>
    </row>
    <row r="11938" spans="1:7" x14ac:dyDescent="0.25">
      <c r="A11938" t="s">
        <v>311</v>
      </c>
      <c r="B11938" t="s">
        <v>314</v>
      </c>
      <c r="C11938" t="s">
        <v>346</v>
      </c>
      <c r="D11938" s="34">
        <v>46082</v>
      </c>
      <c r="E11938">
        <v>461.44</v>
      </c>
      <c r="F11938" s="24">
        <v>8.5399999999999991</v>
      </c>
      <c r="G11938" s="24">
        <f t="shared" si="186"/>
        <v>469.98</v>
      </c>
    </row>
    <row r="11939" spans="1:7" x14ac:dyDescent="0.25">
      <c r="A11939" t="s">
        <v>311</v>
      </c>
      <c r="B11939" t="s">
        <v>314</v>
      </c>
      <c r="C11939" t="s">
        <v>347</v>
      </c>
      <c r="D11939" s="34">
        <v>46082</v>
      </c>
      <c r="E11939">
        <v>461.44</v>
      </c>
      <c r="F11939" s="24">
        <v>8.5399999999999991</v>
      </c>
      <c r="G11939" s="24">
        <f t="shared" si="186"/>
        <v>469.98</v>
      </c>
    </row>
    <row r="11940" spans="1:7" x14ac:dyDescent="0.25">
      <c r="A11940" t="s">
        <v>311</v>
      </c>
      <c r="B11940" t="s">
        <v>314</v>
      </c>
      <c r="C11940" t="s">
        <v>348</v>
      </c>
      <c r="D11940" s="34">
        <v>46082</v>
      </c>
      <c r="E11940">
        <v>461.44</v>
      </c>
      <c r="F11940" s="24">
        <v>8.5399999999999991</v>
      </c>
      <c r="G11940" s="24">
        <f t="shared" si="186"/>
        <v>469.98</v>
      </c>
    </row>
    <row r="11941" spans="1:7" x14ac:dyDescent="0.25">
      <c r="A11941" t="s">
        <v>311</v>
      </c>
      <c r="B11941" t="s">
        <v>314</v>
      </c>
      <c r="C11941" t="s">
        <v>349</v>
      </c>
      <c r="D11941" s="34">
        <v>46082</v>
      </c>
      <c r="E11941">
        <v>462.95</v>
      </c>
      <c r="F11941" s="24">
        <v>8.56</v>
      </c>
      <c r="G11941" s="24">
        <f t="shared" si="186"/>
        <v>471.51</v>
      </c>
    </row>
    <row r="11942" spans="1:7" x14ac:dyDescent="0.25">
      <c r="A11942" t="s">
        <v>311</v>
      </c>
      <c r="B11942" t="s">
        <v>314</v>
      </c>
      <c r="C11942" t="s">
        <v>350</v>
      </c>
      <c r="D11942" s="34">
        <v>46082</v>
      </c>
      <c r="E11942">
        <v>461.44</v>
      </c>
      <c r="F11942" s="24">
        <v>8.5399999999999991</v>
      </c>
      <c r="G11942" s="24">
        <f t="shared" si="186"/>
        <v>469.98</v>
      </c>
    </row>
    <row r="11943" spans="1:7" x14ac:dyDescent="0.25">
      <c r="A11943" t="s">
        <v>311</v>
      </c>
      <c r="B11943" t="s">
        <v>314</v>
      </c>
      <c r="C11943" t="s">
        <v>351</v>
      </c>
      <c r="D11943" s="34">
        <v>46082</v>
      </c>
      <c r="E11943">
        <v>462.95</v>
      </c>
      <c r="F11943" s="24">
        <v>8.56</v>
      </c>
      <c r="G11943" s="24">
        <f t="shared" si="186"/>
        <v>471.51</v>
      </c>
    </row>
    <row r="11944" spans="1:7" x14ac:dyDescent="0.25">
      <c r="A11944" t="s">
        <v>311</v>
      </c>
      <c r="B11944" t="s">
        <v>314</v>
      </c>
      <c r="C11944" t="s">
        <v>352</v>
      </c>
      <c r="D11944" s="34">
        <v>46082</v>
      </c>
      <c r="E11944">
        <v>462.95</v>
      </c>
      <c r="F11944" s="24">
        <v>8.56</v>
      </c>
      <c r="G11944" s="24">
        <f t="shared" si="186"/>
        <v>471.51</v>
      </c>
    </row>
    <row r="11945" spans="1:7" x14ac:dyDescent="0.25">
      <c r="A11945" t="s">
        <v>311</v>
      </c>
      <c r="B11945" t="s">
        <v>314</v>
      </c>
      <c r="C11945" t="s">
        <v>353</v>
      </c>
      <c r="D11945" s="34">
        <v>46082</v>
      </c>
      <c r="E11945">
        <v>461.44</v>
      </c>
      <c r="F11945" s="24">
        <v>8.5399999999999991</v>
      </c>
      <c r="G11945" s="24">
        <f t="shared" si="186"/>
        <v>469.98</v>
      </c>
    </row>
    <row r="11946" spans="1:7" x14ac:dyDescent="0.25">
      <c r="A11946" t="s">
        <v>311</v>
      </c>
      <c r="B11946" t="s">
        <v>314</v>
      </c>
      <c r="C11946" t="s">
        <v>354</v>
      </c>
      <c r="D11946" s="34">
        <v>46082</v>
      </c>
      <c r="E11946">
        <v>462.95</v>
      </c>
      <c r="F11946" s="24">
        <v>8.56</v>
      </c>
      <c r="G11946" s="24">
        <f t="shared" si="186"/>
        <v>471.51</v>
      </c>
    </row>
    <row r="11947" spans="1:7" x14ac:dyDescent="0.25">
      <c r="A11947" t="s">
        <v>311</v>
      </c>
      <c r="B11947" t="s">
        <v>314</v>
      </c>
      <c r="C11947" t="s">
        <v>355</v>
      </c>
      <c r="D11947" s="34">
        <v>46082</v>
      </c>
      <c r="E11947">
        <v>462.95</v>
      </c>
      <c r="F11947" s="24">
        <v>8.56</v>
      </c>
      <c r="G11947" s="24">
        <f t="shared" si="186"/>
        <v>471.51</v>
      </c>
    </row>
    <row r="11948" spans="1:7" x14ac:dyDescent="0.25">
      <c r="A11948" t="s">
        <v>311</v>
      </c>
      <c r="B11948" t="s">
        <v>314</v>
      </c>
      <c r="C11948" t="s">
        <v>356</v>
      </c>
      <c r="D11948" s="34">
        <v>46082</v>
      </c>
      <c r="E11948">
        <v>462.95</v>
      </c>
      <c r="F11948" s="24">
        <v>8.56</v>
      </c>
      <c r="G11948" s="24">
        <f t="shared" si="186"/>
        <v>471.51</v>
      </c>
    </row>
    <row r="11949" spans="1:7" x14ac:dyDescent="0.25">
      <c r="A11949" t="s">
        <v>311</v>
      </c>
      <c r="B11949" t="s">
        <v>314</v>
      </c>
      <c r="C11949" t="s">
        <v>357</v>
      </c>
      <c r="D11949" s="34">
        <v>46082</v>
      </c>
      <c r="E11949">
        <v>462.95</v>
      </c>
      <c r="F11949" s="24">
        <v>8.56</v>
      </c>
      <c r="G11949" s="24">
        <f t="shared" si="186"/>
        <v>471.51</v>
      </c>
    </row>
    <row r="11950" spans="1:7" x14ac:dyDescent="0.25">
      <c r="A11950" t="s">
        <v>311</v>
      </c>
      <c r="B11950" t="s">
        <v>314</v>
      </c>
      <c r="C11950" t="s">
        <v>358</v>
      </c>
      <c r="D11950" s="34">
        <v>46082</v>
      </c>
      <c r="E11950">
        <v>462.95</v>
      </c>
      <c r="F11950" s="24">
        <v>8.56</v>
      </c>
      <c r="G11950" s="24">
        <f t="shared" si="186"/>
        <v>471.51</v>
      </c>
    </row>
    <row r="11951" spans="1:7" x14ac:dyDescent="0.25">
      <c r="A11951" t="s">
        <v>311</v>
      </c>
      <c r="B11951" t="s">
        <v>314</v>
      </c>
      <c r="C11951" t="s">
        <v>359</v>
      </c>
      <c r="D11951" s="34">
        <v>46082</v>
      </c>
      <c r="E11951">
        <v>462.95</v>
      </c>
      <c r="F11951" s="24">
        <v>8.56</v>
      </c>
      <c r="G11951" s="24">
        <f t="shared" si="186"/>
        <v>471.51</v>
      </c>
    </row>
    <row r="11952" spans="1:7" x14ac:dyDescent="0.25">
      <c r="A11952" t="s">
        <v>311</v>
      </c>
      <c r="B11952" t="s">
        <v>314</v>
      </c>
      <c r="C11952" t="s">
        <v>360</v>
      </c>
      <c r="D11952" s="34">
        <v>46082</v>
      </c>
      <c r="E11952">
        <v>462.95</v>
      </c>
      <c r="F11952" s="24">
        <v>8.56</v>
      </c>
      <c r="G11952" s="24">
        <f t="shared" si="186"/>
        <v>471.51</v>
      </c>
    </row>
    <row r="11953" spans="1:7" x14ac:dyDescent="0.25">
      <c r="A11953" t="s">
        <v>311</v>
      </c>
      <c r="B11953" t="s">
        <v>314</v>
      </c>
      <c r="C11953" t="s">
        <v>361</v>
      </c>
      <c r="D11953" s="34">
        <v>46082</v>
      </c>
      <c r="E11953">
        <v>462.95</v>
      </c>
      <c r="F11953" s="24">
        <v>8.56</v>
      </c>
      <c r="G11953" s="24">
        <f t="shared" si="186"/>
        <v>471.51</v>
      </c>
    </row>
    <row r="11954" spans="1:7" x14ac:dyDescent="0.25">
      <c r="A11954" t="s">
        <v>311</v>
      </c>
      <c r="B11954" t="s">
        <v>314</v>
      </c>
      <c r="C11954" t="s">
        <v>362</v>
      </c>
      <c r="D11954" s="34">
        <v>46082</v>
      </c>
      <c r="E11954">
        <v>462.95</v>
      </c>
      <c r="F11954" s="24">
        <v>8.56</v>
      </c>
      <c r="G11954" s="24">
        <f t="shared" si="186"/>
        <v>471.51</v>
      </c>
    </row>
    <row r="11955" spans="1:7" x14ac:dyDescent="0.25">
      <c r="A11955" t="s">
        <v>311</v>
      </c>
      <c r="B11955" t="s">
        <v>314</v>
      </c>
      <c r="C11955" t="s">
        <v>363</v>
      </c>
      <c r="D11955" s="34">
        <v>46082</v>
      </c>
      <c r="E11955">
        <v>462.95</v>
      </c>
      <c r="F11955" s="24">
        <v>8.56</v>
      </c>
      <c r="G11955" s="24">
        <f t="shared" si="186"/>
        <v>471.51</v>
      </c>
    </row>
    <row r="11956" spans="1:7" x14ac:dyDescent="0.25">
      <c r="A11956" t="s">
        <v>311</v>
      </c>
      <c r="B11956" t="s">
        <v>314</v>
      </c>
      <c r="C11956" t="s">
        <v>364</v>
      </c>
      <c r="D11956" s="34">
        <v>46082</v>
      </c>
      <c r="E11956">
        <v>462.95</v>
      </c>
      <c r="F11956" s="24">
        <v>8.56</v>
      </c>
      <c r="G11956" s="24">
        <f t="shared" si="186"/>
        <v>471.51</v>
      </c>
    </row>
    <row r="11957" spans="1:7" x14ac:dyDescent="0.25">
      <c r="A11957" t="s">
        <v>311</v>
      </c>
      <c r="B11957" t="s">
        <v>314</v>
      </c>
      <c r="C11957" t="s">
        <v>365</v>
      </c>
      <c r="D11957" s="34">
        <v>46082</v>
      </c>
      <c r="E11957">
        <v>462.95</v>
      </c>
      <c r="F11957" s="24">
        <v>8.56</v>
      </c>
      <c r="G11957" s="24">
        <f t="shared" si="186"/>
        <v>471.51</v>
      </c>
    </row>
    <row r="11958" spans="1:7" x14ac:dyDescent="0.25">
      <c r="A11958" t="s">
        <v>311</v>
      </c>
      <c r="B11958" t="s">
        <v>314</v>
      </c>
      <c r="C11958" t="s">
        <v>366</v>
      </c>
      <c r="D11958" s="34">
        <v>46082</v>
      </c>
      <c r="E11958">
        <v>462.95</v>
      </c>
      <c r="F11958" s="24">
        <v>8.56</v>
      </c>
      <c r="G11958" s="24">
        <f t="shared" si="186"/>
        <v>471.51</v>
      </c>
    </row>
    <row r="11959" spans="1:7" x14ac:dyDescent="0.25">
      <c r="A11959" t="s">
        <v>311</v>
      </c>
      <c r="B11959" t="s">
        <v>314</v>
      </c>
      <c r="C11959" t="s">
        <v>367</v>
      </c>
      <c r="D11959" s="34">
        <v>46082</v>
      </c>
      <c r="E11959">
        <v>461.44</v>
      </c>
      <c r="F11959" s="24">
        <v>8.5399999999999991</v>
      </c>
      <c r="G11959" s="24">
        <f t="shared" si="186"/>
        <v>469.98</v>
      </c>
    </row>
    <row r="11960" spans="1:7" x14ac:dyDescent="0.25">
      <c r="A11960" t="s">
        <v>311</v>
      </c>
      <c r="B11960" t="s">
        <v>314</v>
      </c>
      <c r="C11960" t="s">
        <v>368</v>
      </c>
      <c r="D11960" s="34">
        <v>46082</v>
      </c>
      <c r="E11960">
        <v>462.95</v>
      </c>
      <c r="F11960" s="24">
        <v>8.56</v>
      </c>
      <c r="G11960" s="24">
        <f t="shared" si="186"/>
        <v>471.51</v>
      </c>
    </row>
    <row r="11961" spans="1:7" x14ac:dyDescent="0.25">
      <c r="A11961" t="s">
        <v>311</v>
      </c>
      <c r="B11961" t="s">
        <v>314</v>
      </c>
      <c r="C11961" t="s">
        <v>369</v>
      </c>
      <c r="D11961" s="34">
        <v>46082</v>
      </c>
      <c r="E11961">
        <v>462.95</v>
      </c>
      <c r="F11961" s="24">
        <v>8.56</v>
      </c>
      <c r="G11961" s="24">
        <f t="shared" si="186"/>
        <v>471.51</v>
      </c>
    </row>
    <row r="11962" spans="1:7" x14ac:dyDescent="0.25">
      <c r="A11962" t="s">
        <v>311</v>
      </c>
      <c r="B11962" t="s">
        <v>314</v>
      </c>
      <c r="C11962" t="s">
        <v>370</v>
      </c>
      <c r="D11962" s="34">
        <v>46082</v>
      </c>
      <c r="E11962">
        <v>462.95</v>
      </c>
      <c r="F11962" s="24">
        <v>8.56</v>
      </c>
      <c r="G11962" s="24">
        <f t="shared" si="186"/>
        <v>471.51</v>
      </c>
    </row>
    <row r="11963" spans="1:7" x14ac:dyDescent="0.25">
      <c r="A11963" t="s">
        <v>311</v>
      </c>
      <c r="B11963" t="s">
        <v>314</v>
      </c>
      <c r="C11963" t="s">
        <v>371</v>
      </c>
      <c r="D11963" s="34">
        <v>46082</v>
      </c>
      <c r="E11963">
        <v>462.95</v>
      </c>
      <c r="F11963" s="24">
        <v>8.56</v>
      </c>
      <c r="G11963" s="24">
        <f t="shared" si="186"/>
        <v>471.51</v>
      </c>
    </row>
    <row r="11964" spans="1:7" x14ac:dyDescent="0.25">
      <c r="A11964" t="s">
        <v>311</v>
      </c>
      <c r="B11964" t="s">
        <v>314</v>
      </c>
      <c r="C11964" t="s">
        <v>372</v>
      </c>
      <c r="D11964" s="34">
        <v>46082</v>
      </c>
      <c r="E11964">
        <v>462.95</v>
      </c>
      <c r="F11964" s="24">
        <v>8.56</v>
      </c>
      <c r="G11964" s="24">
        <f t="shared" si="186"/>
        <v>471.51</v>
      </c>
    </row>
    <row r="11965" spans="1:7" x14ac:dyDescent="0.25">
      <c r="A11965" t="s">
        <v>311</v>
      </c>
      <c r="B11965" t="s">
        <v>314</v>
      </c>
      <c r="C11965" t="s">
        <v>373</v>
      </c>
      <c r="D11965" s="34">
        <v>46082</v>
      </c>
      <c r="E11965">
        <v>462.95</v>
      </c>
      <c r="F11965" s="24">
        <v>8.56</v>
      </c>
      <c r="G11965" s="24">
        <f t="shared" si="186"/>
        <v>471.51</v>
      </c>
    </row>
    <row r="11966" spans="1:7" x14ac:dyDescent="0.25">
      <c r="A11966" t="s">
        <v>311</v>
      </c>
      <c r="B11966" t="s">
        <v>314</v>
      </c>
      <c r="C11966" t="s">
        <v>374</v>
      </c>
      <c r="D11966" s="34">
        <v>46082</v>
      </c>
      <c r="E11966">
        <v>461.44</v>
      </c>
      <c r="F11966" s="24">
        <v>8.5399999999999991</v>
      </c>
      <c r="G11966" s="24">
        <f t="shared" si="186"/>
        <v>469.98</v>
      </c>
    </row>
    <row r="11967" spans="1:7" x14ac:dyDescent="0.25">
      <c r="A11967" t="s">
        <v>311</v>
      </c>
      <c r="B11967" t="s">
        <v>314</v>
      </c>
      <c r="C11967" t="s">
        <v>375</v>
      </c>
      <c r="D11967" s="34">
        <v>46082</v>
      </c>
      <c r="E11967">
        <v>462.95</v>
      </c>
      <c r="F11967" s="24">
        <v>8.56</v>
      </c>
      <c r="G11967" s="24">
        <f t="shared" si="186"/>
        <v>471.51</v>
      </c>
    </row>
    <row r="11968" spans="1:7" x14ac:dyDescent="0.25">
      <c r="A11968" t="s">
        <v>311</v>
      </c>
      <c r="B11968" t="s">
        <v>314</v>
      </c>
      <c r="C11968" t="s">
        <v>376</v>
      </c>
      <c r="D11968" s="34">
        <v>46082</v>
      </c>
      <c r="E11968">
        <v>462.95</v>
      </c>
      <c r="F11968" s="24">
        <v>8.56</v>
      </c>
      <c r="G11968" s="24">
        <f t="shared" si="186"/>
        <v>471.51</v>
      </c>
    </row>
    <row r="11969" spans="1:7" x14ac:dyDescent="0.25">
      <c r="A11969" t="s">
        <v>311</v>
      </c>
      <c r="B11969" t="s">
        <v>314</v>
      </c>
      <c r="C11969" t="s">
        <v>377</v>
      </c>
      <c r="D11969" s="34">
        <v>46082</v>
      </c>
      <c r="E11969">
        <v>462.95</v>
      </c>
      <c r="F11969" s="24">
        <v>8.56</v>
      </c>
      <c r="G11969" s="24">
        <f t="shared" si="186"/>
        <v>471.51</v>
      </c>
    </row>
    <row r="11970" spans="1:7" x14ac:dyDescent="0.25">
      <c r="A11970" t="s">
        <v>311</v>
      </c>
      <c r="B11970" t="s">
        <v>314</v>
      </c>
      <c r="C11970" t="s">
        <v>378</v>
      </c>
      <c r="D11970" s="34">
        <v>46082</v>
      </c>
      <c r="E11970">
        <v>462.95</v>
      </c>
      <c r="F11970" s="24">
        <v>8.56</v>
      </c>
      <c r="G11970" s="24">
        <f t="shared" si="186"/>
        <v>471.51</v>
      </c>
    </row>
    <row r="11971" spans="1:7" x14ac:dyDescent="0.25">
      <c r="A11971" t="s">
        <v>311</v>
      </c>
      <c r="B11971" t="s">
        <v>314</v>
      </c>
      <c r="C11971" t="s">
        <v>379</v>
      </c>
      <c r="D11971" s="34">
        <v>46082</v>
      </c>
      <c r="E11971">
        <v>461.44</v>
      </c>
      <c r="F11971" s="24">
        <v>8.5399999999999991</v>
      </c>
      <c r="G11971" s="24">
        <f t="shared" ref="G11971:G12034" si="187">SUM(E11971:F11971)</f>
        <v>469.98</v>
      </c>
    </row>
    <row r="11972" spans="1:7" x14ac:dyDescent="0.25">
      <c r="A11972" t="s">
        <v>311</v>
      </c>
      <c r="B11972" t="s">
        <v>314</v>
      </c>
      <c r="C11972" t="s">
        <v>380</v>
      </c>
      <c r="D11972" s="34">
        <v>46082</v>
      </c>
      <c r="E11972">
        <v>461.44</v>
      </c>
      <c r="F11972" s="24">
        <v>8.5399999999999991</v>
      </c>
      <c r="G11972" s="24">
        <f t="shared" si="187"/>
        <v>469.98</v>
      </c>
    </row>
    <row r="11973" spans="1:7" x14ac:dyDescent="0.25">
      <c r="A11973" t="s">
        <v>311</v>
      </c>
      <c r="B11973" t="s">
        <v>314</v>
      </c>
      <c r="C11973" t="s">
        <v>381</v>
      </c>
      <c r="D11973" s="34">
        <v>46082</v>
      </c>
      <c r="E11973">
        <v>461.44</v>
      </c>
      <c r="F11973" s="24">
        <v>8.5399999999999991</v>
      </c>
      <c r="G11973" s="24">
        <f t="shared" si="187"/>
        <v>469.98</v>
      </c>
    </row>
    <row r="11974" spans="1:7" x14ac:dyDescent="0.25">
      <c r="A11974" t="s">
        <v>311</v>
      </c>
      <c r="B11974" t="s">
        <v>314</v>
      </c>
      <c r="C11974" t="s">
        <v>382</v>
      </c>
      <c r="D11974" s="34">
        <v>46082</v>
      </c>
      <c r="E11974">
        <v>461.44</v>
      </c>
      <c r="F11974" s="24">
        <v>8.5399999999999991</v>
      </c>
      <c r="G11974" s="24">
        <f t="shared" si="187"/>
        <v>469.98</v>
      </c>
    </row>
    <row r="11975" spans="1:7" x14ac:dyDescent="0.25">
      <c r="A11975" t="s">
        <v>311</v>
      </c>
      <c r="B11975" t="s">
        <v>314</v>
      </c>
      <c r="C11975" t="s">
        <v>383</v>
      </c>
      <c r="D11975" s="34">
        <v>46082</v>
      </c>
      <c r="E11975">
        <v>461.44</v>
      </c>
      <c r="F11975" s="24">
        <v>8.5399999999999991</v>
      </c>
      <c r="G11975" s="24">
        <f t="shared" si="187"/>
        <v>469.98</v>
      </c>
    </row>
    <row r="11976" spans="1:7" x14ac:dyDescent="0.25">
      <c r="A11976" t="s">
        <v>311</v>
      </c>
      <c r="B11976" t="s">
        <v>314</v>
      </c>
      <c r="C11976" t="s">
        <v>384</v>
      </c>
      <c r="D11976" s="34">
        <v>46082</v>
      </c>
      <c r="E11976">
        <v>461.44</v>
      </c>
      <c r="F11976" s="24">
        <v>8.5399999999999991</v>
      </c>
      <c r="G11976" s="24">
        <f t="shared" si="187"/>
        <v>469.98</v>
      </c>
    </row>
    <row r="11977" spans="1:7" x14ac:dyDescent="0.25">
      <c r="A11977" t="s">
        <v>311</v>
      </c>
      <c r="B11977" t="s">
        <v>314</v>
      </c>
      <c r="C11977" t="s">
        <v>385</v>
      </c>
      <c r="D11977" s="34">
        <v>46082</v>
      </c>
      <c r="E11977">
        <v>461.44</v>
      </c>
      <c r="F11977" s="24">
        <v>8.5399999999999991</v>
      </c>
      <c r="G11977" s="24">
        <f t="shared" si="187"/>
        <v>469.98</v>
      </c>
    </row>
    <row r="11978" spans="1:7" x14ac:dyDescent="0.25">
      <c r="A11978" t="s">
        <v>311</v>
      </c>
      <c r="B11978" t="s">
        <v>314</v>
      </c>
      <c r="C11978" t="s">
        <v>386</v>
      </c>
      <c r="D11978" s="34">
        <v>46082</v>
      </c>
      <c r="E11978">
        <v>461.44</v>
      </c>
      <c r="F11978" s="24">
        <v>8.5399999999999991</v>
      </c>
      <c r="G11978" s="24">
        <f t="shared" si="187"/>
        <v>469.98</v>
      </c>
    </row>
    <row r="11979" spans="1:7" x14ac:dyDescent="0.25">
      <c r="A11979" t="s">
        <v>311</v>
      </c>
      <c r="B11979" t="s">
        <v>314</v>
      </c>
      <c r="C11979" t="s">
        <v>387</v>
      </c>
      <c r="D11979" s="34">
        <v>46082</v>
      </c>
      <c r="E11979">
        <v>461.44</v>
      </c>
      <c r="F11979" s="24">
        <v>8.5399999999999991</v>
      </c>
      <c r="G11979" s="24">
        <f t="shared" si="187"/>
        <v>469.98</v>
      </c>
    </row>
    <row r="11980" spans="1:7" x14ac:dyDescent="0.25">
      <c r="A11980" t="s">
        <v>311</v>
      </c>
      <c r="B11980" t="s">
        <v>314</v>
      </c>
      <c r="C11980" t="s">
        <v>388</v>
      </c>
      <c r="D11980" s="34">
        <v>46082</v>
      </c>
      <c r="E11980">
        <v>461.44</v>
      </c>
      <c r="F11980" s="24">
        <v>8.5399999999999991</v>
      </c>
      <c r="G11980" s="24">
        <f t="shared" si="187"/>
        <v>469.98</v>
      </c>
    </row>
    <row r="11981" spans="1:7" x14ac:dyDescent="0.25">
      <c r="A11981" t="s">
        <v>311</v>
      </c>
      <c r="B11981" t="s">
        <v>314</v>
      </c>
      <c r="C11981" t="s">
        <v>389</v>
      </c>
      <c r="D11981" s="34">
        <v>46082</v>
      </c>
      <c r="E11981">
        <v>461.44</v>
      </c>
      <c r="F11981" s="24">
        <v>8.5399999999999991</v>
      </c>
      <c r="G11981" s="24">
        <f t="shared" si="187"/>
        <v>469.98</v>
      </c>
    </row>
    <row r="11982" spans="1:7" x14ac:dyDescent="0.25">
      <c r="A11982" t="s">
        <v>311</v>
      </c>
      <c r="B11982" t="s">
        <v>314</v>
      </c>
      <c r="C11982" t="s">
        <v>390</v>
      </c>
      <c r="D11982" s="34">
        <v>46082</v>
      </c>
      <c r="E11982">
        <v>461.44</v>
      </c>
      <c r="F11982" s="24">
        <v>8.5399999999999991</v>
      </c>
      <c r="G11982" s="24">
        <f t="shared" si="187"/>
        <v>469.98</v>
      </c>
    </row>
    <row r="11983" spans="1:7" x14ac:dyDescent="0.25">
      <c r="A11983" t="s">
        <v>311</v>
      </c>
      <c r="B11983" t="s">
        <v>314</v>
      </c>
      <c r="C11983" t="s">
        <v>391</v>
      </c>
      <c r="D11983" s="34">
        <v>46082</v>
      </c>
      <c r="E11983">
        <v>461.44</v>
      </c>
      <c r="F11983" s="24">
        <v>8.5399999999999991</v>
      </c>
      <c r="G11983" s="24">
        <f t="shared" si="187"/>
        <v>469.98</v>
      </c>
    </row>
    <row r="11984" spans="1:7" x14ac:dyDescent="0.25">
      <c r="A11984" t="s">
        <v>311</v>
      </c>
      <c r="B11984" t="s">
        <v>314</v>
      </c>
      <c r="C11984" t="s">
        <v>392</v>
      </c>
      <c r="D11984" s="34">
        <v>46082</v>
      </c>
      <c r="E11984">
        <v>461.44</v>
      </c>
      <c r="F11984" s="24">
        <v>8.5399999999999991</v>
      </c>
      <c r="G11984" s="24">
        <f t="shared" si="187"/>
        <v>469.98</v>
      </c>
    </row>
    <row r="11985" spans="1:7" x14ac:dyDescent="0.25">
      <c r="A11985" t="s">
        <v>311</v>
      </c>
      <c r="B11985" t="s">
        <v>314</v>
      </c>
      <c r="C11985" t="s">
        <v>393</v>
      </c>
      <c r="D11985" s="34">
        <v>46082</v>
      </c>
      <c r="E11985">
        <v>461.44</v>
      </c>
      <c r="F11985" s="24">
        <v>8.5399999999999991</v>
      </c>
      <c r="G11985" s="24">
        <f t="shared" si="187"/>
        <v>469.98</v>
      </c>
    </row>
    <row r="11986" spans="1:7" x14ac:dyDescent="0.25">
      <c r="A11986" t="s">
        <v>311</v>
      </c>
      <c r="B11986" t="s">
        <v>314</v>
      </c>
      <c r="C11986" t="s">
        <v>394</v>
      </c>
      <c r="D11986" s="34">
        <v>46082</v>
      </c>
      <c r="E11986">
        <v>461.44</v>
      </c>
      <c r="F11986" s="24">
        <v>8.5399999999999991</v>
      </c>
      <c r="G11986" s="24">
        <f t="shared" si="187"/>
        <v>469.98</v>
      </c>
    </row>
    <row r="11987" spans="1:7" x14ac:dyDescent="0.25">
      <c r="A11987" t="s">
        <v>311</v>
      </c>
      <c r="B11987" t="s">
        <v>314</v>
      </c>
      <c r="C11987" t="s">
        <v>395</v>
      </c>
      <c r="D11987" s="34">
        <v>46082</v>
      </c>
      <c r="E11987">
        <v>461.44</v>
      </c>
      <c r="F11987" s="24">
        <v>8.5399999999999991</v>
      </c>
      <c r="G11987" s="24">
        <f t="shared" si="187"/>
        <v>469.98</v>
      </c>
    </row>
    <row r="11988" spans="1:7" x14ac:dyDescent="0.25">
      <c r="A11988" t="s">
        <v>311</v>
      </c>
      <c r="B11988" t="s">
        <v>314</v>
      </c>
      <c r="C11988" t="s">
        <v>396</v>
      </c>
      <c r="D11988" s="34">
        <v>46082</v>
      </c>
      <c r="E11988">
        <v>461.44</v>
      </c>
      <c r="F11988" s="24">
        <v>8.5399999999999991</v>
      </c>
      <c r="G11988" s="24">
        <f t="shared" si="187"/>
        <v>469.98</v>
      </c>
    </row>
    <row r="11989" spans="1:7" x14ac:dyDescent="0.25">
      <c r="A11989" t="s">
        <v>311</v>
      </c>
      <c r="B11989" t="s">
        <v>314</v>
      </c>
      <c r="C11989" t="s">
        <v>397</v>
      </c>
      <c r="D11989" s="34">
        <v>46082</v>
      </c>
      <c r="E11989">
        <v>461.44</v>
      </c>
      <c r="F11989" s="24">
        <v>8.5399999999999991</v>
      </c>
      <c r="G11989" s="24">
        <f t="shared" si="187"/>
        <v>469.98</v>
      </c>
    </row>
    <row r="11990" spans="1:7" x14ac:dyDescent="0.25">
      <c r="A11990" t="s">
        <v>311</v>
      </c>
      <c r="B11990" t="s">
        <v>314</v>
      </c>
      <c r="C11990" t="s">
        <v>398</v>
      </c>
      <c r="D11990" s="34">
        <v>46082</v>
      </c>
      <c r="E11990">
        <v>461.44</v>
      </c>
      <c r="F11990" s="24">
        <v>8.5399999999999991</v>
      </c>
      <c r="G11990" s="24">
        <f t="shared" si="187"/>
        <v>469.98</v>
      </c>
    </row>
    <row r="11991" spans="1:7" x14ac:dyDescent="0.25">
      <c r="A11991" t="s">
        <v>311</v>
      </c>
      <c r="B11991" t="s">
        <v>314</v>
      </c>
      <c r="C11991" t="s">
        <v>399</v>
      </c>
      <c r="D11991" s="34">
        <v>46082</v>
      </c>
      <c r="E11991">
        <v>461.44</v>
      </c>
      <c r="F11991" s="24">
        <v>8.5399999999999991</v>
      </c>
      <c r="G11991" s="24">
        <f t="shared" si="187"/>
        <v>469.98</v>
      </c>
    </row>
    <row r="11992" spans="1:7" x14ac:dyDescent="0.25">
      <c r="A11992" t="s">
        <v>311</v>
      </c>
      <c r="B11992" t="s">
        <v>314</v>
      </c>
      <c r="C11992" t="s">
        <v>400</v>
      </c>
      <c r="D11992" s="34">
        <v>46082</v>
      </c>
      <c r="E11992">
        <v>461.44</v>
      </c>
      <c r="F11992" s="24">
        <v>8.5399999999999991</v>
      </c>
      <c r="G11992" s="24">
        <f t="shared" si="187"/>
        <v>469.98</v>
      </c>
    </row>
    <row r="11993" spans="1:7" x14ac:dyDescent="0.25">
      <c r="A11993" t="s">
        <v>311</v>
      </c>
      <c r="B11993" t="s">
        <v>314</v>
      </c>
      <c r="C11993" t="s">
        <v>401</v>
      </c>
      <c r="D11993" s="34">
        <v>46082</v>
      </c>
      <c r="E11993">
        <v>461.44</v>
      </c>
      <c r="F11993" s="24">
        <v>8.5399999999999991</v>
      </c>
      <c r="G11993" s="24">
        <f t="shared" si="187"/>
        <v>469.98</v>
      </c>
    </row>
    <row r="11994" spans="1:7" x14ac:dyDescent="0.25">
      <c r="A11994" t="s">
        <v>311</v>
      </c>
      <c r="B11994" t="s">
        <v>314</v>
      </c>
      <c r="C11994" t="s">
        <v>402</v>
      </c>
      <c r="D11994" s="34">
        <v>46082</v>
      </c>
      <c r="E11994">
        <v>461.44</v>
      </c>
      <c r="F11994" s="24">
        <v>8.5399999999999991</v>
      </c>
      <c r="G11994" s="24">
        <f t="shared" si="187"/>
        <v>469.98</v>
      </c>
    </row>
    <row r="11995" spans="1:7" x14ac:dyDescent="0.25">
      <c r="A11995" t="s">
        <v>311</v>
      </c>
      <c r="B11995" t="s">
        <v>314</v>
      </c>
      <c r="C11995" t="s">
        <v>403</v>
      </c>
      <c r="D11995" s="34">
        <v>46082</v>
      </c>
      <c r="E11995">
        <v>461.44</v>
      </c>
      <c r="F11995" s="24">
        <v>8.5399999999999991</v>
      </c>
      <c r="G11995" s="24">
        <f t="shared" si="187"/>
        <v>469.98</v>
      </c>
    </row>
    <row r="11996" spans="1:7" x14ac:dyDescent="0.25">
      <c r="A11996" t="s">
        <v>311</v>
      </c>
      <c r="B11996" t="s">
        <v>314</v>
      </c>
      <c r="C11996" t="s">
        <v>404</v>
      </c>
      <c r="D11996" s="34">
        <v>46082</v>
      </c>
      <c r="E11996">
        <v>461.44</v>
      </c>
      <c r="F11996" s="24">
        <v>8.5399999999999991</v>
      </c>
      <c r="G11996" s="24">
        <f t="shared" si="187"/>
        <v>469.98</v>
      </c>
    </row>
    <row r="11997" spans="1:7" x14ac:dyDescent="0.25">
      <c r="A11997" t="s">
        <v>311</v>
      </c>
      <c r="B11997" t="s">
        <v>314</v>
      </c>
      <c r="C11997" t="s">
        <v>405</v>
      </c>
      <c r="D11997" s="34">
        <v>46082</v>
      </c>
      <c r="E11997">
        <v>461.44</v>
      </c>
      <c r="F11997" s="24">
        <v>8.5399999999999991</v>
      </c>
      <c r="G11997" s="24">
        <f t="shared" si="187"/>
        <v>469.98</v>
      </c>
    </row>
    <row r="11998" spans="1:7" x14ac:dyDescent="0.25">
      <c r="A11998" t="s">
        <v>311</v>
      </c>
      <c r="B11998" t="s">
        <v>314</v>
      </c>
      <c r="C11998" t="s">
        <v>406</v>
      </c>
      <c r="D11998" s="34">
        <v>46082</v>
      </c>
      <c r="E11998">
        <v>461.44</v>
      </c>
      <c r="F11998" s="24">
        <v>8.5399999999999991</v>
      </c>
      <c r="G11998" s="24">
        <f t="shared" si="187"/>
        <v>469.98</v>
      </c>
    </row>
    <row r="11999" spans="1:7" x14ac:dyDescent="0.25">
      <c r="A11999" t="s">
        <v>311</v>
      </c>
      <c r="B11999" t="s">
        <v>314</v>
      </c>
      <c r="C11999" t="s">
        <v>407</v>
      </c>
      <c r="D11999" s="34">
        <v>46082</v>
      </c>
      <c r="E11999">
        <v>461.44</v>
      </c>
      <c r="F11999" s="24">
        <v>8.5399999999999991</v>
      </c>
      <c r="G11999" s="24">
        <f t="shared" si="187"/>
        <v>469.98</v>
      </c>
    </row>
    <row r="12000" spans="1:7" x14ac:dyDescent="0.25">
      <c r="A12000" t="s">
        <v>311</v>
      </c>
      <c r="B12000" t="s">
        <v>314</v>
      </c>
      <c r="C12000" t="s">
        <v>408</v>
      </c>
      <c r="D12000" s="34">
        <v>46082</v>
      </c>
      <c r="E12000">
        <v>461.44</v>
      </c>
      <c r="F12000" s="24">
        <v>8.5399999999999991</v>
      </c>
      <c r="G12000" s="24">
        <f t="shared" si="187"/>
        <v>469.98</v>
      </c>
    </row>
    <row r="12001" spans="1:7" x14ac:dyDescent="0.25">
      <c r="A12001" t="s">
        <v>311</v>
      </c>
      <c r="B12001" t="s">
        <v>314</v>
      </c>
      <c r="C12001" t="s">
        <v>409</v>
      </c>
      <c r="D12001" s="34">
        <v>46082</v>
      </c>
      <c r="E12001">
        <v>461.44</v>
      </c>
      <c r="F12001" s="24">
        <v>8.5399999999999991</v>
      </c>
      <c r="G12001" s="24">
        <f t="shared" si="187"/>
        <v>469.98</v>
      </c>
    </row>
    <row r="12002" spans="1:7" x14ac:dyDescent="0.25">
      <c r="A12002" t="s">
        <v>311</v>
      </c>
      <c r="B12002" t="s">
        <v>314</v>
      </c>
      <c r="C12002" t="s">
        <v>410</v>
      </c>
      <c r="D12002" s="34">
        <v>46082</v>
      </c>
      <c r="E12002">
        <v>461.44</v>
      </c>
      <c r="F12002" s="24">
        <v>8.5399999999999991</v>
      </c>
      <c r="G12002" s="24">
        <f t="shared" si="187"/>
        <v>469.98</v>
      </c>
    </row>
    <row r="12003" spans="1:7" x14ac:dyDescent="0.25">
      <c r="A12003" t="s">
        <v>311</v>
      </c>
      <c r="B12003" t="s">
        <v>314</v>
      </c>
      <c r="C12003" t="s">
        <v>411</v>
      </c>
      <c r="D12003" s="34">
        <v>46082</v>
      </c>
      <c r="E12003">
        <v>461.44</v>
      </c>
      <c r="F12003" s="24">
        <v>8.5399999999999991</v>
      </c>
      <c r="G12003" s="24">
        <f t="shared" si="187"/>
        <v>469.98</v>
      </c>
    </row>
    <row r="12004" spans="1:7" x14ac:dyDescent="0.25">
      <c r="A12004" t="s">
        <v>311</v>
      </c>
      <c r="B12004" t="s">
        <v>314</v>
      </c>
      <c r="C12004" t="s">
        <v>412</v>
      </c>
      <c r="D12004" s="34">
        <v>46082</v>
      </c>
      <c r="E12004">
        <v>461.44</v>
      </c>
      <c r="F12004" s="24">
        <v>8.5399999999999991</v>
      </c>
      <c r="G12004" s="24">
        <f t="shared" si="187"/>
        <v>469.98</v>
      </c>
    </row>
    <row r="12005" spans="1:7" x14ac:dyDescent="0.25">
      <c r="A12005" t="s">
        <v>311</v>
      </c>
      <c r="B12005" t="s">
        <v>314</v>
      </c>
      <c r="C12005" t="s">
        <v>413</v>
      </c>
      <c r="D12005" s="34">
        <v>46082</v>
      </c>
      <c r="E12005">
        <v>461.44</v>
      </c>
      <c r="F12005" s="24">
        <v>8.5399999999999991</v>
      </c>
      <c r="G12005" s="24">
        <f t="shared" si="187"/>
        <v>469.98</v>
      </c>
    </row>
    <row r="12006" spans="1:7" x14ac:dyDescent="0.25">
      <c r="A12006" t="s">
        <v>311</v>
      </c>
      <c r="B12006" t="s">
        <v>314</v>
      </c>
      <c r="C12006" t="s">
        <v>414</v>
      </c>
      <c r="D12006" s="34">
        <v>46082</v>
      </c>
      <c r="E12006">
        <v>461.44</v>
      </c>
      <c r="F12006" s="24">
        <v>8.5399999999999991</v>
      </c>
      <c r="G12006" s="24">
        <f t="shared" si="187"/>
        <v>469.98</v>
      </c>
    </row>
    <row r="12007" spans="1:7" x14ac:dyDescent="0.25">
      <c r="A12007" t="s">
        <v>311</v>
      </c>
      <c r="B12007" t="s">
        <v>314</v>
      </c>
      <c r="C12007" t="s">
        <v>415</v>
      </c>
      <c r="D12007" s="34">
        <v>46082</v>
      </c>
      <c r="E12007">
        <v>461.44</v>
      </c>
      <c r="F12007" s="24">
        <v>8.5399999999999991</v>
      </c>
      <c r="G12007" s="24">
        <f t="shared" si="187"/>
        <v>469.98</v>
      </c>
    </row>
    <row r="12008" spans="1:7" x14ac:dyDescent="0.25">
      <c r="A12008" t="s">
        <v>311</v>
      </c>
      <c r="B12008" t="s">
        <v>314</v>
      </c>
      <c r="C12008" t="s">
        <v>416</v>
      </c>
      <c r="D12008" s="34">
        <v>46082</v>
      </c>
      <c r="E12008">
        <v>461.44</v>
      </c>
      <c r="F12008" s="24">
        <v>8.5399999999999991</v>
      </c>
      <c r="G12008" s="24">
        <f t="shared" si="187"/>
        <v>469.98</v>
      </c>
    </row>
    <row r="12009" spans="1:7" x14ac:dyDescent="0.25">
      <c r="A12009" t="s">
        <v>311</v>
      </c>
      <c r="B12009" t="s">
        <v>314</v>
      </c>
      <c r="C12009" t="s">
        <v>417</v>
      </c>
      <c r="D12009" s="34">
        <v>46082</v>
      </c>
      <c r="E12009">
        <v>461.44</v>
      </c>
      <c r="F12009" s="24">
        <v>8.5399999999999991</v>
      </c>
      <c r="G12009" s="24">
        <f t="shared" si="187"/>
        <v>469.98</v>
      </c>
    </row>
    <row r="12010" spans="1:7" x14ac:dyDescent="0.25">
      <c r="A12010" t="s">
        <v>311</v>
      </c>
      <c r="B12010" t="s">
        <v>314</v>
      </c>
      <c r="C12010" t="s">
        <v>418</v>
      </c>
      <c r="D12010" s="34">
        <v>46082</v>
      </c>
      <c r="E12010">
        <v>461.44</v>
      </c>
      <c r="F12010" s="24">
        <v>8.5399999999999991</v>
      </c>
      <c r="G12010" s="24">
        <f t="shared" si="187"/>
        <v>469.98</v>
      </c>
    </row>
    <row r="12011" spans="1:7" x14ac:dyDescent="0.25">
      <c r="A12011" t="s">
        <v>311</v>
      </c>
      <c r="B12011" t="s">
        <v>314</v>
      </c>
      <c r="C12011" t="s">
        <v>419</v>
      </c>
      <c r="D12011" s="34">
        <v>46082</v>
      </c>
      <c r="E12011">
        <v>461.44</v>
      </c>
      <c r="F12011" s="24">
        <v>8.5399999999999991</v>
      </c>
      <c r="G12011" s="24">
        <f t="shared" si="187"/>
        <v>469.98</v>
      </c>
    </row>
    <row r="12012" spans="1:7" x14ac:dyDescent="0.25">
      <c r="A12012" t="s">
        <v>311</v>
      </c>
      <c r="B12012" t="s">
        <v>314</v>
      </c>
      <c r="C12012" t="s">
        <v>420</v>
      </c>
      <c r="D12012" s="34">
        <v>46082</v>
      </c>
      <c r="E12012">
        <v>461.44</v>
      </c>
      <c r="F12012" s="24">
        <v>8.5399999999999991</v>
      </c>
      <c r="G12012" s="24">
        <f t="shared" si="187"/>
        <v>469.98</v>
      </c>
    </row>
    <row r="12013" spans="1:7" x14ac:dyDescent="0.25">
      <c r="A12013" t="s">
        <v>311</v>
      </c>
      <c r="B12013" t="s">
        <v>314</v>
      </c>
      <c r="C12013" t="s">
        <v>421</v>
      </c>
      <c r="D12013" s="34">
        <v>46082</v>
      </c>
      <c r="E12013">
        <v>461.44</v>
      </c>
      <c r="F12013" s="24">
        <v>8.5399999999999991</v>
      </c>
      <c r="G12013" s="24">
        <f t="shared" si="187"/>
        <v>469.98</v>
      </c>
    </row>
    <row r="12014" spans="1:7" x14ac:dyDescent="0.25">
      <c r="A12014" t="s">
        <v>311</v>
      </c>
      <c r="B12014" t="s">
        <v>314</v>
      </c>
      <c r="C12014" t="s">
        <v>422</v>
      </c>
      <c r="D12014" s="34">
        <v>46082</v>
      </c>
      <c r="E12014">
        <v>461.44</v>
      </c>
      <c r="F12014" s="24">
        <v>8.5399999999999991</v>
      </c>
      <c r="G12014" s="24">
        <f t="shared" si="187"/>
        <v>469.98</v>
      </c>
    </row>
    <row r="12015" spans="1:7" x14ac:dyDescent="0.25">
      <c r="A12015" t="s">
        <v>311</v>
      </c>
      <c r="B12015" t="s">
        <v>314</v>
      </c>
      <c r="C12015" t="s">
        <v>423</v>
      </c>
      <c r="D12015" s="34">
        <v>46082</v>
      </c>
      <c r="E12015">
        <v>461.44</v>
      </c>
      <c r="F12015" s="24">
        <v>8.5399999999999991</v>
      </c>
      <c r="G12015" s="24">
        <f t="shared" si="187"/>
        <v>469.98</v>
      </c>
    </row>
    <row r="12016" spans="1:7" x14ac:dyDescent="0.25">
      <c r="A12016" t="s">
        <v>311</v>
      </c>
      <c r="B12016" t="s">
        <v>314</v>
      </c>
      <c r="C12016" t="s">
        <v>424</v>
      </c>
      <c r="D12016" s="34">
        <v>46082</v>
      </c>
      <c r="E12016">
        <v>461.44</v>
      </c>
      <c r="F12016" s="24">
        <v>8.5399999999999991</v>
      </c>
      <c r="G12016" s="24">
        <f t="shared" si="187"/>
        <v>469.98</v>
      </c>
    </row>
    <row r="12017" spans="1:7" x14ac:dyDescent="0.25">
      <c r="A12017" t="s">
        <v>311</v>
      </c>
      <c r="B12017" t="s">
        <v>314</v>
      </c>
      <c r="C12017" t="s">
        <v>425</v>
      </c>
      <c r="D12017" s="34">
        <v>46082</v>
      </c>
      <c r="E12017">
        <v>461.44</v>
      </c>
      <c r="F12017" s="24">
        <v>8.5399999999999991</v>
      </c>
      <c r="G12017" s="24">
        <f t="shared" si="187"/>
        <v>469.98</v>
      </c>
    </row>
    <row r="12018" spans="1:7" x14ac:dyDescent="0.25">
      <c r="A12018" t="s">
        <v>311</v>
      </c>
      <c r="B12018" t="s">
        <v>314</v>
      </c>
      <c r="C12018" t="s">
        <v>426</v>
      </c>
      <c r="D12018" s="34">
        <v>46082</v>
      </c>
      <c r="E12018">
        <v>462.95</v>
      </c>
      <c r="F12018" s="24">
        <v>8.56</v>
      </c>
      <c r="G12018" s="24">
        <f t="shared" si="187"/>
        <v>471.51</v>
      </c>
    </row>
    <row r="12019" spans="1:7" x14ac:dyDescent="0.25">
      <c r="A12019" t="s">
        <v>311</v>
      </c>
      <c r="B12019" t="s">
        <v>314</v>
      </c>
      <c r="C12019" t="s">
        <v>427</v>
      </c>
      <c r="D12019" s="34">
        <v>46082</v>
      </c>
      <c r="E12019">
        <v>461.44</v>
      </c>
      <c r="F12019" s="24">
        <v>8.5399999999999991</v>
      </c>
      <c r="G12019" s="24">
        <f t="shared" si="187"/>
        <v>469.98</v>
      </c>
    </row>
    <row r="12020" spans="1:7" x14ac:dyDescent="0.25">
      <c r="A12020" t="s">
        <v>311</v>
      </c>
      <c r="B12020" t="s">
        <v>314</v>
      </c>
      <c r="C12020" t="s">
        <v>428</v>
      </c>
      <c r="D12020" s="34">
        <v>46082</v>
      </c>
      <c r="E12020">
        <v>461.44</v>
      </c>
      <c r="F12020" s="24">
        <v>8.5399999999999991</v>
      </c>
      <c r="G12020" s="24">
        <f t="shared" si="187"/>
        <v>469.98</v>
      </c>
    </row>
    <row r="12021" spans="1:7" x14ac:dyDescent="0.25">
      <c r="A12021" t="s">
        <v>311</v>
      </c>
      <c r="B12021" t="s">
        <v>314</v>
      </c>
      <c r="C12021" t="s">
        <v>429</v>
      </c>
      <c r="D12021" s="34">
        <v>46082</v>
      </c>
      <c r="E12021">
        <v>461.44</v>
      </c>
      <c r="F12021" s="24">
        <v>8.5399999999999991</v>
      </c>
      <c r="G12021" s="24">
        <f t="shared" si="187"/>
        <v>469.98</v>
      </c>
    </row>
    <row r="12022" spans="1:7" x14ac:dyDescent="0.25">
      <c r="A12022" t="s">
        <v>311</v>
      </c>
      <c r="B12022" t="s">
        <v>314</v>
      </c>
      <c r="C12022" t="s">
        <v>430</v>
      </c>
      <c r="D12022" s="34">
        <v>46082</v>
      </c>
      <c r="E12022">
        <v>462.95</v>
      </c>
      <c r="F12022" s="24">
        <v>8.56</v>
      </c>
      <c r="G12022" s="24">
        <f t="shared" si="187"/>
        <v>471.51</v>
      </c>
    </row>
    <row r="12023" spans="1:7" x14ac:dyDescent="0.25">
      <c r="A12023" t="s">
        <v>311</v>
      </c>
      <c r="B12023" t="s">
        <v>314</v>
      </c>
      <c r="C12023" t="s">
        <v>431</v>
      </c>
      <c r="D12023" s="34">
        <v>46082</v>
      </c>
      <c r="E12023">
        <v>462.95</v>
      </c>
      <c r="F12023" s="24">
        <v>8.56</v>
      </c>
      <c r="G12023" s="24">
        <f t="shared" si="187"/>
        <v>471.51</v>
      </c>
    </row>
    <row r="12024" spans="1:7" x14ac:dyDescent="0.25">
      <c r="A12024" t="s">
        <v>311</v>
      </c>
      <c r="B12024" t="s">
        <v>314</v>
      </c>
      <c r="C12024" t="s">
        <v>432</v>
      </c>
      <c r="D12024" s="34">
        <v>46082</v>
      </c>
      <c r="E12024">
        <v>462.95</v>
      </c>
      <c r="F12024" s="24">
        <v>8.56</v>
      </c>
      <c r="G12024" s="24">
        <f t="shared" si="187"/>
        <v>471.51</v>
      </c>
    </row>
    <row r="12025" spans="1:7" x14ac:dyDescent="0.25">
      <c r="A12025" t="s">
        <v>311</v>
      </c>
      <c r="B12025" t="s">
        <v>314</v>
      </c>
      <c r="C12025" t="s">
        <v>433</v>
      </c>
      <c r="D12025" s="34">
        <v>46082</v>
      </c>
      <c r="E12025">
        <v>462.95</v>
      </c>
      <c r="F12025" s="24">
        <v>8.56</v>
      </c>
      <c r="G12025" s="24">
        <f t="shared" si="187"/>
        <v>471.51</v>
      </c>
    </row>
    <row r="12026" spans="1:7" x14ac:dyDescent="0.25">
      <c r="A12026" t="s">
        <v>311</v>
      </c>
      <c r="B12026" t="s">
        <v>314</v>
      </c>
      <c r="C12026" t="s">
        <v>434</v>
      </c>
      <c r="D12026" s="34">
        <v>46082</v>
      </c>
      <c r="E12026">
        <v>462.95</v>
      </c>
      <c r="F12026" s="24">
        <v>8.56</v>
      </c>
      <c r="G12026" s="24">
        <f t="shared" si="187"/>
        <v>471.51</v>
      </c>
    </row>
    <row r="12027" spans="1:7" x14ac:dyDescent="0.25">
      <c r="A12027" t="s">
        <v>311</v>
      </c>
      <c r="B12027" t="s">
        <v>314</v>
      </c>
      <c r="C12027" t="s">
        <v>435</v>
      </c>
      <c r="D12027" s="34">
        <v>46082</v>
      </c>
      <c r="E12027">
        <v>462.95</v>
      </c>
      <c r="F12027" s="24">
        <v>8.56</v>
      </c>
      <c r="G12027" s="24">
        <f t="shared" si="187"/>
        <v>471.51</v>
      </c>
    </row>
    <row r="12028" spans="1:7" x14ac:dyDescent="0.25">
      <c r="A12028" t="s">
        <v>311</v>
      </c>
      <c r="B12028" t="s">
        <v>314</v>
      </c>
      <c r="C12028" t="s">
        <v>436</v>
      </c>
      <c r="D12028" s="34">
        <v>46082</v>
      </c>
      <c r="E12028">
        <v>462.95</v>
      </c>
      <c r="F12028" s="24">
        <v>8.56</v>
      </c>
      <c r="G12028" s="24">
        <f t="shared" si="187"/>
        <v>471.51</v>
      </c>
    </row>
    <row r="12029" spans="1:7" x14ac:dyDescent="0.25">
      <c r="A12029" t="s">
        <v>311</v>
      </c>
      <c r="B12029" t="s">
        <v>314</v>
      </c>
      <c r="C12029" t="s">
        <v>437</v>
      </c>
      <c r="D12029" s="34">
        <v>46082</v>
      </c>
      <c r="E12029">
        <v>462.95</v>
      </c>
      <c r="F12029" s="24">
        <v>8.56</v>
      </c>
      <c r="G12029" s="24">
        <f t="shared" si="187"/>
        <v>471.51</v>
      </c>
    </row>
    <row r="12030" spans="1:7" x14ac:dyDescent="0.25">
      <c r="A12030" t="s">
        <v>311</v>
      </c>
      <c r="B12030" t="s">
        <v>314</v>
      </c>
      <c r="C12030" t="s">
        <v>438</v>
      </c>
      <c r="D12030" s="34">
        <v>46082</v>
      </c>
      <c r="E12030">
        <v>462.95</v>
      </c>
      <c r="F12030" s="24">
        <v>8.56</v>
      </c>
      <c r="G12030" s="24">
        <f t="shared" si="187"/>
        <v>471.51</v>
      </c>
    </row>
    <row r="12031" spans="1:7" x14ac:dyDescent="0.25">
      <c r="A12031" t="s">
        <v>311</v>
      </c>
      <c r="B12031" t="s">
        <v>314</v>
      </c>
      <c r="C12031" t="s">
        <v>439</v>
      </c>
      <c r="D12031" s="34">
        <v>46082</v>
      </c>
      <c r="E12031">
        <v>462.95</v>
      </c>
      <c r="F12031" s="24">
        <v>8.56</v>
      </c>
      <c r="G12031" s="24">
        <f t="shared" si="187"/>
        <v>471.51</v>
      </c>
    </row>
    <row r="12032" spans="1:7" x14ac:dyDescent="0.25">
      <c r="A12032" t="s">
        <v>311</v>
      </c>
      <c r="B12032" t="s">
        <v>314</v>
      </c>
      <c r="C12032" t="s">
        <v>440</v>
      </c>
      <c r="D12032" s="34">
        <v>46082</v>
      </c>
      <c r="E12032">
        <v>462.95</v>
      </c>
      <c r="F12032" s="24">
        <v>8.56</v>
      </c>
      <c r="G12032" s="24">
        <f t="shared" si="187"/>
        <v>471.51</v>
      </c>
    </row>
    <row r="12033" spans="1:7" x14ac:dyDescent="0.25">
      <c r="A12033" t="s">
        <v>311</v>
      </c>
      <c r="B12033" t="s">
        <v>314</v>
      </c>
      <c r="C12033" t="s">
        <v>441</v>
      </c>
      <c r="D12033" s="34">
        <v>46082</v>
      </c>
      <c r="E12033">
        <v>462.95</v>
      </c>
      <c r="F12033" s="24">
        <v>8.56</v>
      </c>
      <c r="G12033" s="24">
        <f t="shared" si="187"/>
        <v>471.51</v>
      </c>
    </row>
    <row r="12034" spans="1:7" x14ac:dyDescent="0.25">
      <c r="A12034" t="s">
        <v>311</v>
      </c>
      <c r="B12034" t="s">
        <v>314</v>
      </c>
      <c r="C12034" t="s">
        <v>442</v>
      </c>
      <c r="D12034" s="34">
        <v>46082</v>
      </c>
      <c r="E12034">
        <v>462.95</v>
      </c>
      <c r="F12034" s="24">
        <v>8.56</v>
      </c>
      <c r="G12034" s="24">
        <f t="shared" si="187"/>
        <v>471.51</v>
      </c>
    </row>
    <row r="12035" spans="1:7" x14ac:dyDescent="0.25">
      <c r="A12035" t="s">
        <v>311</v>
      </c>
      <c r="B12035" t="s">
        <v>314</v>
      </c>
      <c r="C12035" t="s">
        <v>443</v>
      </c>
      <c r="D12035" s="34">
        <v>46082</v>
      </c>
      <c r="E12035">
        <v>462.95</v>
      </c>
      <c r="F12035" s="24">
        <v>8.56</v>
      </c>
      <c r="G12035" s="24">
        <f t="shared" ref="G12035:G12098" si="188">SUM(E12035:F12035)</f>
        <v>471.51</v>
      </c>
    </row>
    <row r="12036" spans="1:7" x14ac:dyDescent="0.25">
      <c r="A12036" t="s">
        <v>311</v>
      </c>
      <c r="B12036" t="s">
        <v>314</v>
      </c>
      <c r="C12036" t="s">
        <v>444</v>
      </c>
      <c r="D12036" s="34">
        <v>46082</v>
      </c>
      <c r="E12036">
        <v>462.95</v>
      </c>
      <c r="F12036" s="24">
        <v>8.56</v>
      </c>
      <c r="G12036" s="24">
        <f t="shared" si="188"/>
        <v>471.51</v>
      </c>
    </row>
    <row r="12037" spans="1:7" x14ac:dyDescent="0.25">
      <c r="A12037" t="s">
        <v>311</v>
      </c>
      <c r="B12037" t="s">
        <v>314</v>
      </c>
      <c r="C12037" t="s">
        <v>445</v>
      </c>
      <c r="D12037" s="34">
        <v>46082</v>
      </c>
      <c r="E12037">
        <v>462.95</v>
      </c>
      <c r="F12037" s="24">
        <v>8.56</v>
      </c>
      <c r="G12037" s="24">
        <f t="shared" si="188"/>
        <v>471.51</v>
      </c>
    </row>
    <row r="12038" spans="1:7" x14ac:dyDescent="0.25">
      <c r="A12038" t="s">
        <v>311</v>
      </c>
      <c r="B12038" t="s">
        <v>314</v>
      </c>
      <c r="C12038" t="s">
        <v>446</v>
      </c>
      <c r="D12038" s="34">
        <v>46082</v>
      </c>
      <c r="E12038">
        <v>462.95</v>
      </c>
      <c r="F12038" s="24">
        <v>8.56</v>
      </c>
      <c r="G12038" s="24">
        <f t="shared" si="188"/>
        <v>471.51</v>
      </c>
    </row>
    <row r="12039" spans="1:7" x14ac:dyDescent="0.25">
      <c r="A12039" t="s">
        <v>311</v>
      </c>
      <c r="B12039" t="s">
        <v>314</v>
      </c>
      <c r="C12039" t="s">
        <v>447</v>
      </c>
      <c r="D12039" s="34">
        <v>46082</v>
      </c>
      <c r="E12039">
        <v>462.95</v>
      </c>
      <c r="F12039" s="24">
        <v>8.56</v>
      </c>
      <c r="G12039" s="24">
        <f t="shared" si="188"/>
        <v>471.51</v>
      </c>
    </row>
    <row r="12040" spans="1:7" x14ac:dyDescent="0.25">
      <c r="A12040" t="s">
        <v>311</v>
      </c>
      <c r="B12040" t="s">
        <v>314</v>
      </c>
      <c r="C12040" t="s">
        <v>448</v>
      </c>
      <c r="D12040" s="34">
        <v>46082</v>
      </c>
      <c r="E12040">
        <v>462.95</v>
      </c>
      <c r="F12040" s="24">
        <v>8.56</v>
      </c>
      <c r="G12040" s="24">
        <f t="shared" si="188"/>
        <v>471.51</v>
      </c>
    </row>
    <row r="12041" spans="1:7" x14ac:dyDescent="0.25">
      <c r="A12041" t="s">
        <v>311</v>
      </c>
      <c r="B12041" t="s">
        <v>314</v>
      </c>
      <c r="C12041" t="s">
        <v>449</v>
      </c>
      <c r="D12041" s="34">
        <v>46082</v>
      </c>
      <c r="E12041">
        <v>462.95</v>
      </c>
      <c r="F12041" s="24">
        <v>8.56</v>
      </c>
      <c r="G12041" s="24">
        <f t="shared" si="188"/>
        <v>471.51</v>
      </c>
    </row>
    <row r="12042" spans="1:7" x14ac:dyDescent="0.25">
      <c r="A12042" t="s">
        <v>311</v>
      </c>
      <c r="B12042" t="s">
        <v>314</v>
      </c>
      <c r="C12042" t="s">
        <v>450</v>
      </c>
      <c r="D12042" s="34">
        <v>46082</v>
      </c>
      <c r="E12042">
        <v>462.95</v>
      </c>
      <c r="F12042" s="24">
        <v>8.56</v>
      </c>
      <c r="G12042" s="24">
        <f t="shared" si="188"/>
        <v>471.51</v>
      </c>
    </row>
    <row r="12043" spans="1:7" x14ac:dyDescent="0.25">
      <c r="A12043" t="s">
        <v>311</v>
      </c>
      <c r="B12043" t="s">
        <v>314</v>
      </c>
      <c r="C12043" t="s">
        <v>451</v>
      </c>
      <c r="D12043" s="34">
        <v>46082</v>
      </c>
      <c r="E12043">
        <v>462.95</v>
      </c>
      <c r="F12043" s="24">
        <v>8.56</v>
      </c>
      <c r="G12043" s="24">
        <f t="shared" si="188"/>
        <v>471.51</v>
      </c>
    </row>
    <row r="12044" spans="1:7" x14ac:dyDescent="0.25">
      <c r="A12044" t="s">
        <v>311</v>
      </c>
      <c r="B12044" t="s">
        <v>314</v>
      </c>
      <c r="C12044" t="s">
        <v>452</v>
      </c>
      <c r="D12044" s="34">
        <v>46082</v>
      </c>
      <c r="E12044">
        <v>462.95</v>
      </c>
      <c r="F12044" s="24">
        <v>8.56</v>
      </c>
      <c r="G12044" s="24">
        <f t="shared" si="188"/>
        <v>471.51</v>
      </c>
    </row>
    <row r="12045" spans="1:7" x14ac:dyDescent="0.25">
      <c r="A12045" t="s">
        <v>311</v>
      </c>
      <c r="B12045" t="s">
        <v>314</v>
      </c>
      <c r="C12045" t="s">
        <v>453</v>
      </c>
      <c r="D12045" s="34">
        <v>46082</v>
      </c>
      <c r="E12045">
        <v>462.95</v>
      </c>
      <c r="F12045" s="24">
        <v>8.56</v>
      </c>
      <c r="G12045" s="24">
        <f t="shared" si="188"/>
        <v>471.51</v>
      </c>
    </row>
    <row r="12046" spans="1:7" x14ac:dyDescent="0.25">
      <c r="A12046" t="s">
        <v>311</v>
      </c>
      <c r="B12046" t="s">
        <v>314</v>
      </c>
      <c r="C12046" t="s">
        <v>454</v>
      </c>
      <c r="D12046" s="34">
        <v>46082</v>
      </c>
      <c r="E12046">
        <v>462.95</v>
      </c>
      <c r="F12046" s="24">
        <v>8.56</v>
      </c>
      <c r="G12046" s="24">
        <f t="shared" si="188"/>
        <v>471.51</v>
      </c>
    </row>
    <row r="12047" spans="1:7" x14ac:dyDescent="0.25">
      <c r="A12047" t="s">
        <v>311</v>
      </c>
      <c r="B12047" t="s">
        <v>314</v>
      </c>
      <c r="C12047" t="s">
        <v>455</v>
      </c>
      <c r="D12047" s="34">
        <v>46082</v>
      </c>
      <c r="E12047">
        <v>462.95</v>
      </c>
      <c r="F12047" s="24">
        <v>8.56</v>
      </c>
      <c r="G12047" s="24">
        <f t="shared" si="188"/>
        <v>471.51</v>
      </c>
    </row>
    <row r="12048" spans="1:7" x14ac:dyDescent="0.25">
      <c r="A12048" t="s">
        <v>311</v>
      </c>
      <c r="B12048" t="s">
        <v>314</v>
      </c>
      <c r="C12048" t="s">
        <v>456</v>
      </c>
      <c r="D12048" s="34">
        <v>46082</v>
      </c>
      <c r="E12048">
        <v>462.95</v>
      </c>
      <c r="F12048" s="24">
        <v>8.56</v>
      </c>
      <c r="G12048" s="24">
        <f t="shared" si="188"/>
        <v>471.51</v>
      </c>
    </row>
    <row r="12049" spans="1:7" x14ac:dyDescent="0.25">
      <c r="A12049" t="s">
        <v>311</v>
      </c>
      <c r="B12049" t="s">
        <v>314</v>
      </c>
      <c r="C12049" t="s">
        <v>457</v>
      </c>
      <c r="D12049" s="34">
        <v>46082</v>
      </c>
      <c r="E12049">
        <v>462.95</v>
      </c>
      <c r="F12049" s="24">
        <v>8.56</v>
      </c>
      <c r="G12049" s="24">
        <f t="shared" si="188"/>
        <v>471.51</v>
      </c>
    </row>
    <row r="12050" spans="1:7" x14ac:dyDescent="0.25">
      <c r="A12050" t="s">
        <v>311</v>
      </c>
      <c r="B12050" t="s">
        <v>314</v>
      </c>
      <c r="C12050" t="s">
        <v>458</v>
      </c>
      <c r="D12050" s="34">
        <v>46082</v>
      </c>
      <c r="E12050">
        <v>462.95</v>
      </c>
      <c r="F12050" s="24">
        <v>8.56</v>
      </c>
      <c r="G12050" s="24">
        <f t="shared" si="188"/>
        <v>471.51</v>
      </c>
    </row>
    <row r="12051" spans="1:7" x14ac:dyDescent="0.25">
      <c r="A12051" t="s">
        <v>311</v>
      </c>
      <c r="B12051" t="s">
        <v>314</v>
      </c>
      <c r="C12051" t="s">
        <v>459</v>
      </c>
      <c r="D12051" s="34">
        <v>46082</v>
      </c>
      <c r="E12051">
        <v>462.95</v>
      </c>
      <c r="F12051" s="24">
        <v>8.56</v>
      </c>
      <c r="G12051" s="24">
        <f t="shared" si="188"/>
        <v>471.51</v>
      </c>
    </row>
    <row r="12052" spans="1:7" x14ac:dyDescent="0.25">
      <c r="A12052" t="s">
        <v>311</v>
      </c>
      <c r="B12052" t="s">
        <v>314</v>
      </c>
      <c r="C12052" t="s">
        <v>460</v>
      </c>
      <c r="D12052" s="34">
        <v>46082</v>
      </c>
      <c r="E12052">
        <v>462.95</v>
      </c>
      <c r="F12052" s="24">
        <v>8.56</v>
      </c>
      <c r="G12052" s="24">
        <f t="shared" si="188"/>
        <v>471.51</v>
      </c>
    </row>
    <row r="12053" spans="1:7" x14ac:dyDescent="0.25">
      <c r="A12053" t="s">
        <v>311</v>
      </c>
      <c r="B12053" t="s">
        <v>314</v>
      </c>
      <c r="C12053" t="s">
        <v>461</v>
      </c>
      <c r="D12053" s="34">
        <v>46082</v>
      </c>
      <c r="E12053">
        <v>462.95</v>
      </c>
      <c r="F12053" s="24">
        <v>8.56</v>
      </c>
      <c r="G12053" s="24">
        <f t="shared" si="188"/>
        <v>471.51</v>
      </c>
    </row>
    <row r="12054" spans="1:7" x14ac:dyDescent="0.25">
      <c r="A12054" t="s">
        <v>311</v>
      </c>
      <c r="B12054" t="s">
        <v>314</v>
      </c>
      <c r="C12054" t="s">
        <v>462</v>
      </c>
      <c r="D12054" s="34">
        <v>46082</v>
      </c>
      <c r="E12054">
        <v>462.95</v>
      </c>
      <c r="F12054" s="24">
        <v>8.56</v>
      </c>
      <c r="G12054" s="24">
        <f t="shared" si="188"/>
        <v>471.51</v>
      </c>
    </row>
    <row r="12055" spans="1:7" x14ac:dyDescent="0.25">
      <c r="A12055" t="s">
        <v>311</v>
      </c>
      <c r="B12055" t="s">
        <v>314</v>
      </c>
      <c r="C12055" t="s">
        <v>463</v>
      </c>
      <c r="D12055" s="34">
        <v>46082</v>
      </c>
      <c r="E12055">
        <v>462.95</v>
      </c>
      <c r="F12055" s="24">
        <v>8.56</v>
      </c>
      <c r="G12055" s="24">
        <f t="shared" si="188"/>
        <v>471.51</v>
      </c>
    </row>
    <row r="12056" spans="1:7" x14ac:dyDescent="0.25">
      <c r="A12056" t="s">
        <v>311</v>
      </c>
      <c r="B12056" t="s">
        <v>314</v>
      </c>
      <c r="C12056" t="s">
        <v>464</v>
      </c>
      <c r="D12056" s="34">
        <v>46082</v>
      </c>
      <c r="E12056">
        <v>462.95</v>
      </c>
      <c r="F12056" s="24">
        <v>8.56</v>
      </c>
      <c r="G12056" s="24">
        <f t="shared" si="188"/>
        <v>471.51</v>
      </c>
    </row>
    <row r="12057" spans="1:7" x14ac:dyDescent="0.25">
      <c r="A12057" t="s">
        <v>311</v>
      </c>
      <c r="B12057" t="s">
        <v>314</v>
      </c>
      <c r="C12057" t="s">
        <v>465</v>
      </c>
      <c r="D12057" s="34">
        <v>46082</v>
      </c>
      <c r="E12057">
        <v>462.95</v>
      </c>
      <c r="F12057" s="24">
        <v>8.56</v>
      </c>
      <c r="G12057" s="24">
        <f t="shared" si="188"/>
        <v>471.51</v>
      </c>
    </row>
    <row r="12058" spans="1:7" x14ac:dyDescent="0.25">
      <c r="A12058" t="s">
        <v>311</v>
      </c>
      <c r="B12058" t="s">
        <v>314</v>
      </c>
      <c r="C12058" t="s">
        <v>466</v>
      </c>
      <c r="D12058" s="34">
        <v>46082</v>
      </c>
      <c r="E12058">
        <v>462.95</v>
      </c>
      <c r="F12058" s="24">
        <v>8.56</v>
      </c>
      <c r="G12058" s="24">
        <f t="shared" si="188"/>
        <v>471.51</v>
      </c>
    </row>
    <row r="12059" spans="1:7" x14ac:dyDescent="0.25">
      <c r="A12059" t="s">
        <v>311</v>
      </c>
      <c r="B12059" t="s">
        <v>314</v>
      </c>
      <c r="C12059" t="s">
        <v>467</v>
      </c>
      <c r="D12059" s="34">
        <v>46082</v>
      </c>
      <c r="E12059">
        <v>462.95</v>
      </c>
      <c r="F12059" s="24">
        <v>8.56</v>
      </c>
      <c r="G12059" s="24">
        <f t="shared" si="188"/>
        <v>471.51</v>
      </c>
    </row>
    <row r="12060" spans="1:7" x14ac:dyDescent="0.25">
      <c r="A12060" t="s">
        <v>311</v>
      </c>
      <c r="B12060" t="s">
        <v>314</v>
      </c>
      <c r="C12060" t="s">
        <v>468</v>
      </c>
      <c r="D12060" s="34">
        <v>46082</v>
      </c>
      <c r="E12060">
        <v>462.95</v>
      </c>
      <c r="F12060" s="24">
        <v>8.56</v>
      </c>
      <c r="G12060" s="24">
        <f t="shared" si="188"/>
        <v>471.51</v>
      </c>
    </row>
    <row r="12061" spans="1:7" x14ac:dyDescent="0.25">
      <c r="A12061" t="s">
        <v>311</v>
      </c>
      <c r="B12061" t="s">
        <v>314</v>
      </c>
      <c r="C12061" t="s">
        <v>469</v>
      </c>
      <c r="D12061" s="34">
        <v>46082</v>
      </c>
      <c r="E12061">
        <v>462.95</v>
      </c>
      <c r="F12061" s="24">
        <v>8.56</v>
      </c>
      <c r="G12061" s="24">
        <f t="shared" si="188"/>
        <v>471.51</v>
      </c>
    </row>
    <row r="12062" spans="1:7" x14ac:dyDescent="0.25">
      <c r="A12062" t="s">
        <v>311</v>
      </c>
      <c r="B12062" t="s">
        <v>314</v>
      </c>
      <c r="C12062" t="s">
        <v>470</v>
      </c>
      <c r="D12062" s="34">
        <v>46082</v>
      </c>
      <c r="E12062">
        <v>462.95</v>
      </c>
      <c r="F12062" s="24">
        <v>8.56</v>
      </c>
      <c r="G12062" s="24">
        <f t="shared" si="188"/>
        <v>471.51</v>
      </c>
    </row>
    <row r="12063" spans="1:7" x14ac:dyDescent="0.25">
      <c r="A12063" t="s">
        <v>311</v>
      </c>
      <c r="B12063" t="s">
        <v>314</v>
      </c>
      <c r="C12063" t="s">
        <v>471</v>
      </c>
      <c r="D12063" s="34">
        <v>46082</v>
      </c>
      <c r="E12063">
        <v>462.95</v>
      </c>
      <c r="F12063" s="24">
        <v>8.56</v>
      </c>
      <c r="G12063" s="24">
        <f t="shared" si="188"/>
        <v>471.51</v>
      </c>
    </row>
    <row r="12064" spans="1:7" x14ac:dyDescent="0.25">
      <c r="A12064" t="s">
        <v>311</v>
      </c>
      <c r="B12064" t="s">
        <v>314</v>
      </c>
      <c r="C12064" t="s">
        <v>472</v>
      </c>
      <c r="D12064" s="34">
        <v>46082</v>
      </c>
      <c r="E12064">
        <v>462.95</v>
      </c>
      <c r="F12064" s="24">
        <v>8.56</v>
      </c>
      <c r="G12064" s="24">
        <f t="shared" si="188"/>
        <v>471.51</v>
      </c>
    </row>
    <row r="12065" spans="1:7" x14ac:dyDescent="0.25">
      <c r="A12065" t="s">
        <v>311</v>
      </c>
      <c r="B12065" t="s">
        <v>314</v>
      </c>
      <c r="C12065" t="s">
        <v>473</v>
      </c>
      <c r="D12065" s="34">
        <v>46082</v>
      </c>
      <c r="E12065">
        <v>462.95</v>
      </c>
      <c r="F12065" s="24">
        <v>8.56</v>
      </c>
      <c r="G12065" s="24">
        <f t="shared" si="188"/>
        <v>471.51</v>
      </c>
    </row>
    <row r="12066" spans="1:7" x14ac:dyDescent="0.25">
      <c r="A12066" t="s">
        <v>311</v>
      </c>
      <c r="B12066" t="s">
        <v>314</v>
      </c>
      <c r="C12066" t="s">
        <v>474</v>
      </c>
      <c r="D12066" s="34">
        <v>46082</v>
      </c>
      <c r="E12066">
        <v>462.95</v>
      </c>
      <c r="F12066" s="24">
        <v>8.56</v>
      </c>
      <c r="G12066" s="24">
        <f t="shared" si="188"/>
        <v>471.51</v>
      </c>
    </row>
    <row r="12067" spans="1:7" x14ac:dyDescent="0.25">
      <c r="A12067" t="s">
        <v>311</v>
      </c>
      <c r="B12067" t="s">
        <v>314</v>
      </c>
      <c r="C12067" t="s">
        <v>475</v>
      </c>
      <c r="D12067" s="34">
        <v>46082</v>
      </c>
      <c r="E12067">
        <v>462.95</v>
      </c>
      <c r="F12067" s="24">
        <v>8.56</v>
      </c>
      <c r="G12067" s="24">
        <f t="shared" si="188"/>
        <v>471.51</v>
      </c>
    </row>
    <row r="12068" spans="1:7" x14ac:dyDescent="0.25">
      <c r="A12068" t="s">
        <v>311</v>
      </c>
      <c r="B12068" t="s">
        <v>314</v>
      </c>
      <c r="C12068" t="s">
        <v>476</v>
      </c>
      <c r="D12068" s="34">
        <v>46082</v>
      </c>
      <c r="E12068">
        <v>461.44</v>
      </c>
      <c r="F12068" s="24">
        <v>8.5399999999999991</v>
      </c>
      <c r="G12068" s="24">
        <f t="shared" si="188"/>
        <v>469.98</v>
      </c>
    </row>
    <row r="12069" spans="1:7" x14ac:dyDescent="0.25">
      <c r="A12069" t="s">
        <v>311</v>
      </c>
      <c r="B12069" t="s">
        <v>314</v>
      </c>
      <c r="C12069" t="s">
        <v>477</v>
      </c>
      <c r="D12069" s="34">
        <v>46082</v>
      </c>
      <c r="E12069">
        <v>462.95</v>
      </c>
      <c r="F12069" s="24">
        <v>8.56</v>
      </c>
      <c r="G12069" s="24">
        <f t="shared" si="188"/>
        <v>471.51</v>
      </c>
    </row>
    <row r="12070" spans="1:7" x14ac:dyDescent="0.25">
      <c r="A12070" t="s">
        <v>311</v>
      </c>
      <c r="B12070" t="s">
        <v>314</v>
      </c>
      <c r="C12070" t="s">
        <v>478</v>
      </c>
      <c r="D12070" s="34">
        <v>46082</v>
      </c>
      <c r="E12070">
        <v>462.95</v>
      </c>
      <c r="F12070" s="24">
        <v>8.56</v>
      </c>
      <c r="G12070" s="24">
        <f t="shared" si="188"/>
        <v>471.51</v>
      </c>
    </row>
    <row r="12071" spans="1:7" x14ac:dyDescent="0.25">
      <c r="A12071" t="s">
        <v>311</v>
      </c>
      <c r="B12071" t="s">
        <v>314</v>
      </c>
      <c r="C12071" t="s">
        <v>479</v>
      </c>
      <c r="D12071" s="34">
        <v>46082</v>
      </c>
      <c r="E12071">
        <v>462.95</v>
      </c>
      <c r="F12071" s="24">
        <v>8.56</v>
      </c>
      <c r="G12071" s="24">
        <f t="shared" si="188"/>
        <v>471.51</v>
      </c>
    </row>
    <row r="12072" spans="1:7" x14ac:dyDescent="0.25">
      <c r="A12072" t="s">
        <v>311</v>
      </c>
      <c r="B12072" t="s">
        <v>314</v>
      </c>
      <c r="C12072" t="s">
        <v>480</v>
      </c>
      <c r="D12072" s="34">
        <v>46082</v>
      </c>
      <c r="E12072">
        <v>462.95</v>
      </c>
      <c r="F12072" s="24">
        <v>8.56</v>
      </c>
      <c r="G12072" s="24">
        <f t="shared" si="188"/>
        <v>471.51</v>
      </c>
    </row>
    <row r="12073" spans="1:7" x14ac:dyDescent="0.25">
      <c r="A12073" t="s">
        <v>311</v>
      </c>
      <c r="B12073" t="s">
        <v>314</v>
      </c>
      <c r="C12073" t="s">
        <v>481</v>
      </c>
      <c r="D12073" s="34">
        <v>46082</v>
      </c>
      <c r="E12073">
        <v>461.44</v>
      </c>
      <c r="F12073" s="24">
        <v>8.5399999999999991</v>
      </c>
      <c r="G12073" s="24">
        <f t="shared" si="188"/>
        <v>469.98</v>
      </c>
    </row>
    <row r="12074" spans="1:7" x14ac:dyDescent="0.25">
      <c r="A12074" t="s">
        <v>311</v>
      </c>
      <c r="B12074" t="s">
        <v>314</v>
      </c>
      <c r="C12074" t="s">
        <v>482</v>
      </c>
      <c r="D12074" s="34">
        <v>46082</v>
      </c>
      <c r="E12074">
        <v>461.44</v>
      </c>
      <c r="F12074" s="24">
        <v>8.5399999999999991</v>
      </c>
      <c r="G12074" s="24">
        <f t="shared" si="188"/>
        <v>469.98</v>
      </c>
    </row>
    <row r="12075" spans="1:7" x14ac:dyDescent="0.25">
      <c r="A12075" t="s">
        <v>311</v>
      </c>
      <c r="B12075" t="s">
        <v>314</v>
      </c>
      <c r="C12075" t="s">
        <v>483</v>
      </c>
      <c r="D12075" s="34">
        <v>46082</v>
      </c>
      <c r="E12075">
        <v>461.44</v>
      </c>
      <c r="F12075" s="24">
        <v>8.5399999999999991</v>
      </c>
      <c r="G12075" s="24">
        <f t="shared" si="188"/>
        <v>469.98</v>
      </c>
    </row>
    <row r="12076" spans="1:7" x14ac:dyDescent="0.25">
      <c r="A12076" t="s">
        <v>311</v>
      </c>
      <c r="B12076" t="s">
        <v>314</v>
      </c>
      <c r="C12076" t="s">
        <v>484</v>
      </c>
      <c r="D12076" s="34">
        <v>46082</v>
      </c>
      <c r="E12076">
        <v>461.44</v>
      </c>
      <c r="F12076" s="24">
        <v>8.5399999999999991</v>
      </c>
      <c r="G12076" s="24">
        <f t="shared" si="188"/>
        <v>469.98</v>
      </c>
    </row>
    <row r="12077" spans="1:7" x14ac:dyDescent="0.25">
      <c r="A12077" t="s">
        <v>311</v>
      </c>
      <c r="B12077" t="s">
        <v>314</v>
      </c>
      <c r="C12077" t="s">
        <v>485</v>
      </c>
      <c r="D12077" s="34">
        <v>46082</v>
      </c>
      <c r="E12077">
        <v>461.44</v>
      </c>
      <c r="F12077" s="24">
        <v>8.5399999999999991</v>
      </c>
      <c r="G12077" s="24">
        <f t="shared" si="188"/>
        <v>469.98</v>
      </c>
    </row>
    <row r="12078" spans="1:7" x14ac:dyDescent="0.25">
      <c r="A12078" t="s">
        <v>311</v>
      </c>
      <c r="B12078" t="s">
        <v>314</v>
      </c>
      <c r="C12078" t="s">
        <v>486</v>
      </c>
      <c r="D12078" s="34">
        <v>46082</v>
      </c>
      <c r="E12078">
        <v>461.44</v>
      </c>
      <c r="F12078" s="24">
        <v>8.5399999999999991</v>
      </c>
      <c r="G12078" s="24">
        <f t="shared" si="188"/>
        <v>469.98</v>
      </c>
    </row>
    <row r="12079" spans="1:7" x14ac:dyDescent="0.25">
      <c r="A12079" t="s">
        <v>311</v>
      </c>
      <c r="B12079" t="s">
        <v>314</v>
      </c>
      <c r="C12079" t="s">
        <v>487</v>
      </c>
      <c r="D12079" s="34">
        <v>46082</v>
      </c>
      <c r="E12079">
        <v>461.44</v>
      </c>
      <c r="F12079" s="24">
        <v>8.5399999999999991</v>
      </c>
      <c r="G12079" s="24">
        <f t="shared" si="188"/>
        <v>469.98</v>
      </c>
    </row>
    <row r="12080" spans="1:7" x14ac:dyDescent="0.25">
      <c r="A12080" t="s">
        <v>311</v>
      </c>
      <c r="B12080" t="s">
        <v>314</v>
      </c>
      <c r="C12080" t="s">
        <v>488</v>
      </c>
      <c r="D12080" s="34">
        <v>46082</v>
      </c>
      <c r="E12080">
        <v>461.44</v>
      </c>
      <c r="F12080" s="24">
        <v>8.5399999999999991</v>
      </c>
      <c r="G12080" s="24">
        <f t="shared" si="188"/>
        <v>469.98</v>
      </c>
    </row>
    <row r="12081" spans="1:7" x14ac:dyDescent="0.25">
      <c r="A12081" t="s">
        <v>311</v>
      </c>
      <c r="B12081" t="s">
        <v>314</v>
      </c>
      <c r="C12081" t="s">
        <v>489</v>
      </c>
      <c r="D12081" s="34">
        <v>46082</v>
      </c>
      <c r="E12081">
        <v>461.44</v>
      </c>
      <c r="F12081" s="24">
        <v>8.5399999999999991</v>
      </c>
      <c r="G12081" s="24">
        <f t="shared" si="188"/>
        <v>469.98</v>
      </c>
    </row>
    <row r="12082" spans="1:7" x14ac:dyDescent="0.25">
      <c r="A12082" t="s">
        <v>311</v>
      </c>
      <c r="B12082" t="s">
        <v>314</v>
      </c>
      <c r="C12082" t="s">
        <v>490</v>
      </c>
      <c r="D12082" s="34">
        <v>46082</v>
      </c>
      <c r="E12082">
        <v>461.44</v>
      </c>
      <c r="F12082" s="24">
        <v>8.5399999999999991</v>
      </c>
      <c r="G12082" s="24">
        <f t="shared" si="188"/>
        <v>469.98</v>
      </c>
    </row>
    <row r="12083" spans="1:7" x14ac:dyDescent="0.25">
      <c r="A12083" t="s">
        <v>311</v>
      </c>
      <c r="B12083" t="s">
        <v>314</v>
      </c>
      <c r="C12083" t="s">
        <v>491</v>
      </c>
      <c r="D12083" s="34">
        <v>46082</v>
      </c>
      <c r="E12083">
        <v>461.44</v>
      </c>
      <c r="F12083" s="24">
        <v>8.5399999999999991</v>
      </c>
      <c r="G12083" s="24">
        <f t="shared" si="188"/>
        <v>469.98</v>
      </c>
    </row>
    <row r="12084" spans="1:7" x14ac:dyDescent="0.25">
      <c r="A12084" t="s">
        <v>311</v>
      </c>
      <c r="B12084" t="s">
        <v>314</v>
      </c>
      <c r="C12084" t="s">
        <v>492</v>
      </c>
      <c r="D12084" s="34">
        <v>46082</v>
      </c>
      <c r="E12084">
        <v>461.44</v>
      </c>
      <c r="F12084" s="24">
        <v>8.5399999999999991</v>
      </c>
      <c r="G12084" s="24">
        <f t="shared" si="188"/>
        <v>469.98</v>
      </c>
    </row>
    <row r="12085" spans="1:7" x14ac:dyDescent="0.25">
      <c r="A12085" t="s">
        <v>311</v>
      </c>
      <c r="B12085" t="s">
        <v>314</v>
      </c>
      <c r="C12085" t="s">
        <v>493</v>
      </c>
      <c r="D12085" s="34">
        <v>46082</v>
      </c>
      <c r="E12085">
        <v>461.44</v>
      </c>
      <c r="F12085" s="24">
        <v>8.5399999999999991</v>
      </c>
      <c r="G12085" s="24">
        <f t="shared" si="188"/>
        <v>469.98</v>
      </c>
    </row>
    <row r="12086" spans="1:7" x14ac:dyDescent="0.25">
      <c r="A12086" t="s">
        <v>311</v>
      </c>
      <c r="B12086" t="s">
        <v>314</v>
      </c>
      <c r="C12086" t="s">
        <v>494</v>
      </c>
      <c r="D12086" s="34">
        <v>46082</v>
      </c>
      <c r="E12086">
        <v>461.44</v>
      </c>
      <c r="F12086" s="24">
        <v>8.5399999999999991</v>
      </c>
      <c r="G12086" s="24">
        <f t="shared" si="188"/>
        <v>469.98</v>
      </c>
    </row>
    <row r="12087" spans="1:7" x14ac:dyDescent="0.25">
      <c r="A12087" t="s">
        <v>311</v>
      </c>
      <c r="B12087" t="s">
        <v>314</v>
      </c>
      <c r="C12087" t="s">
        <v>495</v>
      </c>
      <c r="D12087" s="34">
        <v>46082</v>
      </c>
      <c r="E12087">
        <v>461.44</v>
      </c>
      <c r="F12087" s="24">
        <v>8.5399999999999991</v>
      </c>
      <c r="G12087" s="24">
        <f t="shared" si="188"/>
        <v>469.98</v>
      </c>
    </row>
    <row r="12088" spans="1:7" x14ac:dyDescent="0.25">
      <c r="A12088" t="s">
        <v>311</v>
      </c>
      <c r="B12088" t="s">
        <v>314</v>
      </c>
      <c r="C12088" t="s">
        <v>496</v>
      </c>
      <c r="D12088" s="34">
        <v>46082</v>
      </c>
      <c r="E12088">
        <v>461.44</v>
      </c>
      <c r="F12088" s="24">
        <v>8.5399999999999991</v>
      </c>
      <c r="G12088" s="24">
        <f t="shared" si="188"/>
        <v>469.98</v>
      </c>
    </row>
    <row r="12089" spans="1:7" x14ac:dyDescent="0.25">
      <c r="A12089" t="s">
        <v>311</v>
      </c>
      <c r="B12089" t="s">
        <v>314</v>
      </c>
      <c r="C12089" t="s">
        <v>497</v>
      </c>
      <c r="D12089" s="34">
        <v>46082</v>
      </c>
      <c r="E12089">
        <v>461.44</v>
      </c>
      <c r="F12089" s="24">
        <v>8.5399999999999991</v>
      </c>
      <c r="G12089" s="24">
        <f t="shared" si="188"/>
        <v>469.98</v>
      </c>
    </row>
    <row r="12090" spans="1:7" x14ac:dyDescent="0.25">
      <c r="A12090" t="s">
        <v>311</v>
      </c>
      <c r="B12090" t="s">
        <v>314</v>
      </c>
      <c r="C12090" t="s">
        <v>498</v>
      </c>
      <c r="D12090" s="34">
        <v>46082</v>
      </c>
      <c r="E12090">
        <v>461.44</v>
      </c>
      <c r="F12090" s="24">
        <v>8.5399999999999991</v>
      </c>
      <c r="G12090" s="24">
        <f t="shared" si="188"/>
        <v>469.98</v>
      </c>
    </row>
    <row r="12091" spans="1:7" x14ac:dyDescent="0.25">
      <c r="A12091" t="s">
        <v>311</v>
      </c>
      <c r="B12091" t="s">
        <v>314</v>
      </c>
      <c r="C12091" t="s">
        <v>499</v>
      </c>
      <c r="D12091" s="34">
        <v>46082</v>
      </c>
      <c r="E12091">
        <v>461.44</v>
      </c>
      <c r="F12091" s="24">
        <v>8.5399999999999991</v>
      </c>
      <c r="G12091" s="24">
        <f t="shared" si="188"/>
        <v>469.98</v>
      </c>
    </row>
    <row r="12092" spans="1:7" x14ac:dyDescent="0.25">
      <c r="A12092" t="s">
        <v>311</v>
      </c>
      <c r="B12092" t="s">
        <v>314</v>
      </c>
      <c r="C12092" t="s">
        <v>500</v>
      </c>
      <c r="D12092" s="34">
        <v>46082</v>
      </c>
      <c r="E12092">
        <v>461.44</v>
      </c>
      <c r="F12092" s="24">
        <v>8.5399999999999991</v>
      </c>
      <c r="G12092" s="24">
        <f t="shared" si="188"/>
        <v>469.98</v>
      </c>
    </row>
    <row r="12093" spans="1:7" x14ac:dyDescent="0.25">
      <c r="A12093" t="s">
        <v>311</v>
      </c>
      <c r="B12093" t="s">
        <v>314</v>
      </c>
      <c r="C12093" t="s">
        <v>501</v>
      </c>
      <c r="D12093" s="34">
        <v>46082</v>
      </c>
      <c r="E12093">
        <v>461.44</v>
      </c>
      <c r="F12093" s="24">
        <v>8.5399999999999991</v>
      </c>
      <c r="G12093" s="24">
        <f t="shared" si="188"/>
        <v>469.98</v>
      </c>
    </row>
    <row r="12094" spans="1:7" x14ac:dyDescent="0.25">
      <c r="A12094" t="s">
        <v>311</v>
      </c>
      <c r="B12094" t="s">
        <v>314</v>
      </c>
      <c r="C12094" t="s">
        <v>502</v>
      </c>
      <c r="D12094" s="34">
        <v>46082</v>
      </c>
      <c r="E12094">
        <v>461.44</v>
      </c>
      <c r="F12094" s="24">
        <v>8.5399999999999991</v>
      </c>
      <c r="G12094" s="24">
        <f t="shared" si="188"/>
        <v>469.98</v>
      </c>
    </row>
    <row r="12095" spans="1:7" x14ac:dyDescent="0.25">
      <c r="A12095" t="s">
        <v>311</v>
      </c>
      <c r="B12095" t="s">
        <v>314</v>
      </c>
      <c r="C12095" t="s">
        <v>503</v>
      </c>
      <c r="D12095" s="34">
        <v>46082</v>
      </c>
      <c r="E12095">
        <v>461.44</v>
      </c>
      <c r="F12095" s="24">
        <v>8.5399999999999991</v>
      </c>
      <c r="G12095" s="24">
        <f t="shared" si="188"/>
        <v>469.98</v>
      </c>
    </row>
    <row r="12096" spans="1:7" x14ac:dyDescent="0.25">
      <c r="A12096" t="s">
        <v>311</v>
      </c>
      <c r="B12096" t="s">
        <v>314</v>
      </c>
      <c r="C12096" t="s">
        <v>504</v>
      </c>
      <c r="D12096" s="34">
        <v>46082</v>
      </c>
      <c r="E12096">
        <v>461.44</v>
      </c>
      <c r="F12096" s="24">
        <v>8.5399999999999991</v>
      </c>
      <c r="G12096" s="24">
        <f t="shared" si="188"/>
        <v>469.98</v>
      </c>
    </row>
    <row r="12097" spans="1:7" x14ac:dyDescent="0.25">
      <c r="A12097" t="s">
        <v>311</v>
      </c>
      <c r="B12097" t="s">
        <v>314</v>
      </c>
      <c r="C12097" t="s">
        <v>505</v>
      </c>
      <c r="D12097" s="34">
        <v>46082</v>
      </c>
      <c r="E12097">
        <v>461.44</v>
      </c>
      <c r="F12097" s="24">
        <v>8.5399999999999991</v>
      </c>
      <c r="G12097" s="24">
        <f t="shared" si="188"/>
        <v>469.98</v>
      </c>
    </row>
    <row r="12098" spans="1:7" x14ac:dyDescent="0.25">
      <c r="A12098" t="s">
        <v>311</v>
      </c>
      <c r="B12098" t="s">
        <v>312</v>
      </c>
      <c r="C12098" t="s">
        <v>313</v>
      </c>
      <c r="D12098" s="34">
        <v>46113</v>
      </c>
      <c r="E12098">
        <v>1016835.99</v>
      </c>
      <c r="F12098" s="24">
        <v>181656.11</v>
      </c>
      <c r="G12098" s="24">
        <f t="shared" si="188"/>
        <v>1198492.1000000001</v>
      </c>
    </row>
    <row r="12099" spans="1:7" x14ac:dyDescent="0.25">
      <c r="A12099" t="s">
        <v>311</v>
      </c>
      <c r="B12099" t="s">
        <v>314</v>
      </c>
      <c r="C12099" t="s">
        <v>315</v>
      </c>
      <c r="D12099" s="34">
        <v>46113</v>
      </c>
      <c r="E12099">
        <v>462.85</v>
      </c>
      <c r="F12099" s="24">
        <v>7.13</v>
      </c>
      <c r="G12099" s="24">
        <f t="shared" ref="G12099:G12162" si="189">SUM(E12099:F12099)</f>
        <v>469.98</v>
      </c>
    </row>
    <row r="12100" spans="1:7" x14ac:dyDescent="0.25">
      <c r="A12100" t="s">
        <v>311</v>
      </c>
      <c r="B12100" t="s">
        <v>314</v>
      </c>
      <c r="C12100" t="s">
        <v>316</v>
      </c>
      <c r="D12100" s="34">
        <v>46113</v>
      </c>
      <c r="E12100">
        <v>464.36</v>
      </c>
      <c r="F12100" s="24">
        <v>7.15</v>
      </c>
      <c r="G12100" s="24">
        <f t="shared" si="189"/>
        <v>471.51</v>
      </c>
    </row>
    <row r="12101" spans="1:7" x14ac:dyDescent="0.25">
      <c r="A12101" t="s">
        <v>311</v>
      </c>
      <c r="B12101" t="s">
        <v>314</v>
      </c>
      <c r="C12101" t="s">
        <v>317</v>
      </c>
      <c r="D12101" s="34">
        <v>46113</v>
      </c>
      <c r="E12101">
        <v>462.85</v>
      </c>
      <c r="F12101" s="24">
        <v>7.13</v>
      </c>
      <c r="G12101" s="24">
        <f t="shared" si="189"/>
        <v>469.98</v>
      </c>
    </row>
    <row r="12102" spans="1:7" x14ac:dyDescent="0.25">
      <c r="A12102" t="s">
        <v>311</v>
      </c>
      <c r="B12102" t="s">
        <v>314</v>
      </c>
      <c r="C12102" t="s">
        <v>318</v>
      </c>
      <c r="D12102" s="34">
        <v>46113</v>
      </c>
      <c r="E12102">
        <v>464.36</v>
      </c>
      <c r="F12102" s="24">
        <v>7.15</v>
      </c>
      <c r="G12102" s="24">
        <f t="shared" si="189"/>
        <v>471.51</v>
      </c>
    </row>
    <row r="12103" spans="1:7" x14ac:dyDescent="0.25">
      <c r="A12103" t="s">
        <v>311</v>
      </c>
      <c r="B12103" t="s">
        <v>314</v>
      </c>
      <c r="C12103" t="s">
        <v>319</v>
      </c>
      <c r="D12103" s="34">
        <v>46113</v>
      </c>
      <c r="E12103">
        <v>464.36</v>
      </c>
      <c r="F12103" s="24">
        <v>7.15</v>
      </c>
      <c r="G12103" s="24">
        <f t="shared" si="189"/>
        <v>471.51</v>
      </c>
    </row>
    <row r="12104" spans="1:7" x14ac:dyDescent="0.25">
      <c r="A12104" t="s">
        <v>311</v>
      </c>
      <c r="B12104" t="s">
        <v>314</v>
      </c>
      <c r="C12104" t="s">
        <v>320</v>
      </c>
      <c r="D12104" s="34">
        <v>46113</v>
      </c>
      <c r="E12104">
        <v>464.36</v>
      </c>
      <c r="F12104" s="24">
        <v>7.15</v>
      </c>
      <c r="G12104" s="24">
        <f t="shared" si="189"/>
        <v>471.51</v>
      </c>
    </row>
    <row r="12105" spans="1:7" x14ac:dyDescent="0.25">
      <c r="A12105" t="s">
        <v>311</v>
      </c>
      <c r="B12105" t="s">
        <v>314</v>
      </c>
      <c r="C12105" t="s">
        <v>321</v>
      </c>
      <c r="D12105" s="34">
        <v>46113</v>
      </c>
      <c r="E12105">
        <v>462.85</v>
      </c>
      <c r="F12105" s="24">
        <v>7.13</v>
      </c>
      <c r="G12105" s="24">
        <f t="shared" si="189"/>
        <v>469.98</v>
      </c>
    </row>
    <row r="12106" spans="1:7" x14ac:dyDescent="0.25">
      <c r="A12106" t="s">
        <v>311</v>
      </c>
      <c r="B12106" t="s">
        <v>314</v>
      </c>
      <c r="C12106" t="s">
        <v>322</v>
      </c>
      <c r="D12106" s="34">
        <v>46113</v>
      </c>
      <c r="E12106">
        <v>464.36</v>
      </c>
      <c r="F12106" s="24">
        <v>7.15</v>
      </c>
      <c r="G12106" s="24">
        <f t="shared" si="189"/>
        <v>471.51</v>
      </c>
    </row>
    <row r="12107" spans="1:7" x14ac:dyDescent="0.25">
      <c r="A12107" t="s">
        <v>311</v>
      </c>
      <c r="B12107" t="s">
        <v>314</v>
      </c>
      <c r="C12107" t="s">
        <v>323</v>
      </c>
      <c r="D12107" s="34">
        <v>46113</v>
      </c>
      <c r="E12107">
        <v>462.85</v>
      </c>
      <c r="F12107" s="24">
        <v>7.13</v>
      </c>
      <c r="G12107" s="24">
        <f t="shared" si="189"/>
        <v>469.98</v>
      </c>
    </row>
    <row r="12108" spans="1:7" x14ac:dyDescent="0.25">
      <c r="A12108" t="s">
        <v>311</v>
      </c>
      <c r="B12108" t="s">
        <v>314</v>
      </c>
      <c r="C12108" t="s">
        <v>324</v>
      </c>
      <c r="D12108" s="34">
        <v>46113</v>
      </c>
      <c r="E12108">
        <v>464.36</v>
      </c>
      <c r="F12108" s="24">
        <v>7.15</v>
      </c>
      <c r="G12108" s="24">
        <f t="shared" si="189"/>
        <v>471.51</v>
      </c>
    </row>
    <row r="12109" spans="1:7" x14ac:dyDescent="0.25">
      <c r="A12109" t="s">
        <v>311</v>
      </c>
      <c r="B12109" t="s">
        <v>314</v>
      </c>
      <c r="C12109" t="s">
        <v>325</v>
      </c>
      <c r="D12109" s="34">
        <v>46113</v>
      </c>
      <c r="E12109">
        <v>462.85</v>
      </c>
      <c r="F12109" s="24">
        <v>7.13</v>
      </c>
      <c r="G12109" s="24">
        <f t="shared" si="189"/>
        <v>469.98</v>
      </c>
    </row>
    <row r="12110" spans="1:7" x14ac:dyDescent="0.25">
      <c r="A12110" t="s">
        <v>311</v>
      </c>
      <c r="B12110" t="s">
        <v>314</v>
      </c>
      <c r="C12110" t="s">
        <v>326</v>
      </c>
      <c r="D12110" s="34">
        <v>46113</v>
      </c>
      <c r="E12110">
        <v>464.36</v>
      </c>
      <c r="F12110" s="24">
        <v>7.15</v>
      </c>
      <c r="G12110" s="24">
        <f t="shared" si="189"/>
        <v>471.51</v>
      </c>
    </row>
    <row r="12111" spans="1:7" x14ac:dyDescent="0.25">
      <c r="A12111" t="s">
        <v>311</v>
      </c>
      <c r="B12111" t="s">
        <v>314</v>
      </c>
      <c r="C12111" t="s">
        <v>327</v>
      </c>
      <c r="D12111" s="34">
        <v>46113</v>
      </c>
      <c r="E12111">
        <v>464.36</v>
      </c>
      <c r="F12111" s="24">
        <v>7.15</v>
      </c>
      <c r="G12111" s="24">
        <f t="shared" si="189"/>
        <v>471.51</v>
      </c>
    </row>
    <row r="12112" spans="1:7" x14ac:dyDescent="0.25">
      <c r="A12112" t="s">
        <v>311</v>
      </c>
      <c r="B12112" t="s">
        <v>314</v>
      </c>
      <c r="C12112" t="s">
        <v>328</v>
      </c>
      <c r="D12112" s="34">
        <v>46113</v>
      </c>
      <c r="E12112">
        <v>464.36</v>
      </c>
      <c r="F12112" s="24">
        <v>7.15</v>
      </c>
      <c r="G12112" s="24">
        <f t="shared" si="189"/>
        <v>471.51</v>
      </c>
    </row>
    <row r="12113" spans="1:7" x14ac:dyDescent="0.25">
      <c r="A12113" t="s">
        <v>311</v>
      </c>
      <c r="B12113" t="s">
        <v>314</v>
      </c>
      <c r="C12113" t="s">
        <v>329</v>
      </c>
      <c r="D12113" s="34">
        <v>46113</v>
      </c>
      <c r="E12113">
        <v>464.36</v>
      </c>
      <c r="F12113" s="24">
        <v>7.15</v>
      </c>
      <c r="G12113" s="24">
        <f t="shared" si="189"/>
        <v>471.51</v>
      </c>
    </row>
    <row r="12114" spans="1:7" x14ac:dyDescent="0.25">
      <c r="A12114" t="s">
        <v>311</v>
      </c>
      <c r="B12114" t="s">
        <v>314</v>
      </c>
      <c r="C12114" t="s">
        <v>330</v>
      </c>
      <c r="D12114" s="34">
        <v>46113</v>
      </c>
      <c r="E12114">
        <v>462.85</v>
      </c>
      <c r="F12114" s="24">
        <v>7.13</v>
      </c>
      <c r="G12114" s="24">
        <f t="shared" si="189"/>
        <v>469.98</v>
      </c>
    </row>
    <row r="12115" spans="1:7" x14ac:dyDescent="0.25">
      <c r="A12115" t="s">
        <v>311</v>
      </c>
      <c r="B12115" t="s">
        <v>314</v>
      </c>
      <c r="C12115" t="s">
        <v>331</v>
      </c>
      <c r="D12115" s="34">
        <v>46113</v>
      </c>
      <c r="E12115">
        <v>464.36</v>
      </c>
      <c r="F12115" s="24">
        <v>7.15</v>
      </c>
      <c r="G12115" s="24">
        <f t="shared" si="189"/>
        <v>471.51</v>
      </c>
    </row>
    <row r="12116" spans="1:7" x14ac:dyDescent="0.25">
      <c r="A12116" t="s">
        <v>311</v>
      </c>
      <c r="B12116" t="s">
        <v>314</v>
      </c>
      <c r="C12116" t="s">
        <v>332</v>
      </c>
      <c r="D12116" s="34">
        <v>46113</v>
      </c>
      <c r="E12116">
        <v>464.36</v>
      </c>
      <c r="F12116" s="24">
        <v>7.15</v>
      </c>
      <c r="G12116" s="24">
        <f t="shared" si="189"/>
        <v>471.51</v>
      </c>
    </row>
    <row r="12117" spans="1:7" x14ac:dyDescent="0.25">
      <c r="A12117" t="s">
        <v>311</v>
      </c>
      <c r="B12117" t="s">
        <v>314</v>
      </c>
      <c r="C12117" t="s">
        <v>333</v>
      </c>
      <c r="D12117" s="34">
        <v>46113</v>
      </c>
      <c r="E12117">
        <v>464.36</v>
      </c>
      <c r="F12117" s="24">
        <v>7.15</v>
      </c>
      <c r="G12117" s="24">
        <f t="shared" si="189"/>
        <v>471.51</v>
      </c>
    </row>
    <row r="12118" spans="1:7" x14ac:dyDescent="0.25">
      <c r="A12118" t="s">
        <v>311</v>
      </c>
      <c r="B12118" t="s">
        <v>314</v>
      </c>
      <c r="C12118" t="s">
        <v>334</v>
      </c>
      <c r="D12118" s="34">
        <v>46113</v>
      </c>
      <c r="E12118">
        <v>462.85</v>
      </c>
      <c r="F12118" s="24">
        <v>7.13</v>
      </c>
      <c r="G12118" s="24">
        <f t="shared" si="189"/>
        <v>469.98</v>
      </c>
    </row>
    <row r="12119" spans="1:7" x14ac:dyDescent="0.25">
      <c r="A12119" t="s">
        <v>311</v>
      </c>
      <c r="B12119" t="s">
        <v>314</v>
      </c>
      <c r="C12119" t="s">
        <v>335</v>
      </c>
      <c r="D12119" s="34">
        <v>46113</v>
      </c>
      <c r="E12119">
        <v>464.36</v>
      </c>
      <c r="F12119" s="24">
        <v>7.15</v>
      </c>
      <c r="G12119" s="24">
        <f t="shared" si="189"/>
        <v>471.51</v>
      </c>
    </row>
    <row r="12120" spans="1:7" x14ac:dyDescent="0.25">
      <c r="A12120" t="s">
        <v>311</v>
      </c>
      <c r="B12120" t="s">
        <v>314</v>
      </c>
      <c r="C12120" t="s">
        <v>336</v>
      </c>
      <c r="D12120" s="34">
        <v>46113</v>
      </c>
      <c r="E12120">
        <v>464.36</v>
      </c>
      <c r="F12120" s="24">
        <v>7.15</v>
      </c>
      <c r="G12120" s="24">
        <f t="shared" si="189"/>
        <v>471.51</v>
      </c>
    </row>
    <row r="12121" spans="1:7" x14ac:dyDescent="0.25">
      <c r="A12121" t="s">
        <v>311</v>
      </c>
      <c r="B12121" t="s">
        <v>314</v>
      </c>
      <c r="C12121" t="s">
        <v>337</v>
      </c>
      <c r="D12121" s="34">
        <v>46113</v>
      </c>
      <c r="E12121">
        <v>462.85</v>
      </c>
      <c r="F12121" s="24">
        <v>7.13</v>
      </c>
      <c r="G12121" s="24">
        <f t="shared" si="189"/>
        <v>469.98</v>
      </c>
    </row>
    <row r="12122" spans="1:7" x14ac:dyDescent="0.25">
      <c r="A12122" t="s">
        <v>311</v>
      </c>
      <c r="B12122" t="s">
        <v>314</v>
      </c>
      <c r="C12122" t="s">
        <v>338</v>
      </c>
      <c r="D12122" s="34">
        <v>46113</v>
      </c>
      <c r="E12122">
        <v>462.85</v>
      </c>
      <c r="F12122" s="24">
        <v>7.13</v>
      </c>
      <c r="G12122" s="24">
        <f t="shared" si="189"/>
        <v>469.98</v>
      </c>
    </row>
    <row r="12123" spans="1:7" x14ac:dyDescent="0.25">
      <c r="A12123" t="s">
        <v>311</v>
      </c>
      <c r="B12123" t="s">
        <v>314</v>
      </c>
      <c r="C12123" t="s">
        <v>339</v>
      </c>
      <c r="D12123" s="34">
        <v>46113</v>
      </c>
      <c r="E12123">
        <v>462.85</v>
      </c>
      <c r="F12123" s="24">
        <v>7.13</v>
      </c>
      <c r="G12123" s="24">
        <f t="shared" si="189"/>
        <v>469.98</v>
      </c>
    </row>
    <row r="12124" spans="1:7" x14ac:dyDescent="0.25">
      <c r="A12124" t="s">
        <v>311</v>
      </c>
      <c r="B12124" t="s">
        <v>314</v>
      </c>
      <c r="C12124" t="s">
        <v>340</v>
      </c>
      <c r="D12124" s="34">
        <v>46113</v>
      </c>
      <c r="E12124">
        <v>462.85</v>
      </c>
      <c r="F12124" s="24">
        <v>7.13</v>
      </c>
      <c r="G12124" s="24">
        <f t="shared" si="189"/>
        <v>469.98</v>
      </c>
    </row>
    <row r="12125" spans="1:7" x14ac:dyDescent="0.25">
      <c r="A12125" t="s">
        <v>311</v>
      </c>
      <c r="B12125" t="s">
        <v>314</v>
      </c>
      <c r="C12125" t="s">
        <v>341</v>
      </c>
      <c r="D12125" s="34">
        <v>46113</v>
      </c>
      <c r="E12125">
        <v>462.85</v>
      </c>
      <c r="F12125" s="24">
        <v>7.13</v>
      </c>
      <c r="G12125" s="24">
        <f t="shared" si="189"/>
        <v>469.98</v>
      </c>
    </row>
    <row r="12126" spans="1:7" x14ac:dyDescent="0.25">
      <c r="A12126" t="s">
        <v>311</v>
      </c>
      <c r="B12126" t="s">
        <v>314</v>
      </c>
      <c r="C12126" t="s">
        <v>342</v>
      </c>
      <c r="D12126" s="34">
        <v>46113</v>
      </c>
      <c r="E12126">
        <v>462.85</v>
      </c>
      <c r="F12126" s="24">
        <v>7.13</v>
      </c>
      <c r="G12126" s="24">
        <f t="shared" si="189"/>
        <v>469.98</v>
      </c>
    </row>
    <row r="12127" spans="1:7" x14ac:dyDescent="0.25">
      <c r="A12127" t="s">
        <v>311</v>
      </c>
      <c r="B12127" t="s">
        <v>314</v>
      </c>
      <c r="C12127" t="s">
        <v>343</v>
      </c>
      <c r="D12127" s="34">
        <v>46113</v>
      </c>
      <c r="E12127">
        <v>462.85</v>
      </c>
      <c r="F12127" s="24">
        <v>7.13</v>
      </c>
      <c r="G12127" s="24">
        <f t="shared" si="189"/>
        <v>469.98</v>
      </c>
    </row>
    <row r="12128" spans="1:7" x14ac:dyDescent="0.25">
      <c r="A12128" t="s">
        <v>311</v>
      </c>
      <c r="B12128" t="s">
        <v>314</v>
      </c>
      <c r="C12128" t="s">
        <v>344</v>
      </c>
      <c r="D12128" s="34">
        <v>46113</v>
      </c>
      <c r="E12128">
        <v>462.85</v>
      </c>
      <c r="F12128" s="24">
        <v>7.13</v>
      </c>
      <c r="G12128" s="24">
        <f t="shared" si="189"/>
        <v>469.98</v>
      </c>
    </row>
    <row r="12129" spans="1:7" x14ac:dyDescent="0.25">
      <c r="A12129" t="s">
        <v>311</v>
      </c>
      <c r="B12129" t="s">
        <v>314</v>
      </c>
      <c r="C12129" t="s">
        <v>345</v>
      </c>
      <c r="D12129" s="34">
        <v>46113</v>
      </c>
      <c r="E12129">
        <v>462.85</v>
      </c>
      <c r="F12129" s="24">
        <v>7.13</v>
      </c>
      <c r="G12129" s="24">
        <f t="shared" si="189"/>
        <v>469.98</v>
      </c>
    </row>
    <row r="12130" spans="1:7" x14ac:dyDescent="0.25">
      <c r="A12130" t="s">
        <v>311</v>
      </c>
      <c r="B12130" t="s">
        <v>314</v>
      </c>
      <c r="C12130" t="s">
        <v>346</v>
      </c>
      <c r="D12130" s="34">
        <v>46113</v>
      </c>
      <c r="E12130">
        <v>462.85</v>
      </c>
      <c r="F12130" s="24">
        <v>7.13</v>
      </c>
      <c r="G12130" s="24">
        <f t="shared" si="189"/>
        <v>469.98</v>
      </c>
    </row>
    <row r="12131" spans="1:7" x14ac:dyDescent="0.25">
      <c r="A12131" t="s">
        <v>311</v>
      </c>
      <c r="B12131" t="s">
        <v>314</v>
      </c>
      <c r="C12131" t="s">
        <v>347</v>
      </c>
      <c r="D12131" s="34">
        <v>46113</v>
      </c>
      <c r="E12131">
        <v>462.85</v>
      </c>
      <c r="F12131" s="24">
        <v>7.13</v>
      </c>
      <c r="G12131" s="24">
        <f t="shared" si="189"/>
        <v>469.98</v>
      </c>
    </row>
    <row r="12132" spans="1:7" x14ac:dyDescent="0.25">
      <c r="A12132" t="s">
        <v>311</v>
      </c>
      <c r="B12132" t="s">
        <v>314</v>
      </c>
      <c r="C12132" t="s">
        <v>348</v>
      </c>
      <c r="D12132" s="34">
        <v>46113</v>
      </c>
      <c r="E12132">
        <v>462.85</v>
      </c>
      <c r="F12132" s="24">
        <v>7.13</v>
      </c>
      <c r="G12132" s="24">
        <f t="shared" si="189"/>
        <v>469.98</v>
      </c>
    </row>
    <row r="12133" spans="1:7" x14ac:dyDescent="0.25">
      <c r="A12133" t="s">
        <v>311</v>
      </c>
      <c r="B12133" t="s">
        <v>314</v>
      </c>
      <c r="C12133" t="s">
        <v>349</v>
      </c>
      <c r="D12133" s="34">
        <v>46113</v>
      </c>
      <c r="E12133">
        <v>464.36</v>
      </c>
      <c r="F12133" s="24">
        <v>7.15</v>
      </c>
      <c r="G12133" s="24">
        <f t="shared" si="189"/>
        <v>471.51</v>
      </c>
    </row>
    <row r="12134" spans="1:7" x14ac:dyDescent="0.25">
      <c r="A12134" t="s">
        <v>311</v>
      </c>
      <c r="B12134" t="s">
        <v>314</v>
      </c>
      <c r="C12134" t="s">
        <v>350</v>
      </c>
      <c r="D12134" s="34">
        <v>46113</v>
      </c>
      <c r="E12134">
        <v>462.85</v>
      </c>
      <c r="F12134" s="24">
        <v>7.13</v>
      </c>
      <c r="G12134" s="24">
        <f t="shared" si="189"/>
        <v>469.98</v>
      </c>
    </row>
    <row r="12135" spans="1:7" x14ac:dyDescent="0.25">
      <c r="A12135" t="s">
        <v>311</v>
      </c>
      <c r="B12135" t="s">
        <v>314</v>
      </c>
      <c r="C12135" t="s">
        <v>351</v>
      </c>
      <c r="D12135" s="34">
        <v>46113</v>
      </c>
      <c r="E12135">
        <v>464.36</v>
      </c>
      <c r="F12135" s="24">
        <v>7.15</v>
      </c>
      <c r="G12135" s="24">
        <f t="shared" si="189"/>
        <v>471.51</v>
      </c>
    </row>
    <row r="12136" spans="1:7" x14ac:dyDescent="0.25">
      <c r="A12136" t="s">
        <v>311</v>
      </c>
      <c r="B12136" t="s">
        <v>314</v>
      </c>
      <c r="C12136" t="s">
        <v>352</v>
      </c>
      <c r="D12136" s="34">
        <v>46113</v>
      </c>
      <c r="E12136">
        <v>464.36</v>
      </c>
      <c r="F12136" s="24">
        <v>7.15</v>
      </c>
      <c r="G12136" s="24">
        <f t="shared" si="189"/>
        <v>471.51</v>
      </c>
    </row>
    <row r="12137" spans="1:7" x14ac:dyDescent="0.25">
      <c r="A12137" t="s">
        <v>311</v>
      </c>
      <c r="B12137" t="s">
        <v>314</v>
      </c>
      <c r="C12137" t="s">
        <v>353</v>
      </c>
      <c r="D12137" s="34">
        <v>46113</v>
      </c>
      <c r="E12137">
        <v>462.85</v>
      </c>
      <c r="F12137" s="24">
        <v>7.13</v>
      </c>
      <c r="G12137" s="24">
        <f t="shared" si="189"/>
        <v>469.98</v>
      </c>
    </row>
    <row r="12138" spans="1:7" x14ac:dyDescent="0.25">
      <c r="A12138" t="s">
        <v>311</v>
      </c>
      <c r="B12138" t="s">
        <v>314</v>
      </c>
      <c r="C12138" t="s">
        <v>354</v>
      </c>
      <c r="D12138" s="34">
        <v>46113</v>
      </c>
      <c r="E12138">
        <v>464.36</v>
      </c>
      <c r="F12138" s="24">
        <v>7.15</v>
      </c>
      <c r="G12138" s="24">
        <f t="shared" si="189"/>
        <v>471.51</v>
      </c>
    </row>
    <row r="12139" spans="1:7" x14ac:dyDescent="0.25">
      <c r="A12139" t="s">
        <v>311</v>
      </c>
      <c r="B12139" t="s">
        <v>314</v>
      </c>
      <c r="C12139" t="s">
        <v>355</v>
      </c>
      <c r="D12139" s="34">
        <v>46113</v>
      </c>
      <c r="E12139">
        <v>464.36</v>
      </c>
      <c r="F12139" s="24">
        <v>7.15</v>
      </c>
      <c r="G12139" s="24">
        <f t="shared" si="189"/>
        <v>471.51</v>
      </c>
    </row>
    <row r="12140" spans="1:7" x14ac:dyDescent="0.25">
      <c r="A12140" t="s">
        <v>311</v>
      </c>
      <c r="B12140" t="s">
        <v>314</v>
      </c>
      <c r="C12140" t="s">
        <v>356</v>
      </c>
      <c r="D12140" s="34">
        <v>46113</v>
      </c>
      <c r="E12140">
        <v>464.36</v>
      </c>
      <c r="F12140" s="24">
        <v>7.15</v>
      </c>
      <c r="G12140" s="24">
        <f t="shared" si="189"/>
        <v>471.51</v>
      </c>
    </row>
    <row r="12141" spans="1:7" x14ac:dyDescent="0.25">
      <c r="A12141" t="s">
        <v>311</v>
      </c>
      <c r="B12141" t="s">
        <v>314</v>
      </c>
      <c r="C12141" t="s">
        <v>357</v>
      </c>
      <c r="D12141" s="34">
        <v>46113</v>
      </c>
      <c r="E12141">
        <v>464.36</v>
      </c>
      <c r="F12141" s="24">
        <v>7.15</v>
      </c>
      <c r="G12141" s="24">
        <f t="shared" si="189"/>
        <v>471.51</v>
      </c>
    </row>
    <row r="12142" spans="1:7" x14ac:dyDescent="0.25">
      <c r="A12142" t="s">
        <v>311</v>
      </c>
      <c r="B12142" t="s">
        <v>314</v>
      </c>
      <c r="C12142" t="s">
        <v>358</v>
      </c>
      <c r="D12142" s="34">
        <v>46113</v>
      </c>
      <c r="E12142">
        <v>464.36</v>
      </c>
      <c r="F12142" s="24">
        <v>7.15</v>
      </c>
      <c r="G12142" s="24">
        <f t="shared" si="189"/>
        <v>471.51</v>
      </c>
    </row>
    <row r="12143" spans="1:7" x14ac:dyDescent="0.25">
      <c r="A12143" t="s">
        <v>311</v>
      </c>
      <c r="B12143" t="s">
        <v>314</v>
      </c>
      <c r="C12143" t="s">
        <v>359</v>
      </c>
      <c r="D12143" s="34">
        <v>46113</v>
      </c>
      <c r="E12143">
        <v>464.36</v>
      </c>
      <c r="F12143" s="24">
        <v>7.15</v>
      </c>
      <c r="G12143" s="24">
        <f t="shared" si="189"/>
        <v>471.51</v>
      </c>
    </row>
    <row r="12144" spans="1:7" x14ac:dyDescent="0.25">
      <c r="A12144" t="s">
        <v>311</v>
      </c>
      <c r="B12144" t="s">
        <v>314</v>
      </c>
      <c r="C12144" t="s">
        <v>360</v>
      </c>
      <c r="D12144" s="34">
        <v>46113</v>
      </c>
      <c r="E12144">
        <v>464.36</v>
      </c>
      <c r="F12144" s="24">
        <v>7.15</v>
      </c>
      <c r="G12144" s="24">
        <f t="shared" si="189"/>
        <v>471.51</v>
      </c>
    </row>
    <row r="12145" spans="1:7" x14ac:dyDescent="0.25">
      <c r="A12145" t="s">
        <v>311</v>
      </c>
      <c r="B12145" t="s">
        <v>314</v>
      </c>
      <c r="C12145" t="s">
        <v>361</v>
      </c>
      <c r="D12145" s="34">
        <v>46113</v>
      </c>
      <c r="E12145">
        <v>464.36</v>
      </c>
      <c r="F12145" s="24">
        <v>7.15</v>
      </c>
      <c r="G12145" s="24">
        <f t="shared" si="189"/>
        <v>471.51</v>
      </c>
    </row>
    <row r="12146" spans="1:7" x14ac:dyDescent="0.25">
      <c r="A12146" t="s">
        <v>311</v>
      </c>
      <c r="B12146" t="s">
        <v>314</v>
      </c>
      <c r="C12146" t="s">
        <v>362</v>
      </c>
      <c r="D12146" s="34">
        <v>46113</v>
      </c>
      <c r="E12146">
        <v>464.36</v>
      </c>
      <c r="F12146" s="24">
        <v>7.15</v>
      </c>
      <c r="G12146" s="24">
        <f t="shared" si="189"/>
        <v>471.51</v>
      </c>
    </row>
    <row r="12147" spans="1:7" x14ac:dyDescent="0.25">
      <c r="A12147" t="s">
        <v>311</v>
      </c>
      <c r="B12147" t="s">
        <v>314</v>
      </c>
      <c r="C12147" t="s">
        <v>363</v>
      </c>
      <c r="D12147" s="34">
        <v>46113</v>
      </c>
      <c r="E12147">
        <v>464.36</v>
      </c>
      <c r="F12147" s="24">
        <v>7.15</v>
      </c>
      <c r="G12147" s="24">
        <f t="shared" si="189"/>
        <v>471.51</v>
      </c>
    </row>
    <row r="12148" spans="1:7" x14ac:dyDescent="0.25">
      <c r="A12148" t="s">
        <v>311</v>
      </c>
      <c r="B12148" t="s">
        <v>314</v>
      </c>
      <c r="C12148" t="s">
        <v>364</v>
      </c>
      <c r="D12148" s="34">
        <v>46113</v>
      </c>
      <c r="E12148">
        <v>464.36</v>
      </c>
      <c r="F12148" s="24">
        <v>7.15</v>
      </c>
      <c r="G12148" s="24">
        <f t="shared" si="189"/>
        <v>471.51</v>
      </c>
    </row>
    <row r="12149" spans="1:7" x14ac:dyDescent="0.25">
      <c r="A12149" t="s">
        <v>311</v>
      </c>
      <c r="B12149" t="s">
        <v>314</v>
      </c>
      <c r="C12149" t="s">
        <v>365</v>
      </c>
      <c r="D12149" s="34">
        <v>46113</v>
      </c>
      <c r="E12149">
        <v>464.36</v>
      </c>
      <c r="F12149" s="24">
        <v>7.15</v>
      </c>
      <c r="G12149" s="24">
        <f t="shared" si="189"/>
        <v>471.51</v>
      </c>
    </row>
    <row r="12150" spans="1:7" x14ac:dyDescent="0.25">
      <c r="A12150" t="s">
        <v>311</v>
      </c>
      <c r="B12150" t="s">
        <v>314</v>
      </c>
      <c r="C12150" t="s">
        <v>366</v>
      </c>
      <c r="D12150" s="34">
        <v>46113</v>
      </c>
      <c r="E12150">
        <v>464.36</v>
      </c>
      <c r="F12150" s="24">
        <v>7.15</v>
      </c>
      <c r="G12150" s="24">
        <f t="shared" si="189"/>
        <v>471.51</v>
      </c>
    </row>
    <row r="12151" spans="1:7" x14ac:dyDescent="0.25">
      <c r="A12151" t="s">
        <v>311</v>
      </c>
      <c r="B12151" t="s">
        <v>314</v>
      </c>
      <c r="C12151" t="s">
        <v>367</v>
      </c>
      <c r="D12151" s="34">
        <v>46113</v>
      </c>
      <c r="E12151">
        <v>462.85</v>
      </c>
      <c r="F12151" s="24">
        <v>7.13</v>
      </c>
      <c r="G12151" s="24">
        <f t="shared" si="189"/>
        <v>469.98</v>
      </c>
    </row>
    <row r="12152" spans="1:7" x14ac:dyDescent="0.25">
      <c r="A12152" t="s">
        <v>311</v>
      </c>
      <c r="B12152" t="s">
        <v>314</v>
      </c>
      <c r="C12152" t="s">
        <v>368</v>
      </c>
      <c r="D12152" s="34">
        <v>46113</v>
      </c>
      <c r="E12152">
        <v>464.36</v>
      </c>
      <c r="F12152" s="24">
        <v>7.15</v>
      </c>
      <c r="G12152" s="24">
        <f t="shared" si="189"/>
        <v>471.51</v>
      </c>
    </row>
    <row r="12153" spans="1:7" x14ac:dyDescent="0.25">
      <c r="A12153" t="s">
        <v>311</v>
      </c>
      <c r="B12153" t="s">
        <v>314</v>
      </c>
      <c r="C12153" t="s">
        <v>369</v>
      </c>
      <c r="D12153" s="34">
        <v>46113</v>
      </c>
      <c r="E12153">
        <v>464.36</v>
      </c>
      <c r="F12153" s="24">
        <v>7.15</v>
      </c>
      <c r="G12153" s="24">
        <f t="shared" si="189"/>
        <v>471.51</v>
      </c>
    </row>
    <row r="12154" spans="1:7" x14ac:dyDescent="0.25">
      <c r="A12154" t="s">
        <v>311</v>
      </c>
      <c r="B12154" t="s">
        <v>314</v>
      </c>
      <c r="C12154" t="s">
        <v>370</v>
      </c>
      <c r="D12154" s="34">
        <v>46113</v>
      </c>
      <c r="E12154">
        <v>464.36</v>
      </c>
      <c r="F12154" s="24">
        <v>7.15</v>
      </c>
      <c r="G12154" s="24">
        <f t="shared" si="189"/>
        <v>471.51</v>
      </c>
    </row>
    <row r="12155" spans="1:7" x14ac:dyDescent="0.25">
      <c r="A12155" t="s">
        <v>311</v>
      </c>
      <c r="B12155" t="s">
        <v>314</v>
      </c>
      <c r="C12155" t="s">
        <v>371</v>
      </c>
      <c r="D12155" s="34">
        <v>46113</v>
      </c>
      <c r="E12155">
        <v>464.36</v>
      </c>
      <c r="F12155" s="24">
        <v>7.15</v>
      </c>
      <c r="G12155" s="24">
        <f t="shared" si="189"/>
        <v>471.51</v>
      </c>
    </row>
    <row r="12156" spans="1:7" x14ac:dyDescent="0.25">
      <c r="A12156" t="s">
        <v>311</v>
      </c>
      <c r="B12156" t="s">
        <v>314</v>
      </c>
      <c r="C12156" t="s">
        <v>372</v>
      </c>
      <c r="D12156" s="34">
        <v>46113</v>
      </c>
      <c r="E12156">
        <v>464.36</v>
      </c>
      <c r="F12156" s="24">
        <v>7.15</v>
      </c>
      <c r="G12156" s="24">
        <f t="shared" si="189"/>
        <v>471.51</v>
      </c>
    </row>
    <row r="12157" spans="1:7" x14ac:dyDescent="0.25">
      <c r="A12157" t="s">
        <v>311</v>
      </c>
      <c r="B12157" t="s">
        <v>314</v>
      </c>
      <c r="C12157" t="s">
        <v>373</v>
      </c>
      <c r="D12157" s="34">
        <v>46113</v>
      </c>
      <c r="E12157">
        <v>464.36</v>
      </c>
      <c r="F12157" s="24">
        <v>7.15</v>
      </c>
      <c r="G12157" s="24">
        <f t="shared" si="189"/>
        <v>471.51</v>
      </c>
    </row>
    <row r="12158" spans="1:7" x14ac:dyDescent="0.25">
      <c r="A12158" t="s">
        <v>311</v>
      </c>
      <c r="B12158" t="s">
        <v>314</v>
      </c>
      <c r="C12158" t="s">
        <v>374</v>
      </c>
      <c r="D12158" s="34">
        <v>46113</v>
      </c>
      <c r="E12158">
        <v>462.85</v>
      </c>
      <c r="F12158" s="24">
        <v>7.13</v>
      </c>
      <c r="G12158" s="24">
        <f t="shared" si="189"/>
        <v>469.98</v>
      </c>
    </row>
    <row r="12159" spans="1:7" x14ac:dyDescent="0.25">
      <c r="A12159" t="s">
        <v>311</v>
      </c>
      <c r="B12159" t="s">
        <v>314</v>
      </c>
      <c r="C12159" t="s">
        <v>375</v>
      </c>
      <c r="D12159" s="34">
        <v>46113</v>
      </c>
      <c r="E12159">
        <v>464.36</v>
      </c>
      <c r="F12159" s="24">
        <v>7.15</v>
      </c>
      <c r="G12159" s="24">
        <f t="shared" si="189"/>
        <v>471.51</v>
      </c>
    </row>
    <row r="12160" spans="1:7" x14ac:dyDescent="0.25">
      <c r="A12160" t="s">
        <v>311</v>
      </c>
      <c r="B12160" t="s">
        <v>314</v>
      </c>
      <c r="C12160" t="s">
        <v>376</v>
      </c>
      <c r="D12160" s="34">
        <v>46113</v>
      </c>
      <c r="E12160">
        <v>464.36</v>
      </c>
      <c r="F12160" s="24">
        <v>7.15</v>
      </c>
      <c r="G12160" s="24">
        <f t="shared" si="189"/>
        <v>471.51</v>
      </c>
    </row>
    <row r="12161" spans="1:7" x14ac:dyDescent="0.25">
      <c r="A12161" t="s">
        <v>311</v>
      </c>
      <c r="B12161" t="s">
        <v>314</v>
      </c>
      <c r="C12161" t="s">
        <v>377</v>
      </c>
      <c r="D12161" s="34">
        <v>46113</v>
      </c>
      <c r="E12161">
        <v>464.36</v>
      </c>
      <c r="F12161" s="24">
        <v>7.15</v>
      </c>
      <c r="G12161" s="24">
        <f t="shared" si="189"/>
        <v>471.51</v>
      </c>
    </row>
    <row r="12162" spans="1:7" x14ac:dyDescent="0.25">
      <c r="A12162" t="s">
        <v>311</v>
      </c>
      <c r="B12162" t="s">
        <v>314</v>
      </c>
      <c r="C12162" t="s">
        <v>378</v>
      </c>
      <c r="D12162" s="34">
        <v>46113</v>
      </c>
      <c r="E12162">
        <v>464.36</v>
      </c>
      <c r="F12162" s="24">
        <v>7.15</v>
      </c>
      <c r="G12162" s="24">
        <f t="shared" si="189"/>
        <v>471.51</v>
      </c>
    </row>
    <row r="12163" spans="1:7" x14ac:dyDescent="0.25">
      <c r="A12163" t="s">
        <v>311</v>
      </c>
      <c r="B12163" t="s">
        <v>314</v>
      </c>
      <c r="C12163" t="s">
        <v>379</v>
      </c>
      <c r="D12163" s="34">
        <v>46113</v>
      </c>
      <c r="E12163">
        <v>462.85</v>
      </c>
      <c r="F12163" s="24">
        <v>7.13</v>
      </c>
      <c r="G12163" s="24">
        <f t="shared" ref="G12163:G12226" si="190">SUM(E12163:F12163)</f>
        <v>469.98</v>
      </c>
    </row>
    <row r="12164" spans="1:7" x14ac:dyDescent="0.25">
      <c r="A12164" t="s">
        <v>311</v>
      </c>
      <c r="B12164" t="s">
        <v>314</v>
      </c>
      <c r="C12164" t="s">
        <v>380</v>
      </c>
      <c r="D12164" s="34">
        <v>46113</v>
      </c>
      <c r="E12164">
        <v>462.85</v>
      </c>
      <c r="F12164" s="24">
        <v>7.13</v>
      </c>
      <c r="G12164" s="24">
        <f t="shared" si="190"/>
        <v>469.98</v>
      </c>
    </row>
    <row r="12165" spans="1:7" x14ac:dyDescent="0.25">
      <c r="A12165" t="s">
        <v>311</v>
      </c>
      <c r="B12165" t="s">
        <v>314</v>
      </c>
      <c r="C12165" t="s">
        <v>381</v>
      </c>
      <c r="D12165" s="34">
        <v>46113</v>
      </c>
      <c r="E12165">
        <v>462.85</v>
      </c>
      <c r="F12165" s="24">
        <v>7.13</v>
      </c>
      <c r="G12165" s="24">
        <f t="shared" si="190"/>
        <v>469.98</v>
      </c>
    </row>
    <row r="12166" spans="1:7" x14ac:dyDescent="0.25">
      <c r="A12166" t="s">
        <v>311</v>
      </c>
      <c r="B12166" t="s">
        <v>314</v>
      </c>
      <c r="C12166" t="s">
        <v>382</v>
      </c>
      <c r="D12166" s="34">
        <v>46113</v>
      </c>
      <c r="E12166">
        <v>462.85</v>
      </c>
      <c r="F12166" s="24">
        <v>7.13</v>
      </c>
      <c r="G12166" s="24">
        <f t="shared" si="190"/>
        <v>469.98</v>
      </c>
    </row>
    <row r="12167" spans="1:7" x14ac:dyDescent="0.25">
      <c r="A12167" t="s">
        <v>311</v>
      </c>
      <c r="B12167" t="s">
        <v>314</v>
      </c>
      <c r="C12167" t="s">
        <v>383</v>
      </c>
      <c r="D12167" s="34">
        <v>46113</v>
      </c>
      <c r="E12167">
        <v>462.85</v>
      </c>
      <c r="F12167" s="24">
        <v>7.13</v>
      </c>
      <c r="G12167" s="24">
        <f t="shared" si="190"/>
        <v>469.98</v>
      </c>
    </row>
    <row r="12168" spans="1:7" x14ac:dyDescent="0.25">
      <c r="A12168" t="s">
        <v>311</v>
      </c>
      <c r="B12168" t="s">
        <v>314</v>
      </c>
      <c r="C12168" t="s">
        <v>384</v>
      </c>
      <c r="D12168" s="34">
        <v>46113</v>
      </c>
      <c r="E12168">
        <v>462.85</v>
      </c>
      <c r="F12168" s="24">
        <v>7.13</v>
      </c>
      <c r="G12168" s="24">
        <f t="shared" si="190"/>
        <v>469.98</v>
      </c>
    </row>
    <row r="12169" spans="1:7" x14ac:dyDescent="0.25">
      <c r="A12169" t="s">
        <v>311</v>
      </c>
      <c r="B12169" t="s">
        <v>314</v>
      </c>
      <c r="C12169" t="s">
        <v>385</v>
      </c>
      <c r="D12169" s="34">
        <v>46113</v>
      </c>
      <c r="E12169">
        <v>462.85</v>
      </c>
      <c r="F12169" s="24">
        <v>7.13</v>
      </c>
      <c r="G12169" s="24">
        <f t="shared" si="190"/>
        <v>469.98</v>
      </c>
    </row>
    <row r="12170" spans="1:7" x14ac:dyDescent="0.25">
      <c r="A12170" t="s">
        <v>311</v>
      </c>
      <c r="B12170" t="s">
        <v>314</v>
      </c>
      <c r="C12170" t="s">
        <v>386</v>
      </c>
      <c r="D12170" s="34">
        <v>46113</v>
      </c>
      <c r="E12170">
        <v>462.85</v>
      </c>
      <c r="F12170" s="24">
        <v>7.13</v>
      </c>
      <c r="G12170" s="24">
        <f t="shared" si="190"/>
        <v>469.98</v>
      </c>
    </row>
    <row r="12171" spans="1:7" x14ac:dyDescent="0.25">
      <c r="A12171" t="s">
        <v>311</v>
      </c>
      <c r="B12171" t="s">
        <v>314</v>
      </c>
      <c r="C12171" t="s">
        <v>387</v>
      </c>
      <c r="D12171" s="34">
        <v>46113</v>
      </c>
      <c r="E12171">
        <v>462.85</v>
      </c>
      <c r="F12171" s="24">
        <v>7.13</v>
      </c>
      <c r="G12171" s="24">
        <f t="shared" si="190"/>
        <v>469.98</v>
      </c>
    </row>
    <row r="12172" spans="1:7" x14ac:dyDescent="0.25">
      <c r="A12172" t="s">
        <v>311</v>
      </c>
      <c r="B12172" t="s">
        <v>314</v>
      </c>
      <c r="C12172" t="s">
        <v>388</v>
      </c>
      <c r="D12172" s="34">
        <v>46113</v>
      </c>
      <c r="E12172">
        <v>462.85</v>
      </c>
      <c r="F12172" s="24">
        <v>7.13</v>
      </c>
      <c r="G12172" s="24">
        <f t="shared" si="190"/>
        <v>469.98</v>
      </c>
    </row>
    <row r="12173" spans="1:7" x14ac:dyDescent="0.25">
      <c r="A12173" t="s">
        <v>311</v>
      </c>
      <c r="B12173" t="s">
        <v>314</v>
      </c>
      <c r="C12173" t="s">
        <v>389</v>
      </c>
      <c r="D12173" s="34">
        <v>46113</v>
      </c>
      <c r="E12173">
        <v>462.85</v>
      </c>
      <c r="F12173" s="24">
        <v>7.13</v>
      </c>
      <c r="G12173" s="24">
        <f t="shared" si="190"/>
        <v>469.98</v>
      </c>
    </row>
    <row r="12174" spans="1:7" x14ac:dyDescent="0.25">
      <c r="A12174" t="s">
        <v>311</v>
      </c>
      <c r="B12174" t="s">
        <v>314</v>
      </c>
      <c r="C12174" t="s">
        <v>390</v>
      </c>
      <c r="D12174" s="34">
        <v>46113</v>
      </c>
      <c r="E12174">
        <v>462.85</v>
      </c>
      <c r="F12174" s="24">
        <v>7.13</v>
      </c>
      <c r="G12174" s="24">
        <f t="shared" si="190"/>
        <v>469.98</v>
      </c>
    </row>
    <row r="12175" spans="1:7" x14ac:dyDescent="0.25">
      <c r="A12175" t="s">
        <v>311</v>
      </c>
      <c r="B12175" t="s">
        <v>314</v>
      </c>
      <c r="C12175" t="s">
        <v>391</v>
      </c>
      <c r="D12175" s="34">
        <v>46113</v>
      </c>
      <c r="E12175">
        <v>462.85</v>
      </c>
      <c r="F12175" s="24">
        <v>7.13</v>
      </c>
      <c r="G12175" s="24">
        <f t="shared" si="190"/>
        <v>469.98</v>
      </c>
    </row>
    <row r="12176" spans="1:7" x14ac:dyDescent="0.25">
      <c r="A12176" t="s">
        <v>311</v>
      </c>
      <c r="B12176" t="s">
        <v>314</v>
      </c>
      <c r="C12176" t="s">
        <v>392</v>
      </c>
      <c r="D12176" s="34">
        <v>46113</v>
      </c>
      <c r="E12176">
        <v>462.85</v>
      </c>
      <c r="F12176" s="24">
        <v>7.13</v>
      </c>
      <c r="G12176" s="24">
        <f t="shared" si="190"/>
        <v>469.98</v>
      </c>
    </row>
    <row r="12177" spans="1:7" x14ac:dyDescent="0.25">
      <c r="A12177" t="s">
        <v>311</v>
      </c>
      <c r="B12177" t="s">
        <v>314</v>
      </c>
      <c r="C12177" t="s">
        <v>393</v>
      </c>
      <c r="D12177" s="34">
        <v>46113</v>
      </c>
      <c r="E12177">
        <v>462.85</v>
      </c>
      <c r="F12177" s="24">
        <v>7.13</v>
      </c>
      <c r="G12177" s="24">
        <f t="shared" si="190"/>
        <v>469.98</v>
      </c>
    </row>
    <row r="12178" spans="1:7" x14ac:dyDescent="0.25">
      <c r="A12178" t="s">
        <v>311</v>
      </c>
      <c r="B12178" t="s">
        <v>314</v>
      </c>
      <c r="C12178" t="s">
        <v>394</v>
      </c>
      <c r="D12178" s="34">
        <v>46113</v>
      </c>
      <c r="E12178">
        <v>462.85</v>
      </c>
      <c r="F12178" s="24">
        <v>7.13</v>
      </c>
      <c r="G12178" s="24">
        <f t="shared" si="190"/>
        <v>469.98</v>
      </c>
    </row>
    <row r="12179" spans="1:7" x14ac:dyDescent="0.25">
      <c r="A12179" t="s">
        <v>311</v>
      </c>
      <c r="B12179" t="s">
        <v>314</v>
      </c>
      <c r="C12179" t="s">
        <v>395</v>
      </c>
      <c r="D12179" s="34">
        <v>46113</v>
      </c>
      <c r="E12179">
        <v>462.85</v>
      </c>
      <c r="F12179" s="24">
        <v>7.13</v>
      </c>
      <c r="G12179" s="24">
        <f t="shared" si="190"/>
        <v>469.98</v>
      </c>
    </row>
    <row r="12180" spans="1:7" x14ac:dyDescent="0.25">
      <c r="A12180" t="s">
        <v>311</v>
      </c>
      <c r="B12180" t="s">
        <v>314</v>
      </c>
      <c r="C12180" t="s">
        <v>396</v>
      </c>
      <c r="D12180" s="34">
        <v>46113</v>
      </c>
      <c r="E12180">
        <v>462.85</v>
      </c>
      <c r="F12180" s="24">
        <v>7.13</v>
      </c>
      <c r="G12180" s="24">
        <f t="shared" si="190"/>
        <v>469.98</v>
      </c>
    </row>
    <row r="12181" spans="1:7" x14ac:dyDescent="0.25">
      <c r="A12181" t="s">
        <v>311</v>
      </c>
      <c r="B12181" t="s">
        <v>314</v>
      </c>
      <c r="C12181" t="s">
        <v>397</v>
      </c>
      <c r="D12181" s="34">
        <v>46113</v>
      </c>
      <c r="E12181">
        <v>462.85</v>
      </c>
      <c r="F12181" s="24">
        <v>7.13</v>
      </c>
      <c r="G12181" s="24">
        <f t="shared" si="190"/>
        <v>469.98</v>
      </c>
    </row>
    <row r="12182" spans="1:7" x14ac:dyDescent="0.25">
      <c r="A12182" t="s">
        <v>311</v>
      </c>
      <c r="B12182" t="s">
        <v>314</v>
      </c>
      <c r="C12182" t="s">
        <v>398</v>
      </c>
      <c r="D12182" s="34">
        <v>46113</v>
      </c>
      <c r="E12182">
        <v>462.85</v>
      </c>
      <c r="F12182" s="24">
        <v>7.13</v>
      </c>
      <c r="G12182" s="24">
        <f t="shared" si="190"/>
        <v>469.98</v>
      </c>
    </row>
    <row r="12183" spans="1:7" x14ac:dyDescent="0.25">
      <c r="A12183" t="s">
        <v>311</v>
      </c>
      <c r="B12183" t="s">
        <v>314</v>
      </c>
      <c r="C12183" t="s">
        <v>399</v>
      </c>
      <c r="D12183" s="34">
        <v>46113</v>
      </c>
      <c r="E12183">
        <v>462.85</v>
      </c>
      <c r="F12183" s="24">
        <v>7.13</v>
      </c>
      <c r="G12183" s="24">
        <f t="shared" si="190"/>
        <v>469.98</v>
      </c>
    </row>
    <row r="12184" spans="1:7" x14ac:dyDescent="0.25">
      <c r="A12184" t="s">
        <v>311</v>
      </c>
      <c r="B12184" t="s">
        <v>314</v>
      </c>
      <c r="C12184" t="s">
        <v>400</v>
      </c>
      <c r="D12184" s="34">
        <v>46113</v>
      </c>
      <c r="E12184">
        <v>462.85</v>
      </c>
      <c r="F12184" s="24">
        <v>7.13</v>
      </c>
      <c r="G12184" s="24">
        <f t="shared" si="190"/>
        <v>469.98</v>
      </c>
    </row>
    <row r="12185" spans="1:7" x14ac:dyDescent="0.25">
      <c r="A12185" t="s">
        <v>311</v>
      </c>
      <c r="B12185" t="s">
        <v>314</v>
      </c>
      <c r="C12185" t="s">
        <v>401</v>
      </c>
      <c r="D12185" s="34">
        <v>46113</v>
      </c>
      <c r="E12185">
        <v>462.85</v>
      </c>
      <c r="F12185" s="24">
        <v>7.13</v>
      </c>
      <c r="G12185" s="24">
        <f t="shared" si="190"/>
        <v>469.98</v>
      </c>
    </row>
    <row r="12186" spans="1:7" x14ac:dyDescent="0.25">
      <c r="A12186" t="s">
        <v>311</v>
      </c>
      <c r="B12186" t="s">
        <v>314</v>
      </c>
      <c r="C12186" t="s">
        <v>402</v>
      </c>
      <c r="D12186" s="34">
        <v>46113</v>
      </c>
      <c r="E12186">
        <v>462.85</v>
      </c>
      <c r="F12186" s="24">
        <v>7.13</v>
      </c>
      <c r="G12186" s="24">
        <f t="shared" si="190"/>
        <v>469.98</v>
      </c>
    </row>
    <row r="12187" spans="1:7" x14ac:dyDescent="0.25">
      <c r="A12187" t="s">
        <v>311</v>
      </c>
      <c r="B12187" t="s">
        <v>314</v>
      </c>
      <c r="C12187" t="s">
        <v>403</v>
      </c>
      <c r="D12187" s="34">
        <v>46113</v>
      </c>
      <c r="E12187">
        <v>462.85</v>
      </c>
      <c r="F12187" s="24">
        <v>7.13</v>
      </c>
      <c r="G12187" s="24">
        <f t="shared" si="190"/>
        <v>469.98</v>
      </c>
    </row>
    <row r="12188" spans="1:7" x14ac:dyDescent="0.25">
      <c r="A12188" t="s">
        <v>311</v>
      </c>
      <c r="B12188" t="s">
        <v>314</v>
      </c>
      <c r="C12188" t="s">
        <v>404</v>
      </c>
      <c r="D12188" s="34">
        <v>46113</v>
      </c>
      <c r="E12188">
        <v>462.85</v>
      </c>
      <c r="F12188" s="24">
        <v>7.13</v>
      </c>
      <c r="G12188" s="24">
        <f t="shared" si="190"/>
        <v>469.98</v>
      </c>
    </row>
    <row r="12189" spans="1:7" x14ac:dyDescent="0.25">
      <c r="A12189" t="s">
        <v>311</v>
      </c>
      <c r="B12189" t="s">
        <v>314</v>
      </c>
      <c r="C12189" t="s">
        <v>405</v>
      </c>
      <c r="D12189" s="34">
        <v>46113</v>
      </c>
      <c r="E12189">
        <v>462.85</v>
      </c>
      <c r="F12189" s="24">
        <v>7.13</v>
      </c>
      <c r="G12189" s="24">
        <f t="shared" si="190"/>
        <v>469.98</v>
      </c>
    </row>
    <row r="12190" spans="1:7" x14ac:dyDescent="0.25">
      <c r="A12190" t="s">
        <v>311</v>
      </c>
      <c r="B12190" t="s">
        <v>314</v>
      </c>
      <c r="C12190" t="s">
        <v>406</v>
      </c>
      <c r="D12190" s="34">
        <v>46113</v>
      </c>
      <c r="E12190">
        <v>462.85</v>
      </c>
      <c r="F12190" s="24">
        <v>7.13</v>
      </c>
      <c r="G12190" s="24">
        <f t="shared" si="190"/>
        <v>469.98</v>
      </c>
    </row>
    <row r="12191" spans="1:7" x14ac:dyDescent="0.25">
      <c r="A12191" t="s">
        <v>311</v>
      </c>
      <c r="B12191" t="s">
        <v>314</v>
      </c>
      <c r="C12191" t="s">
        <v>407</v>
      </c>
      <c r="D12191" s="34">
        <v>46113</v>
      </c>
      <c r="E12191">
        <v>462.85</v>
      </c>
      <c r="F12191" s="24">
        <v>7.13</v>
      </c>
      <c r="G12191" s="24">
        <f t="shared" si="190"/>
        <v>469.98</v>
      </c>
    </row>
    <row r="12192" spans="1:7" x14ac:dyDescent="0.25">
      <c r="A12192" t="s">
        <v>311</v>
      </c>
      <c r="B12192" t="s">
        <v>314</v>
      </c>
      <c r="C12192" t="s">
        <v>408</v>
      </c>
      <c r="D12192" s="34">
        <v>46113</v>
      </c>
      <c r="E12192">
        <v>462.85</v>
      </c>
      <c r="F12192" s="24">
        <v>7.13</v>
      </c>
      <c r="G12192" s="24">
        <f t="shared" si="190"/>
        <v>469.98</v>
      </c>
    </row>
    <row r="12193" spans="1:7" x14ac:dyDescent="0.25">
      <c r="A12193" t="s">
        <v>311</v>
      </c>
      <c r="B12193" t="s">
        <v>314</v>
      </c>
      <c r="C12193" t="s">
        <v>409</v>
      </c>
      <c r="D12193" s="34">
        <v>46113</v>
      </c>
      <c r="E12193">
        <v>462.85</v>
      </c>
      <c r="F12193" s="24">
        <v>7.13</v>
      </c>
      <c r="G12193" s="24">
        <f t="shared" si="190"/>
        <v>469.98</v>
      </c>
    </row>
    <row r="12194" spans="1:7" x14ac:dyDescent="0.25">
      <c r="A12194" t="s">
        <v>311</v>
      </c>
      <c r="B12194" t="s">
        <v>314</v>
      </c>
      <c r="C12194" t="s">
        <v>410</v>
      </c>
      <c r="D12194" s="34">
        <v>46113</v>
      </c>
      <c r="E12194">
        <v>462.85</v>
      </c>
      <c r="F12194" s="24">
        <v>7.13</v>
      </c>
      <c r="G12194" s="24">
        <f t="shared" si="190"/>
        <v>469.98</v>
      </c>
    </row>
    <row r="12195" spans="1:7" x14ac:dyDescent="0.25">
      <c r="A12195" t="s">
        <v>311</v>
      </c>
      <c r="B12195" t="s">
        <v>314</v>
      </c>
      <c r="C12195" t="s">
        <v>411</v>
      </c>
      <c r="D12195" s="34">
        <v>46113</v>
      </c>
      <c r="E12195">
        <v>462.85</v>
      </c>
      <c r="F12195" s="24">
        <v>7.13</v>
      </c>
      <c r="G12195" s="24">
        <f t="shared" si="190"/>
        <v>469.98</v>
      </c>
    </row>
    <row r="12196" spans="1:7" x14ac:dyDescent="0.25">
      <c r="A12196" t="s">
        <v>311</v>
      </c>
      <c r="B12196" t="s">
        <v>314</v>
      </c>
      <c r="C12196" t="s">
        <v>412</v>
      </c>
      <c r="D12196" s="34">
        <v>46113</v>
      </c>
      <c r="E12196">
        <v>462.85</v>
      </c>
      <c r="F12196" s="24">
        <v>7.13</v>
      </c>
      <c r="G12196" s="24">
        <f t="shared" si="190"/>
        <v>469.98</v>
      </c>
    </row>
    <row r="12197" spans="1:7" x14ac:dyDescent="0.25">
      <c r="A12197" t="s">
        <v>311</v>
      </c>
      <c r="B12197" t="s">
        <v>314</v>
      </c>
      <c r="C12197" t="s">
        <v>413</v>
      </c>
      <c r="D12197" s="34">
        <v>46113</v>
      </c>
      <c r="E12197">
        <v>462.85</v>
      </c>
      <c r="F12197" s="24">
        <v>7.13</v>
      </c>
      <c r="G12197" s="24">
        <f t="shared" si="190"/>
        <v>469.98</v>
      </c>
    </row>
    <row r="12198" spans="1:7" x14ac:dyDescent="0.25">
      <c r="A12198" t="s">
        <v>311</v>
      </c>
      <c r="B12198" t="s">
        <v>314</v>
      </c>
      <c r="C12198" t="s">
        <v>414</v>
      </c>
      <c r="D12198" s="34">
        <v>46113</v>
      </c>
      <c r="E12198">
        <v>462.85</v>
      </c>
      <c r="F12198" s="24">
        <v>7.13</v>
      </c>
      <c r="G12198" s="24">
        <f t="shared" si="190"/>
        <v>469.98</v>
      </c>
    </row>
    <row r="12199" spans="1:7" x14ac:dyDescent="0.25">
      <c r="A12199" t="s">
        <v>311</v>
      </c>
      <c r="B12199" t="s">
        <v>314</v>
      </c>
      <c r="C12199" t="s">
        <v>415</v>
      </c>
      <c r="D12199" s="34">
        <v>46113</v>
      </c>
      <c r="E12199">
        <v>462.85</v>
      </c>
      <c r="F12199" s="24">
        <v>7.13</v>
      </c>
      <c r="G12199" s="24">
        <f t="shared" si="190"/>
        <v>469.98</v>
      </c>
    </row>
    <row r="12200" spans="1:7" x14ac:dyDescent="0.25">
      <c r="A12200" t="s">
        <v>311</v>
      </c>
      <c r="B12200" t="s">
        <v>314</v>
      </c>
      <c r="C12200" t="s">
        <v>416</v>
      </c>
      <c r="D12200" s="34">
        <v>46113</v>
      </c>
      <c r="E12200">
        <v>462.85</v>
      </c>
      <c r="F12200" s="24">
        <v>7.13</v>
      </c>
      <c r="G12200" s="24">
        <f t="shared" si="190"/>
        <v>469.98</v>
      </c>
    </row>
    <row r="12201" spans="1:7" x14ac:dyDescent="0.25">
      <c r="A12201" t="s">
        <v>311</v>
      </c>
      <c r="B12201" t="s">
        <v>314</v>
      </c>
      <c r="C12201" t="s">
        <v>417</v>
      </c>
      <c r="D12201" s="34">
        <v>46113</v>
      </c>
      <c r="E12201">
        <v>462.85</v>
      </c>
      <c r="F12201" s="24">
        <v>7.13</v>
      </c>
      <c r="G12201" s="24">
        <f t="shared" si="190"/>
        <v>469.98</v>
      </c>
    </row>
    <row r="12202" spans="1:7" x14ac:dyDescent="0.25">
      <c r="A12202" t="s">
        <v>311</v>
      </c>
      <c r="B12202" t="s">
        <v>314</v>
      </c>
      <c r="C12202" t="s">
        <v>418</v>
      </c>
      <c r="D12202" s="34">
        <v>46113</v>
      </c>
      <c r="E12202">
        <v>462.85</v>
      </c>
      <c r="F12202" s="24">
        <v>7.13</v>
      </c>
      <c r="G12202" s="24">
        <f t="shared" si="190"/>
        <v>469.98</v>
      </c>
    </row>
    <row r="12203" spans="1:7" x14ac:dyDescent="0.25">
      <c r="A12203" t="s">
        <v>311</v>
      </c>
      <c r="B12203" t="s">
        <v>314</v>
      </c>
      <c r="C12203" t="s">
        <v>419</v>
      </c>
      <c r="D12203" s="34">
        <v>46113</v>
      </c>
      <c r="E12203">
        <v>462.85</v>
      </c>
      <c r="F12203" s="24">
        <v>7.13</v>
      </c>
      <c r="G12203" s="24">
        <f t="shared" si="190"/>
        <v>469.98</v>
      </c>
    </row>
    <row r="12204" spans="1:7" x14ac:dyDescent="0.25">
      <c r="A12204" t="s">
        <v>311</v>
      </c>
      <c r="B12204" t="s">
        <v>314</v>
      </c>
      <c r="C12204" t="s">
        <v>420</v>
      </c>
      <c r="D12204" s="34">
        <v>46113</v>
      </c>
      <c r="E12204">
        <v>462.85</v>
      </c>
      <c r="F12204" s="24">
        <v>7.13</v>
      </c>
      <c r="G12204" s="24">
        <f t="shared" si="190"/>
        <v>469.98</v>
      </c>
    </row>
    <row r="12205" spans="1:7" x14ac:dyDescent="0.25">
      <c r="A12205" t="s">
        <v>311</v>
      </c>
      <c r="B12205" t="s">
        <v>314</v>
      </c>
      <c r="C12205" t="s">
        <v>421</v>
      </c>
      <c r="D12205" s="34">
        <v>46113</v>
      </c>
      <c r="E12205">
        <v>462.85</v>
      </c>
      <c r="F12205" s="24">
        <v>7.13</v>
      </c>
      <c r="G12205" s="24">
        <f t="shared" si="190"/>
        <v>469.98</v>
      </c>
    </row>
    <row r="12206" spans="1:7" x14ac:dyDescent="0.25">
      <c r="A12206" t="s">
        <v>311</v>
      </c>
      <c r="B12206" t="s">
        <v>314</v>
      </c>
      <c r="C12206" t="s">
        <v>422</v>
      </c>
      <c r="D12206" s="34">
        <v>46113</v>
      </c>
      <c r="E12206">
        <v>462.85</v>
      </c>
      <c r="F12206" s="24">
        <v>7.13</v>
      </c>
      <c r="G12206" s="24">
        <f t="shared" si="190"/>
        <v>469.98</v>
      </c>
    </row>
    <row r="12207" spans="1:7" x14ac:dyDescent="0.25">
      <c r="A12207" t="s">
        <v>311</v>
      </c>
      <c r="B12207" t="s">
        <v>314</v>
      </c>
      <c r="C12207" t="s">
        <v>423</v>
      </c>
      <c r="D12207" s="34">
        <v>46113</v>
      </c>
      <c r="E12207">
        <v>462.85</v>
      </c>
      <c r="F12207" s="24">
        <v>7.13</v>
      </c>
      <c r="G12207" s="24">
        <f t="shared" si="190"/>
        <v>469.98</v>
      </c>
    </row>
    <row r="12208" spans="1:7" x14ac:dyDescent="0.25">
      <c r="A12208" t="s">
        <v>311</v>
      </c>
      <c r="B12208" t="s">
        <v>314</v>
      </c>
      <c r="C12208" t="s">
        <v>424</v>
      </c>
      <c r="D12208" s="34">
        <v>46113</v>
      </c>
      <c r="E12208">
        <v>462.85</v>
      </c>
      <c r="F12208" s="24">
        <v>7.13</v>
      </c>
      <c r="G12208" s="24">
        <f t="shared" si="190"/>
        <v>469.98</v>
      </c>
    </row>
    <row r="12209" spans="1:7" x14ac:dyDescent="0.25">
      <c r="A12209" t="s">
        <v>311</v>
      </c>
      <c r="B12209" t="s">
        <v>314</v>
      </c>
      <c r="C12209" t="s">
        <v>425</v>
      </c>
      <c r="D12209" s="34">
        <v>46113</v>
      </c>
      <c r="E12209">
        <v>462.85</v>
      </c>
      <c r="F12209" s="24">
        <v>7.13</v>
      </c>
      <c r="G12209" s="24">
        <f t="shared" si="190"/>
        <v>469.98</v>
      </c>
    </row>
    <row r="12210" spans="1:7" x14ac:dyDescent="0.25">
      <c r="A12210" t="s">
        <v>311</v>
      </c>
      <c r="B12210" t="s">
        <v>314</v>
      </c>
      <c r="C12210" t="s">
        <v>426</v>
      </c>
      <c r="D12210" s="34">
        <v>46113</v>
      </c>
      <c r="E12210">
        <v>464.36</v>
      </c>
      <c r="F12210" s="24">
        <v>7.15</v>
      </c>
      <c r="G12210" s="24">
        <f t="shared" si="190"/>
        <v>471.51</v>
      </c>
    </row>
    <row r="12211" spans="1:7" x14ac:dyDescent="0.25">
      <c r="A12211" t="s">
        <v>311</v>
      </c>
      <c r="B12211" t="s">
        <v>314</v>
      </c>
      <c r="C12211" t="s">
        <v>427</v>
      </c>
      <c r="D12211" s="34">
        <v>46113</v>
      </c>
      <c r="E12211">
        <v>462.85</v>
      </c>
      <c r="F12211" s="24">
        <v>7.13</v>
      </c>
      <c r="G12211" s="24">
        <f t="shared" si="190"/>
        <v>469.98</v>
      </c>
    </row>
    <row r="12212" spans="1:7" x14ac:dyDescent="0.25">
      <c r="A12212" t="s">
        <v>311</v>
      </c>
      <c r="B12212" t="s">
        <v>314</v>
      </c>
      <c r="C12212" t="s">
        <v>428</v>
      </c>
      <c r="D12212" s="34">
        <v>46113</v>
      </c>
      <c r="E12212">
        <v>462.85</v>
      </c>
      <c r="F12212" s="24">
        <v>7.13</v>
      </c>
      <c r="G12212" s="24">
        <f t="shared" si="190"/>
        <v>469.98</v>
      </c>
    </row>
    <row r="12213" spans="1:7" x14ac:dyDescent="0.25">
      <c r="A12213" t="s">
        <v>311</v>
      </c>
      <c r="B12213" t="s">
        <v>314</v>
      </c>
      <c r="C12213" t="s">
        <v>429</v>
      </c>
      <c r="D12213" s="34">
        <v>46113</v>
      </c>
      <c r="E12213">
        <v>462.85</v>
      </c>
      <c r="F12213" s="24">
        <v>7.13</v>
      </c>
      <c r="G12213" s="24">
        <f t="shared" si="190"/>
        <v>469.98</v>
      </c>
    </row>
    <row r="12214" spans="1:7" x14ac:dyDescent="0.25">
      <c r="A12214" t="s">
        <v>311</v>
      </c>
      <c r="B12214" t="s">
        <v>314</v>
      </c>
      <c r="C12214" t="s">
        <v>430</v>
      </c>
      <c r="D12214" s="34">
        <v>46113</v>
      </c>
      <c r="E12214">
        <v>464.36</v>
      </c>
      <c r="F12214" s="24">
        <v>7.15</v>
      </c>
      <c r="G12214" s="24">
        <f t="shared" si="190"/>
        <v>471.51</v>
      </c>
    </row>
    <row r="12215" spans="1:7" x14ac:dyDescent="0.25">
      <c r="A12215" t="s">
        <v>311</v>
      </c>
      <c r="B12215" t="s">
        <v>314</v>
      </c>
      <c r="C12215" t="s">
        <v>431</v>
      </c>
      <c r="D12215" s="34">
        <v>46113</v>
      </c>
      <c r="E12215">
        <v>464.36</v>
      </c>
      <c r="F12215" s="24">
        <v>7.15</v>
      </c>
      <c r="G12215" s="24">
        <f t="shared" si="190"/>
        <v>471.51</v>
      </c>
    </row>
    <row r="12216" spans="1:7" x14ac:dyDescent="0.25">
      <c r="A12216" t="s">
        <v>311</v>
      </c>
      <c r="B12216" t="s">
        <v>314</v>
      </c>
      <c r="C12216" t="s">
        <v>432</v>
      </c>
      <c r="D12216" s="34">
        <v>46113</v>
      </c>
      <c r="E12216">
        <v>464.36</v>
      </c>
      <c r="F12216" s="24">
        <v>7.15</v>
      </c>
      <c r="G12216" s="24">
        <f t="shared" si="190"/>
        <v>471.51</v>
      </c>
    </row>
    <row r="12217" spans="1:7" x14ac:dyDescent="0.25">
      <c r="A12217" t="s">
        <v>311</v>
      </c>
      <c r="B12217" t="s">
        <v>314</v>
      </c>
      <c r="C12217" t="s">
        <v>433</v>
      </c>
      <c r="D12217" s="34">
        <v>46113</v>
      </c>
      <c r="E12217">
        <v>464.36</v>
      </c>
      <c r="F12217" s="24">
        <v>7.15</v>
      </c>
      <c r="G12217" s="24">
        <f t="shared" si="190"/>
        <v>471.51</v>
      </c>
    </row>
    <row r="12218" spans="1:7" x14ac:dyDescent="0.25">
      <c r="A12218" t="s">
        <v>311</v>
      </c>
      <c r="B12218" t="s">
        <v>314</v>
      </c>
      <c r="C12218" t="s">
        <v>434</v>
      </c>
      <c r="D12218" s="34">
        <v>46113</v>
      </c>
      <c r="E12218">
        <v>464.36</v>
      </c>
      <c r="F12218" s="24">
        <v>7.15</v>
      </c>
      <c r="G12218" s="24">
        <f t="shared" si="190"/>
        <v>471.51</v>
      </c>
    </row>
    <row r="12219" spans="1:7" x14ac:dyDescent="0.25">
      <c r="A12219" t="s">
        <v>311</v>
      </c>
      <c r="B12219" t="s">
        <v>314</v>
      </c>
      <c r="C12219" t="s">
        <v>435</v>
      </c>
      <c r="D12219" s="34">
        <v>46113</v>
      </c>
      <c r="E12219">
        <v>464.36</v>
      </c>
      <c r="F12219" s="24">
        <v>7.15</v>
      </c>
      <c r="G12219" s="24">
        <f t="shared" si="190"/>
        <v>471.51</v>
      </c>
    </row>
    <row r="12220" spans="1:7" x14ac:dyDescent="0.25">
      <c r="A12220" t="s">
        <v>311</v>
      </c>
      <c r="B12220" t="s">
        <v>314</v>
      </c>
      <c r="C12220" t="s">
        <v>436</v>
      </c>
      <c r="D12220" s="34">
        <v>46113</v>
      </c>
      <c r="E12220">
        <v>464.36</v>
      </c>
      <c r="F12220" s="24">
        <v>7.15</v>
      </c>
      <c r="G12220" s="24">
        <f t="shared" si="190"/>
        <v>471.51</v>
      </c>
    </row>
    <row r="12221" spans="1:7" x14ac:dyDescent="0.25">
      <c r="A12221" t="s">
        <v>311</v>
      </c>
      <c r="B12221" t="s">
        <v>314</v>
      </c>
      <c r="C12221" t="s">
        <v>437</v>
      </c>
      <c r="D12221" s="34">
        <v>46113</v>
      </c>
      <c r="E12221">
        <v>464.36</v>
      </c>
      <c r="F12221" s="24">
        <v>7.15</v>
      </c>
      <c r="G12221" s="24">
        <f t="shared" si="190"/>
        <v>471.51</v>
      </c>
    </row>
    <row r="12222" spans="1:7" x14ac:dyDescent="0.25">
      <c r="A12222" t="s">
        <v>311</v>
      </c>
      <c r="B12222" t="s">
        <v>314</v>
      </c>
      <c r="C12222" t="s">
        <v>438</v>
      </c>
      <c r="D12222" s="34">
        <v>46113</v>
      </c>
      <c r="E12222">
        <v>464.36</v>
      </c>
      <c r="F12222" s="24">
        <v>7.15</v>
      </c>
      <c r="G12222" s="24">
        <f t="shared" si="190"/>
        <v>471.51</v>
      </c>
    </row>
    <row r="12223" spans="1:7" x14ac:dyDescent="0.25">
      <c r="A12223" t="s">
        <v>311</v>
      </c>
      <c r="B12223" t="s">
        <v>314</v>
      </c>
      <c r="C12223" t="s">
        <v>439</v>
      </c>
      <c r="D12223" s="34">
        <v>46113</v>
      </c>
      <c r="E12223">
        <v>464.36</v>
      </c>
      <c r="F12223" s="24">
        <v>7.15</v>
      </c>
      <c r="G12223" s="24">
        <f t="shared" si="190"/>
        <v>471.51</v>
      </c>
    </row>
    <row r="12224" spans="1:7" x14ac:dyDescent="0.25">
      <c r="A12224" t="s">
        <v>311</v>
      </c>
      <c r="B12224" t="s">
        <v>314</v>
      </c>
      <c r="C12224" t="s">
        <v>440</v>
      </c>
      <c r="D12224" s="34">
        <v>46113</v>
      </c>
      <c r="E12224">
        <v>464.36</v>
      </c>
      <c r="F12224" s="24">
        <v>7.15</v>
      </c>
      <c r="G12224" s="24">
        <f t="shared" si="190"/>
        <v>471.51</v>
      </c>
    </row>
    <row r="12225" spans="1:7" x14ac:dyDescent="0.25">
      <c r="A12225" t="s">
        <v>311</v>
      </c>
      <c r="B12225" t="s">
        <v>314</v>
      </c>
      <c r="C12225" t="s">
        <v>441</v>
      </c>
      <c r="D12225" s="34">
        <v>46113</v>
      </c>
      <c r="E12225">
        <v>464.36</v>
      </c>
      <c r="F12225" s="24">
        <v>7.15</v>
      </c>
      <c r="G12225" s="24">
        <f t="shared" si="190"/>
        <v>471.51</v>
      </c>
    </row>
    <row r="12226" spans="1:7" x14ac:dyDescent="0.25">
      <c r="A12226" t="s">
        <v>311</v>
      </c>
      <c r="B12226" t="s">
        <v>314</v>
      </c>
      <c r="C12226" t="s">
        <v>442</v>
      </c>
      <c r="D12226" s="34">
        <v>46113</v>
      </c>
      <c r="E12226">
        <v>464.36</v>
      </c>
      <c r="F12226" s="24">
        <v>7.15</v>
      </c>
      <c r="G12226" s="24">
        <f t="shared" si="190"/>
        <v>471.51</v>
      </c>
    </row>
    <row r="12227" spans="1:7" x14ac:dyDescent="0.25">
      <c r="A12227" t="s">
        <v>311</v>
      </c>
      <c r="B12227" t="s">
        <v>314</v>
      </c>
      <c r="C12227" t="s">
        <v>443</v>
      </c>
      <c r="D12227" s="34">
        <v>46113</v>
      </c>
      <c r="E12227">
        <v>464.36</v>
      </c>
      <c r="F12227" s="24">
        <v>7.15</v>
      </c>
      <c r="G12227" s="24">
        <f t="shared" ref="G12227:G12290" si="191">SUM(E12227:F12227)</f>
        <v>471.51</v>
      </c>
    </row>
    <row r="12228" spans="1:7" x14ac:dyDescent="0.25">
      <c r="A12228" t="s">
        <v>311</v>
      </c>
      <c r="B12228" t="s">
        <v>314</v>
      </c>
      <c r="C12228" t="s">
        <v>444</v>
      </c>
      <c r="D12228" s="34">
        <v>46113</v>
      </c>
      <c r="E12228">
        <v>464.36</v>
      </c>
      <c r="F12228" s="24">
        <v>7.15</v>
      </c>
      <c r="G12228" s="24">
        <f t="shared" si="191"/>
        <v>471.51</v>
      </c>
    </row>
    <row r="12229" spans="1:7" x14ac:dyDescent="0.25">
      <c r="A12229" t="s">
        <v>311</v>
      </c>
      <c r="B12229" t="s">
        <v>314</v>
      </c>
      <c r="C12229" t="s">
        <v>445</v>
      </c>
      <c r="D12229" s="34">
        <v>46113</v>
      </c>
      <c r="E12229">
        <v>464.36</v>
      </c>
      <c r="F12229" s="24">
        <v>7.15</v>
      </c>
      <c r="G12229" s="24">
        <f t="shared" si="191"/>
        <v>471.51</v>
      </c>
    </row>
    <row r="12230" spans="1:7" x14ac:dyDescent="0.25">
      <c r="A12230" t="s">
        <v>311</v>
      </c>
      <c r="B12230" t="s">
        <v>314</v>
      </c>
      <c r="C12230" t="s">
        <v>446</v>
      </c>
      <c r="D12230" s="34">
        <v>46113</v>
      </c>
      <c r="E12230">
        <v>464.36</v>
      </c>
      <c r="F12230" s="24">
        <v>7.15</v>
      </c>
      <c r="G12230" s="24">
        <f t="shared" si="191"/>
        <v>471.51</v>
      </c>
    </row>
    <row r="12231" spans="1:7" x14ac:dyDescent="0.25">
      <c r="A12231" t="s">
        <v>311</v>
      </c>
      <c r="B12231" t="s">
        <v>314</v>
      </c>
      <c r="C12231" t="s">
        <v>447</v>
      </c>
      <c r="D12231" s="34">
        <v>46113</v>
      </c>
      <c r="E12231">
        <v>464.36</v>
      </c>
      <c r="F12231" s="24">
        <v>7.15</v>
      </c>
      <c r="G12231" s="24">
        <f t="shared" si="191"/>
        <v>471.51</v>
      </c>
    </row>
    <row r="12232" spans="1:7" x14ac:dyDescent="0.25">
      <c r="A12232" t="s">
        <v>311</v>
      </c>
      <c r="B12232" t="s">
        <v>314</v>
      </c>
      <c r="C12232" t="s">
        <v>448</v>
      </c>
      <c r="D12232" s="34">
        <v>46113</v>
      </c>
      <c r="E12232">
        <v>464.36</v>
      </c>
      <c r="F12232" s="24">
        <v>7.15</v>
      </c>
      <c r="G12232" s="24">
        <f t="shared" si="191"/>
        <v>471.51</v>
      </c>
    </row>
    <row r="12233" spans="1:7" x14ac:dyDescent="0.25">
      <c r="A12233" t="s">
        <v>311</v>
      </c>
      <c r="B12233" t="s">
        <v>314</v>
      </c>
      <c r="C12233" t="s">
        <v>449</v>
      </c>
      <c r="D12233" s="34">
        <v>46113</v>
      </c>
      <c r="E12233">
        <v>464.36</v>
      </c>
      <c r="F12233" s="24">
        <v>7.15</v>
      </c>
      <c r="G12233" s="24">
        <f t="shared" si="191"/>
        <v>471.51</v>
      </c>
    </row>
    <row r="12234" spans="1:7" x14ac:dyDescent="0.25">
      <c r="A12234" t="s">
        <v>311</v>
      </c>
      <c r="B12234" t="s">
        <v>314</v>
      </c>
      <c r="C12234" t="s">
        <v>450</v>
      </c>
      <c r="D12234" s="34">
        <v>46113</v>
      </c>
      <c r="E12234">
        <v>464.36</v>
      </c>
      <c r="F12234" s="24">
        <v>7.15</v>
      </c>
      <c r="G12234" s="24">
        <f t="shared" si="191"/>
        <v>471.51</v>
      </c>
    </row>
    <row r="12235" spans="1:7" x14ac:dyDescent="0.25">
      <c r="A12235" t="s">
        <v>311</v>
      </c>
      <c r="B12235" t="s">
        <v>314</v>
      </c>
      <c r="C12235" t="s">
        <v>451</v>
      </c>
      <c r="D12235" s="34">
        <v>46113</v>
      </c>
      <c r="E12235">
        <v>464.36</v>
      </c>
      <c r="F12235" s="24">
        <v>7.15</v>
      </c>
      <c r="G12235" s="24">
        <f t="shared" si="191"/>
        <v>471.51</v>
      </c>
    </row>
    <row r="12236" spans="1:7" x14ac:dyDescent="0.25">
      <c r="A12236" t="s">
        <v>311</v>
      </c>
      <c r="B12236" t="s">
        <v>314</v>
      </c>
      <c r="C12236" t="s">
        <v>452</v>
      </c>
      <c r="D12236" s="34">
        <v>46113</v>
      </c>
      <c r="E12236">
        <v>464.36</v>
      </c>
      <c r="F12236" s="24">
        <v>7.15</v>
      </c>
      <c r="G12236" s="24">
        <f t="shared" si="191"/>
        <v>471.51</v>
      </c>
    </row>
    <row r="12237" spans="1:7" x14ac:dyDescent="0.25">
      <c r="A12237" t="s">
        <v>311</v>
      </c>
      <c r="B12237" t="s">
        <v>314</v>
      </c>
      <c r="C12237" t="s">
        <v>453</v>
      </c>
      <c r="D12237" s="34">
        <v>46113</v>
      </c>
      <c r="E12237">
        <v>464.36</v>
      </c>
      <c r="F12237" s="24">
        <v>7.15</v>
      </c>
      <c r="G12237" s="24">
        <f t="shared" si="191"/>
        <v>471.51</v>
      </c>
    </row>
    <row r="12238" spans="1:7" x14ac:dyDescent="0.25">
      <c r="A12238" t="s">
        <v>311</v>
      </c>
      <c r="B12238" t="s">
        <v>314</v>
      </c>
      <c r="C12238" t="s">
        <v>454</v>
      </c>
      <c r="D12238" s="34">
        <v>46113</v>
      </c>
      <c r="E12238">
        <v>464.36</v>
      </c>
      <c r="F12238" s="24">
        <v>7.15</v>
      </c>
      <c r="G12238" s="24">
        <f t="shared" si="191"/>
        <v>471.51</v>
      </c>
    </row>
    <row r="12239" spans="1:7" x14ac:dyDescent="0.25">
      <c r="A12239" t="s">
        <v>311</v>
      </c>
      <c r="B12239" t="s">
        <v>314</v>
      </c>
      <c r="C12239" t="s">
        <v>455</v>
      </c>
      <c r="D12239" s="34">
        <v>46113</v>
      </c>
      <c r="E12239">
        <v>464.36</v>
      </c>
      <c r="F12239" s="24">
        <v>7.15</v>
      </c>
      <c r="G12239" s="24">
        <f t="shared" si="191"/>
        <v>471.51</v>
      </c>
    </row>
    <row r="12240" spans="1:7" x14ac:dyDescent="0.25">
      <c r="A12240" t="s">
        <v>311</v>
      </c>
      <c r="B12240" t="s">
        <v>314</v>
      </c>
      <c r="C12240" t="s">
        <v>456</v>
      </c>
      <c r="D12240" s="34">
        <v>46113</v>
      </c>
      <c r="E12240">
        <v>464.36</v>
      </c>
      <c r="F12240" s="24">
        <v>7.15</v>
      </c>
      <c r="G12240" s="24">
        <f t="shared" si="191"/>
        <v>471.51</v>
      </c>
    </row>
    <row r="12241" spans="1:7" x14ac:dyDescent="0.25">
      <c r="A12241" t="s">
        <v>311</v>
      </c>
      <c r="B12241" t="s">
        <v>314</v>
      </c>
      <c r="C12241" t="s">
        <v>457</v>
      </c>
      <c r="D12241" s="34">
        <v>46113</v>
      </c>
      <c r="E12241">
        <v>464.36</v>
      </c>
      <c r="F12241" s="24">
        <v>7.15</v>
      </c>
      <c r="G12241" s="24">
        <f t="shared" si="191"/>
        <v>471.51</v>
      </c>
    </row>
    <row r="12242" spans="1:7" x14ac:dyDescent="0.25">
      <c r="A12242" t="s">
        <v>311</v>
      </c>
      <c r="B12242" t="s">
        <v>314</v>
      </c>
      <c r="C12242" t="s">
        <v>458</v>
      </c>
      <c r="D12242" s="34">
        <v>46113</v>
      </c>
      <c r="E12242">
        <v>464.36</v>
      </c>
      <c r="F12242" s="24">
        <v>7.15</v>
      </c>
      <c r="G12242" s="24">
        <f t="shared" si="191"/>
        <v>471.51</v>
      </c>
    </row>
    <row r="12243" spans="1:7" x14ac:dyDescent="0.25">
      <c r="A12243" t="s">
        <v>311</v>
      </c>
      <c r="B12243" t="s">
        <v>314</v>
      </c>
      <c r="C12243" t="s">
        <v>459</v>
      </c>
      <c r="D12243" s="34">
        <v>46113</v>
      </c>
      <c r="E12243">
        <v>464.36</v>
      </c>
      <c r="F12243" s="24">
        <v>7.15</v>
      </c>
      <c r="G12243" s="24">
        <f t="shared" si="191"/>
        <v>471.51</v>
      </c>
    </row>
    <row r="12244" spans="1:7" x14ac:dyDescent="0.25">
      <c r="A12244" t="s">
        <v>311</v>
      </c>
      <c r="B12244" t="s">
        <v>314</v>
      </c>
      <c r="C12244" t="s">
        <v>460</v>
      </c>
      <c r="D12244" s="34">
        <v>46113</v>
      </c>
      <c r="E12244">
        <v>464.36</v>
      </c>
      <c r="F12244" s="24">
        <v>7.15</v>
      </c>
      <c r="G12244" s="24">
        <f t="shared" si="191"/>
        <v>471.51</v>
      </c>
    </row>
    <row r="12245" spans="1:7" x14ac:dyDescent="0.25">
      <c r="A12245" t="s">
        <v>311</v>
      </c>
      <c r="B12245" t="s">
        <v>314</v>
      </c>
      <c r="C12245" t="s">
        <v>461</v>
      </c>
      <c r="D12245" s="34">
        <v>46113</v>
      </c>
      <c r="E12245">
        <v>464.36</v>
      </c>
      <c r="F12245" s="24">
        <v>7.15</v>
      </c>
      <c r="G12245" s="24">
        <f t="shared" si="191"/>
        <v>471.51</v>
      </c>
    </row>
    <row r="12246" spans="1:7" x14ac:dyDescent="0.25">
      <c r="A12246" t="s">
        <v>311</v>
      </c>
      <c r="B12246" t="s">
        <v>314</v>
      </c>
      <c r="C12246" t="s">
        <v>462</v>
      </c>
      <c r="D12246" s="34">
        <v>46113</v>
      </c>
      <c r="E12246">
        <v>464.36</v>
      </c>
      <c r="F12246" s="24">
        <v>7.15</v>
      </c>
      <c r="G12246" s="24">
        <f t="shared" si="191"/>
        <v>471.51</v>
      </c>
    </row>
    <row r="12247" spans="1:7" x14ac:dyDescent="0.25">
      <c r="A12247" t="s">
        <v>311</v>
      </c>
      <c r="B12247" t="s">
        <v>314</v>
      </c>
      <c r="C12247" t="s">
        <v>463</v>
      </c>
      <c r="D12247" s="34">
        <v>46113</v>
      </c>
      <c r="E12247">
        <v>464.36</v>
      </c>
      <c r="F12247" s="24">
        <v>7.15</v>
      </c>
      <c r="G12247" s="24">
        <f t="shared" si="191"/>
        <v>471.51</v>
      </c>
    </row>
    <row r="12248" spans="1:7" x14ac:dyDescent="0.25">
      <c r="A12248" t="s">
        <v>311</v>
      </c>
      <c r="B12248" t="s">
        <v>314</v>
      </c>
      <c r="C12248" t="s">
        <v>464</v>
      </c>
      <c r="D12248" s="34">
        <v>46113</v>
      </c>
      <c r="E12248">
        <v>464.36</v>
      </c>
      <c r="F12248" s="24">
        <v>7.15</v>
      </c>
      <c r="G12248" s="24">
        <f t="shared" si="191"/>
        <v>471.51</v>
      </c>
    </row>
    <row r="12249" spans="1:7" x14ac:dyDescent="0.25">
      <c r="A12249" t="s">
        <v>311</v>
      </c>
      <c r="B12249" t="s">
        <v>314</v>
      </c>
      <c r="C12249" t="s">
        <v>465</v>
      </c>
      <c r="D12249" s="34">
        <v>46113</v>
      </c>
      <c r="E12249">
        <v>464.36</v>
      </c>
      <c r="F12249" s="24">
        <v>7.15</v>
      </c>
      <c r="G12249" s="24">
        <f t="shared" si="191"/>
        <v>471.51</v>
      </c>
    </row>
    <row r="12250" spans="1:7" x14ac:dyDescent="0.25">
      <c r="A12250" t="s">
        <v>311</v>
      </c>
      <c r="B12250" t="s">
        <v>314</v>
      </c>
      <c r="C12250" t="s">
        <v>466</v>
      </c>
      <c r="D12250" s="34">
        <v>46113</v>
      </c>
      <c r="E12250">
        <v>464.36</v>
      </c>
      <c r="F12250" s="24">
        <v>7.15</v>
      </c>
      <c r="G12250" s="24">
        <f t="shared" si="191"/>
        <v>471.51</v>
      </c>
    </row>
    <row r="12251" spans="1:7" x14ac:dyDescent="0.25">
      <c r="A12251" t="s">
        <v>311</v>
      </c>
      <c r="B12251" t="s">
        <v>314</v>
      </c>
      <c r="C12251" t="s">
        <v>467</v>
      </c>
      <c r="D12251" s="34">
        <v>46113</v>
      </c>
      <c r="E12251">
        <v>464.36</v>
      </c>
      <c r="F12251" s="24">
        <v>7.15</v>
      </c>
      <c r="G12251" s="24">
        <f t="shared" si="191"/>
        <v>471.51</v>
      </c>
    </row>
    <row r="12252" spans="1:7" x14ac:dyDescent="0.25">
      <c r="A12252" t="s">
        <v>311</v>
      </c>
      <c r="B12252" t="s">
        <v>314</v>
      </c>
      <c r="C12252" t="s">
        <v>468</v>
      </c>
      <c r="D12252" s="34">
        <v>46113</v>
      </c>
      <c r="E12252">
        <v>464.36</v>
      </c>
      <c r="F12252" s="24">
        <v>7.15</v>
      </c>
      <c r="G12252" s="24">
        <f t="shared" si="191"/>
        <v>471.51</v>
      </c>
    </row>
    <row r="12253" spans="1:7" x14ac:dyDescent="0.25">
      <c r="A12253" t="s">
        <v>311</v>
      </c>
      <c r="B12253" t="s">
        <v>314</v>
      </c>
      <c r="C12253" t="s">
        <v>469</v>
      </c>
      <c r="D12253" s="34">
        <v>46113</v>
      </c>
      <c r="E12253">
        <v>464.36</v>
      </c>
      <c r="F12253" s="24">
        <v>7.15</v>
      </c>
      <c r="G12253" s="24">
        <f t="shared" si="191"/>
        <v>471.51</v>
      </c>
    </row>
    <row r="12254" spans="1:7" x14ac:dyDescent="0.25">
      <c r="A12254" t="s">
        <v>311</v>
      </c>
      <c r="B12254" t="s">
        <v>314</v>
      </c>
      <c r="C12254" t="s">
        <v>470</v>
      </c>
      <c r="D12254" s="34">
        <v>46113</v>
      </c>
      <c r="E12254">
        <v>464.36</v>
      </c>
      <c r="F12254" s="24">
        <v>7.15</v>
      </c>
      <c r="G12254" s="24">
        <f t="shared" si="191"/>
        <v>471.51</v>
      </c>
    </row>
    <row r="12255" spans="1:7" x14ac:dyDescent="0.25">
      <c r="A12255" t="s">
        <v>311</v>
      </c>
      <c r="B12255" t="s">
        <v>314</v>
      </c>
      <c r="C12255" t="s">
        <v>471</v>
      </c>
      <c r="D12255" s="34">
        <v>46113</v>
      </c>
      <c r="E12255">
        <v>464.36</v>
      </c>
      <c r="F12255" s="24">
        <v>7.15</v>
      </c>
      <c r="G12255" s="24">
        <f t="shared" si="191"/>
        <v>471.51</v>
      </c>
    </row>
    <row r="12256" spans="1:7" x14ac:dyDescent="0.25">
      <c r="A12256" t="s">
        <v>311</v>
      </c>
      <c r="B12256" t="s">
        <v>314</v>
      </c>
      <c r="C12256" t="s">
        <v>472</v>
      </c>
      <c r="D12256" s="34">
        <v>46113</v>
      </c>
      <c r="E12256">
        <v>464.36</v>
      </c>
      <c r="F12256" s="24">
        <v>7.15</v>
      </c>
      <c r="G12256" s="24">
        <f t="shared" si="191"/>
        <v>471.51</v>
      </c>
    </row>
    <row r="12257" spans="1:7" x14ac:dyDescent="0.25">
      <c r="A12257" t="s">
        <v>311</v>
      </c>
      <c r="B12257" t="s">
        <v>314</v>
      </c>
      <c r="C12257" t="s">
        <v>473</v>
      </c>
      <c r="D12257" s="34">
        <v>46113</v>
      </c>
      <c r="E12257">
        <v>464.36</v>
      </c>
      <c r="F12257" s="24">
        <v>7.15</v>
      </c>
      <c r="G12257" s="24">
        <f t="shared" si="191"/>
        <v>471.51</v>
      </c>
    </row>
    <row r="12258" spans="1:7" x14ac:dyDescent="0.25">
      <c r="A12258" t="s">
        <v>311</v>
      </c>
      <c r="B12258" t="s">
        <v>314</v>
      </c>
      <c r="C12258" t="s">
        <v>474</v>
      </c>
      <c r="D12258" s="34">
        <v>46113</v>
      </c>
      <c r="E12258">
        <v>464.36</v>
      </c>
      <c r="F12258" s="24">
        <v>7.15</v>
      </c>
      <c r="G12258" s="24">
        <f t="shared" si="191"/>
        <v>471.51</v>
      </c>
    </row>
    <row r="12259" spans="1:7" x14ac:dyDescent="0.25">
      <c r="A12259" t="s">
        <v>311</v>
      </c>
      <c r="B12259" t="s">
        <v>314</v>
      </c>
      <c r="C12259" t="s">
        <v>475</v>
      </c>
      <c r="D12259" s="34">
        <v>46113</v>
      </c>
      <c r="E12259">
        <v>464.36</v>
      </c>
      <c r="F12259" s="24">
        <v>7.15</v>
      </c>
      <c r="G12259" s="24">
        <f t="shared" si="191"/>
        <v>471.51</v>
      </c>
    </row>
    <row r="12260" spans="1:7" x14ac:dyDescent="0.25">
      <c r="A12260" t="s">
        <v>311</v>
      </c>
      <c r="B12260" t="s">
        <v>314</v>
      </c>
      <c r="C12260" t="s">
        <v>476</v>
      </c>
      <c r="D12260" s="34">
        <v>46113</v>
      </c>
      <c r="E12260">
        <v>462.85</v>
      </c>
      <c r="F12260" s="24">
        <v>7.13</v>
      </c>
      <c r="G12260" s="24">
        <f t="shared" si="191"/>
        <v>469.98</v>
      </c>
    </row>
    <row r="12261" spans="1:7" x14ac:dyDescent="0.25">
      <c r="A12261" t="s">
        <v>311</v>
      </c>
      <c r="B12261" t="s">
        <v>314</v>
      </c>
      <c r="C12261" t="s">
        <v>477</v>
      </c>
      <c r="D12261" s="34">
        <v>46113</v>
      </c>
      <c r="E12261">
        <v>464.36</v>
      </c>
      <c r="F12261" s="24">
        <v>7.15</v>
      </c>
      <c r="G12261" s="24">
        <f t="shared" si="191"/>
        <v>471.51</v>
      </c>
    </row>
    <row r="12262" spans="1:7" x14ac:dyDescent="0.25">
      <c r="A12262" t="s">
        <v>311</v>
      </c>
      <c r="B12262" t="s">
        <v>314</v>
      </c>
      <c r="C12262" t="s">
        <v>478</v>
      </c>
      <c r="D12262" s="34">
        <v>46113</v>
      </c>
      <c r="E12262">
        <v>464.36</v>
      </c>
      <c r="F12262" s="24">
        <v>7.15</v>
      </c>
      <c r="G12262" s="24">
        <f t="shared" si="191"/>
        <v>471.51</v>
      </c>
    </row>
    <row r="12263" spans="1:7" x14ac:dyDescent="0.25">
      <c r="A12263" t="s">
        <v>311</v>
      </c>
      <c r="B12263" t="s">
        <v>314</v>
      </c>
      <c r="C12263" t="s">
        <v>479</v>
      </c>
      <c r="D12263" s="34">
        <v>46113</v>
      </c>
      <c r="E12263">
        <v>464.36</v>
      </c>
      <c r="F12263" s="24">
        <v>7.15</v>
      </c>
      <c r="G12263" s="24">
        <f t="shared" si="191"/>
        <v>471.51</v>
      </c>
    </row>
    <row r="12264" spans="1:7" x14ac:dyDescent="0.25">
      <c r="A12264" t="s">
        <v>311</v>
      </c>
      <c r="B12264" t="s">
        <v>314</v>
      </c>
      <c r="C12264" t="s">
        <v>480</v>
      </c>
      <c r="D12264" s="34">
        <v>46113</v>
      </c>
      <c r="E12264">
        <v>464.36</v>
      </c>
      <c r="F12264" s="24">
        <v>7.15</v>
      </c>
      <c r="G12264" s="24">
        <f t="shared" si="191"/>
        <v>471.51</v>
      </c>
    </row>
    <row r="12265" spans="1:7" x14ac:dyDescent="0.25">
      <c r="A12265" t="s">
        <v>311</v>
      </c>
      <c r="B12265" t="s">
        <v>314</v>
      </c>
      <c r="C12265" t="s">
        <v>481</v>
      </c>
      <c r="D12265" s="34">
        <v>46113</v>
      </c>
      <c r="E12265">
        <v>462.85</v>
      </c>
      <c r="F12265" s="24">
        <v>7.13</v>
      </c>
      <c r="G12265" s="24">
        <f t="shared" si="191"/>
        <v>469.98</v>
      </c>
    </row>
    <row r="12266" spans="1:7" x14ac:dyDescent="0.25">
      <c r="A12266" t="s">
        <v>311</v>
      </c>
      <c r="B12266" t="s">
        <v>314</v>
      </c>
      <c r="C12266" t="s">
        <v>482</v>
      </c>
      <c r="D12266" s="34">
        <v>46113</v>
      </c>
      <c r="E12266">
        <v>462.85</v>
      </c>
      <c r="F12266" s="24">
        <v>7.13</v>
      </c>
      <c r="G12266" s="24">
        <f t="shared" si="191"/>
        <v>469.98</v>
      </c>
    </row>
    <row r="12267" spans="1:7" x14ac:dyDescent="0.25">
      <c r="A12267" t="s">
        <v>311</v>
      </c>
      <c r="B12267" t="s">
        <v>314</v>
      </c>
      <c r="C12267" t="s">
        <v>483</v>
      </c>
      <c r="D12267" s="34">
        <v>46113</v>
      </c>
      <c r="E12267">
        <v>462.85</v>
      </c>
      <c r="F12267" s="24">
        <v>7.13</v>
      </c>
      <c r="G12267" s="24">
        <f t="shared" si="191"/>
        <v>469.98</v>
      </c>
    </row>
    <row r="12268" spans="1:7" x14ac:dyDescent="0.25">
      <c r="A12268" t="s">
        <v>311</v>
      </c>
      <c r="B12268" t="s">
        <v>314</v>
      </c>
      <c r="C12268" t="s">
        <v>484</v>
      </c>
      <c r="D12268" s="34">
        <v>46113</v>
      </c>
      <c r="E12268">
        <v>462.85</v>
      </c>
      <c r="F12268" s="24">
        <v>7.13</v>
      </c>
      <c r="G12268" s="24">
        <f t="shared" si="191"/>
        <v>469.98</v>
      </c>
    </row>
    <row r="12269" spans="1:7" x14ac:dyDescent="0.25">
      <c r="A12269" t="s">
        <v>311</v>
      </c>
      <c r="B12269" t="s">
        <v>314</v>
      </c>
      <c r="C12269" t="s">
        <v>485</v>
      </c>
      <c r="D12269" s="34">
        <v>46113</v>
      </c>
      <c r="E12269">
        <v>462.85</v>
      </c>
      <c r="F12269" s="24">
        <v>7.13</v>
      </c>
      <c r="G12269" s="24">
        <f t="shared" si="191"/>
        <v>469.98</v>
      </c>
    </row>
    <row r="12270" spans="1:7" x14ac:dyDescent="0.25">
      <c r="A12270" t="s">
        <v>311</v>
      </c>
      <c r="B12270" t="s">
        <v>314</v>
      </c>
      <c r="C12270" t="s">
        <v>486</v>
      </c>
      <c r="D12270" s="34">
        <v>46113</v>
      </c>
      <c r="E12270">
        <v>462.85</v>
      </c>
      <c r="F12270" s="24">
        <v>7.13</v>
      </c>
      <c r="G12270" s="24">
        <f t="shared" si="191"/>
        <v>469.98</v>
      </c>
    </row>
    <row r="12271" spans="1:7" x14ac:dyDescent="0.25">
      <c r="A12271" t="s">
        <v>311</v>
      </c>
      <c r="B12271" t="s">
        <v>314</v>
      </c>
      <c r="C12271" t="s">
        <v>487</v>
      </c>
      <c r="D12271" s="34">
        <v>46113</v>
      </c>
      <c r="E12271">
        <v>462.85</v>
      </c>
      <c r="F12271" s="24">
        <v>7.13</v>
      </c>
      <c r="G12271" s="24">
        <f t="shared" si="191"/>
        <v>469.98</v>
      </c>
    </row>
    <row r="12272" spans="1:7" x14ac:dyDescent="0.25">
      <c r="A12272" t="s">
        <v>311</v>
      </c>
      <c r="B12272" t="s">
        <v>314</v>
      </c>
      <c r="C12272" t="s">
        <v>488</v>
      </c>
      <c r="D12272" s="34">
        <v>46113</v>
      </c>
      <c r="E12272">
        <v>462.85</v>
      </c>
      <c r="F12272" s="24">
        <v>7.13</v>
      </c>
      <c r="G12272" s="24">
        <f t="shared" si="191"/>
        <v>469.98</v>
      </c>
    </row>
    <row r="12273" spans="1:7" x14ac:dyDescent="0.25">
      <c r="A12273" t="s">
        <v>311</v>
      </c>
      <c r="B12273" t="s">
        <v>314</v>
      </c>
      <c r="C12273" t="s">
        <v>489</v>
      </c>
      <c r="D12273" s="34">
        <v>46113</v>
      </c>
      <c r="E12273">
        <v>462.85</v>
      </c>
      <c r="F12273" s="24">
        <v>7.13</v>
      </c>
      <c r="G12273" s="24">
        <f t="shared" si="191"/>
        <v>469.98</v>
      </c>
    </row>
    <row r="12274" spans="1:7" x14ac:dyDescent="0.25">
      <c r="A12274" t="s">
        <v>311</v>
      </c>
      <c r="B12274" t="s">
        <v>314</v>
      </c>
      <c r="C12274" t="s">
        <v>490</v>
      </c>
      <c r="D12274" s="34">
        <v>46113</v>
      </c>
      <c r="E12274">
        <v>462.85</v>
      </c>
      <c r="F12274" s="24">
        <v>7.13</v>
      </c>
      <c r="G12274" s="24">
        <f t="shared" si="191"/>
        <v>469.98</v>
      </c>
    </row>
    <row r="12275" spans="1:7" x14ac:dyDescent="0.25">
      <c r="A12275" t="s">
        <v>311</v>
      </c>
      <c r="B12275" t="s">
        <v>314</v>
      </c>
      <c r="C12275" t="s">
        <v>491</v>
      </c>
      <c r="D12275" s="34">
        <v>46113</v>
      </c>
      <c r="E12275">
        <v>462.85</v>
      </c>
      <c r="F12275" s="24">
        <v>7.13</v>
      </c>
      <c r="G12275" s="24">
        <f t="shared" si="191"/>
        <v>469.98</v>
      </c>
    </row>
    <row r="12276" spans="1:7" x14ac:dyDescent="0.25">
      <c r="A12276" t="s">
        <v>311</v>
      </c>
      <c r="B12276" t="s">
        <v>314</v>
      </c>
      <c r="C12276" t="s">
        <v>492</v>
      </c>
      <c r="D12276" s="34">
        <v>46113</v>
      </c>
      <c r="E12276">
        <v>462.85</v>
      </c>
      <c r="F12276" s="24">
        <v>7.13</v>
      </c>
      <c r="G12276" s="24">
        <f t="shared" si="191"/>
        <v>469.98</v>
      </c>
    </row>
    <row r="12277" spans="1:7" x14ac:dyDescent="0.25">
      <c r="A12277" t="s">
        <v>311</v>
      </c>
      <c r="B12277" t="s">
        <v>314</v>
      </c>
      <c r="C12277" t="s">
        <v>493</v>
      </c>
      <c r="D12277" s="34">
        <v>46113</v>
      </c>
      <c r="E12277">
        <v>462.85</v>
      </c>
      <c r="F12277" s="24">
        <v>7.13</v>
      </c>
      <c r="G12277" s="24">
        <f t="shared" si="191"/>
        <v>469.98</v>
      </c>
    </row>
    <row r="12278" spans="1:7" x14ac:dyDescent="0.25">
      <c r="A12278" t="s">
        <v>311</v>
      </c>
      <c r="B12278" t="s">
        <v>314</v>
      </c>
      <c r="C12278" t="s">
        <v>494</v>
      </c>
      <c r="D12278" s="34">
        <v>46113</v>
      </c>
      <c r="E12278">
        <v>462.85</v>
      </c>
      <c r="F12278" s="24">
        <v>7.13</v>
      </c>
      <c r="G12278" s="24">
        <f t="shared" si="191"/>
        <v>469.98</v>
      </c>
    </row>
    <row r="12279" spans="1:7" x14ac:dyDescent="0.25">
      <c r="A12279" t="s">
        <v>311</v>
      </c>
      <c r="B12279" t="s">
        <v>314</v>
      </c>
      <c r="C12279" t="s">
        <v>495</v>
      </c>
      <c r="D12279" s="34">
        <v>46113</v>
      </c>
      <c r="E12279">
        <v>462.85</v>
      </c>
      <c r="F12279" s="24">
        <v>7.13</v>
      </c>
      <c r="G12279" s="24">
        <f t="shared" si="191"/>
        <v>469.98</v>
      </c>
    </row>
    <row r="12280" spans="1:7" x14ac:dyDescent="0.25">
      <c r="A12280" t="s">
        <v>311</v>
      </c>
      <c r="B12280" t="s">
        <v>314</v>
      </c>
      <c r="C12280" t="s">
        <v>496</v>
      </c>
      <c r="D12280" s="34">
        <v>46113</v>
      </c>
      <c r="E12280">
        <v>462.85</v>
      </c>
      <c r="F12280" s="24">
        <v>7.13</v>
      </c>
      <c r="G12280" s="24">
        <f t="shared" si="191"/>
        <v>469.98</v>
      </c>
    </row>
    <row r="12281" spans="1:7" x14ac:dyDescent="0.25">
      <c r="A12281" t="s">
        <v>311</v>
      </c>
      <c r="B12281" t="s">
        <v>314</v>
      </c>
      <c r="C12281" t="s">
        <v>497</v>
      </c>
      <c r="D12281" s="34">
        <v>46113</v>
      </c>
      <c r="E12281">
        <v>462.85</v>
      </c>
      <c r="F12281" s="24">
        <v>7.13</v>
      </c>
      <c r="G12281" s="24">
        <f t="shared" si="191"/>
        <v>469.98</v>
      </c>
    </row>
    <row r="12282" spans="1:7" x14ac:dyDescent="0.25">
      <c r="A12282" t="s">
        <v>311</v>
      </c>
      <c r="B12282" t="s">
        <v>314</v>
      </c>
      <c r="C12282" t="s">
        <v>498</v>
      </c>
      <c r="D12282" s="34">
        <v>46113</v>
      </c>
      <c r="E12282">
        <v>462.85</v>
      </c>
      <c r="F12282" s="24">
        <v>7.13</v>
      </c>
      <c r="G12282" s="24">
        <f t="shared" si="191"/>
        <v>469.98</v>
      </c>
    </row>
    <row r="12283" spans="1:7" x14ac:dyDescent="0.25">
      <c r="A12283" t="s">
        <v>311</v>
      </c>
      <c r="B12283" t="s">
        <v>314</v>
      </c>
      <c r="C12283" t="s">
        <v>499</v>
      </c>
      <c r="D12283" s="34">
        <v>46113</v>
      </c>
      <c r="E12283">
        <v>462.85</v>
      </c>
      <c r="F12283" s="24">
        <v>7.13</v>
      </c>
      <c r="G12283" s="24">
        <f t="shared" si="191"/>
        <v>469.98</v>
      </c>
    </row>
    <row r="12284" spans="1:7" x14ac:dyDescent="0.25">
      <c r="A12284" t="s">
        <v>311</v>
      </c>
      <c r="B12284" t="s">
        <v>314</v>
      </c>
      <c r="C12284" t="s">
        <v>500</v>
      </c>
      <c r="D12284" s="34">
        <v>46113</v>
      </c>
      <c r="E12284">
        <v>462.85</v>
      </c>
      <c r="F12284" s="24">
        <v>7.13</v>
      </c>
      <c r="G12284" s="24">
        <f t="shared" si="191"/>
        <v>469.98</v>
      </c>
    </row>
    <row r="12285" spans="1:7" x14ac:dyDescent="0.25">
      <c r="A12285" t="s">
        <v>311</v>
      </c>
      <c r="B12285" t="s">
        <v>314</v>
      </c>
      <c r="C12285" t="s">
        <v>501</v>
      </c>
      <c r="D12285" s="34">
        <v>46113</v>
      </c>
      <c r="E12285">
        <v>462.85</v>
      </c>
      <c r="F12285" s="24">
        <v>7.13</v>
      </c>
      <c r="G12285" s="24">
        <f t="shared" si="191"/>
        <v>469.98</v>
      </c>
    </row>
    <row r="12286" spans="1:7" x14ac:dyDescent="0.25">
      <c r="A12286" t="s">
        <v>311</v>
      </c>
      <c r="B12286" t="s">
        <v>314</v>
      </c>
      <c r="C12286" t="s">
        <v>502</v>
      </c>
      <c r="D12286" s="34">
        <v>46113</v>
      </c>
      <c r="E12286">
        <v>462.85</v>
      </c>
      <c r="F12286" s="24">
        <v>7.13</v>
      </c>
      <c r="G12286" s="24">
        <f t="shared" si="191"/>
        <v>469.98</v>
      </c>
    </row>
    <row r="12287" spans="1:7" x14ac:dyDescent="0.25">
      <c r="A12287" t="s">
        <v>311</v>
      </c>
      <c r="B12287" t="s">
        <v>314</v>
      </c>
      <c r="C12287" t="s">
        <v>503</v>
      </c>
      <c r="D12287" s="34">
        <v>46113</v>
      </c>
      <c r="E12287">
        <v>462.85</v>
      </c>
      <c r="F12287" s="24">
        <v>7.13</v>
      </c>
      <c r="G12287" s="24">
        <f t="shared" si="191"/>
        <v>469.98</v>
      </c>
    </row>
    <row r="12288" spans="1:7" x14ac:dyDescent="0.25">
      <c r="A12288" t="s">
        <v>311</v>
      </c>
      <c r="B12288" t="s">
        <v>314</v>
      </c>
      <c r="C12288" t="s">
        <v>504</v>
      </c>
      <c r="D12288" s="34">
        <v>46113</v>
      </c>
      <c r="E12288">
        <v>462.85</v>
      </c>
      <c r="F12288" s="24">
        <v>7.13</v>
      </c>
      <c r="G12288" s="24">
        <f t="shared" si="191"/>
        <v>469.98</v>
      </c>
    </row>
    <row r="12289" spans="1:7" x14ac:dyDescent="0.25">
      <c r="A12289" t="s">
        <v>311</v>
      </c>
      <c r="B12289" t="s">
        <v>314</v>
      </c>
      <c r="C12289" t="s">
        <v>505</v>
      </c>
      <c r="D12289" s="34">
        <v>46113</v>
      </c>
      <c r="E12289">
        <v>462.85</v>
      </c>
      <c r="F12289" s="24">
        <v>7.13</v>
      </c>
      <c r="G12289" s="24">
        <f t="shared" si="191"/>
        <v>469.98</v>
      </c>
    </row>
    <row r="12290" spans="1:7" x14ac:dyDescent="0.25">
      <c r="A12290" t="s">
        <v>311</v>
      </c>
      <c r="B12290" t="s">
        <v>312</v>
      </c>
      <c r="C12290" t="s">
        <v>313</v>
      </c>
      <c r="D12290" s="34">
        <v>46143</v>
      </c>
      <c r="E12290">
        <v>1020118.44</v>
      </c>
      <c r="F12290" s="24">
        <v>178373.66</v>
      </c>
      <c r="G12290" s="24">
        <f t="shared" si="191"/>
        <v>1198492.0999999999</v>
      </c>
    </row>
    <row r="12291" spans="1:7" x14ac:dyDescent="0.25">
      <c r="A12291" t="s">
        <v>311</v>
      </c>
      <c r="B12291" t="s">
        <v>314</v>
      </c>
      <c r="C12291" t="s">
        <v>315</v>
      </c>
      <c r="D12291" s="34">
        <v>46143</v>
      </c>
      <c r="E12291">
        <v>464.28</v>
      </c>
      <c r="F12291" s="24">
        <v>5.7</v>
      </c>
      <c r="G12291" s="24">
        <f t="shared" ref="G12291:G12354" si="192">SUM(E12291:F12291)</f>
        <v>469.97999999999996</v>
      </c>
    </row>
    <row r="12292" spans="1:7" x14ac:dyDescent="0.25">
      <c r="A12292" t="s">
        <v>311</v>
      </c>
      <c r="B12292" t="s">
        <v>314</v>
      </c>
      <c r="C12292" t="s">
        <v>316</v>
      </c>
      <c r="D12292" s="34">
        <v>46143</v>
      </c>
      <c r="E12292">
        <v>465.78</v>
      </c>
      <c r="F12292" s="24">
        <v>5.73</v>
      </c>
      <c r="G12292" s="24">
        <f t="shared" si="192"/>
        <v>471.51</v>
      </c>
    </row>
    <row r="12293" spans="1:7" x14ac:dyDescent="0.25">
      <c r="A12293" t="s">
        <v>311</v>
      </c>
      <c r="B12293" t="s">
        <v>314</v>
      </c>
      <c r="C12293" t="s">
        <v>317</v>
      </c>
      <c r="D12293" s="34">
        <v>46143</v>
      </c>
      <c r="E12293">
        <v>464.28</v>
      </c>
      <c r="F12293" s="24">
        <v>5.7</v>
      </c>
      <c r="G12293" s="24">
        <f t="shared" si="192"/>
        <v>469.97999999999996</v>
      </c>
    </row>
    <row r="12294" spans="1:7" x14ac:dyDescent="0.25">
      <c r="A12294" t="s">
        <v>311</v>
      </c>
      <c r="B12294" t="s">
        <v>314</v>
      </c>
      <c r="C12294" t="s">
        <v>318</v>
      </c>
      <c r="D12294" s="34">
        <v>46143</v>
      </c>
      <c r="E12294">
        <v>465.78</v>
      </c>
      <c r="F12294" s="24">
        <v>5.73</v>
      </c>
      <c r="G12294" s="24">
        <f t="shared" si="192"/>
        <v>471.51</v>
      </c>
    </row>
    <row r="12295" spans="1:7" x14ac:dyDescent="0.25">
      <c r="A12295" t="s">
        <v>311</v>
      </c>
      <c r="B12295" t="s">
        <v>314</v>
      </c>
      <c r="C12295" t="s">
        <v>319</v>
      </c>
      <c r="D12295" s="34">
        <v>46143</v>
      </c>
      <c r="E12295">
        <v>465.78</v>
      </c>
      <c r="F12295" s="24">
        <v>5.73</v>
      </c>
      <c r="G12295" s="24">
        <f t="shared" si="192"/>
        <v>471.51</v>
      </c>
    </row>
    <row r="12296" spans="1:7" x14ac:dyDescent="0.25">
      <c r="A12296" t="s">
        <v>311</v>
      </c>
      <c r="B12296" t="s">
        <v>314</v>
      </c>
      <c r="C12296" t="s">
        <v>320</v>
      </c>
      <c r="D12296" s="34">
        <v>46143</v>
      </c>
      <c r="E12296">
        <v>465.78</v>
      </c>
      <c r="F12296" s="24">
        <v>5.73</v>
      </c>
      <c r="G12296" s="24">
        <f t="shared" si="192"/>
        <v>471.51</v>
      </c>
    </row>
    <row r="12297" spans="1:7" x14ac:dyDescent="0.25">
      <c r="A12297" t="s">
        <v>311</v>
      </c>
      <c r="B12297" t="s">
        <v>314</v>
      </c>
      <c r="C12297" t="s">
        <v>321</v>
      </c>
      <c r="D12297" s="34">
        <v>46143</v>
      </c>
      <c r="E12297">
        <v>464.28</v>
      </c>
      <c r="F12297" s="24">
        <v>5.7</v>
      </c>
      <c r="G12297" s="24">
        <f t="shared" si="192"/>
        <v>469.97999999999996</v>
      </c>
    </row>
    <row r="12298" spans="1:7" x14ac:dyDescent="0.25">
      <c r="A12298" t="s">
        <v>311</v>
      </c>
      <c r="B12298" t="s">
        <v>314</v>
      </c>
      <c r="C12298" t="s">
        <v>322</v>
      </c>
      <c r="D12298" s="34">
        <v>46143</v>
      </c>
      <c r="E12298">
        <v>465.78</v>
      </c>
      <c r="F12298" s="24">
        <v>5.73</v>
      </c>
      <c r="G12298" s="24">
        <f t="shared" si="192"/>
        <v>471.51</v>
      </c>
    </row>
    <row r="12299" spans="1:7" x14ac:dyDescent="0.25">
      <c r="A12299" t="s">
        <v>311</v>
      </c>
      <c r="B12299" t="s">
        <v>314</v>
      </c>
      <c r="C12299" t="s">
        <v>323</v>
      </c>
      <c r="D12299" s="34">
        <v>46143</v>
      </c>
      <c r="E12299">
        <v>464.28</v>
      </c>
      <c r="F12299" s="24">
        <v>5.7</v>
      </c>
      <c r="G12299" s="24">
        <f t="shared" si="192"/>
        <v>469.97999999999996</v>
      </c>
    </row>
    <row r="12300" spans="1:7" x14ac:dyDescent="0.25">
      <c r="A12300" t="s">
        <v>311</v>
      </c>
      <c r="B12300" t="s">
        <v>314</v>
      </c>
      <c r="C12300" t="s">
        <v>324</v>
      </c>
      <c r="D12300" s="34">
        <v>46143</v>
      </c>
      <c r="E12300">
        <v>465.78</v>
      </c>
      <c r="F12300" s="24">
        <v>5.73</v>
      </c>
      <c r="G12300" s="24">
        <f t="shared" si="192"/>
        <v>471.51</v>
      </c>
    </row>
    <row r="12301" spans="1:7" x14ac:dyDescent="0.25">
      <c r="A12301" t="s">
        <v>311</v>
      </c>
      <c r="B12301" t="s">
        <v>314</v>
      </c>
      <c r="C12301" t="s">
        <v>325</v>
      </c>
      <c r="D12301" s="34">
        <v>46143</v>
      </c>
      <c r="E12301">
        <v>464.28</v>
      </c>
      <c r="F12301" s="24">
        <v>5.7</v>
      </c>
      <c r="G12301" s="24">
        <f t="shared" si="192"/>
        <v>469.97999999999996</v>
      </c>
    </row>
    <row r="12302" spans="1:7" x14ac:dyDescent="0.25">
      <c r="A12302" t="s">
        <v>311</v>
      </c>
      <c r="B12302" t="s">
        <v>314</v>
      </c>
      <c r="C12302" t="s">
        <v>326</v>
      </c>
      <c r="D12302" s="34">
        <v>46143</v>
      </c>
      <c r="E12302">
        <v>465.78</v>
      </c>
      <c r="F12302" s="24">
        <v>5.73</v>
      </c>
      <c r="G12302" s="24">
        <f t="shared" si="192"/>
        <v>471.51</v>
      </c>
    </row>
    <row r="12303" spans="1:7" x14ac:dyDescent="0.25">
      <c r="A12303" t="s">
        <v>311</v>
      </c>
      <c r="B12303" t="s">
        <v>314</v>
      </c>
      <c r="C12303" t="s">
        <v>327</v>
      </c>
      <c r="D12303" s="34">
        <v>46143</v>
      </c>
      <c r="E12303">
        <v>465.78</v>
      </c>
      <c r="F12303" s="24">
        <v>5.73</v>
      </c>
      <c r="G12303" s="24">
        <f t="shared" si="192"/>
        <v>471.51</v>
      </c>
    </row>
    <row r="12304" spans="1:7" x14ac:dyDescent="0.25">
      <c r="A12304" t="s">
        <v>311</v>
      </c>
      <c r="B12304" t="s">
        <v>314</v>
      </c>
      <c r="C12304" t="s">
        <v>328</v>
      </c>
      <c r="D12304" s="34">
        <v>46143</v>
      </c>
      <c r="E12304">
        <v>465.78</v>
      </c>
      <c r="F12304" s="24">
        <v>5.73</v>
      </c>
      <c r="G12304" s="24">
        <f t="shared" si="192"/>
        <v>471.51</v>
      </c>
    </row>
    <row r="12305" spans="1:7" x14ac:dyDescent="0.25">
      <c r="A12305" t="s">
        <v>311</v>
      </c>
      <c r="B12305" t="s">
        <v>314</v>
      </c>
      <c r="C12305" t="s">
        <v>329</v>
      </c>
      <c r="D12305" s="34">
        <v>46143</v>
      </c>
      <c r="E12305">
        <v>465.78</v>
      </c>
      <c r="F12305" s="24">
        <v>5.73</v>
      </c>
      <c r="G12305" s="24">
        <f t="shared" si="192"/>
        <v>471.51</v>
      </c>
    </row>
    <row r="12306" spans="1:7" x14ac:dyDescent="0.25">
      <c r="A12306" t="s">
        <v>311</v>
      </c>
      <c r="B12306" t="s">
        <v>314</v>
      </c>
      <c r="C12306" t="s">
        <v>330</v>
      </c>
      <c r="D12306" s="34">
        <v>46143</v>
      </c>
      <c r="E12306">
        <v>464.28</v>
      </c>
      <c r="F12306" s="24">
        <v>5.7</v>
      </c>
      <c r="G12306" s="24">
        <f t="shared" si="192"/>
        <v>469.97999999999996</v>
      </c>
    </row>
    <row r="12307" spans="1:7" x14ac:dyDescent="0.25">
      <c r="A12307" t="s">
        <v>311</v>
      </c>
      <c r="B12307" t="s">
        <v>314</v>
      </c>
      <c r="C12307" t="s">
        <v>331</v>
      </c>
      <c r="D12307" s="34">
        <v>46143</v>
      </c>
      <c r="E12307">
        <v>465.78</v>
      </c>
      <c r="F12307" s="24">
        <v>5.73</v>
      </c>
      <c r="G12307" s="24">
        <f t="shared" si="192"/>
        <v>471.51</v>
      </c>
    </row>
    <row r="12308" spans="1:7" x14ac:dyDescent="0.25">
      <c r="A12308" t="s">
        <v>311</v>
      </c>
      <c r="B12308" t="s">
        <v>314</v>
      </c>
      <c r="C12308" t="s">
        <v>332</v>
      </c>
      <c r="D12308" s="34">
        <v>46143</v>
      </c>
      <c r="E12308">
        <v>465.78</v>
      </c>
      <c r="F12308" s="24">
        <v>5.73</v>
      </c>
      <c r="G12308" s="24">
        <f t="shared" si="192"/>
        <v>471.51</v>
      </c>
    </row>
    <row r="12309" spans="1:7" x14ac:dyDescent="0.25">
      <c r="A12309" t="s">
        <v>311</v>
      </c>
      <c r="B12309" t="s">
        <v>314</v>
      </c>
      <c r="C12309" t="s">
        <v>333</v>
      </c>
      <c r="D12309" s="34">
        <v>46143</v>
      </c>
      <c r="E12309">
        <v>465.78</v>
      </c>
      <c r="F12309" s="24">
        <v>5.73</v>
      </c>
      <c r="G12309" s="24">
        <f t="shared" si="192"/>
        <v>471.51</v>
      </c>
    </row>
    <row r="12310" spans="1:7" x14ac:dyDescent="0.25">
      <c r="A12310" t="s">
        <v>311</v>
      </c>
      <c r="B12310" t="s">
        <v>314</v>
      </c>
      <c r="C12310" t="s">
        <v>334</v>
      </c>
      <c r="D12310" s="34">
        <v>46143</v>
      </c>
      <c r="E12310">
        <v>464.28</v>
      </c>
      <c r="F12310" s="24">
        <v>5.7</v>
      </c>
      <c r="G12310" s="24">
        <f t="shared" si="192"/>
        <v>469.97999999999996</v>
      </c>
    </row>
    <row r="12311" spans="1:7" x14ac:dyDescent="0.25">
      <c r="A12311" t="s">
        <v>311</v>
      </c>
      <c r="B12311" t="s">
        <v>314</v>
      </c>
      <c r="C12311" t="s">
        <v>335</v>
      </c>
      <c r="D12311" s="34">
        <v>46143</v>
      </c>
      <c r="E12311">
        <v>465.78</v>
      </c>
      <c r="F12311" s="24">
        <v>5.73</v>
      </c>
      <c r="G12311" s="24">
        <f t="shared" si="192"/>
        <v>471.51</v>
      </c>
    </row>
    <row r="12312" spans="1:7" x14ac:dyDescent="0.25">
      <c r="A12312" t="s">
        <v>311</v>
      </c>
      <c r="B12312" t="s">
        <v>314</v>
      </c>
      <c r="C12312" t="s">
        <v>336</v>
      </c>
      <c r="D12312" s="34">
        <v>46143</v>
      </c>
      <c r="E12312">
        <v>465.78</v>
      </c>
      <c r="F12312" s="24">
        <v>5.73</v>
      </c>
      <c r="G12312" s="24">
        <f t="shared" si="192"/>
        <v>471.51</v>
      </c>
    </row>
    <row r="12313" spans="1:7" x14ac:dyDescent="0.25">
      <c r="A12313" t="s">
        <v>311</v>
      </c>
      <c r="B12313" t="s">
        <v>314</v>
      </c>
      <c r="C12313" t="s">
        <v>337</v>
      </c>
      <c r="D12313" s="34">
        <v>46143</v>
      </c>
      <c r="E12313">
        <v>464.28</v>
      </c>
      <c r="F12313" s="24">
        <v>5.7</v>
      </c>
      <c r="G12313" s="24">
        <f t="shared" si="192"/>
        <v>469.97999999999996</v>
      </c>
    </row>
    <row r="12314" spans="1:7" x14ac:dyDescent="0.25">
      <c r="A12314" t="s">
        <v>311</v>
      </c>
      <c r="B12314" t="s">
        <v>314</v>
      </c>
      <c r="C12314" t="s">
        <v>338</v>
      </c>
      <c r="D12314" s="34">
        <v>46143</v>
      </c>
      <c r="E12314">
        <v>464.28</v>
      </c>
      <c r="F12314" s="24">
        <v>5.7</v>
      </c>
      <c r="G12314" s="24">
        <f t="shared" si="192"/>
        <v>469.97999999999996</v>
      </c>
    </row>
    <row r="12315" spans="1:7" x14ac:dyDescent="0.25">
      <c r="A12315" t="s">
        <v>311</v>
      </c>
      <c r="B12315" t="s">
        <v>314</v>
      </c>
      <c r="C12315" t="s">
        <v>339</v>
      </c>
      <c r="D12315" s="34">
        <v>46143</v>
      </c>
      <c r="E12315">
        <v>464.28</v>
      </c>
      <c r="F12315" s="24">
        <v>5.7</v>
      </c>
      <c r="G12315" s="24">
        <f t="shared" si="192"/>
        <v>469.97999999999996</v>
      </c>
    </row>
    <row r="12316" spans="1:7" x14ac:dyDescent="0.25">
      <c r="A12316" t="s">
        <v>311</v>
      </c>
      <c r="B12316" t="s">
        <v>314</v>
      </c>
      <c r="C12316" t="s">
        <v>340</v>
      </c>
      <c r="D12316" s="34">
        <v>46143</v>
      </c>
      <c r="E12316">
        <v>464.28</v>
      </c>
      <c r="F12316" s="24">
        <v>5.7</v>
      </c>
      <c r="G12316" s="24">
        <f t="shared" si="192"/>
        <v>469.97999999999996</v>
      </c>
    </row>
    <row r="12317" spans="1:7" x14ac:dyDescent="0.25">
      <c r="A12317" t="s">
        <v>311</v>
      </c>
      <c r="B12317" t="s">
        <v>314</v>
      </c>
      <c r="C12317" t="s">
        <v>341</v>
      </c>
      <c r="D12317" s="34">
        <v>46143</v>
      </c>
      <c r="E12317">
        <v>464.28</v>
      </c>
      <c r="F12317" s="24">
        <v>5.7</v>
      </c>
      <c r="G12317" s="24">
        <f t="shared" si="192"/>
        <v>469.97999999999996</v>
      </c>
    </row>
    <row r="12318" spans="1:7" x14ac:dyDescent="0.25">
      <c r="A12318" t="s">
        <v>311</v>
      </c>
      <c r="B12318" t="s">
        <v>314</v>
      </c>
      <c r="C12318" t="s">
        <v>342</v>
      </c>
      <c r="D12318" s="34">
        <v>46143</v>
      </c>
      <c r="E12318">
        <v>464.28</v>
      </c>
      <c r="F12318" s="24">
        <v>5.7</v>
      </c>
      <c r="G12318" s="24">
        <f t="shared" si="192"/>
        <v>469.97999999999996</v>
      </c>
    </row>
    <row r="12319" spans="1:7" x14ac:dyDescent="0.25">
      <c r="A12319" t="s">
        <v>311</v>
      </c>
      <c r="B12319" t="s">
        <v>314</v>
      </c>
      <c r="C12319" t="s">
        <v>343</v>
      </c>
      <c r="D12319" s="34">
        <v>46143</v>
      </c>
      <c r="E12319">
        <v>464.28</v>
      </c>
      <c r="F12319" s="24">
        <v>5.7</v>
      </c>
      <c r="G12319" s="24">
        <f t="shared" si="192"/>
        <v>469.97999999999996</v>
      </c>
    </row>
    <row r="12320" spans="1:7" x14ac:dyDescent="0.25">
      <c r="A12320" t="s">
        <v>311</v>
      </c>
      <c r="B12320" t="s">
        <v>314</v>
      </c>
      <c r="C12320" t="s">
        <v>344</v>
      </c>
      <c r="D12320" s="34">
        <v>46143</v>
      </c>
      <c r="E12320">
        <v>464.28</v>
      </c>
      <c r="F12320" s="24">
        <v>5.7</v>
      </c>
      <c r="G12320" s="24">
        <f t="shared" si="192"/>
        <v>469.97999999999996</v>
      </c>
    </row>
    <row r="12321" spans="1:7" x14ac:dyDescent="0.25">
      <c r="A12321" t="s">
        <v>311</v>
      </c>
      <c r="B12321" t="s">
        <v>314</v>
      </c>
      <c r="C12321" t="s">
        <v>345</v>
      </c>
      <c r="D12321" s="34">
        <v>46143</v>
      </c>
      <c r="E12321">
        <v>464.28</v>
      </c>
      <c r="F12321" s="24">
        <v>5.7</v>
      </c>
      <c r="G12321" s="24">
        <f t="shared" si="192"/>
        <v>469.97999999999996</v>
      </c>
    </row>
    <row r="12322" spans="1:7" x14ac:dyDescent="0.25">
      <c r="A12322" t="s">
        <v>311</v>
      </c>
      <c r="B12322" t="s">
        <v>314</v>
      </c>
      <c r="C12322" t="s">
        <v>346</v>
      </c>
      <c r="D12322" s="34">
        <v>46143</v>
      </c>
      <c r="E12322">
        <v>464.28</v>
      </c>
      <c r="F12322" s="24">
        <v>5.7</v>
      </c>
      <c r="G12322" s="24">
        <f t="shared" si="192"/>
        <v>469.97999999999996</v>
      </c>
    </row>
    <row r="12323" spans="1:7" x14ac:dyDescent="0.25">
      <c r="A12323" t="s">
        <v>311</v>
      </c>
      <c r="B12323" t="s">
        <v>314</v>
      </c>
      <c r="C12323" t="s">
        <v>347</v>
      </c>
      <c r="D12323" s="34">
        <v>46143</v>
      </c>
      <c r="E12323">
        <v>464.28</v>
      </c>
      <c r="F12323" s="24">
        <v>5.7</v>
      </c>
      <c r="G12323" s="24">
        <f t="shared" si="192"/>
        <v>469.97999999999996</v>
      </c>
    </row>
    <row r="12324" spans="1:7" x14ac:dyDescent="0.25">
      <c r="A12324" t="s">
        <v>311</v>
      </c>
      <c r="B12324" t="s">
        <v>314</v>
      </c>
      <c r="C12324" t="s">
        <v>348</v>
      </c>
      <c r="D12324" s="34">
        <v>46143</v>
      </c>
      <c r="E12324">
        <v>464.28</v>
      </c>
      <c r="F12324" s="24">
        <v>5.7</v>
      </c>
      <c r="G12324" s="24">
        <f t="shared" si="192"/>
        <v>469.97999999999996</v>
      </c>
    </row>
    <row r="12325" spans="1:7" x14ac:dyDescent="0.25">
      <c r="A12325" t="s">
        <v>311</v>
      </c>
      <c r="B12325" t="s">
        <v>314</v>
      </c>
      <c r="C12325" t="s">
        <v>349</v>
      </c>
      <c r="D12325" s="34">
        <v>46143</v>
      </c>
      <c r="E12325">
        <v>465.78</v>
      </c>
      <c r="F12325" s="24">
        <v>5.73</v>
      </c>
      <c r="G12325" s="24">
        <f t="shared" si="192"/>
        <v>471.51</v>
      </c>
    </row>
    <row r="12326" spans="1:7" x14ac:dyDescent="0.25">
      <c r="A12326" t="s">
        <v>311</v>
      </c>
      <c r="B12326" t="s">
        <v>314</v>
      </c>
      <c r="C12326" t="s">
        <v>350</v>
      </c>
      <c r="D12326" s="34">
        <v>46143</v>
      </c>
      <c r="E12326">
        <v>464.28</v>
      </c>
      <c r="F12326" s="24">
        <v>5.7</v>
      </c>
      <c r="G12326" s="24">
        <f t="shared" si="192"/>
        <v>469.97999999999996</v>
      </c>
    </row>
    <row r="12327" spans="1:7" x14ac:dyDescent="0.25">
      <c r="A12327" t="s">
        <v>311</v>
      </c>
      <c r="B12327" t="s">
        <v>314</v>
      </c>
      <c r="C12327" t="s">
        <v>351</v>
      </c>
      <c r="D12327" s="34">
        <v>46143</v>
      </c>
      <c r="E12327">
        <v>465.78</v>
      </c>
      <c r="F12327" s="24">
        <v>5.73</v>
      </c>
      <c r="G12327" s="24">
        <f t="shared" si="192"/>
        <v>471.51</v>
      </c>
    </row>
    <row r="12328" spans="1:7" x14ac:dyDescent="0.25">
      <c r="A12328" t="s">
        <v>311</v>
      </c>
      <c r="B12328" t="s">
        <v>314</v>
      </c>
      <c r="C12328" t="s">
        <v>352</v>
      </c>
      <c r="D12328" s="34">
        <v>46143</v>
      </c>
      <c r="E12328">
        <v>465.78</v>
      </c>
      <c r="F12328" s="24">
        <v>5.73</v>
      </c>
      <c r="G12328" s="24">
        <f t="shared" si="192"/>
        <v>471.51</v>
      </c>
    </row>
    <row r="12329" spans="1:7" x14ac:dyDescent="0.25">
      <c r="A12329" t="s">
        <v>311</v>
      </c>
      <c r="B12329" t="s">
        <v>314</v>
      </c>
      <c r="C12329" t="s">
        <v>353</v>
      </c>
      <c r="D12329" s="34">
        <v>46143</v>
      </c>
      <c r="E12329">
        <v>464.28</v>
      </c>
      <c r="F12329" s="24">
        <v>5.7</v>
      </c>
      <c r="G12329" s="24">
        <f t="shared" si="192"/>
        <v>469.97999999999996</v>
      </c>
    </row>
    <row r="12330" spans="1:7" x14ac:dyDescent="0.25">
      <c r="A12330" t="s">
        <v>311</v>
      </c>
      <c r="B12330" t="s">
        <v>314</v>
      </c>
      <c r="C12330" t="s">
        <v>354</v>
      </c>
      <c r="D12330" s="34">
        <v>46143</v>
      </c>
      <c r="E12330">
        <v>465.78</v>
      </c>
      <c r="F12330" s="24">
        <v>5.73</v>
      </c>
      <c r="G12330" s="24">
        <f t="shared" si="192"/>
        <v>471.51</v>
      </c>
    </row>
    <row r="12331" spans="1:7" x14ac:dyDescent="0.25">
      <c r="A12331" t="s">
        <v>311</v>
      </c>
      <c r="B12331" t="s">
        <v>314</v>
      </c>
      <c r="C12331" t="s">
        <v>355</v>
      </c>
      <c r="D12331" s="34">
        <v>46143</v>
      </c>
      <c r="E12331">
        <v>465.78</v>
      </c>
      <c r="F12331" s="24">
        <v>5.73</v>
      </c>
      <c r="G12331" s="24">
        <f t="shared" si="192"/>
        <v>471.51</v>
      </c>
    </row>
    <row r="12332" spans="1:7" x14ac:dyDescent="0.25">
      <c r="A12332" t="s">
        <v>311</v>
      </c>
      <c r="B12332" t="s">
        <v>314</v>
      </c>
      <c r="C12332" t="s">
        <v>356</v>
      </c>
      <c r="D12332" s="34">
        <v>46143</v>
      </c>
      <c r="E12332">
        <v>465.78</v>
      </c>
      <c r="F12332" s="24">
        <v>5.73</v>
      </c>
      <c r="G12332" s="24">
        <f t="shared" si="192"/>
        <v>471.51</v>
      </c>
    </row>
    <row r="12333" spans="1:7" x14ac:dyDescent="0.25">
      <c r="A12333" t="s">
        <v>311</v>
      </c>
      <c r="B12333" t="s">
        <v>314</v>
      </c>
      <c r="C12333" t="s">
        <v>357</v>
      </c>
      <c r="D12333" s="34">
        <v>46143</v>
      </c>
      <c r="E12333">
        <v>465.78</v>
      </c>
      <c r="F12333" s="24">
        <v>5.73</v>
      </c>
      <c r="G12333" s="24">
        <f t="shared" si="192"/>
        <v>471.51</v>
      </c>
    </row>
    <row r="12334" spans="1:7" x14ac:dyDescent="0.25">
      <c r="A12334" t="s">
        <v>311</v>
      </c>
      <c r="B12334" t="s">
        <v>314</v>
      </c>
      <c r="C12334" t="s">
        <v>358</v>
      </c>
      <c r="D12334" s="34">
        <v>46143</v>
      </c>
      <c r="E12334">
        <v>465.78</v>
      </c>
      <c r="F12334" s="24">
        <v>5.73</v>
      </c>
      <c r="G12334" s="24">
        <f t="shared" si="192"/>
        <v>471.51</v>
      </c>
    </row>
    <row r="12335" spans="1:7" x14ac:dyDescent="0.25">
      <c r="A12335" t="s">
        <v>311</v>
      </c>
      <c r="B12335" t="s">
        <v>314</v>
      </c>
      <c r="C12335" t="s">
        <v>359</v>
      </c>
      <c r="D12335" s="34">
        <v>46143</v>
      </c>
      <c r="E12335">
        <v>465.78</v>
      </c>
      <c r="F12335" s="24">
        <v>5.73</v>
      </c>
      <c r="G12335" s="24">
        <f t="shared" si="192"/>
        <v>471.51</v>
      </c>
    </row>
    <row r="12336" spans="1:7" x14ac:dyDescent="0.25">
      <c r="A12336" t="s">
        <v>311</v>
      </c>
      <c r="B12336" t="s">
        <v>314</v>
      </c>
      <c r="C12336" t="s">
        <v>360</v>
      </c>
      <c r="D12336" s="34">
        <v>46143</v>
      </c>
      <c r="E12336">
        <v>465.78</v>
      </c>
      <c r="F12336" s="24">
        <v>5.73</v>
      </c>
      <c r="G12336" s="24">
        <f t="shared" si="192"/>
        <v>471.51</v>
      </c>
    </row>
    <row r="12337" spans="1:7" x14ac:dyDescent="0.25">
      <c r="A12337" t="s">
        <v>311</v>
      </c>
      <c r="B12337" t="s">
        <v>314</v>
      </c>
      <c r="C12337" t="s">
        <v>361</v>
      </c>
      <c r="D12337" s="34">
        <v>46143</v>
      </c>
      <c r="E12337">
        <v>465.78</v>
      </c>
      <c r="F12337" s="24">
        <v>5.73</v>
      </c>
      <c r="G12337" s="24">
        <f t="shared" si="192"/>
        <v>471.51</v>
      </c>
    </row>
    <row r="12338" spans="1:7" x14ac:dyDescent="0.25">
      <c r="A12338" t="s">
        <v>311</v>
      </c>
      <c r="B12338" t="s">
        <v>314</v>
      </c>
      <c r="C12338" t="s">
        <v>362</v>
      </c>
      <c r="D12338" s="34">
        <v>46143</v>
      </c>
      <c r="E12338">
        <v>465.78</v>
      </c>
      <c r="F12338" s="24">
        <v>5.73</v>
      </c>
      <c r="G12338" s="24">
        <f t="shared" si="192"/>
        <v>471.51</v>
      </c>
    </row>
    <row r="12339" spans="1:7" x14ac:dyDescent="0.25">
      <c r="A12339" t="s">
        <v>311</v>
      </c>
      <c r="B12339" t="s">
        <v>314</v>
      </c>
      <c r="C12339" t="s">
        <v>363</v>
      </c>
      <c r="D12339" s="34">
        <v>46143</v>
      </c>
      <c r="E12339">
        <v>465.78</v>
      </c>
      <c r="F12339" s="24">
        <v>5.73</v>
      </c>
      <c r="G12339" s="24">
        <f t="shared" si="192"/>
        <v>471.51</v>
      </c>
    </row>
    <row r="12340" spans="1:7" x14ac:dyDescent="0.25">
      <c r="A12340" t="s">
        <v>311</v>
      </c>
      <c r="B12340" t="s">
        <v>314</v>
      </c>
      <c r="C12340" t="s">
        <v>364</v>
      </c>
      <c r="D12340" s="34">
        <v>46143</v>
      </c>
      <c r="E12340">
        <v>465.78</v>
      </c>
      <c r="F12340" s="24">
        <v>5.73</v>
      </c>
      <c r="G12340" s="24">
        <f t="shared" si="192"/>
        <v>471.51</v>
      </c>
    </row>
    <row r="12341" spans="1:7" x14ac:dyDescent="0.25">
      <c r="A12341" t="s">
        <v>311</v>
      </c>
      <c r="B12341" t="s">
        <v>314</v>
      </c>
      <c r="C12341" t="s">
        <v>365</v>
      </c>
      <c r="D12341" s="34">
        <v>46143</v>
      </c>
      <c r="E12341">
        <v>465.78</v>
      </c>
      <c r="F12341" s="24">
        <v>5.73</v>
      </c>
      <c r="G12341" s="24">
        <f t="shared" si="192"/>
        <v>471.51</v>
      </c>
    </row>
    <row r="12342" spans="1:7" x14ac:dyDescent="0.25">
      <c r="A12342" t="s">
        <v>311</v>
      </c>
      <c r="B12342" t="s">
        <v>314</v>
      </c>
      <c r="C12342" t="s">
        <v>366</v>
      </c>
      <c r="D12342" s="34">
        <v>46143</v>
      </c>
      <c r="E12342">
        <v>465.78</v>
      </c>
      <c r="F12342" s="24">
        <v>5.73</v>
      </c>
      <c r="G12342" s="24">
        <f t="shared" si="192"/>
        <v>471.51</v>
      </c>
    </row>
    <row r="12343" spans="1:7" x14ac:dyDescent="0.25">
      <c r="A12343" t="s">
        <v>311</v>
      </c>
      <c r="B12343" t="s">
        <v>314</v>
      </c>
      <c r="C12343" t="s">
        <v>367</v>
      </c>
      <c r="D12343" s="34">
        <v>46143</v>
      </c>
      <c r="E12343">
        <v>464.28</v>
      </c>
      <c r="F12343" s="24">
        <v>5.7</v>
      </c>
      <c r="G12343" s="24">
        <f t="shared" si="192"/>
        <v>469.97999999999996</v>
      </c>
    </row>
    <row r="12344" spans="1:7" x14ac:dyDescent="0.25">
      <c r="A12344" t="s">
        <v>311</v>
      </c>
      <c r="B12344" t="s">
        <v>314</v>
      </c>
      <c r="C12344" t="s">
        <v>368</v>
      </c>
      <c r="D12344" s="34">
        <v>46143</v>
      </c>
      <c r="E12344">
        <v>465.78</v>
      </c>
      <c r="F12344" s="24">
        <v>5.73</v>
      </c>
      <c r="G12344" s="24">
        <f t="shared" si="192"/>
        <v>471.51</v>
      </c>
    </row>
    <row r="12345" spans="1:7" x14ac:dyDescent="0.25">
      <c r="A12345" t="s">
        <v>311</v>
      </c>
      <c r="B12345" t="s">
        <v>314</v>
      </c>
      <c r="C12345" t="s">
        <v>369</v>
      </c>
      <c r="D12345" s="34">
        <v>46143</v>
      </c>
      <c r="E12345">
        <v>465.78</v>
      </c>
      <c r="F12345" s="24">
        <v>5.73</v>
      </c>
      <c r="G12345" s="24">
        <f t="shared" si="192"/>
        <v>471.51</v>
      </c>
    </row>
    <row r="12346" spans="1:7" x14ac:dyDescent="0.25">
      <c r="A12346" t="s">
        <v>311</v>
      </c>
      <c r="B12346" t="s">
        <v>314</v>
      </c>
      <c r="C12346" t="s">
        <v>370</v>
      </c>
      <c r="D12346" s="34">
        <v>46143</v>
      </c>
      <c r="E12346">
        <v>465.78</v>
      </c>
      <c r="F12346" s="24">
        <v>5.73</v>
      </c>
      <c r="G12346" s="24">
        <f t="shared" si="192"/>
        <v>471.51</v>
      </c>
    </row>
    <row r="12347" spans="1:7" x14ac:dyDescent="0.25">
      <c r="A12347" t="s">
        <v>311</v>
      </c>
      <c r="B12347" t="s">
        <v>314</v>
      </c>
      <c r="C12347" t="s">
        <v>371</v>
      </c>
      <c r="D12347" s="34">
        <v>46143</v>
      </c>
      <c r="E12347">
        <v>465.78</v>
      </c>
      <c r="F12347" s="24">
        <v>5.73</v>
      </c>
      <c r="G12347" s="24">
        <f t="shared" si="192"/>
        <v>471.51</v>
      </c>
    </row>
    <row r="12348" spans="1:7" x14ac:dyDescent="0.25">
      <c r="A12348" t="s">
        <v>311</v>
      </c>
      <c r="B12348" t="s">
        <v>314</v>
      </c>
      <c r="C12348" t="s">
        <v>372</v>
      </c>
      <c r="D12348" s="34">
        <v>46143</v>
      </c>
      <c r="E12348">
        <v>465.78</v>
      </c>
      <c r="F12348" s="24">
        <v>5.73</v>
      </c>
      <c r="G12348" s="24">
        <f t="shared" si="192"/>
        <v>471.51</v>
      </c>
    </row>
    <row r="12349" spans="1:7" x14ac:dyDescent="0.25">
      <c r="A12349" t="s">
        <v>311</v>
      </c>
      <c r="B12349" t="s">
        <v>314</v>
      </c>
      <c r="C12349" t="s">
        <v>373</v>
      </c>
      <c r="D12349" s="34">
        <v>46143</v>
      </c>
      <c r="E12349">
        <v>465.78</v>
      </c>
      <c r="F12349" s="24">
        <v>5.73</v>
      </c>
      <c r="G12349" s="24">
        <f t="shared" si="192"/>
        <v>471.51</v>
      </c>
    </row>
    <row r="12350" spans="1:7" x14ac:dyDescent="0.25">
      <c r="A12350" t="s">
        <v>311</v>
      </c>
      <c r="B12350" t="s">
        <v>314</v>
      </c>
      <c r="C12350" t="s">
        <v>374</v>
      </c>
      <c r="D12350" s="34">
        <v>46143</v>
      </c>
      <c r="E12350">
        <v>464.28</v>
      </c>
      <c r="F12350" s="24">
        <v>5.7</v>
      </c>
      <c r="G12350" s="24">
        <f t="shared" si="192"/>
        <v>469.97999999999996</v>
      </c>
    </row>
    <row r="12351" spans="1:7" x14ac:dyDescent="0.25">
      <c r="A12351" t="s">
        <v>311</v>
      </c>
      <c r="B12351" t="s">
        <v>314</v>
      </c>
      <c r="C12351" t="s">
        <v>375</v>
      </c>
      <c r="D12351" s="34">
        <v>46143</v>
      </c>
      <c r="E12351">
        <v>465.78</v>
      </c>
      <c r="F12351" s="24">
        <v>5.73</v>
      </c>
      <c r="G12351" s="24">
        <f t="shared" si="192"/>
        <v>471.51</v>
      </c>
    </row>
    <row r="12352" spans="1:7" x14ac:dyDescent="0.25">
      <c r="A12352" t="s">
        <v>311</v>
      </c>
      <c r="B12352" t="s">
        <v>314</v>
      </c>
      <c r="C12352" t="s">
        <v>376</v>
      </c>
      <c r="D12352" s="34">
        <v>46143</v>
      </c>
      <c r="E12352">
        <v>465.78</v>
      </c>
      <c r="F12352" s="24">
        <v>5.73</v>
      </c>
      <c r="G12352" s="24">
        <f t="shared" si="192"/>
        <v>471.51</v>
      </c>
    </row>
    <row r="12353" spans="1:7" x14ac:dyDescent="0.25">
      <c r="A12353" t="s">
        <v>311</v>
      </c>
      <c r="B12353" t="s">
        <v>314</v>
      </c>
      <c r="C12353" t="s">
        <v>377</v>
      </c>
      <c r="D12353" s="34">
        <v>46143</v>
      </c>
      <c r="E12353">
        <v>465.78</v>
      </c>
      <c r="F12353" s="24">
        <v>5.73</v>
      </c>
      <c r="G12353" s="24">
        <f t="shared" si="192"/>
        <v>471.51</v>
      </c>
    </row>
    <row r="12354" spans="1:7" x14ac:dyDescent="0.25">
      <c r="A12354" t="s">
        <v>311</v>
      </c>
      <c r="B12354" t="s">
        <v>314</v>
      </c>
      <c r="C12354" t="s">
        <v>378</v>
      </c>
      <c r="D12354" s="34">
        <v>46143</v>
      </c>
      <c r="E12354">
        <v>465.78</v>
      </c>
      <c r="F12354" s="24">
        <v>5.73</v>
      </c>
      <c r="G12354" s="24">
        <f t="shared" si="192"/>
        <v>471.51</v>
      </c>
    </row>
    <row r="12355" spans="1:7" x14ac:dyDescent="0.25">
      <c r="A12355" t="s">
        <v>311</v>
      </c>
      <c r="B12355" t="s">
        <v>314</v>
      </c>
      <c r="C12355" t="s">
        <v>379</v>
      </c>
      <c r="D12355" s="34">
        <v>46143</v>
      </c>
      <c r="E12355">
        <v>464.28</v>
      </c>
      <c r="F12355" s="24">
        <v>5.7</v>
      </c>
      <c r="G12355" s="24">
        <f t="shared" ref="G12355:G12418" si="193">SUM(E12355:F12355)</f>
        <v>469.97999999999996</v>
      </c>
    </row>
    <row r="12356" spans="1:7" x14ac:dyDescent="0.25">
      <c r="A12356" t="s">
        <v>311</v>
      </c>
      <c r="B12356" t="s">
        <v>314</v>
      </c>
      <c r="C12356" t="s">
        <v>380</v>
      </c>
      <c r="D12356" s="34">
        <v>46143</v>
      </c>
      <c r="E12356">
        <v>464.28</v>
      </c>
      <c r="F12356" s="24">
        <v>5.7</v>
      </c>
      <c r="G12356" s="24">
        <f t="shared" si="193"/>
        <v>469.97999999999996</v>
      </c>
    </row>
    <row r="12357" spans="1:7" x14ac:dyDescent="0.25">
      <c r="A12357" t="s">
        <v>311</v>
      </c>
      <c r="B12357" t="s">
        <v>314</v>
      </c>
      <c r="C12357" t="s">
        <v>381</v>
      </c>
      <c r="D12357" s="34">
        <v>46143</v>
      </c>
      <c r="E12357">
        <v>464.28</v>
      </c>
      <c r="F12357" s="24">
        <v>5.7</v>
      </c>
      <c r="G12357" s="24">
        <f t="shared" si="193"/>
        <v>469.97999999999996</v>
      </c>
    </row>
    <row r="12358" spans="1:7" x14ac:dyDescent="0.25">
      <c r="A12358" t="s">
        <v>311</v>
      </c>
      <c r="B12358" t="s">
        <v>314</v>
      </c>
      <c r="C12358" t="s">
        <v>382</v>
      </c>
      <c r="D12358" s="34">
        <v>46143</v>
      </c>
      <c r="E12358">
        <v>464.28</v>
      </c>
      <c r="F12358" s="24">
        <v>5.7</v>
      </c>
      <c r="G12358" s="24">
        <f t="shared" si="193"/>
        <v>469.97999999999996</v>
      </c>
    </row>
    <row r="12359" spans="1:7" x14ac:dyDescent="0.25">
      <c r="A12359" t="s">
        <v>311</v>
      </c>
      <c r="B12359" t="s">
        <v>314</v>
      </c>
      <c r="C12359" t="s">
        <v>383</v>
      </c>
      <c r="D12359" s="34">
        <v>46143</v>
      </c>
      <c r="E12359">
        <v>464.28</v>
      </c>
      <c r="F12359" s="24">
        <v>5.7</v>
      </c>
      <c r="G12359" s="24">
        <f t="shared" si="193"/>
        <v>469.97999999999996</v>
      </c>
    </row>
    <row r="12360" spans="1:7" x14ac:dyDescent="0.25">
      <c r="A12360" t="s">
        <v>311</v>
      </c>
      <c r="B12360" t="s">
        <v>314</v>
      </c>
      <c r="C12360" t="s">
        <v>384</v>
      </c>
      <c r="D12360" s="34">
        <v>46143</v>
      </c>
      <c r="E12360">
        <v>464.28</v>
      </c>
      <c r="F12360" s="24">
        <v>5.7</v>
      </c>
      <c r="G12360" s="24">
        <f t="shared" si="193"/>
        <v>469.97999999999996</v>
      </c>
    </row>
    <row r="12361" spans="1:7" x14ac:dyDescent="0.25">
      <c r="A12361" t="s">
        <v>311</v>
      </c>
      <c r="B12361" t="s">
        <v>314</v>
      </c>
      <c r="C12361" t="s">
        <v>385</v>
      </c>
      <c r="D12361" s="34">
        <v>46143</v>
      </c>
      <c r="E12361">
        <v>464.28</v>
      </c>
      <c r="F12361" s="24">
        <v>5.7</v>
      </c>
      <c r="G12361" s="24">
        <f t="shared" si="193"/>
        <v>469.97999999999996</v>
      </c>
    </row>
    <row r="12362" spans="1:7" x14ac:dyDescent="0.25">
      <c r="A12362" t="s">
        <v>311</v>
      </c>
      <c r="B12362" t="s">
        <v>314</v>
      </c>
      <c r="C12362" t="s">
        <v>386</v>
      </c>
      <c r="D12362" s="34">
        <v>46143</v>
      </c>
      <c r="E12362">
        <v>464.28</v>
      </c>
      <c r="F12362" s="24">
        <v>5.7</v>
      </c>
      <c r="G12362" s="24">
        <f t="shared" si="193"/>
        <v>469.97999999999996</v>
      </c>
    </row>
    <row r="12363" spans="1:7" x14ac:dyDescent="0.25">
      <c r="A12363" t="s">
        <v>311</v>
      </c>
      <c r="B12363" t="s">
        <v>314</v>
      </c>
      <c r="C12363" t="s">
        <v>387</v>
      </c>
      <c r="D12363" s="34">
        <v>46143</v>
      </c>
      <c r="E12363">
        <v>464.28</v>
      </c>
      <c r="F12363" s="24">
        <v>5.7</v>
      </c>
      <c r="G12363" s="24">
        <f t="shared" si="193"/>
        <v>469.97999999999996</v>
      </c>
    </row>
    <row r="12364" spans="1:7" x14ac:dyDescent="0.25">
      <c r="A12364" t="s">
        <v>311</v>
      </c>
      <c r="B12364" t="s">
        <v>314</v>
      </c>
      <c r="C12364" t="s">
        <v>388</v>
      </c>
      <c r="D12364" s="34">
        <v>46143</v>
      </c>
      <c r="E12364">
        <v>464.28</v>
      </c>
      <c r="F12364" s="24">
        <v>5.7</v>
      </c>
      <c r="G12364" s="24">
        <f t="shared" si="193"/>
        <v>469.97999999999996</v>
      </c>
    </row>
    <row r="12365" spans="1:7" x14ac:dyDescent="0.25">
      <c r="A12365" t="s">
        <v>311</v>
      </c>
      <c r="B12365" t="s">
        <v>314</v>
      </c>
      <c r="C12365" t="s">
        <v>389</v>
      </c>
      <c r="D12365" s="34">
        <v>46143</v>
      </c>
      <c r="E12365">
        <v>464.28</v>
      </c>
      <c r="F12365" s="24">
        <v>5.7</v>
      </c>
      <c r="G12365" s="24">
        <f t="shared" si="193"/>
        <v>469.97999999999996</v>
      </c>
    </row>
    <row r="12366" spans="1:7" x14ac:dyDescent="0.25">
      <c r="A12366" t="s">
        <v>311</v>
      </c>
      <c r="B12366" t="s">
        <v>314</v>
      </c>
      <c r="C12366" t="s">
        <v>390</v>
      </c>
      <c r="D12366" s="34">
        <v>46143</v>
      </c>
      <c r="E12366">
        <v>464.28</v>
      </c>
      <c r="F12366" s="24">
        <v>5.7</v>
      </c>
      <c r="G12366" s="24">
        <f t="shared" si="193"/>
        <v>469.97999999999996</v>
      </c>
    </row>
    <row r="12367" spans="1:7" x14ac:dyDescent="0.25">
      <c r="A12367" t="s">
        <v>311</v>
      </c>
      <c r="B12367" t="s">
        <v>314</v>
      </c>
      <c r="C12367" t="s">
        <v>391</v>
      </c>
      <c r="D12367" s="34">
        <v>46143</v>
      </c>
      <c r="E12367">
        <v>464.28</v>
      </c>
      <c r="F12367" s="24">
        <v>5.7</v>
      </c>
      <c r="G12367" s="24">
        <f t="shared" si="193"/>
        <v>469.97999999999996</v>
      </c>
    </row>
    <row r="12368" spans="1:7" x14ac:dyDescent="0.25">
      <c r="A12368" t="s">
        <v>311</v>
      </c>
      <c r="B12368" t="s">
        <v>314</v>
      </c>
      <c r="C12368" t="s">
        <v>392</v>
      </c>
      <c r="D12368" s="34">
        <v>46143</v>
      </c>
      <c r="E12368">
        <v>464.28</v>
      </c>
      <c r="F12368" s="24">
        <v>5.7</v>
      </c>
      <c r="G12368" s="24">
        <f t="shared" si="193"/>
        <v>469.97999999999996</v>
      </c>
    </row>
    <row r="12369" spans="1:7" x14ac:dyDescent="0.25">
      <c r="A12369" t="s">
        <v>311</v>
      </c>
      <c r="B12369" t="s">
        <v>314</v>
      </c>
      <c r="C12369" t="s">
        <v>393</v>
      </c>
      <c r="D12369" s="34">
        <v>46143</v>
      </c>
      <c r="E12369">
        <v>464.28</v>
      </c>
      <c r="F12369" s="24">
        <v>5.7</v>
      </c>
      <c r="G12369" s="24">
        <f t="shared" si="193"/>
        <v>469.97999999999996</v>
      </c>
    </row>
    <row r="12370" spans="1:7" x14ac:dyDescent="0.25">
      <c r="A12370" t="s">
        <v>311</v>
      </c>
      <c r="B12370" t="s">
        <v>314</v>
      </c>
      <c r="C12370" t="s">
        <v>394</v>
      </c>
      <c r="D12370" s="34">
        <v>46143</v>
      </c>
      <c r="E12370">
        <v>464.28</v>
      </c>
      <c r="F12370" s="24">
        <v>5.7</v>
      </c>
      <c r="G12370" s="24">
        <f t="shared" si="193"/>
        <v>469.97999999999996</v>
      </c>
    </row>
    <row r="12371" spans="1:7" x14ac:dyDescent="0.25">
      <c r="A12371" t="s">
        <v>311</v>
      </c>
      <c r="B12371" t="s">
        <v>314</v>
      </c>
      <c r="C12371" t="s">
        <v>395</v>
      </c>
      <c r="D12371" s="34">
        <v>46143</v>
      </c>
      <c r="E12371">
        <v>464.28</v>
      </c>
      <c r="F12371" s="24">
        <v>5.7</v>
      </c>
      <c r="G12371" s="24">
        <f t="shared" si="193"/>
        <v>469.97999999999996</v>
      </c>
    </row>
    <row r="12372" spans="1:7" x14ac:dyDescent="0.25">
      <c r="A12372" t="s">
        <v>311</v>
      </c>
      <c r="B12372" t="s">
        <v>314</v>
      </c>
      <c r="C12372" t="s">
        <v>396</v>
      </c>
      <c r="D12372" s="34">
        <v>46143</v>
      </c>
      <c r="E12372">
        <v>464.28</v>
      </c>
      <c r="F12372" s="24">
        <v>5.7</v>
      </c>
      <c r="G12372" s="24">
        <f t="shared" si="193"/>
        <v>469.97999999999996</v>
      </c>
    </row>
    <row r="12373" spans="1:7" x14ac:dyDescent="0.25">
      <c r="A12373" t="s">
        <v>311</v>
      </c>
      <c r="B12373" t="s">
        <v>314</v>
      </c>
      <c r="C12373" t="s">
        <v>397</v>
      </c>
      <c r="D12373" s="34">
        <v>46143</v>
      </c>
      <c r="E12373">
        <v>464.28</v>
      </c>
      <c r="F12373" s="24">
        <v>5.7</v>
      </c>
      <c r="G12373" s="24">
        <f t="shared" si="193"/>
        <v>469.97999999999996</v>
      </c>
    </row>
    <row r="12374" spans="1:7" x14ac:dyDescent="0.25">
      <c r="A12374" t="s">
        <v>311</v>
      </c>
      <c r="B12374" t="s">
        <v>314</v>
      </c>
      <c r="C12374" t="s">
        <v>398</v>
      </c>
      <c r="D12374" s="34">
        <v>46143</v>
      </c>
      <c r="E12374">
        <v>464.28</v>
      </c>
      <c r="F12374" s="24">
        <v>5.7</v>
      </c>
      <c r="G12374" s="24">
        <f t="shared" si="193"/>
        <v>469.97999999999996</v>
      </c>
    </row>
    <row r="12375" spans="1:7" x14ac:dyDescent="0.25">
      <c r="A12375" t="s">
        <v>311</v>
      </c>
      <c r="B12375" t="s">
        <v>314</v>
      </c>
      <c r="C12375" t="s">
        <v>399</v>
      </c>
      <c r="D12375" s="34">
        <v>46143</v>
      </c>
      <c r="E12375">
        <v>464.28</v>
      </c>
      <c r="F12375" s="24">
        <v>5.7</v>
      </c>
      <c r="G12375" s="24">
        <f t="shared" si="193"/>
        <v>469.97999999999996</v>
      </c>
    </row>
    <row r="12376" spans="1:7" x14ac:dyDescent="0.25">
      <c r="A12376" t="s">
        <v>311</v>
      </c>
      <c r="B12376" t="s">
        <v>314</v>
      </c>
      <c r="C12376" t="s">
        <v>400</v>
      </c>
      <c r="D12376" s="34">
        <v>46143</v>
      </c>
      <c r="E12376">
        <v>464.28</v>
      </c>
      <c r="F12376" s="24">
        <v>5.7</v>
      </c>
      <c r="G12376" s="24">
        <f t="shared" si="193"/>
        <v>469.97999999999996</v>
      </c>
    </row>
    <row r="12377" spans="1:7" x14ac:dyDescent="0.25">
      <c r="A12377" t="s">
        <v>311</v>
      </c>
      <c r="B12377" t="s">
        <v>314</v>
      </c>
      <c r="C12377" t="s">
        <v>401</v>
      </c>
      <c r="D12377" s="34">
        <v>46143</v>
      </c>
      <c r="E12377">
        <v>464.28</v>
      </c>
      <c r="F12377" s="24">
        <v>5.7</v>
      </c>
      <c r="G12377" s="24">
        <f t="shared" si="193"/>
        <v>469.97999999999996</v>
      </c>
    </row>
    <row r="12378" spans="1:7" x14ac:dyDescent="0.25">
      <c r="A12378" t="s">
        <v>311</v>
      </c>
      <c r="B12378" t="s">
        <v>314</v>
      </c>
      <c r="C12378" t="s">
        <v>402</v>
      </c>
      <c r="D12378" s="34">
        <v>46143</v>
      </c>
      <c r="E12378">
        <v>464.28</v>
      </c>
      <c r="F12378" s="24">
        <v>5.7</v>
      </c>
      <c r="G12378" s="24">
        <f t="shared" si="193"/>
        <v>469.97999999999996</v>
      </c>
    </row>
    <row r="12379" spans="1:7" x14ac:dyDescent="0.25">
      <c r="A12379" t="s">
        <v>311</v>
      </c>
      <c r="B12379" t="s">
        <v>314</v>
      </c>
      <c r="C12379" t="s">
        <v>403</v>
      </c>
      <c r="D12379" s="34">
        <v>46143</v>
      </c>
      <c r="E12379">
        <v>464.28</v>
      </c>
      <c r="F12379" s="24">
        <v>5.7</v>
      </c>
      <c r="G12379" s="24">
        <f t="shared" si="193"/>
        <v>469.97999999999996</v>
      </c>
    </row>
    <row r="12380" spans="1:7" x14ac:dyDescent="0.25">
      <c r="A12380" t="s">
        <v>311</v>
      </c>
      <c r="B12380" t="s">
        <v>314</v>
      </c>
      <c r="C12380" t="s">
        <v>404</v>
      </c>
      <c r="D12380" s="34">
        <v>46143</v>
      </c>
      <c r="E12380">
        <v>464.28</v>
      </c>
      <c r="F12380" s="24">
        <v>5.7</v>
      </c>
      <c r="G12380" s="24">
        <f t="shared" si="193"/>
        <v>469.97999999999996</v>
      </c>
    </row>
    <row r="12381" spans="1:7" x14ac:dyDescent="0.25">
      <c r="A12381" t="s">
        <v>311</v>
      </c>
      <c r="B12381" t="s">
        <v>314</v>
      </c>
      <c r="C12381" t="s">
        <v>405</v>
      </c>
      <c r="D12381" s="34">
        <v>46143</v>
      </c>
      <c r="E12381">
        <v>464.28</v>
      </c>
      <c r="F12381" s="24">
        <v>5.7</v>
      </c>
      <c r="G12381" s="24">
        <f t="shared" si="193"/>
        <v>469.97999999999996</v>
      </c>
    </row>
    <row r="12382" spans="1:7" x14ac:dyDescent="0.25">
      <c r="A12382" t="s">
        <v>311</v>
      </c>
      <c r="B12382" t="s">
        <v>314</v>
      </c>
      <c r="C12382" t="s">
        <v>406</v>
      </c>
      <c r="D12382" s="34">
        <v>46143</v>
      </c>
      <c r="E12382">
        <v>464.28</v>
      </c>
      <c r="F12382" s="24">
        <v>5.7</v>
      </c>
      <c r="G12382" s="24">
        <f t="shared" si="193"/>
        <v>469.97999999999996</v>
      </c>
    </row>
    <row r="12383" spans="1:7" x14ac:dyDescent="0.25">
      <c r="A12383" t="s">
        <v>311</v>
      </c>
      <c r="B12383" t="s">
        <v>314</v>
      </c>
      <c r="C12383" t="s">
        <v>407</v>
      </c>
      <c r="D12383" s="34">
        <v>46143</v>
      </c>
      <c r="E12383">
        <v>464.28</v>
      </c>
      <c r="F12383" s="24">
        <v>5.7</v>
      </c>
      <c r="G12383" s="24">
        <f t="shared" si="193"/>
        <v>469.97999999999996</v>
      </c>
    </row>
    <row r="12384" spans="1:7" x14ac:dyDescent="0.25">
      <c r="A12384" t="s">
        <v>311</v>
      </c>
      <c r="B12384" t="s">
        <v>314</v>
      </c>
      <c r="C12384" t="s">
        <v>408</v>
      </c>
      <c r="D12384" s="34">
        <v>46143</v>
      </c>
      <c r="E12384">
        <v>464.28</v>
      </c>
      <c r="F12384" s="24">
        <v>5.7</v>
      </c>
      <c r="G12384" s="24">
        <f t="shared" si="193"/>
        <v>469.97999999999996</v>
      </c>
    </row>
    <row r="12385" spans="1:7" x14ac:dyDescent="0.25">
      <c r="A12385" t="s">
        <v>311</v>
      </c>
      <c r="B12385" t="s">
        <v>314</v>
      </c>
      <c r="C12385" t="s">
        <v>409</v>
      </c>
      <c r="D12385" s="34">
        <v>46143</v>
      </c>
      <c r="E12385">
        <v>464.28</v>
      </c>
      <c r="F12385" s="24">
        <v>5.7</v>
      </c>
      <c r="G12385" s="24">
        <f t="shared" si="193"/>
        <v>469.97999999999996</v>
      </c>
    </row>
    <row r="12386" spans="1:7" x14ac:dyDescent="0.25">
      <c r="A12386" t="s">
        <v>311</v>
      </c>
      <c r="B12386" t="s">
        <v>314</v>
      </c>
      <c r="C12386" t="s">
        <v>410</v>
      </c>
      <c r="D12386" s="34">
        <v>46143</v>
      </c>
      <c r="E12386">
        <v>464.28</v>
      </c>
      <c r="F12386" s="24">
        <v>5.7</v>
      </c>
      <c r="G12386" s="24">
        <f t="shared" si="193"/>
        <v>469.97999999999996</v>
      </c>
    </row>
    <row r="12387" spans="1:7" x14ac:dyDescent="0.25">
      <c r="A12387" t="s">
        <v>311</v>
      </c>
      <c r="B12387" t="s">
        <v>314</v>
      </c>
      <c r="C12387" t="s">
        <v>411</v>
      </c>
      <c r="D12387" s="34">
        <v>46143</v>
      </c>
      <c r="E12387">
        <v>464.28</v>
      </c>
      <c r="F12387" s="24">
        <v>5.7</v>
      </c>
      <c r="G12387" s="24">
        <f t="shared" si="193"/>
        <v>469.97999999999996</v>
      </c>
    </row>
    <row r="12388" spans="1:7" x14ac:dyDescent="0.25">
      <c r="A12388" t="s">
        <v>311</v>
      </c>
      <c r="B12388" t="s">
        <v>314</v>
      </c>
      <c r="C12388" t="s">
        <v>412</v>
      </c>
      <c r="D12388" s="34">
        <v>46143</v>
      </c>
      <c r="E12388">
        <v>464.28</v>
      </c>
      <c r="F12388" s="24">
        <v>5.7</v>
      </c>
      <c r="G12388" s="24">
        <f t="shared" si="193"/>
        <v>469.97999999999996</v>
      </c>
    </row>
    <row r="12389" spans="1:7" x14ac:dyDescent="0.25">
      <c r="A12389" t="s">
        <v>311</v>
      </c>
      <c r="B12389" t="s">
        <v>314</v>
      </c>
      <c r="C12389" t="s">
        <v>413</v>
      </c>
      <c r="D12389" s="34">
        <v>46143</v>
      </c>
      <c r="E12389">
        <v>464.28</v>
      </c>
      <c r="F12389" s="24">
        <v>5.7</v>
      </c>
      <c r="G12389" s="24">
        <f t="shared" si="193"/>
        <v>469.97999999999996</v>
      </c>
    </row>
    <row r="12390" spans="1:7" x14ac:dyDescent="0.25">
      <c r="A12390" t="s">
        <v>311</v>
      </c>
      <c r="B12390" t="s">
        <v>314</v>
      </c>
      <c r="C12390" t="s">
        <v>414</v>
      </c>
      <c r="D12390" s="34">
        <v>46143</v>
      </c>
      <c r="E12390">
        <v>464.28</v>
      </c>
      <c r="F12390" s="24">
        <v>5.7</v>
      </c>
      <c r="G12390" s="24">
        <f t="shared" si="193"/>
        <v>469.97999999999996</v>
      </c>
    </row>
    <row r="12391" spans="1:7" x14ac:dyDescent="0.25">
      <c r="A12391" t="s">
        <v>311</v>
      </c>
      <c r="B12391" t="s">
        <v>314</v>
      </c>
      <c r="C12391" t="s">
        <v>415</v>
      </c>
      <c r="D12391" s="34">
        <v>46143</v>
      </c>
      <c r="E12391">
        <v>464.28</v>
      </c>
      <c r="F12391" s="24">
        <v>5.7</v>
      </c>
      <c r="G12391" s="24">
        <f t="shared" si="193"/>
        <v>469.97999999999996</v>
      </c>
    </row>
    <row r="12392" spans="1:7" x14ac:dyDescent="0.25">
      <c r="A12392" t="s">
        <v>311</v>
      </c>
      <c r="B12392" t="s">
        <v>314</v>
      </c>
      <c r="C12392" t="s">
        <v>416</v>
      </c>
      <c r="D12392" s="34">
        <v>46143</v>
      </c>
      <c r="E12392">
        <v>464.28</v>
      </c>
      <c r="F12392" s="24">
        <v>5.7</v>
      </c>
      <c r="G12392" s="24">
        <f t="shared" si="193"/>
        <v>469.97999999999996</v>
      </c>
    </row>
    <row r="12393" spans="1:7" x14ac:dyDescent="0.25">
      <c r="A12393" t="s">
        <v>311</v>
      </c>
      <c r="B12393" t="s">
        <v>314</v>
      </c>
      <c r="C12393" t="s">
        <v>417</v>
      </c>
      <c r="D12393" s="34">
        <v>46143</v>
      </c>
      <c r="E12393">
        <v>464.28</v>
      </c>
      <c r="F12393" s="24">
        <v>5.7</v>
      </c>
      <c r="G12393" s="24">
        <f t="shared" si="193"/>
        <v>469.97999999999996</v>
      </c>
    </row>
    <row r="12394" spans="1:7" x14ac:dyDescent="0.25">
      <c r="A12394" t="s">
        <v>311</v>
      </c>
      <c r="B12394" t="s">
        <v>314</v>
      </c>
      <c r="C12394" t="s">
        <v>418</v>
      </c>
      <c r="D12394" s="34">
        <v>46143</v>
      </c>
      <c r="E12394">
        <v>464.28</v>
      </c>
      <c r="F12394" s="24">
        <v>5.7</v>
      </c>
      <c r="G12394" s="24">
        <f t="shared" si="193"/>
        <v>469.97999999999996</v>
      </c>
    </row>
    <row r="12395" spans="1:7" x14ac:dyDescent="0.25">
      <c r="A12395" t="s">
        <v>311</v>
      </c>
      <c r="B12395" t="s">
        <v>314</v>
      </c>
      <c r="C12395" t="s">
        <v>419</v>
      </c>
      <c r="D12395" s="34">
        <v>46143</v>
      </c>
      <c r="E12395">
        <v>464.28</v>
      </c>
      <c r="F12395" s="24">
        <v>5.7</v>
      </c>
      <c r="G12395" s="24">
        <f t="shared" si="193"/>
        <v>469.97999999999996</v>
      </c>
    </row>
    <row r="12396" spans="1:7" x14ac:dyDescent="0.25">
      <c r="A12396" t="s">
        <v>311</v>
      </c>
      <c r="B12396" t="s">
        <v>314</v>
      </c>
      <c r="C12396" t="s">
        <v>420</v>
      </c>
      <c r="D12396" s="34">
        <v>46143</v>
      </c>
      <c r="E12396">
        <v>464.28</v>
      </c>
      <c r="F12396" s="24">
        <v>5.7</v>
      </c>
      <c r="G12396" s="24">
        <f t="shared" si="193"/>
        <v>469.97999999999996</v>
      </c>
    </row>
    <row r="12397" spans="1:7" x14ac:dyDescent="0.25">
      <c r="A12397" t="s">
        <v>311</v>
      </c>
      <c r="B12397" t="s">
        <v>314</v>
      </c>
      <c r="C12397" t="s">
        <v>421</v>
      </c>
      <c r="D12397" s="34">
        <v>46143</v>
      </c>
      <c r="E12397">
        <v>464.28</v>
      </c>
      <c r="F12397" s="24">
        <v>5.7</v>
      </c>
      <c r="G12397" s="24">
        <f t="shared" si="193"/>
        <v>469.97999999999996</v>
      </c>
    </row>
    <row r="12398" spans="1:7" x14ac:dyDescent="0.25">
      <c r="A12398" t="s">
        <v>311</v>
      </c>
      <c r="B12398" t="s">
        <v>314</v>
      </c>
      <c r="C12398" t="s">
        <v>422</v>
      </c>
      <c r="D12398" s="34">
        <v>46143</v>
      </c>
      <c r="E12398">
        <v>464.28</v>
      </c>
      <c r="F12398" s="24">
        <v>5.7</v>
      </c>
      <c r="G12398" s="24">
        <f t="shared" si="193"/>
        <v>469.97999999999996</v>
      </c>
    </row>
    <row r="12399" spans="1:7" x14ac:dyDescent="0.25">
      <c r="A12399" t="s">
        <v>311</v>
      </c>
      <c r="B12399" t="s">
        <v>314</v>
      </c>
      <c r="C12399" t="s">
        <v>423</v>
      </c>
      <c r="D12399" s="34">
        <v>46143</v>
      </c>
      <c r="E12399">
        <v>464.28</v>
      </c>
      <c r="F12399" s="24">
        <v>5.7</v>
      </c>
      <c r="G12399" s="24">
        <f t="shared" si="193"/>
        <v>469.97999999999996</v>
      </c>
    </row>
    <row r="12400" spans="1:7" x14ac:dyDescent="0.25">
      <c r="A12400" t="s">
        <v>311</v>
      </c>
      <c r="B12400" t="s">
        <v>314</v>
      </c>
      <c r="C12400" t="s">
        <v>424</v>
      </c>
      <c r="D12400" s="34">
        <v>46143</v>
      </c>
      <c r="E12400">
        <v>464.28</v>
      </c>
      <c r="F12400" s="24">
        <v>5.7</v>
      </c>
      <c r="G12400" s="24">
        <f t="shared" si="193"/>
        <v>469.97999999999996</v>
      </c>
    </row>
    <row r="12401" spans="1:7" x14ac:dyDescent="0.25">
      <c r="A12401" t="s">
        <v>311</v>
      </c>
      <c r="B12401" t="s">
        <v>314</v>
      </c>
      <c r="C12401" t="s">
        <v>425</v>
      </c>
      <c r="D12401" s="34">
        <v>46143</v>
      </c>
      <c r="E12401">
        <v>464.28</v>
      </c>
      <c r="F12401" s="24">
        <v>5.7</v>
      </c>
      <c r="G12401" s="24">
        <f t="shared" si="193"/>
        <v>469.97999999999996</v>
      </c>
    </row>
    <row r="12402" spans="1:7" x14ac:dyDescent="0.25">
      <c r="A12402" t="s">
        <v>311</v>
      </c>
      <c r="B12402" t="s">
        <v>314</v>
      </c>
      <c r="C12402" t="s">
        <v>426</v>
      </c>
      <c r="D12402" s="34">
        <v>46143</v>
      </c>
      <c r="E12402">
        <v>465.78</v>
      </c>
      <c r="F12402" s="24">
        <v>5.73</v>
      </c>
      <c r="G12402" s="24">
        <f t="shared" si="193"/>
        <v>471.51</v>
      </c>
    </row>
    <row r="12403" spans="1:7" x14ac:dyDescent="0.25">
      <c r="A12403" t="s">
        <v>311</v>
      </c>
      <c r="B12403" t="s">
        <v>314</v>
      </c>
      <c r="C12403" t="s">
        <v>427</v>
      </c>
      <c r="D12403" s="34">
        <v>46143</v>
      </c>
      <c r="E12403">
        <v>464.28</v>
      </c>
      <c r="F12403" s="24">
        <v>5.7</v>
      </c>
      <c r="G12403" s="24">
        <f t="shared" si="193"/>
        <v>469.97999999999996</v>
      </c>
    </row>
    <row r="12404" spans="1:7" x14ac:dyDescent="0.25">
      <c r="A12404" t="s">
        <v>311</v>
      </c>
      <c r="B12404" t="s">
        <v>314</v>
      </c>
      <c r="C12404" t="s">
        <v>428</v>
      </c>
      <c r="D12404" s="34">
        <v>46143</v>
      </c>
      <c r="E12404">
        <v>464.28</v>
      </c>
      <c r="F12404" s="24">
        <v>5.7</v>
      </c>
      <c r="G12404" s="24">
        <f t="shared" si="193"/>
        <v>469.97999999999996</v>
      </c>
    </row>
    <row r="12405" spans="1:7" x14ac:dyDescent="0.25">
      <c r="A12405" t="s">
        <v>311</v>
      </c>
      <c r="B12405" t="s">
        <v>314</v>
      </c>
      <c r="C12405" t="s">
        <v>429</v>
      </c>
      <c r="D12405" s="34">
        <v>46143</v>
      </c>
      <c r="E12405">
        <v>464.28</v>
      </c>
      <c r="F12405" s="24">
        <v>5.7</v>
      </c>
      <c r="G12405" s="24">
        <f t="shared" si="193"/>
        <v>469.97999999999996</v>
      </c>
    </row>
    <row r="12406" spans="1:7" x14ac:dyDescent="0.25">
      <c r="A12406" t="s">
        <v>311</v>
      </c>
      <c r="B12406" t="s">
        <v>314</v>
      </c>
      <c r="C12406" t="s">
        <v>430</v>
      </c>
      <c r="D12406" s="34">
        <v>46143</v>
      </c>
      <c r="E12406">
        <v>465.78</v>
      </c>
      <c r="F12406" s="24">
        <v>5.73</v>
      </c>
      <c r="G12406" s="24">
        <f t="shared" si="193"/>
        <v>471.51</v>
      </c>
    </row>
    <row r="12407" spans="1:7" x14ac:dyDescent="0.25">
      <c r="A12407" t="s">
        <v>311</v>
      </c>
      <c r="B12407" t="s">
        <v>314</v>
      </c>
      <c r="C12407" t="s">
        <v>431</v>
      </c>
      <c r="D12407" s="34">
        <v>46143</v>
      </c>
      <c r="E12407">
        <v>465.78</v>
      </c>
      <c r="F12407" s="24">
        <v>5.73</v>
      </c>
      <c r="G12407" s="24">
        <f t="shared" si="193"/>
        <v>471.51</v>
      </c>
    </row>
    <row r="12408" spans="1:7" x14ac:dyDescent="0.25">
      <c r="A12408" t="s">
        <v>311</v>
      </c>
      <c r="B12408" t="s">
        <v>314</v>
      </c>
      <c r="C12408" t="s">
        <v>432</v>
      </c>
      <c r="D12408" s="34">
        <v>46143</v>
      </c>
      <c r="E12408">
        <v>465.78</v>
      </c>
      <c r="F12408" s="24">
        <v>5.73</v>
      </c>
      <c r="G12408" s="24">
        <f t="shared" si="193"/>
        <v>471.51</v>
      </c>
    </row>
    <row r="12409" spans="1:7" x14ac:dyDescent="0.25">
      <c r="A12409" t="s">
        <v>311</v>
      </c>
      <c r="B12409" t="s">
        <v>314</v>
      </c>
      <c r="C12409" t="s">
        <v>433</v>
      </c>
      <c r="D12409" s="34">
        <v>46143</v>
      </c>
      <c r="E12409">
        <v>465.78</v>
      </c>
      <c r="F12409" s="24">
        <v>5.73</v>
      </c>
      <c r="G12409" s="24">
        <f t="shared" si="193"/>
        <v>471.51</v>
      </c>
    </row>
    <row r="12410" spans="1:7" x14ac:dyDescent="0.25">
      <c r="A12410" t="s">
        <v>311</v>
      </c>
      <c r="B12410" t="s">
        <v>314</v>
      </c>
      <c r="C12410" t="s">
        <v>434</v>
      </c>
      <c r="D12410" s="34">
        <v>46143</v>
      </c>
      <c r="E12410">
        <v>465.78</v>
      </c>
      <c r="F12410" s="24">
        <v>5.73</v>
      </c>
      <c r="G12410" s="24">
        <f t="shared" si="193"/>
        <v>471.51</v>
      </c>
    </row>
    <row r="12411" spans="1:7" x14ac:dyDescent="0.25">
      <c r="A12411" t="s">
        <v>311</v>
      </c>
      <c r="B12411" t="s">
        <v>314</v>
      </c>
      <c r="C12411" t="s">
        <v>435</v>
      </c>
      <c r="D12411" s="34">
        <v>46143</v>
      </c>
      <c r="E12411">
        <v>465.78</v>
      </c>
      <c r="F12411" s="24">
        <v>5.73</v>
      </c>
      <c r="G12411" s="24">
        <f t="shared" si="193"/>
        <v>471.51</v>
      </c>
    </row>
    <row r="12412" spans="1:7" x14ac:dyDescent="0.25">
      <c r="A12412" t="s">
        <v>311</v>
      </c>
      <c r="B12412" t="s">
        <v>314</v>
      </c>
      <c r="C12412" t="s">
        <v>436</v>
      </c>
      <c r="D12412" s="34">
        <v>46143</v>
      </c>
      <c r="E12412">
        <v>465.78</v>
      </c>
      <c r="F12412" s="24">
        <v>5.73</v>
      </c>
      <c r="G12412" s="24">
        <f t="shared" si="193"/>
        <v>471.51</v>
      </c>
    </row>
    <row r="12413" spans="1:7" x14ac:dyDescent="0.25">
      <c r="A12413" t="s">
        <v>311</v>
      </c>
      <c r="B12413" t="s">
        <v>314</v>
      </c>
      <c r="C12413" t="s">
        <v>437</v>
      </c>
      <c r="D12413" s="34">
        <v>46143</v>
      </c>
      <c r="E12413">
        <v>465.78</v>
      </c>
      <c r="F12413" s="24">
        <v>5.73</v>
      </c>
      <c r="G12413" s="24">
        <f t="shared" si="193"/>
        <v>471.51</v>
      </c>
    </row>
    <row r="12414" spans="1:7" x14ac:dyDescent="0.25">
      <c r="A12414" t="s">
        <v>311</v>
      </c>
      <c r="B12414" t="s">
        <v>314</v>
      </c>
      <c r="C12414" t="s">
        <v>438</v>
      </c>
      <c r="D12414" s="34">
        <v>46143</v>
      </c>
      <c r="E12414">
        <v>465.78</v>
      </c>
      <c r="F12414" s="24">
        <v>5.73</v>
      </c>
      <c r="G12414" s="24">
        <f t="shared" si="193"/>
        <v>471.51</v>
      </c>
    </row>
    <row r="12415" spans="1:7" x14ac:dyDescent="0.25">
      <c r="A12415" t="s">
        <v>311</v>
      </c>
      <c r="B12415" t="s">
        <v>314</v>
      </c>
      <c r="C12415" t="s">
        <v>439</v>
      </c>
      <c r="D12415" s="34">
        <v>46143</v>
      </c>
      <c r="E12415">
        <v>465.78</v>
      </c>
      <c r="F12415" s="24">
        <v>5.73</v>
      </c>
      <c r="G12415" s="24">
        <f t="shared" si="193"/>
        <v>471.51</v>
      </c>
    </row>
    <row r="12416" spans="1:7" x14ac:dyDescent="0.25">
      <c r="A12416" t="s">
        <v>311</v>
      </c>
      <c r="B12416" t="s">
        <v>314</v>
      </c>
      <c r="C12416" t="s">
        <v>440</v>
      </c>
      <c r="D12416" s="34">
        <v>46143</v>
      </c>
      <c r="E12416">
        <v>465.78</v>
      </c>
      <c r="F12416" s="24">
        <v>5.73</v>
      </c>
      <c r="G12416" s="24">
        <f t="shared" si="193"/>
        <v>471.51</v>
      </c>
    </row>
    <row r="12417" spans="1:7" x14ac:dyDescent="0.25">
      <c r="A12417" t="s">
        <v>311</v>
      </c>
      <c r="B12417" t="s">
        <v>314</v>
      </c>
      <c r="C12417" t="s">
        <v>441</v>
      </c>
      <c r="D12417" s="34">
        <v>46143</v>
      </c>
      <c r="E12417">
        <v>465.78</v>
      </c>
      <c r="F12417" s="24">
        <v>5.73</v>
      </c>
      <c r="G12417" s="24">
        <f t="shared" si="193"/>
        <v>471.51</v>
      </c>
    </row>
    <row r="12418" spans="1:7" x14ac:dyDescent="0.25">
      <c r="A12418" t="s">
        <v>311</v>
      </c>
      <c r="B12418" t="s">
        <v>314</v>
      </c>
      <c r="C12418" t="s">
        <v>442</v>
      </c>
      <c r="D12418" s="34">
        <v>46143</v>
      </c>
      <c r="E12418">
        <v>465.78</v>
      </c>
      <c r="F12418" s="24">
        <v>5.73</v>
      </c>
      <c r="G12418" s="24">
        <f t="shared" si="193"/>
        <v>471.51</v>
      </c>
    </row>
    <row r="12419" spans="1:7" x14ac:dyDescent="0.25">
      <c r="A12419" t="s">
        <v>311</v>
      </c>
      <c r="B12419" t="s">
        <v>314</v>
      </c>
      <c r="C12419" t="s">
        <v>443</v>
      </c>
      <c r="D12419" s="34">
        <v>46143</v>
      </c>
      <c r="E12419">
        <v>465.78</v>
      </c>
      <c r="F12419" s="24">
        <v>5.73</v>
      </c>
      <c r="G12419" s="24">
        <f t="shared" ref="G12419:G12482" si="194">SUM(E12419:F12419)</f>
        <v>471.51</v>
      </c>
    </row>
    <row r="12420" spans="1:7" x14ac:dyDescent="0.25">
      <c r="A12420" t="s">
        <v>311</v>
      </c>
      <c r="B12420" t="s">
        <v>314</v>
      </c>
      <c r="C12420" t="s">
        <v>444</v>
      </c>
      <c r="D12420" s="34">
        <v>46143</v>
      </c>
      <c r="E12420">
        <v>465.78</v>
      </c>
      <c r="F12420" s="24">
        <v>5.73</v>
      </c>
      <c r="G12420" s="24">
        <f t="shared" si="194"/>
        <v>471.51</v>
      </c>
    </row>
    <row r="12421" spans="1:7" x14ac:dyDescent="0.25">
      <c r="A12421" t="s">
        <v>311</v>
      </c>
      <c r="B12421" t="s">
        <v>314</v>
      </c>
      <c r="C12421" t="s">
        <v>445</v>
      </c>
      <c r="D12421" s="34">
        <v>46143</v>
      </c>
      <c r="E12421">
        <v>465.78</v>
      </c>
      <c r="F12421" s="24">
        <v>5.73</v>
      </c>
      <c r="G12421" s="24">
        <f t="shared" si="194"/>
        <v>471.51</v>
      </c>
    </row>
    <row r="12422" spans="1:7" x14ac:dyDescent="0.25">
      <c r="A12422" t="s">
        <v>311</v>
      </c>
      <c r="B12422" t="s">
        <v>314</v>
      </c>
      <c r="C12422" t="s">
        <v>446</v>
      </c>
      <c r="D12422" s="34">
        <v>46143</v>
      </c>
      <c r="E12422">
        <v>465.78</v>
      </c>
      <c r="F12422" s="24">
        <v>5.73</v>
      </c>
      <c r="G12422" s="24">
        <f t="shared" si="194"/>
        <v>471.51</v>
      </c>
    </row>
    <row r="12423" spans="1:7" x14ac:dyDescent="0.25">
      <c r="A12423" t="s">
        <v>311</v>
      </c>
      <c r="B12423" t="s">
        <v>314</v>
      </c>
      <c r="C12423" t="s">
        <v>447</v>
      </c>
      <c r="D12423" s="34">
        <v>46143</v>
      </c>
      <c r="E12423">
        <v>465.78</v>
      </c>
      <c r="F12423" s="24">
        <v>5.73</v>
      </c>
      <c r="G12423" s="24">
        <f t="shared" si="194"/>
        <v>471.51</v>
      </c>
    </row>
    <row r="12424" spans="1:7" x14ac:dyDescent="0.25">
      <c r="A12424" t="s">
        <v>311</v>
      </c>
      <c r="B12424" t="s">
        <v>314</v>
      </c>
      <c r="C12424" t="s">
        <v>448</v>
      </c>
      <c r="D12424" s="34">
        <v>46143</v>
      </c>
      <c r="E12424">
        <v>465.78</v>
      </c>
      <c r="F12424" s="24">
        <v>5.73</v>
      </c>
      <c r="G12424" s="24">
        <f t="shared" si="194"/>
        <v>471.51</v>
      </c>
    </row>
    <row r="12425" spans="1:7" x14ac:dyDescent="0.25">
      <c r="A12425" t="s">
        <v>311</v>
      </c>
      <c r="B12425" t="s">
        <v>314</v>
      </c>
      <c r="C12425" t="s">
        <v>449</v>
      </c>
      <c r="D12425" s="34">
        <v>46143</v>
      </c>
      <c r="E12425">
        <v>465.78</v>
      </c>
      <c r="F12425" s="24">
        <v>5.73</v>
      </c>
      <c r="G12425" s="24">
        <f t="shared" si="194"/>
        <v>471.51</v>
      </c>
    </row>
    <row r="12426" spans="1:7" x14ac:dyDescent="0.25">
      <c r="A12426" t="s">
        <v>311</v>
      </c>
      <c r="B12426" t="s">
        <v>314</v>
      </c>
      <c r="C12426" t="s">
        <v>450</v>
      </c>
      <c r="D12426" s="34">
        <v>46143</v>
      </c>
      <c r="E12426">
        <v>465.78</v>
      </c>
      <c r="F12426" s="24">
        <v>5.73</v>
      </c>
      <c r="G12426" s="24">
        <f t="shared" si="194"/>
        <v>471.51</v>
      </c>
    </row>
    <row r="12427" spans="1:7" x14ac:dyDescent="0.25">
      <c r="A12427" t="s">
        <v>311</v>
      </c>
      <c r="B12427" t="s">
        <v>314</v>
      </c>
      <c r="C12427" t="s">
        <v>451</v>
      </c>
      <c r="D12427" s="34">
        <v>46143</v>
      </c>
      <c r="E12427">
        <v>465.78</v>
      </c>
      <c r="F12427" s="24">
        <v>5.73</v>
      </c>
      <c r="G12427" s="24">
        <f t="shared" si="194"/>
        <v>471.51</v>
      </c>
    </row>
    <row r="12428" spans="1:7" x14ac:dyDescent="0.25">
      <c r="A12428" t="s">
        <v>311</v>
      </c>
      <c r="B12428" t="s">
        <v>314</v>
      </c>
      <c r="C12428" t="s">
        <v>452</v>
      </c>
      <c r="D12428" s="34">
        <v>46143</v>
      </c>
      <c r="E12428">
        <v>465.78</v>
      </c>
      <c r="F12428" s="24">
        <v>5.73</v>
      </c>
      <c r="G12428" s="24">
        <f t="shared" si="194"/>
        <v>471.51</v>
      </c>
    </row>
    <row r="12429" spans="1:7" x14ac:dyDescent="0.25">
      <c r="A12429" t="s">
        <v>311</v>
      </c>
      <c r="B12429" t="s">
        <v>314</v>
      </c>
      <c r="C12429" t="s">
        <v>453</v>
      </c>
      <c r="D12429" s="34">
        <v>46143</v>
      </c>
      <c r="E12429">
        <v>465.78</v>
      </c>
      <c r="F12429" s="24">
        <v>5.73</v>
      </c>
      <c r="G12429" s="24">
        <f t="shared" si="194"/>
        <v>471.51</v>
      </c>
    </row>
    <row r="12430" spans="1:7" x14ac:dyDescent="0.25">
      <c r="A12430" t="s">
        <v>311</v>
      </c>
      <c r="B12430" t="s">
        <v>314</v>
      </c>
      <c r="C12430" t="s">
        <v>454</v>
      </c>
      <c r="D12430" s="34">
        <v>46143</v>
      </c>
      <c r="E12430">
        <v>465.78</v>
      </c>
      <c r="F12430" s="24">
        <v>5.73</v>
      </c>
      <c r="G12430" s="24">
        <f t="shared" si="194"/>
        <v>471.51</v>
      </c>
    </row>
    <row r="12431" spans="1:7" x14ac:dyDescent="0.25">
      <c r="A12431" t="s">
        <v>311</v>
      </c>
      <c r="B12431" t="s">
        <v>314</v>
      </c>
      <c r="C12431" t="s">
        <v>455</v>
      </c>
      <c r="D12431" s="34">
        <v>46143</v>
      </c>
      <c r="E12431">
        <v>465.78</v>
      </c>
      <c r="F12431" s="24">
        <v>5.73</v>
      </c>
      <c r="G12431" s="24">
        <f t="shared" si="194"/>
        <v>471.51</v>
      </c>
    </row>
    <row r="12432" spans="1:7" x14ac:dyDescent="0.25">
      <c r="A12432" t="s">
        <v>311</v>
      </c>
      <c r="B12432" t="s">
        <v>314</v>
      </c>
      <c r="C12432" t="s">
        <v>456</v>
      </c>
      <c r="D12432" s="34">
        <v>46143</v>
      </c>
      <c r="E12432">
        <v>465.78</v>
      </c>
      <c r="F12432" s="24">
        <v>5.73</v>
      </c>
      <c r="G12432" s="24">
        <f t="shared" si="194"/>
        <v>471.51</v>
      </c>
    </row>
    <row r="12433" spans="1:7" x14ac:dyDescent="0.25">
      <c r="A12433" t="s">
        <v>311</v>
      </c>
      <c r="B12433" t="s">
        <v>314</v>
      </c>
      <c r="C12433" t="s">
        <v>457</v>
      </c>
      <c r="D12433" s="34">
        <v>46143</v>
      </c>
      <c r="E12433">
        <v>465.78</v>
      </c>
      <c r="F12433" s="24">
        <v>5.73</v>
      </c>
      <c r="G12433" s="24">
        <f t="shared" si="194"/>
        <v>471.51</v>
      </c>
    </row>
    <row r="12434" spans="1:7" x14ac:dyDescent="0.25">
      <c r="A12434" t="s">
        <v>311</v>
      </c>
      <c r="B12434" t="s">
        <v>314</v>
      </c>
      <c r="C12434" t="s">
        <v>458</v>
      </c>
      <c r="D12434" s="34">
        <v>46143</v>
      </c>
      <c r="E12434">
        <v>465.78</v>
      </c>
      <c r="F12434" s="24">
        <v>5.73</v>
      </c>
      <c r="G12434" s="24">
        <f t="shared" si="194"/>
        <v>471.51</v>
      </c>
    </row>
    <row r="12435" spans="1:7" x14ac:dyDescent="0.25">
      <c r="A12435" t="s">
        <v>311</v>
      </c>
      <c r="B12435" t="s">
        <v>314</v>
      </c>
      <c r="C12435" t="s">
        <v>459</v>
      </c>
      <c r="D12435" s="34">
        <v>46143</v>
      </c>
      <c r="E12435">
        <v>465.78</v>
      </c>
      <c r="F12435" s="24">
        <v>5.73</v>
      </c>
      <c r="G12435" s="24">
        <f t="shared" si="194"/>
        <v>471.51</v>
      </c>
    </row>
    <row r="12436" spans="1:7" x14ac:dyDescent="0.25">
      <c r="A12436" t="s">
        <v>311</v>
      </c>
      <c r="B12436" t="s">
        <v>314</v>
      </c>
      <c r="C12436" t="s">
        <v>460</v>
      </c>
      <c r="D12436" s="34">
        <v>46143</v>
      </c>
      <c r="E12436">
        <v>465.78</v>
      </c>
      <c r="F12436" s="24">
        <v>5.73</v>
      </c>
      <c r="G12436" s="24">
        <f t="shared" si="194"/>
        <v>471.51</v>
      </c>
    </row>
    <row r="12437" spans="1:7" x14ac:dyDescent="0.25">
      <c r="A12437" t="s">
        <v>311</v>
      </c>
      <c r="B12437" t="s">
        <v>314</v>
      </c>
      <c r="C12437" t="s">
        <v>461</v>
      </c>
      <c r="D12437" s="34">
        <v>46143</v>
      </c>
      <c r="E12437">
        <v>465.78</v>
      </c>
      <c r="F12437" s="24">
        <v>5.73</v>
      </c>
      <c r="G12437" s="24">
        <f t="shared" si="194"/>
        <v>471.51</v>
      </c>
    </row>
    <row r="12438" spans="1:7" x14ac:dyDescent="0.25">
      <c r="A12438" t="s">
        <v>311</v>
      </c>
      <c r="B12438" t="s">
        <v>314</v>
      </c>
      <c r="C12438" t="s">
        <v>462</v>
      </c>
      <c r="D12438" s="34">
        <v>46143</v>
      </c>
      <c r="E12438">
        <v>465.78</v>
      </c>
      <c r="F12438" s="24">
        <v>5.73</v>
      </c>
      <c r="G12438" s="24">
        <f t="shared" si="194"/>
        <v>471.51</v>
      </c>
    </row>
    <row r="12439" spans="1:7" x14ac:dyDescent="0.25">
      <c r="A12439" t="s">
        <v>311</v>
      </c>
      <c r="B12439" t="s">
        <v>314</v>
      </c>
      <c r="C12439" t="s">
        <v>463</v>
      </c>
      <c r="D12439" s="34">
        <v>46143</v>
      </c>
      <c r="E12439">
        <v>465.78</v>
      </c>
      <c r="F12439" s="24">
        <v>5.73</v>
      </c>
      <c r="G12439" s="24">
        <f t="shared" si="194"/>
        <v>471.51</v>
      </c>
    </row>
    <row r="12440" spans="1:7" x14ac:dyDescent="0.25">
      <c r="A12440" t="s">
        <v>311</v>
      </c>
      <c r="B12440" t="s">
        <v>314</v>
      </c>
      <c r="C12440" t="s">
        <v>464</v>
      </c>
      <c r="D12440" s="34">
        <v>46143</v>
      </c>
      <c r="E12440">
        <v>465.78</v>
      </c>
      <c r="F12440" s="24">
        <v>5.73</v>
      </c>
      <c r="G12440" s="24">
        <f t="shared" si="194"/>
        <v>471.51</v>
      </c>
    </row>
    <row r="12441" spans="1:7" x14ac:dyDescent="0.25">
      <c r="A12441" t="s">
        <v>311</v>
      </c>
      <c r="B12441" t="s">
        <v>314</v>
      </c>
      <c r="C12441" t="s">
        <v>465</v>
      </c>
      <c r="D12441" s="34">
        <v>46143</v>
      </c>
      <c r="E12441">
        <v>465.78</v>
      </c>
      <c r="F12441" s="24">
        <v>5.73</v>
      </c>
      <c r="G12441" s="24">
        <f t="shared" si="194"/>
        <v>471.51</v>
      </c>
    </row>
    <row r="12442" spans="1:7" x14ac:dyDescent="0.25">
      <c r="A12442" t="s">
        <v>311</v>
      </c>
      <c r="B12442" t="s">
        <v>314</v>
      </c>
      <c r="C12442" t="s">
        <v>466</v>
      </c>
      <c r="D12442" s="34">
        <v>46143</v>
      </c>
      <c r="E12442">
        <v>465.78</v>
      </c>
      <c r="F12442" s="24">
        <v>5.73</v>
      </c>
      <c r="G12442" s="24">
        <f t="shared" si="194"/>
        <v>471.51</v>
      </c>
    </row>
    <row r="12443" spans="1:7" x14ac:dyDescent="0.25">
      <c r="A12443" t="s">
        <v>311</v>
      </c>
      <c r="B12443" t="s">
        <v>314</v>
      </c>
      <c r="C12443" t="s">
        <v>467</v>
      </c>
      <c r="D12443" s="34">
        <v>46143</v>
      </c>
      <c r="E12443">
        <v>465.78</v>
      </c>
      <c r="F12443" s="24">
        <v>5.73</v>
      </c>
      <c r="G12443" s="24">
        <f t="shared" si="194"/>
        <v>471.51</v>
      </c>
    </row>
    <row r="12444" spans="1:7" x14ac:dyDescent="0.25">
      <c r="A12444" t="s">
        <v>311</v>
      </c>
      <c r="B12444" t="s">
        <v>314</v>
      </c>
      <c r="C12444" t="s">
        <v>468</v>
      </c>
      <c r="D12444" s="34">
        <v>46143</v>
      </c>
      <c r="E12444">
        <v>465.78</v>
      </c>
      <c r="F12444" s="24">
        <v>5.73</v>
      </c>
      <c r="G12444" s="24">
        <f t="shared" si="194"/>
        <v>471.51</v>
      </c>
    </row>
    <row r="12445" spans="1:7" x14ac:dyDescent="0.25">
      <c r="A12445" t="s">
        <v>311</v>
      </c>
      <c r="B12445" t="s">
        <v>314</v>
      </c>
      <c r="C12445" t="s">
        <v>469</v>
      </c>
      <c r="D12445" s="34">
        <v>46143</v>
      </c>
      <c r="E12445">
        <v>465.78</v>
      </c>
      <c r="F12445" s="24">
        <v>5.73</v>
      </c>
      <c r="G12445" s="24">
        <f t="shared" si="194"/>
        <v>471.51</v>
      </c>
    </row>
    <row r="12446" spans="1:7" x14ac:dyDescent="0.25">
      <c r="A12446" t="s">
        <v>311</v>
      </c>
      <c r="B12446" t="s">
        <v>314</v>
      </c>
      <c r="C12446" t="s">
        <v>470</v>
      </c>
      <c r="D12446" s="34">
        <v>46143</v>
      </c>
      <c r="E12446">
        <v>465.78</v>
      </c>
      <c r="F12446" s="24">
        <v>5.73</v>
      </c>
      <c r="G12446" s="24">
        <f t="shared" si="194"/>
        <v>471.51</v>
      </c>
    </row>
    <row r="12447" spans="1:7" x14ac:dyDescent="0.25">
      <c r="A12447" t="s">
        <v>311</v>
      </c>
      <c r="B12447" t="s">
        <v>314</v>
      </c>
      <c r="C12447" t="s">
        <v>471</v>
      </c>
      <c r="D12447" s="34">
        <v>46143</v>
      </c>
      <c r="E12447">
        <v>465.78</v>
      </c>
      <c r="F12447" s="24">
        <v>5.73</v>
      </c>
      <c r="G12447" s="24">
        <f t="shared" si="194"/>
        <v>471.51</v>
      </c>
    </row>
    <row r="12448" spans="1:7" x14ac:dyDescent="0.25">
      <c r="A12448" t="s">
        <v>311</v>
      </c>
      <c r="B12448" t="s">
        <v>314</v>
      </c>
      <c r="C12448" t="s">
        <v>472</v>
      </c>
      <c r="D12448" s="34">
        <v>46143</v>
      </c>
      <c r="E12448">
        <v>465.78</v>
      </c>
      <c r="F12448" s="24">
        <v>5.73</v>
      </c>
      <c r="G12448" s="24">
        <f t="shared" si="194"/>
        <v>471.51</v>
      </c>
    </row>
    <row r="12449" spans="1:7" x14ac:dyDescent="0.25">
      <c r="A12449" t="s">
        <v>311</v>
      </c>
      <c r="B12449" t="s">
        <v>314</v>
      </c>
      <c r="C12449" t="s">
        <v>473</v>
      </c>
      <c r="D12449" s="34">
        <v>46143</v>
      </c>
      <c r="E12449">
        <v>465.78</v>
      </c>
      <c r="F12449" s="24">
        <v>5.73</v>
      </c>
      <c r="G12449" s="24">
        <f t="shared" si="194"/>
        <v>471.51</v>
      </c>
    </row>
    <row r="12450" spans="1:7" x14ac:dyDescent="0.25">
      <c r="A12450" t="s">
        <v>311</v>
      </c>
      <c r="B12450" t="s">
        <v>314</v>
      </c>
      <c r="C12450" t="s">
        <v>474</v>
      </c>
      <c r="D12450" s="34">
        <v>46143</v>
      </c>
      <c r="E12450">
        <v>465.78</v>
      </c>
      <c r="F12450" s="24">
        <v>5.73</v>
      </c>
      <c r="G12450" s="24">
        <f t="shared" si="194"/>
        <v>471.51</v>
      </c>
    </row>
    <row r="12451" spans="1:7" x14ac:dyDescent="0.25">
      <c r="A12451" t="s">
        <v>311</v>
      </c>
      <c r="B12451" t="s">
        <v>314</v>
      </c>
      <c r="C12451" t="s">
        <v>475</v>
      </c>
      <c r="D12451" s="34">
        <v>46143</v>
      </c>
      <c r="E12451">
        <v>465.78</v>
      </c>
      <c r="F12451" s="24">
        <v>5.73</v>
      </c>
      <c r="G12451" s="24">
        <f t="shared" si="194"/>
        <v>471.51</v>
      </c>
    </row>
    <row r="12452" spans="1:7" x14ac:dyDescent="0.25">
      <c r="A12452" t="s">
        <v>311</v>
      </c>
      <c r="B12452" t="s">
        <v>314</v>
      </c>
      <c r="C12452" t="s">
        <v>476</v>
      </c>
      <c r="D12452" s="34">
        <v>46143</v>
      </c>
      <c r="E12452">
        <v>464.28</v>
      </c>
      <c r="F12452" s="24">
        <v>5.7</v>
      </c>
      <c r="G12452" s="24">
        <f t="shared" si="194"/>
        <v>469.97999999999996</v>
      </c>
    </row>
    <row r="12453" spans="1:7" x14ac:dyDescent="0.25">
      <c r="A12453" t="s">
        <v>311</v>
      </c>
      <c r="B12453" t="s">
        <v>314</v>
      </c>
      <c r="C12453" t="s">
        <v>477</v>
      </c>
      <c r="D12453" s="34">
        <v>46143</v>
      </c>
      <c r="E12453">
        <v>465.78</v>
      </c>
      <c r="F12453" s="24">
        <v>5.73</v>
      </c>
      <c r="G12453" s="24">
        <f t="shared" si="194"/>
        <v>471.51</v>
      </c>
    </row>
    <row r="12454" spans="1:7" x14ac:dyDescent="0.25">
      <c r="A12454" t="s">
        <v>311</v>
      </c>
      <c r="B12454" t="s">
        <v>314</v>
      </c>
      <c r="C12454" t="s">
        <v>478</v>
      </c>
      <c r="D12454" s="34">
        <v>46143</v>
      </c>
      <c r="E12454">
        <v>465.78</v>
      </c>
      <c r="F12454" s="24">
        <v>5.73</v>
      </c>
      <c r="G12454" s="24">
        <f t="shared" si="194"/>
        <v>471.51</v>
      </c>
    </row>
    <row r="12455" spans="1:7" x14ac:dyDescent="0.25">
      <c r="A12455" t="s">
        <v>311</v>
      </c>
      <c r="B12455" t="s">
        <v>314</v>
      </c>
      <c r="C12455" t="s">
        <v>479</v>
      </c>
      <c r="D12455" s="34">
        <v>46143</v>
      </c>
      <c r="E12455">
        <v>465.78</v>
      </c>
      <c r="F12455" s="24">
        <v>5.73</v>
      </c>
      <c r="G12455" s="24">
        <f t="shared" si="194"/>
        <v>471.51</v>
      </c>
    </row>
    <row r="12456" spans="1:7" x14ac:dyDescent="0.25">
      <c r="A12456" t="s">
        <v>311</v>
      </c>
      <c r="B12456" t="s">
        <v>314</v>
      </c>
      <c r="C12456" t="s">
        <v>480</v>
      </c>
      <c r="D12456" s="34">
        <v>46143</v>
      </c>
      <c r="E12456">
        <v>465.78</v>
      </c>
      <c r="F12456" s="24">
        <v>5.73</v>
      </c>
      <c r="G12456" s="24">
        <f t="shared" si="194"/>
        <v>471.51</v>
      </c>
    </row>
    <row r="12457" spans="1:7" x14ac:dyDescent="0.25">
      <c r="A12457" t="s">
        <v>311</v>
      </c>
      <c r="B12457" t="s">
        <v>314</v>
      </c>
      <c r="C12457" t="s">
        <v>481</v>
      </c>
      <c r="D12457" s="34">
        <v>46143</v>
      </c>
      <c r="E12457">
        <v>464.28</v>
      </c>
      <c r="F12457" s="24">
        <v>5.7</v>
      </c>
      <c r="G12457" s="24">
        <f t="shared" si="194"/>
        <v>469.97999999999996</v>
      </c>
    </row>
    <row r="12458" spans="1:7" x14ac:dyDescent="0.25">
      <c r="A12458" t="s">
        <v>311</v>
      </c>
      <c r="B12458" t="s">
        <v>314</v>
      </c>
      <c r="C12458" t="s">
        <v>482</v>
      </c>
      <c r="D12458" s="34">
        <v>46143</v>
      </c>
      <c r="E12458">
        <v>464.28</v>
      </c>
      <c r="F12458" s="24">
        <v>5.7</v>
      </c>
      <c r="G12458" s="24">
        <f t="shared" si="194"/>
        <v>469.97999999999996</v>
      </c>
    </row>
    <row r="12459" spans="1:7" x14ac:dyDescent="0.25">
      <c r="A12459" t="s">
        <v>311</v>
      </c>
      <c r="B12459" t="s">
        <v>314</v>
      </c>
      <c r="C12459" t="s">
        <v>483</v>
      </c>
      <c r="D12459" s="34">
        <v>46143</v>
      </c>
      <c r="E12459">
        <v>464.28</v>
      </c>
      <c r="F12459" s="24">
        <v>5.7</v>
      </c>
      <c r="G12459" s="24">
        <f t="shared" si="194"/>
        <v>469.97999999999996</v>
      </c>
    </row>
    <row r="12460" spans="1:7" x14ac:dyDescent="0.25">
      <c r="A12460" t="s">
        <v>311</v>
      </c>
      <c r="B12460" t="s">
        <v>314</v>
      </c>
      <c r="C12460" t="s">
        <v>484</v>
      </c>
      <c r="D12460" s="34">
        <v>46143</v>
      </c>
      <c r="E12460">
        <v>464.28</v>
      </c>
      <c r="F12460" s="24">
        <v>5.7</v>
      </c>
      <c r="G12460" s="24">
        <f t="shared" si="194"/>
        <v>469.97999999999996</v>
      </c>
    </row>
    <row r="12461" spans="1:7" x14ac:dyDescent="0.25">
      <c r="A12461" t="s">
        <v>311</v>
      </c>
      <c r="B12461" t="s">
        <v>314</v>
      </c>
      <c r="C12461" t="s">
        <v>485</v>
      </c>
      <c r="D12461" s="34">
        <v>46143</v>
      </c>
      <c r="E12461">
        <v>464.28</v>
      </c>
      <c r="F12461" s="24">
        <v>5.7</v>
      </c>
      <c r="G12461" s="24">
        <f t="shared" si="194"/>
        <v>469.97999999999996</v>
      </c>
    </row>
    <row r="12462" spans="1:7" x14ac:dyDescent="0.25">
      <c r="A12462" t="s">
        <v>311</v>
      </c>
      <c r="B12462" t="s">
        <v>314</v>
      </c>
      <c r="C12462" t="s">
        <v>486</v>
      </c>
      <c r="D12462" s="34">
        <v>46143</v>
      </c>
      <c r="E12462">
        <v>464.28</v>
      </c>
      <c r="F12462" s="24">
        <v>5.7</v>
      </c>
      <c r="G12462" s="24">
        <f t="shared" si="194"/>
        <v>469.97999999999996</v>
      </c>
    </row>
    <row r="12463" spans="1:7" x14ac:dyDescent="0.25">
      <c r="A12463" t="s">
        <v>311</v>
      </c>
      <c r="B12463" t="s">
        <v>314</v>
      </c>
      <c r="C12463" t="s">
        <v>487</v>
      </c>
      <c r="D12463" s="34">
        <v>46143</v>
      </c>
      <c r="E12463">
        <v>464.28</v>
      </c>
      <c r="F12463" s="24">
        <v>5.7</v>
      </c>
      <c r="G12463" s="24">
        <f t="shared" si="194"/>
        <v>469.97999999999996</v>
      </c>
    </row>
    <row r="12464" spans="1:7" x14ac:dyDescent="0.25">
      <c r="A12464" t="s">
        <v>311</v>
      </c>
      <c r="B12464" t="s">
        <v>314</v>
      </c>
      <c r="C12464" t="s">
        <v>488</v>
      </c>
      <c r="D12464" s="34">
        <v>46143</v>
      </c>
      <c r="E12464">
        <v>464.28</v>
      </c>
      <c r="F12464" s="24">
        <v>5.7</v>
      </c>
      <c r="G12464" s="24">
        <f t="shared" si="194"/>
        <v>469.97999999999996</v>
      </c>
    </row>
    <row r="12465" spans="1:7" x14ac:dyDescent="0.25">
      <c r="A12465" t="s">
        <v>311</v>
      </c>
      <c r="B12465" t="s">
        <v>314</v>
      </c>
      <c r="C12465" t="s">
        <v>489</v>
      </c>
      <c r="D12465" s="34">
        <v>46143</v>
      </c>
      <c r="E12465">
        <v>464.28</v>
      </c>
      <c r="F12465" s="24">
        <v>5.7</v>
      </c>
      <c r="G12465" s="24">
        <f t="shared" si="194"/>
        <v>469.97999999999996</v>
      </c>
    </row>
    <row r="12466" spans="1:7" x14ac:dyDescent="0.25">
      <c r="A12466" t="s">
        <v>311</v>
      </c>
      <c r="B12466" t="s">
        <v>314</v>
      </c>
      <c r="C12466" t="s">
        <v>490</v>
      </c>
      <c r="D12466" s="34">
        <v>46143</v>
      </c>
      <c r="E12466">
        <v>464.28</v>
      </c>
      <c r="F12466" s="24">
        <v>5.7</v>
      </c>
      <c r="G12466" s="24">
        <f t="shared" si="194"/>
        <v>469.97999999999996</v>
      </c>
    </row>
    <row r="12467" spans="1:7" x14ac:dyDescent="0.25">
      <c r="A12467" t="s">
        <v>311</v>
      </c>
      <c r="B12467" t="s">
        <v>314</v>
      </c>
      <c r="C12467" t="s">
        <v>491</v>
      </c>
      <c r="D12467" s="34">
        <v>46143</v>
      </c>
      <c r="E12467">
        <v>464.28</v>
      </c>
      <c r="F12467" s="24">
        <v>5.7</v>
      </c>
      <c r="G12467" s="24">
        <f t="shared" si="194"/>
        <v>469.97999999999996</v>
      </c>
    </row>
    <row r="12468" spans="1:7" x14ac:dyDescent="0.25">
      <c r="A12468" t="s">
        <v>311</v>
      </c>
      <c r="B12468" t="s">
        <v>314</v>
      </c>
      <c r="C12468" t="s">
        <v>492</v>
      </c>
      <c r="D12468" s="34">
        <v>46143</v>
      </c>
      <c r="E12468">
        <v>464.28</v>
      </c>
      <c r="F12468" s="24">
        <v>5.7</v>
      </c>
      <c r="G12468" s="24">
        <f t="shared" si="194"/>
        <v>469.97999999999996</v>
      </c>
    </row>
    <row r="12469" spans="1:7" x14ac:dyDescent="0.25">
      <c r="A12469" t="s">
        <v>311</v>
      </c>
      <c r="B12469" t="s">
        <v>314</v>
      </c>
      <c r="C12469" t="s">
        <v>493</v>
      </c>
      <c r="D12469" s="34">
        <v>46143</v>
      </c>
      <c r="E12469">
        <v>464.28</v>
      </c>
      <c r="F12469" s="24">
        <v>5.7</v>
      </c>
      <c r="G12469" s="24">
        <f t="shared" si="194"/>
        <v>469.97999999999996</v>
      </c>
    </row>
    <row r="12470" spans="1:7" x14ac:dyDescent="0.25">
      <c r="A12470" t="s">
        <v>311</v>
      </c>
      <c r="B12470" t="s">
        <v>314</v>
      </c>
      <c r="C12470" t="s">
        <v>494</v>
      </c>
      <c r="D12470" s="34">
        <v>46143</v>
      </c>
      <c r="E12470">
        <v>464.28</v>
      </c>
      <c r="F12470" s="24">
        <v>5.7</v>
      </c>
      <c r="G12470" s="24">
        <f t="shared" si="194"/>
        <v>469.97999999999996</v>
      </c>
    </row>
    <row r="12471" spans="1:7" x14ac:dyDescent="0.25">
      <c r="A12471" t="s">
        <v>311</v>
      </c>
      <c r="B12471" t="s">
        <v>314</v>
      </c>
      <c r="C12471" t="s">
        <v>495</v>
      </c>
      <c r="D12471" s="34">
        <v>46143</v>
      </c>
      <c r="E12471">
        <v>464.28</v>
      </c>
      <c r="F12471" s="24">
        <v>5.7</v>
      </c>
      <c r="G12471" s="24">
        <f t="shared" si="194"/>
        <v>469.97999999999996</v>
      </c>
    </row>
    <row r="12472" spans="1:7" x14ac:dyDescent="0.25">
      <c r="A12472" t="s">
        <v>311</v>
      </c>
      <c r="B12472" t="s">
        <v>314</v>
      </c>
      <c r="C12472" t="s">
        <v>496</v>
      </c>
      <c r="D12472" s="34">
        <v>46143</v>
      </c>
      <c r="E12472">
        <v>464.28</v>
      </c>
      <c r="F12472" s="24">
        <v>5.7</v>
      </c>
      <c r="G12472" s="24">
        <f t="shared" si="194"/>
        <v>469.97999999999996</v>
      </c>
    </row>
    <row r="12473" spans="1:7" x14ac:dyDescent="0.25">
      <c r="A12473" t="s">
        <v>311</v>
      </c>
      <c r="B12473" t="s">
        <v>314</v>
      </c>
      <c r="C12473" t="s">
        <v>497</v>
      </c>
      <c r="D12473" s="34">
        <v>46143</v>
      </c>
      <c r="E12473">
        <v>464.28</v>
      </c>
      <c r="F12473" s="24">
        <v>5.7</v>
      </c>
      <c r="G12473" s="24">
        <f t="shared" si="194"/>
        <v>469.97999999999996</v>
      </c>
    </row>
    <row r="12474" spans="1:7" x14ac:dyDescent="0.25">
      <c r="A12474" t="s">
        <v>311</v>
      </c>
      <c r="B12474" t="s">
        <v>314</v>
      </c>
      <c r="C12474" t="s">
        <v>498</v>
      </c>
      <c r="D12474" s="34">
        <v>46143</v>
      </c>
      <c r="E12474">
        <v>464.28</v>
      </c>
      <c r="F12474" s="24">
        <v>5.7</v>
      </c>
      <c r="G12474" s="24">
        <f t="shared" si="194"/>
        <v>469.97999999999996</v>
      </c>
    </row>
    <row r="12475" spans="1:7" x14ac:dyDescent="0.25">
      <c r="A12475" t="s">
        <v>311</v>
      </c>
      <c r="B12475" t="s">
        <v>314</v>
      </c>
      <c r="C12475" t="s">
        <v>499</v>
      </c>
      <c r="D12475" s="34">
        <v>46143</v>
      </c>
      <c r="E12475">
        <v>464.28</v>
      </c>
      <c r="F12475" s="24">
        <v>5.7</v>
      </c>
      <c r="G12475" s="24">
        <f t="shared" si="194"/>
        <v>469.97999999999996</v>
      </c>
    </row>
    <row r="12476" spans="1:7" x14ac:dyDescent="0.25">
      <c r="A12476" t="s">
        <v>311</v>
      </c>
      <c r="B12476" t="s">
        <v>314</v>
      </c>
      <c r="C12476" t="s">
        <v>500</v>
      </c>
      <c r="D12476" s="34">
        <v>46143</v>
      </c>
      <c r="E12476">
        <v>464.28</v>
      </c>
      <c r="F12476" s="24">
        <v>5.7</v>
      </c>
      <c r="G12476" s="24">
        <f t="shared" si="194"/>
        <v>469.97999999999996</v>
      </c>
    </row>
    <row r="12477" spans="1:7" x14ac:dyDescent="0.25">
      <c r="A12477" t="s">
        <v>311</v>
      </c>
      <c r="B12477" t="s">
        <v>314</v>
      </c>
      <c r="C12477" t="s">
        <v>501</v>
      </c>
      <c r="D12477" s="34">
        <v>46143</v>
      </c>
      <c r="E12477">
        <v>464.28</v>
      </c>
      <c r="F12477" s="24">
        <v>5.7</v>
      </c>
      <c r="G12477" s="24">
        <f t="shared" si="194"/>
        <v>469.97999999999996</v>
      </c>
    </row>
    <row r="12478" spans="1:7" x14ac:dyDescent="0.25">
      <c r="A12478" t="s">
        <v>311</v>
      </c>
      <c r="B12478" t="s">
        <v>314</v>
      </c>
      <c r="C12478" t="s">
        <v>502</v>
      </c>
      <c r="D12478" s="34">
        <v>46143</v>
      </c>
      <c r="E12478">
        <v>464.28</v>
      </c>
      <c r="F12478" s="24">
        <v>5.7</v>
      </c>
      <c r="G12478" s="24">
        <f t="shared" si="194"/>
        <v>469.97999999999996</v>
      </c>
    </row>
    <row r="12479" spans="1:7" x14ac:dyDescent="0.25">
      <c r="A12479" t="s">
        <v>311</v>
      </c>
      <c r="B12479" t="s">
        <v>314</v>
      </c>
      <c r="C12479" t="s">
        <v>503</v>
      </c>
      <c r="D12479" s="34">
        <v>46143</v>
      </c>
      <c r="E12479">
        <v>464.28</v>
      </c>
      <c r="F12479" s="24">
        <v>5.7</v>
      </c>
      <c r="G12479" s="24">
        <f t="shared" si="194"/>
        <v>469.97999999999996</v>
      </c>
    </row>
    <row r="12480" spans="1:7" x14ac:dyDescent="0.25">
      <c r="A12480" t="s">
        <v>311</v>
      </c>
      <c r="B12480" t="s">
        <v>314</v>
      </c>
      <c r="C12480" t="s">
        <v>504</v>
      </c>
      <c r="D12480" s="34">
        <v>46143</v>
      </c>
      <c r="E12480">
        <v>464.28</v>
      </c>
      <c r="F12480" s="24">
        <v>5.7</v>
      </c>
      <c r="G12480" s="24">
        <f t="shared" si="194"/>
        <v>469.97999999999996</v>
      </c>
    </row>
    <row r="12481" spans="1:7" x14ac:dyDescent="0.25">
      <c r="A12481" t="s">
        <v>311</v>
      </c>
      <c r="B12481" t="s">
        <v>314</v>
      </c>
      <c r="C12481" t="s">
        <v>505</v>
      </c>
      <c r="D12481" s="34">
        <v>46143</v>
      </c>
      <c r="E12481">
        <v>464.28</v>
      </c>
      <c r="F12481" s="24">
        <v>5.7</v>
      </c>
      <c r="G12481" s="24">
        <f t="shared" si="194"/>
        <v>469.97999999999996</v>
      </c>
    </row>
    <row r="12482" spans="1:7" x14ac:dyDescent="0.25">
      <c r="A12482" t="s">
        <v>311</v>
      </c>
      <c r="B12482" t="s">
        <v>312</v>
      </c>
      <c r="C12482" t="s">
        <v>313</v>
      </c>
      <c r="D12482" s="34">
        <v>46174</v>
      </c>
      <c r="E12482">
        <v>1023411.49</v>
      </c>
      <c r="F12482" s="24">
        <v>175080.61</v>
      </c>
      <c r="G12482" s="24">
        <f t="shared" si="194"/>
        <v>1198492.1000000001</v>
      </c>
    </row>
    <row r="12483" spans="1:7" x14ac:dyDescent="0.25">
      <c r="A12483" t="s">
        <v>311</v>
      </c>
      <c r="B12483" t="s">
        <v>314</v>
      </c>
      <c r="C12483" t="s">
        <v>315</v>
      </c>
      <c r="D12483" s="34">
        <v>46174</v>
      </c>
      <c r="E12483">
        <v>465.69</v>
      </c>
      <c r="F12483" s="24">
        <v>4.29</v>
      </c>
      <c r="G12483" s="24">
        <f t="shared" ref="G12483:G12546" si="195">SUM(E12483:F12483)</f>
        <v>469.98</v>
      </c>
    </row>
    <row r="12484" spans="1:7" x14ac:dyDescent="0.25">
      <c r="A12484" t="s">
        <v>311</v>
      </c>
      <c r="B12484" t="s">
        <v>314</v>
      </c>
      <c r="C12484" t="s">
        <v>316</v>
      </c>
      <c r="D12484" s="34">
        <v>46174</v>
      </c>
      <c r="E12484">
        <v>467.21</v>
      </c>
      <c r="F12484" s="24">
        <v>4.3</v>
      </c>
      <c r="G12484" s="24">
        <f t="shared" si="195"/>
        <v>471.51</v>
      </c>
    </row>
    <row r="12485" spans="1:7" x14ac:dyDescent="0.25">
      <c r="A12485" t="s">
        <v>311</v>
      </c>
      <c r="B12485" t="s">
        <v>314</v>
      </c>
      <c r="C12485" t="s">
        <v>317</v>
      </c>
      <c r="D12485" s="34">
        <v>46174</v>
      </c>
      <c r="E12485">
        <v>465.69</v>
      </c>
      <c r="F12485" s="24">
        <v>4.29</v>
      </c>
      <c r="G12485" s="24">
        <f t="shared" si="195"/>
        <v>469.98</v>
      </c>
    </row>
    <row r="12486" spans="1:7" x14ac:dyDescent="0.25">
      <c r="A12486" t="s">
        <v>311</v>
      </c>
      <c r="B12486" t="s">
        <v>314</v>
      </c>
      <c r="C12486" t="s">
        <v>318</v>
      </c>
      <c r="D12486" s="34">
        <v>46174</v>
      </c>
      <c r="E12486">
        <v>467.21</v>
      </c>
      <c r="F12486" s="24">
        <v>4.3</v>
      </c>
      <c r="G12486" s="24">
        <f t="shared" si="195"/>
        <v>471.51</v>
      </c>
    </row>
    <row r="12487" spans="1:7" x14ac:dyDescent="0.25">
      <c r="A12487" t="s">
        <v>311</v>
      </c>
      <c r="B12487" t="s">
        <v>314</v>
      </c>
      <c r="C12487" t="s">
        <v>319</v>
      </c>
      <c r="D12487" s="34">
        <v>46174</v>
      </c>
      <c r="E12487">
        <v>467.21</v>
      </c>
      <c r="F12487" s="24">
        <v>4.3</v>
      </c>
      <c r="G12487" s="24">
        <f t="shared" si="195"/>
        <v>471.51</v>
      </c>
    </row>
    <row r="12488" spans="1:7" x14ac:dyDescent="0.25">
      <c r="A12488" t="s">
        <v>311</v>
      </c>
      <c r="B12488" t="s">
        <v>314</v>
      </c>
      <c r="C12488" t="s">
        <v>320</v>
      </c>
      <c r="D12488" s="34">
        <v>46174</v>
      </c>
      <c r="E12488">
        <v>467.21</v>
      </c>
      <c r="F12488" s="24">
        <v>4.3</v>
      </c>
      <c r="G12488" s="24">
        <f t="shared" si="195"/>
        <v>471.51</v>
      </c>
    </row>
    <row r="12489" spans="1:7" x14ac:dyDescent="0.25">
      <c r="A12489" t="s">
        <v>311</v>
      </c>
      <c r="B12489" t="s">
        <v>314</v>
      </c>
      <c r="C12489" t="s">
        <v>321</v>
      </c>
      <c r="D12489" s="34">
        <v>46174</v>
      </c>
      <c r="E12489">
        <v>465.69</v>
      </c>
      <c r="F12489" s="24">
        <v>4.29</v>
      </c>
      <c r="G12489" s="24">
        <f t="shared" si="195"/>
        <v>469.98</v>
      </c>
    </row>
    <row r="12490" spans="1:7" x14ac:dyDescent="0.25">
      <c r="A12490" t="s">
        <v>311</v>
      </c>
      <c r="B12490" t="s">
        <v>314</v>
      </c>
      <c r="C12490" t="s">
        <v>322</v>
      </c>
      <c r="D12490" s="34">
        <v>46174</v>
      </c>
      <c r="E12490">
        <v>467.21</v>
      </c>
      <c r="F12490" s="24">
        <v>4.3</v>
      </c>
      <c r="G12490" s="24">
        <f t="shared" si="195"/>
        <v>471.51</v>
      </c>
    </row>
    <row r="12491" spans="1:7" x14ac:dyDescent="0.25">
      <c r="A12491" t="s">
        <v>311</v>
      </c>
      <c r="B12491" t="s">
        <v>314</v>
      </c>
      <c r="C12491" t="s">
        <v>323</v>
      </c>
      <c r="D12491" s="34">
        <v>46174</v>
      </c>
      <c r="E12491">
        <v>465.69</v>
      </c>
      <c r="F12491" s="24">
        <v>4.29</v>
      </c>
      <c r="G12491" s="24">
        <f t="shared" si="195"/>
        <v>469.98</v>
      </c>
    </row>
    <row r="12492" spans="1:7" x14ac:dyDescent="0.25">
      <c r="A12492" t="s">
        <v>311</v>
      </c>
      <c r="B12492" t="s">
        <v>314</v>
      </c>
      <c r="C12492" t="s">
        <v>324</v>
      </c>
      <c r="D12492" s="34">
        <v>46174</v>
      </c>
      <c r="E12492">
        <v>467.21</v>
      </c>
      <c r="F12492" s="24">
        <v>4.3</v>
      </c>
      <c r="G12492" s="24">
        <f t="shared" si="195"/>
        <v>471.51</v>
      </c>
    </row>
    <row r="12493" spans="1:7" x14ac:dyDescent="0.25">
      <c r="A12493" t="s">
        <v>311</v>
      </c>
      <c r="B12493" t="s">
        <v>314</v>
      </c>
      <c r="C12493" t="s">
        <v>325</v>
      </c>
      <c r="D12493" s="34">
        <v>46174</v>
      </c>
      <c r="E12493">
        <v>465.69</v>
      </c>
      <c r="F12493" s="24">
        <v>4.29</v>
      </c>
      <c r="G12493" s="24">
        <f t="shared" si="195"/>
        <v>469.98</v>
      </c>
    </row>
    <row r="12494" spans="1:7" x14ac:dyDescent="0.25">
      <c r="A12494" t="s">
        <v>311</v>
      </c>
      <c r="B12494" t="s">
        <v>314</v>
      </c>
      <c r="C12494" t="s">
        <v>326</v>
      </c>
      <c r="D12494" s="34">
        <v>46174</v>
      </c>
      <c r="E12494">
        <v>467.21</v>
      </c>
      <c r="F12494" s="24">
        <v>4.3</v>
      </c>
      <c r="G12494" s="24">
        <f t="shared" si="195"/>
        <v>471.51</v>
      </c>
    </row>
    <row r="12495" spans="1:7" x14ac:dyDescent="0.25">
      <c r="A12495" t="s">
        <v>311</v>
      </c>
      <c r="B12495" t="s">
        <v>314</v>
      </c>
      <c r="C12495" t="s">
        <v>327</v>
      </c>
      <c r="D12495" s="34">
        <v>46174</v>
      </c>
      <c r="E12495">
        <v>467.21</v>
      </c>
      <c r="F12495" s="24">
        <v>4.3</v>
      </c>
      <c r="G12495" s="24">
        <f t="shared" si="195"/>
        <v>471.51</v>
      </c>
    </row>
    <row r="12496" spans="1:7" x14ac:dyDescent="0.25">
      <c r="A12496" t="s">
        <v>311</v>
      </c>
      <c r="B12496" t="s">
        <v>314</v>
      </c>
      <c r="C12496" t="s">
        <v>328</v>
      </c>
      <c r="D12496" s="34">
        <v>46174</v>
      </c>
      <c r="E12496">
        <v>467.21</v>
      </c>
      <c r="F12496" s="24">
        <v>4.3</v>
      </c>
      <c r="G12496" s="24">
        <f t="shared" si="195"/>
        <v>471.51</v>
      </c>
    </row>
    <row r="12497" spans="1:7" x14ac:dyDescent="0.25">
      <c r="A12497" t="s">
        <v>311</v>
      </c>
      <c r="B12497" t="s">
        <v>314</v>
      </c>
      <c r="C12497" t="s">
        <v>329</v>
      </c>
      <c r="D12497" s="34">
        <v>46174</v>
      </c>
      <c r="E12497">
        <v>467.21</v>
      </c>
      <c r="F12497" s="24">
        <v>4.3</v>
      </c>
      <c r="G12497" s="24">
        <f t="shared" si="195"/>
        <v>471.51</v>
      </c>
    </row>
    <row r="12498" spans="1:7" x14ac:dyDescent="0.25">
      <c r="A12498" t="s">
        <v>311</v>
      </c>
      <c r="B12498" t="s">
        <v>314</v>
      </c>
      <c r="C12498" t="s">
        <v>330</v>
      </c>
      <c r="D12498" s="34">
        <v>46174</v>
      </c>
      <c r="E12498">
        <v>465.69</v>
      </c>
      <c r="F12498" s="24">
        <v>4.29</v>
      </c>
      <c r="G12498" s="24">
        <f t="shared" si="195"/>
        <v>469.98</v>
      </c>
    </row>
    <row r="12499" spans="1:7" x14ac:dyDescent="0.25">
      <c r="A12499" t="s">
        <v>311</v>
      </c>
      <c r="B12499" t="s">
        <v>314</v>
      </c>
      <c r="C12499" t="s">
        <v>331</v>
      </c>
      <c r="D12499" s="34">
        <v>46174</v>
      </c>
      <c r="E12499">
        <v>467.21</v>
      </c>
      <c r="F12499" s="24">
        <v>4.3</v>
      </c>
      <c r="G12499" s="24">
        <f t="shared" si="195"/>
        <v>471.51</v>
      </c>
    </row>
    <row r="12500" spans="1:7" x14ac:dyDescent="0.25">
      <c r="A12500" t="s">
        <v>311</v>
      </c>
      <c r="B12500" t="s">
        <v>314</v>
      </c>
      <c r="C12500" t="s">
        <v>332</v>
      </c>
      <c r="D12500" s="34">
        <v>46174</v>
      </c>
      <c r="E12500">
        <v>467.21</v>
      </c>
      <c r="F12500" s="24">
        <v>4.3</v>
      </c>
      <c r="G12500" s="24">
        <f t="shared" si="195"/>
        <v>471.51</v>
      </c>
    </row>
    <row r="12501" spans="1:7" x14ac:dyDescent="0.25">
      <c r="A12501" t="s">
        <v>311</v>
      </c>
      <c r="B12501" t="s">
        <v>314</v>
      </c>
      <c r="C12501" t="s">
        <v>333</v>
      </c>
      <c r="D12501" s="34">
        <v>46174</v>
      </c>
      <c r="E12501">
        <v>467.21</v>
      </c>
      <c r="F12501" s="24">
        <v>4.3</v>
      </c>
      <c r="G12501" s="24">
        <f t="shared" si="195"/>
        <v>471.51</v>
      </c>
    </row>
    <row r="12502" spans="1:7" x14ac:dyDescent="0.25">
      <c r="A12502" t="s">
        <v>311</v>
      </c>
      <c r="B12502" t="s">
        <v>314</v>
      </c>
      <c r="C12502" t="s">
        <v>334</v>
      </c>
      <c r="D12502" s="34">
        <v>46174</v>
      </c>
      <c r="E12502">
        <v>465.69</v>
      </c>
      <c r="F12502" s="24">
        <v>4.29</v>
      </c>
      <c r="G12502" s="24">
        <f t="shared" si="195"/>
        <v>469.98</v>
      </c>
    </row>
    <row r="12503" spans="1:7" x14ac:dyDescent="0.25">
      <c r="A12503" t="s">
        <v>311</v>
      </c>
      <c r="B12503" t="s">
        <v>314</v>
      </c>
      <c r="C12503" t="s">
        <v>335</v>
      </c>
      <c r="D12503" s="34">
        <v>46174</v>
      </c>
      <c r="E12503">
        <v>467.21</v>
      </c>
      <c r="F12503" s="24">
        <v>4.3</v>
      </c>
      <c r="G12503" s="24">
        <f t="shared" si="195"/>
        <v>471.51</v>
      </c>
    </row>
    <row r="12504" spans="1:7" x14ac:dyDescent="0.25">
      <c r="A12504" t="s">
        <v>311</v>
      </c>
      <c r="B12504" t="s">
        <v>314</v>
      </c>
      <c r="C12504" t="s">
        <v>336</v>
      </c>
      <c r="D12504" s="34">
        <v>46174</v>
      </c>
      <c r="E12504">
        <v>467.21</v>
      </c>
      <c r="F12504" s="24">
        <v>4.3</v>
      </c>
      <c r="G12504" s="24">
        <f t="shared" si="195"/>
        <v>471.51</v>
      </c>
    </row>
    <row r="12505" spans="1:7" x14ac:dyDescent="0.25">
      <c r="A12505" t="s">
        <v>311</v>
      </c>
      <c r="B12505" t="s">
        <v>314</v>
      </c>
      <c r="C12505" t="s">
        <v>337</v>
      </c>
      <c r="D12505" s="34">
        <v>46174</v>
      </c>
      <c r="E12505">
        <v>465.69</v>
      </c>
      <c r="F12505" s="24">
        <v>4.29</v>
      </c>
      <c r="G12505" s="24">
        <f t="shared" si="195"/>
        <v>469.98</v>
      </c>
    </row>
    <row r="12506" spans="1:7" x14ac:dyDescent="0.25">
      <c r="A12506" t="s">
        <v>311</v>
      </c>
      <c r="B12506" t="s">
        <v>314</v>
      </c>
      <c r="C12506" t="s">
        <v>338</v>
      </c>
      <c r="D12506" s="34">
        <v>46174</v>
      </c>
      <c r="E12506">
        <v>465.69</v>
      </c>
      <c r="F12506" s="24">
        <v>4.29</v>
      </c>
      <c r="G12506" s="24">
        <f t="shared" si="195"/>
        <v>469.98</v>
      </c>
    </row>
    <row r="12507" spans="1:7" x14ac:dyDescent="0.25">
      <c r="A12507" t="s">
        <v>311</v>
      </c>
      <c r="B12507" t="s">
        <v>314</v>
      </c>
      <c r="C12507" t="s">
        <v>339</v>
      </c>
      <c r="D12507" s="34">
        <v>46174</v>
      </c>
      <c r="E12507">
        <v>465.69</v>
      </c>
      <c r="F12507" s="24">
        <v>4.29</v>
      </c>
      <c r="G12507" s="24">
        <f t="shared" si="195"/>
        <v>469.98</v>
      </c>
    </row>
    <row r="12508" spans="1:7" x14ac:dyDescent="0.25">
      <c r="A12508" t="s">
        <v>311</v>
      </c>
      <c r="B12508" t="s">
        <v>314</v>
      </c>
      <c r="C12508" t="s">
        <v>340</v>
      </c>
      <c r="D12508" s="34">
        <v>46174</v>
      </c>
      <c r="E12508">
        <v>465.69</v>
      </c>
      <c r="F12508" s="24">
        <v>4.29</v>
      </c>
      <c r="G12508" s="24">
        <f t="shared" si="195"/>
        <v>469.98</v>
      </c>
    </row>
    <row r="12509" spans="1:7" x14ac:dyDescent="0.25">
      <c r="A12509" t="s">
        <v>311</v>
      </c>
      <c r="B12509" t="s">
        <v>314</v>
      </c>
      <c r="C12509" t="s">
        <v>341</v>
      </c>
      <c r="D12509" s="34">
        <v>46174</v>
      </c>
      <c r="E12509">
        <v>465.69</v>
      </c>
      <c r="F12509" s="24">
        <v>4.29</v>
      </c>
      <c r="G12509" s="24">
        <f t="shared" si="195"/>
        <v>469.98</v>
      </c>
    </row>
    <row r="12510" spans="1:7" x14ac:dyDescent="0.25">
      <c r="A12510" t="s">
        <v>311</v>
      </c>
      <c r="B12510" t="s">
        <v>314</v>
      </c>
      <c r="C12510" t="s">
        <v>342</v>
      </c>
      <c r="D12510" s="34">
        <v>46174</v>
      </c>
      <c r="E12510">
        <v>465.69</v>
      </c>
      <c r="F12510" s="24">
        <v>4.29</v>
      </c>
      <c r="G12510" s="24">
        <f t="shared" si="195"/>
        <v>469.98</v>
      </c>
    </row>
    <row r="12511" spans="1:7" x14ac:dyDescent="0.25">
      <c r="A12511" t="s">
        <v>311</v>
      </c>
      <c r="B12511" t="s">
        <v>314</v>
      </c>
      <c r="C12511" t="s">
        <v>343</v>
      </c>
      <c r="D12511" s="34">
        <v>46174</v>
      </c>
      <c r="E12511">
        <v>465.69</v>
      </c>
      <c r="F12511" s="24">
        <v>4.29</v>
      </c>
      <c r="G12511" s="24">
        <f t="shared" si="195"/>
        <v>469.98</v>
      </c>
    </row>
    <row r="12512" spans="1:7" x14ac:dyDescent="0.25">
      <c r="A12512" t="s">
        <v>311</v>
      </c>
      <c r="B12512" t="s">
        <v>314</v>
      </c>
      <c r="C12512" t="s">
        <v>344</v>
      </c>
      <c r="D12512" s="34">
        <v>46174</v>
      </c>
      <c r="E12512">
        <v>465.69</v>
      </c>
      <c r="F12512" s="24">
        <v>4.29</v>
      </c>
      <c r="G12512" s="24">
        <f t="shared" si="195"/>
        <v>469.98</v>
      </c>
    </row>
    <row r="12513" spans="1:7" x14ac:dyDescent="0.25">
      <c r="A12513" t="s">
        <v>311</v>
      </c>
      <c r="B12513" t="s">
        <v>314</v>
      </c>
      <c r="C12513" t="s">
        <v>345</v>
      </c>
      <c r="D12513" s="34">
        <v>46174</v>
      </c>
      <c r="E12513">
        <v>465.69</v>
      </c>
      <c r="F12513" s="24">
        <v>4.29</v>
      </c>
      <c r="G12513" s="24">
        <f t="shared" si="195"/>
        <v>469.98</v>
      </c>
    </row>
    <row r="12514" spans="1:7" x14ac:dyDescent="0.25">
      <c r="A12514" t="s">
        <v>311</v>
      </c>
      <c r="B12514" t="s">
        <v>314</v>
      </c>
      <c r="C12514" t="s">
        <v>346</v>
      </c>
      <c r="D12514" s="34">
        <v>46174</v>
      </c>
      <c r="E12514">
        <v>465.69</v>
      </c>
      <c r="F12514" s="24">
        <v>4.29</v>
      </c>
      <c r="G12514" s="24">
        <f t="shared" si="195"/>
        <v>469.98</v>
      </c>
    </row>
    <row r="12515" spans="1:7" x14ac:dyDescent="0.25">
      <c r="A12515" t="s">
        <v>311</v>
      </c>
      <c r="B12515" t="s">
        <v>314</v>
      </c>
      <c r="C12515" t="s">
        <v>347</v>
      </c>
      <c r="D12515" s="34">
        <v>46174</v>
      </c>
      <c r="E12515">
        <v>465.69</v>
      </c>
      <c r="F12515" s="24">
        <v>4.29</v>
      </c>
      <c r="G12515" s="24">
        <f t="shared" si="195"/>
        <v>469.98</v>
      </c>
    </row>
    <row r="12516" spans="1:7" x14ac:dyDescent="0.25">
      <c r="A12516" t="s">
        <v>311</v>
      </c>
      <c r="B12516" t="s">
        <v>314</v>
      </c>
      <c r="C12516" t="s">
        <v>348</v>
      </c>
      <c r="D12516" s="34">
        <v>46174</v>
      </c>
      <c r="E12516">
        <v>465.69</v>
      </c>
      <c r="F12516" s="24">
        <v>4.29</v>
      </c>
      <c r="G12516" s="24">
        <f t="shared" si="195"/>
        <v>469.98</v>
      </c>
    </row>
    <row r="12517" spans="1:7" x14ac:dyDescent="0.25">
      <c r="A12517" t="s">
        <v>311</v>
      </c>
      <c r="B12517" t="s">
        <v>314</v>
      </c>
      <c r="C12517" t="s">
        <v>349</v>
      </c>
      <c r="D12517" s="34">
        <v>46174</v>
      </c>
      <c r="E12517">
        <v>467.21</v>
      </c>
      <c r="F12517" s="24">
        <v>4.3</v>
      </c>
      <c r="G12517" s="24">
        <f t="shared" si="195"/>
        <v>471.51</v>
      </c>
    </row>
    <row r="12518" spans="1:7" x14ac:dyDescent="0.25">
      <c r="A12518" t="s">
        <v>311</v>
      </c>
      <c r="B12518" t="s">
        <v>314</v>
      </c>
      <c r="C12518" t="s">
        <v>350</v>
      </c>
      <c r="D12518" s="34">
        <v>46174</v>
      </c>
      <c r="E12518">
        <v>465.69</v>
      </c>
      <c r="F12518" s="24">
        <v>4.29</v>
      </c>
      <c r="G12518" s="24">
        <f t="shared" si="195"/>
        <v>469.98</v>
      </c>
    </row>
    <row r="12519" spans="1:7" x14ac:dyDescent="0.25">
      <c r="A12519" t="s">
        <v>311</v>
      </c>
      <c r="B12519" t="s">
        <v>314</v>
      </c>
      <c r="C12519" t="s">
        <v>351</v>
      </c>
      <c r="D12519" s="34">
        <v>46174</v>
      </c>
      <c r="E12519">
        <v>467.21</v>
      </c>
      <c r="F12519" s="24">
        <v>4.3</v>
      </c>
      <c r="G12519" s="24">
        <f t="shared" si="195"/>
        <v>471.51</v>
      </c>
    </row>
    <row r="12520" spans="1:7" x14ac:dyDescent="0.25">
      <c r="A12520" t="s">
        <v>311</v>
      </c>
      <c r="B12520" t="s">
        <v>314</v>
      </c>
      <c r="C12520" t="s">
        <v>352</v>
      </c>
      <c r="D12520" s="34">
        <v>46174</v>
      </c>
      <c r="E12520">
        <v>467.21</v>
      </c>
      <c r="F12520" s="24">
        <v>4.3</v>
      </c>
      <c r="G12520" s="24">
        <f t="shared" si="195"/>
        <v>471.51</v>
      </c>
    </row>
    <row r="12521" spans="1:7" x14ac:dyDescent="0.25">
      <c r="A12521" t="s">
        <v>311</v>
      </c>
      <c r="B12521" t="s">
        <v>314</v>
      </c>
      <c r="C12521" t="s">
        <v>353</v>
      </c>
      <c r="D12521" s="34">
        <v>46174</v>
      </c>
      <c r="E12521">
        <v>465.69</v>
      </c>
      <c r="F12521" s="24">
        <v>4.29</v>
      </c>
      <c r="G12521" s="24">
        <f t="shared" si="195"/>
        <v>469.98</v>
      </c>
    </row>
    <row r="12522" spans="1:7" x14ac:dyDescent="0.25">
      <c r="A12522" t="s">
        <v>311</v>
      </c>
      <c r="B12522" t="s">
        <v>314</v>
      </c>
      <c r="C12522" t="s">
        <v>354</v>
      </c>
      <c r="D12522" s="34">
        <v>46174</v>
      </c>
      <c r="E12522">
        <v>467.21</v>
      </c>
      <c r="F12522" s="24">
        <v>4.3</v>
      </c>
      <c r="G12522" s="24">
        <f t="shared" si="195"/>
        <v>471.51</v>
      </c>
    </row>
    <row r="12523" spans="1:7" x14ac:dyDescent="0.25">
      <c r="A12523" t="s">
        <v>311</v>
      </c>
      <c r="B12523" t="s">
        <v>314</v>
      </c>
      <c r="C12523" t="s">
        <v>355</v>
      </c>
      <c r="D12523" s="34">
        <v>46174</v>
      </c>
      <c r="E12523">
        <v>467.21</v>
      </c>
      <c r="F12523" s="24">
        <v>4.3</v>
      </c>
      <c r="G12523" s="24">
        <f t="shared" si="195"/>
        <v>471.51</v>
      </c>
    </row>
    <row r="12524" spans="1:7" x14ac:dyDescent="0.25">
      <c r="A12524" t="s">
        <v>311</v>
      </c>
      <c r="B12524" t="s">
        <v>314</v>
      </c>
      <c r="C12524" t="s">
        <v>356</v>
      </c>
      <c r="D12524" s="34">
        <v>46174</v>
      </c>
      <c r="E12524">
        <v>467.21</v>
      </c>
      <c r="F12524" s="24">
        <v>4.3</v>
      </c>
      <c r="G12524" s="24">
        <f t="shared" si="195"/>
        <v>471.51</v>
      </c>
    </row>
    <row r="12525" spans="1:7" x14ac:dyDescent="0.25">
      <c r="A12525" t="s">
        <v>311</v>
      </c>
      <c r="B12525" t="s">
        <v>314</v>
      </c>
      <c r="C12525" t="s">
        <v>357</v>
      </c>
      <c r="D12525" s="34">
        <v>46174</v>
      </c>
      <c r="E12525">
        <v>467.21</v>
      </c>
      <c r="F12525" s="24">
        <v>4.3</v>
      </c>
      <c r="G12525" s="24">
        <f t="shared" si="195"/>
        <v>471.51</v>
      </c>
    </row>
    <row r="12526" spans="1:7" x14ac:dyDescent="0.25">
      <c r="A12526" t="s">
        <v>311</v>
      </c>
      <c r="B12526" t="s">
        <v>314</v>
      </c>
      <c r="C12526" t="s">
        <v>358</v>
      </c>
      <c r="D12526" s="34">
        <v>46174</v>
      </c>
      <c r="E12526">
        <v>467.21</v>
      </c>
      <c r="F12526" s="24">
        <v>4.3</v>
      </c>
      <c r="G12526" s="24">
        <f t="shared" si="195"/>
        <v>471.51</v>
      </c>
    </row>
    <row r="12527" spans="1:7" x14ac:dyDescent="0.25">
      <c r="A12527" t="s">
        <v>311</v>
      </c>
      <c r="B12527" t="s">
        <v>314</v>
      </c>
      <c r="C12527" t="s">
        <v>359</v>
      </c>
      <c r="D12527" s="34">
        <v>46174</v>
      </c>
      <c r="E12527">
        <v>467.21</v>
      </c>
      <c r="F12527" s="24">
        <v>4.3</v>
      </c>
      <c r="G12527" s="24">
        <f t="shared" si="195"/>
        <v>471.51</v>
      </c>
    </row>
    <row r="12528" spans="1:7" x14ac:dyDescent="0.25">
      <c r="A12528" t="s">
        <v>311</v>
      </c>
      <c r="B12528" t="s">
        <v>314</v>
      </c>
      <c r="C12528" t="s">
        <v>360</v>
      </c>
      <c r="D12528" s="34">
        <v>46174</v>
      </c>
      <c r="E12528">
        <v>467.21</v>
      </c>
      <c r="F12528" s="24">
        <v>4.3</v>
      </c>
      <c r="G12528" s="24">
        <f t="shared" si="195"/>
        <v>471.51</v>
      </c>
    </row>
    <row r="12529" spans="1:7" x14ac:dyDescent="0.25">
      <c r="A12529" t="s">
        <v>311</v>
      </c>
      <c r="B12529" t="s">
        <v>314</v>
      </c>
      <c r="C12529" t="s">
        <v>361</v>
      </c>
      <c r="D12529" s="34">
        <v>46174</v>
      </c>
      <c r="E12529">
        <v>467.21</v>
      </c>
      <c r="F12529" s="24">
        <v>4.3</v>
      </c>
      <c r="G12529" s="24">
        <f t="shared" si="195"/>
        <v>471.51</v>
      </c>
    </row>
    <row r="12530" spans="1:7" x14ac:dyDescent="0.25">
      <c r="A12530" t="s">
        <v>311</v>
      </c>
      <c r="B12530" t="s">
        <v>314</v>
      </c>
      <c r="C12530" t="s">
        <v>362</v>
      </c>
      <c r="D12530" s="34">
        <v>46174</v>
      </c>
      <c r="E12530">
        <v>467.21</v>
      </c>
      <c r="F12530" s="24">
        <v>4.3</v>
      </c>
      <c r="G12530" s="24">
        <f t="shared" si="195"/>
        <v>471.51</v>
      </c>
    </row>
    <row r="12531" spans="1:7" x14ac:dyDescent="0.25">
      <c r="A12531" t="s">
        <v>311</v>
      </c>
      <c r="B12531" t="s">
        <v>314</v>
      </c>
      <c r="C12531" t="s">
        <v>363</v>
      </c>
      <c r="D12531" s="34">
        <v>46174</v>
      </c>
      <c r="E12531">
        <v>467.21</v>
      </c>
      <c r="F12531" s="24">
        <v>4.3</v>
      </c>
      <c r="G12531" s="24">
        <f t="shared" si="195"/>
        <v>471.51</v>
      </c>
    </row>
    <row r="12532" spans="1:7" x14ac:dyDescent="0.25">
      <c r="A12532" t="s">
        <v>311</v>
      </c>
      <c r="B12532" t="s">
        <v>314</v>
      </c>
      <c r="C12532" t="s">
        <v>364</v>
      </c>
      <c r="D12532" s="34">
        <v>46174</v>
      </c>
      <c r="E12532">
        <v>467.21</v>
      </c>
      <c r="F12532" s="24">
        <v>4.3</v>
      </c>
      <c r="G12532" s="24">
        <f t="shared" si="195"/>
        <v>471.51</v>
      </c>
    </row>
    <row r="12533" spans="1:7" x14ac:dyDescent="0.25">
      <c r="A12533" t="s">
        <v>311</v>
      </c>
      <c r="B12533" t="s">
        <v>314</v>
      </c>
      <c r="C12533" t="s">
        <v>365</v>
      </c>
      <c r="D12533" s="34">
        <v>46174</v>
      </c>
      <c r="E12533">
        <v>467.21</v>
      </c>
      <c r="F12533" s="24">
        <v>4.3</v>
      </c>
      <c r="G12533" s="24">
        <f t="shared" si="195"/>
        <v>471.51</v>
      </c>
    </row>
    <row r="12534" spans="1:7" x14ac:dyDescent="0.25">
      <c r="A12534" t="s">
        <v>311</v>
      </c>
      <c r="B12534" t="s">
        <v>314</v>
      </c>
      <c r="C12534" t="s">
        <v>366</v>
      </c>
      <c r="D12534" s="34">
        <v>46174</v>
      </c>
      <c r="E12534">
        <v>467.21</v>
      </c>
      <c r="F12534" s="24">
        <v>4.3</v>
      </c>
      <c r="G12534" s="24">
        <f t="shared" si="195"/>
        <v>471.51</v>
      </c>
    </row>
    <row r="12535" spans="1:7" x14ac:dyDescent="0.25">
      <c r="A12535" t="s">
        <v>311</v>
      </c>
      <c r="B12535" t="s">
        <v>314</v>
      </c>
      <c r="C12535" t="s">
        <v>367</v>
      </c>
      <c r="D12535" s="34">
        <v>46174</v>
      </c>
      <c r="E12535">
        <v>465.69</v>
      </c>
      <c r="F12535" s="24">
        <v>4.29</v>
      </c>
      <c r="G12535" s="24">
        <f t="shared" si="195"/>
        <v>469.98</v>
      </c>
    </row>
    <row r="12536" spans="1:7" x14ac:dyDescent="0.25">
      <c r="A12536" t="s">
        <v>311</v>
      </c>
      <c r="B12536" t="s">
        <v>314</v>
      </c>
      <c r="C12536" t="s">
        <v>368</v>
      </c>
      <c r="D12536" s="34">
        <v>46174</v>
      </c>
      <c r="E12536">
        <v>467.21</v>
      </c>
      <c r="F12536" s="24">
        <v>4.3</v>
      </c>
      <c r="G12536" s="24">
        <f t="shared" si="195"/>
        <v>471.51</v>
      </c>
    </row>
    <row r="12537" spans="1:7" x14ac:dyDescent="0.25">
      <c r="A12537" t="s">
        <v>311</v>
      </c>
      <c r="B12537" t="s">
        <v>314</v>
      </c>
      <c r="C12537" t="s">
        <v>369</v>
      </c>
      <c r="D12537" s="34">
        <v>46174</v>
      </c>
      <c r="E12537">
        <v>467.21</v>
      </c>
      <c r="F12537" s="24">
        <v>4.3</v>
      </c>
      <c r="G12537" s="24">
        <f t="shared" si="195"/>
        <v>471.51</v>
      </c>
    </row>
    <row r="12538" spans="1:7" x14ac:dyDescent="0.25">
      <c r="A12538" t="s">
        <v>311</v>
      </c>
      <c r="B12538" t="s">
        <v>314</v>
      </c>
      <c r="C12538" t="s">
        <v>370</v>
      </c>
      <c r="D12538" s="34">
        <v>46174</v>
      </c>
      <c r="E12538">
        <v>467.21</v>
      </c>
      <c r="F12538" s="24">
        <v>4.3</v>
      </c>
      <c r="G12538" s="24">
        <f t="shared" si="195"/>
        <v>471.51</v>
      </c>
    </row>
    <row r="12539" spans="1:7" x14ac:dyDescent="0.25">
      <c r="A12539" t="s">
        <v>311</v>
      </c>
      <c r="B12539" t="s">
        <v>314</v>
      </c>
      <c r="C12539" t="s">
        <v>371</v>
      </c>
      <c r="D12539" s="34">
        <v>46174</v>
      </c>
      <c r="E12539">
        <v>467.21</v>
      </c>
      <c r="F12539" s="24">
        <v>4.3</v>
      </c>
      <c r="G12539" s="24">
        <f t="shared" si="195"/>
        <v>471.51</v>
      </c>
    </row>
    <row r="12540" spans="1:7" x14ac:dyDescent="0.25">
      <c r="A12540" t="s">
        <v>311</v>
      </c>
      <c r="B12540" t="s">
        <v>314</v>
      </c>
      <c r="C12540" t="s">
        <v>372</v>
      </c>
      <c r="D12540" s="34">
        <v>46174</v>
      </c>
      <c r="E12540">
        <v>467.21</v>
      </c>
      <c r="F12540" s="24">
        <v>4.3</v>
      </c>
      <c r="G12540" s="24">
        <f t="shared" si="195"/>
        <v>471.51</v>
      </c>
    </row>
    <row r="12541" spans="1:7" x14ac:dyDescent="0.25">
      <c r="A12541" t="s">
        <v>311</v>
      </c>
      <c r="B12541" t="s">
        <v>314</v>
      </c>
      <c r="C12541" t="s">
        <v>373</v>
      </c>
      <c r="D12541" s="34">
        <v>46174</v>
      </c>
      <c r="E12541">
        <v>467.21</v>
      </c>
      <c r="F12541" s="24">
        <v>4.3</v>
      </c>
      <c r="G12541" s="24">
        <f t="shared" si="195"/>
        <v>471.51</v>
      </c>
    </row>
    <row r="12542" spans="1:7" x14ac:dyDescent="0.25">
      <c r="A12542" t="s">
        <v>311</v>
      </c>
      <c r="B12542" t="s">
        <v>314</v>
      </c>
      <c r="C12542" t="s">
        <v>374</v>
      </c>
      <c r="D12542" s="34">
        <v>46174</v>
      </c>
      <c r="E12542">
        <v>465.69</v>
      </c>
      <c r="F12542" s="24">
        <v>4.29</v>
      </c>
      <c r="G12542" s="24">
        <f t="shared" si="195"/>
        <v>469.98</v>
      </c>
    </row>
    <row r="12543" spans="1:7" x14ac:dyDescent="0.25">
      <c r="A12543" t="s">
        <v>311</v>
      </c>
      <c r="B12543" t="s">
        <v>314</v>
      </c>
      <c r="C12543" t="s">
        <v>375</v>
      </c>
      <c r="D12543" s="34">
        <v>46174</v>
      </c>
      <c r="E12543">
        <v>467.21</v>
      </c>
      <c r="F12543" s="24">
        <v>4.3</v>
      </c>
      <c r="G12543" s="24">
        <f t="shared" si="195"/>
        <v>471.51</v>
      </c>
    </row>
    <row r="12544" spans="1:7" x14ac:dyDescent="0.25">
      <c r="A12544" t="s">
        <v>311</v>
      </c>
      <c r="B12544" t="s">
        <v>314</v>
      </c>
      <c r="C12544" t="s">
        <v>376</v>
      </c>
      <c r="D12544" s="34">
        <v>46174</v>
      </c>
      <c r="E12544">
        <v>467.21</v>
      </c>
      <c r="F12544" s="24">
        <v>4.3</v>
      </c>
      <c r="G12544" s="24">
        <f t="shared" si="195"/>
        <v>471.51</v>
      </c>
    </row>
    <row r="12545" spans="1:7" x14ac:dyDescent="0.25">
      <c r="A12545" t="s">
        <v>311</v>
      </c>
      <c r="B12545" t="s">
        <v>314</v>
      </c>
      <c r="C12545" t="s">
        <v>377</v>
      </c>
      <c r="D12545" s="34">
        <v>46174</v>
      </c>
      <c r="E12545">
        <v>467.21</v>
      </c>
      <c r="F12545" s="24">
        <v>4.3</v>
      </c>
      <c r="G12545" s="24">
        <f t="shared" si="195"/>
        <v>471.51</v>
      </c>
    </row>
    <row r="12546" spans="1:7" x14ac:dyDescent="0.25">
      <c r="A12546" t="s">
        <v>311</v>
      </c>
      <c r="B12546" t="s">
        <v>314</v>
      </c>
      <c r="C12546" t="s">
        <v>378</v>
      </c>
      <c r="D12546" s="34">
        <v>46174</v>
      </c>
      <c r="E12546">
        <v>467.21</v>
      </c>
      <c r="F12546" s="24">
        <v>4.3</v>
      </c>
      <c r="G12546" s="24">
        <f t="shared" si="195"/>
        <v>471.51</v>
      </c>
    </row>
    <row r="12547" spans="1:7" x14ac:dyDescent="0.25">
      <c r="A12547" t="s">
        <v>311</v>
      </c>
      <c r="B12547" t="s">
        <v>314</v>
      </c>
      <c r="C12547" t="s">
        <v>379</v>
      </c>
      <c r="D12547" s="34">
        <v>46174</v>
      </c>
      <c r="E12547">
        <v>465.69</v>
      </c>
      <c r="F12547" s="24">
        <v>4.29</v>
      </c>
      <c r="G12547" s="24">
        <f t="shared" ref="G12547:G12610" si="196">SUM(E12547:F12547)</f>
        <v>469.98</v>
      </c>
    </row>
    <row r="12548" spans="1:7" x14ac:dyDescent="0.25">
      <c r="A12548" t="s">
        <v>311</v>
      </c>
      <c r="B12548" t="s">
        <v>314</v>
      </c>
      <c r="C12548" t="s">
        <v>380</v>
      </c>
      <c r="D12548" s="34">
        <v>46174</v>
      </c>
      <c r="E12548">
        <v>465.69</v>
      </c>
      <c r="F12548" s="24">
        <v>4.29</v>
      </c>
      <c r="G12548" s="24">
        <f t="shared" si="196"/>
        <v>469.98</v>
      </c>
    </row>
    <row r="12549" spans="1:7" x14ac:dyDescent="0.25">
      <c r="A12549" t="s">
        <v>311</v>
      </c>
      <c r="B12549" t="s">
        <v>314</v>
      </c>
      <c r="C12549" t="s">
        <v>381</v>
      </c>
      <c r="D12549" s="34">
        <v>46174</v>
      </c>
      <c r="E12549">
        <v>465.69</v>
      </c>
      <c r="F12549" s="24">
        <v>4.29</v>
      </c>
      <c r="G12549" s="24">
        <f t="shared" si="196"/>
        <v>469.98</v>
      </c>
    </row>
    <row r="12550" spans="1:7" x14ac:dyDescent="0.25">
      <c r="A12550" t="s">
        <v>311</v>
      </c>
      <c r="B12550" t="s">
        <v>314</v>
      </c>
      <c r="C12550" t="s">
        <v>382</v>
      </c>
      <c r="D12550" s="34">
        <v>46174</v>
      </c>
      <c r="E12550">
        <v>465.69</v>
      </c>
      <c r="F12550" s="24">
        <v>4.29</v>
      </c>
      <c r="G12550" s="24">
        <f t="shared" si="196"/>
        <v>469.98</v>
      </c>
    </row>
    <row r="12551" spans="1:7" x14ac:dyDescent="0.25">
      <c r="A12551" t="s">
        <v>311</v>
      </c>
      <c r="B12551" t="s">
        <v>314</v>
      </c>
      <c r="C12551" t="s">
        <v>383</v>
      </c>
      <c r="D12551" s="34">
        <v>46174</v>
      </c>
      <c r="E12551">
        <v>465.69</v>
      </c>
      <c r="F12551" s="24">
        <v>4.29</v>
      </c>
      <c r="G12551" s="24">
        <f t="shared" si="196"/>
        <v>469.98</v>
      </c>
    </row>
    <row r="12552" spans="1:7" x14ac:dyDescent="0.25">
      <c r="A12552" t="s">
        <v>311</v>
      </c>
      <c r="B12552" t="s">
        <v>314</v>
      </c>
      <c r="C12552" t="s">
        <v>384</v>
      </c>
      <c r="D12552" s="34">
        <v>46174</v>
      </c>
      <c r="E12552">
        <v>465.69</v>
      </c>
      <c r="F12552" s="24">
        <v>4.29</v>
      </c>
      <c r="G12552" s="24">
        <f t="shared" si="196"/>
        <v>469.98</v>
      </c>
    </row>
    <row r="12553" spans="1:7" x14ac:dyDescent="0.25">
      <c r="A12553" t="s">
        <v>311</v>
      </c>
      <c r="B12553" t="s">
        <v>314</v>
      </c>
      <c r="C12553" t="s">
        <v>385</v>
      </c>
      <c r="D12553" s="34">
        <v>46174</v>
      </c>
      <c r="E12553">
        <v>465.69</v>
      </c>
      <c r="F12553" s="24">
        <v>4.29</v>
      </c>
      <c r="G12553" s="24">
        <f t="shared" si="196"/>
        <v>469.98</v>
      </c>
    </row>
    <row r="12554" spans="1:7" x14ac:dyDescent="0.25">
      <c r="A12554" t="s">
        <v>311</v>
      </c>
      <c r="B12554" t="s">
        <v>314</v>
      </c>
      <c r="C12554" t="s">
        <v>386</v>
      </c>
      <c r="D12554" s="34">
        <v>46174</v>
      </c>
      <c r="E12554">
        <v>465.69</v>
      </c>
      <c r="F12554" s="24">
        <v>4.29</v>
      </c>
      <c r="G12554" s="24">
        <f t="shared" si="196"/>
        <v>469.98</v>
      </c>
    </row>
    <row r="12555" spans="1:7" x14ac:dyDescent="0.25">
      <c r="A12555" t="s">
        <v>311</v>
      </c>
      <c r="B12555" t="s">
        <v>314</v>
      </c>
      <c r="C12555" t="s">
        <v>387</v>
      </c>
      <c r="D12555" s="34">
        <v>46174</v>
      </c>
      <c r="E12555">
        <v>465.69</v>
      </c>
      <c r="F12555" s="24">
        <v>4.29</v>
      </c>
      <c r="G12555" s="24">
        <f t="shared" si="196"/>
        <v>469.98</v>
      </c>
    </row>
    <row r="12556" spans="1:7" x14ac:dyDescent="0.25">
      <c r="A12556" t="s">
        <v>311</v>
      </c>
      <c r="B12556" t="s">
        <v>314</v>
      </c>
      <c r="C12556" t="s">
        <v>388</v>
      </c>
      <c r="D12556" s="34">
        <v>46174</v>
      </c>
      <c r="E12556">
        <v>465.69</v>
      </c>
      <c r="F12556" s="24">
        <v>4.29</v>
      </c>
      <c r="G12556" s="24">
        <f t="shared" si="196"/>
        <v>469.98</v>
      </c>
    </row>
    <row r="12557" spans="1:7" x14ac:dyDescent="0.25">
      <c r="A12557" t="s">
        <v>311</v>
      </c>
      <c r="B12557" t="s">
        <v>314</v>
      </c>
      <c r="C12557" t="s">
        <v>389</v>
      </c>
      <c r="D12557" s="34">
        <v>46174</v>
      </c>
      <c r="E12557">
        <v>465.69</v>
      </c>
      <c r="F12557" s="24">
        <v>4.29</v>
      </c>
      <c r="G12557" s="24">
        <f t="shared" si="196"/>
        <v>469.98</v>
      </c>
    </row>
    <row r="12558" spans="1:7" x14ac:dyDescent="0.25">
      <c r="A12558" t="s">
        <v>311</v>
      </c>
      <c r="B12558" t="s">
        <v>314</v>
      </c>
      <c r="C12558" t="s">
        <v>390</v>
      </c>
      <c r="D12558" s="34">
        <v>46174</v>
      </c>
      <c r="E12558">
        <v>465.69</v>
      </c>
      <c r="F12558" s="24">
        <v>4.29</v>
      </c>
      <c r="G12558" s="24">
        <f t="shared" si="196"/>
        <v>469.98</v>
      </c>
    </row>
    <row r="12559" spans="1:7" x14ac:dyDescent="0.25">
      <c r="A12559" t="s">
        <v>311</v>
      </c>
      <c r="B12559" t="s">
        <v>314</v>
      </c>
      <c r="C12559" t="s">
        <v>391</v>
      </c>
      <c r="D12559" s="34">
        <v>46174</v>
      </c>
      <c r="E12559">
        <v>465.69</v>
      </c>
      <c r="F12559" s="24">
        <v>4.29</v>
      </c>
      <c r="G12559" s="24">
        <f t="shared" si="196"/>
        <v>469.98</v>
      </c>
    </row>
    <row r="12560" spans="1:7" x14ac:dyDescent="0.25">
      <c r="A12560" t="s">
        <v>311</v>
      </c>
      <c r="B12560" t="s">
        <v>314</v>
      </c>
      <c r="C12560" t="s">
        <v>392</v>
      </c>
      <c r="D12560" s="34">
        <v>46174</v>
      </c>
      <c r="E12560">
        <v>465.69</v>
      </c>
      <c r="F12560" s="24">
        <v>4.29</v>
      </c>
      <c r="G12560" s="24">
        <f t="shared" si="196"/>
        <v>469.98</v>
      </c>
    </row>
    <row r="12561" spans="1:7" x14ac:dyDescent="0.25">
      <c r="A12561" t="s">
        <v>311</v>
      </c>
      <c r="B12561" t="s">
        <v>314</v>
      </c>
      <c r="C12561" t="s">
        <v>393</v>
      </c>
      <c r="D12561" s="34">
        <v>46174</v>
      </c>
      <c r="E12561">
        <v>465.69</v>
      </c>
      <c r="F12561" s="24">
        <v>4.29</v>
      </c>
      <c r="G12561" s="24">
        <f t="shared" si="196"/>
        <v>469.98</v>
      </c>
    </row>
    <row r="12562" spans="1:7" x14ac:dyDescent="0.25">
      <c r="A12562" t="s">
        <v>311</v>
      </c>
      <c r="B12562" t="s">
        <v>314</v>
      </c>
      <c r="C12562" t="s">
        <v>394</v>
      </c>
      <c r="D12562" s="34">
        <v>46174</v>
      </c>
      <c r="E12562">
        <v>465.69</v>
      </c>
      <c r="F12562" s="24">
        <v>4.29</v>
      </c>
      <c r="G12562" s="24">
        <f t="shared" si="196"/>
        <v>469.98</v>
      </c>
    </row>
    <row r="12563" spans="1:7" x14ac:dyDescent="0.25">
      <c r="A12563" t="s">
        <v>311</v>
      </c>
      <c r="B12563" t="s">
        <v>314</v>
      </c>
      <c r="C12563" t="s">
        <v>395</v>
      </c>
      <c r="D12563" s="34">
        <v>46174</v>
      </c>
      <c r="E12563">
        <v>465.69</v>
      </c>
      <c r="F12563" s="24">
        <v>4.29</v>
      </c>
      <c r="G12563" s="24">
        <f t="shared" si="196"/>
        <v>469.98</v>
      </c>
    </row>
    <row r="12564" spans="1:7" x14ac:dyDescent="0.25">
      <c r="A12564" t="s">
        <v>311</v>
      </c>
      <c r="B12564" t="s">
        <v>314</v>
      </c>
      <c r="C12564" t="s">
        <v>396</v>
      </c>
      <c r="D12564" s="34">
        <v>46174</v>
      </c>
      <c r="E12564">
        <v>465.69</v>
      </c>
      <c r="F12564" s="24">
        <v>4.29</v>
      </c>
      <c r="G12564" s="24">
        <f t="shared" si="196"/>
        <v>469.98</v>
      </c>
    </row>
    <row r="12565" spans="1:7" x14ac:dyDescent="0.25">
      <c r="A12565" t="s">
        <v>311</v>
      </c>
      <c r="B12565" t="s">
        <v>314</v>
      </c>
      <c r="C12565" t="s">
        <v>397</v>
      </c>
      <c r="D12565" s="34">
        <v>46174</v>
      </c>
      <c r="E12565">
        <v>465.69</v>
      </c>
      <c r="F12565" s="24">
        <v>4.29</v>
      </c>
      <c r="G12565" s="24">
        <f t="shared" si="196"/>
        <v>469.98</v>
      </c>
    </row>
    <row r="12566" spans="1:7" x14ac:dyDescent="0.25">
      <c r="A12566" t="s">
        <v>311</v>
      </c>
      <c r="B12566" t="s">
        <v>314</v>
      </c>
      <c r="C12566" t="s">
        <v>398</v>
      </c>
      <c r="D12566" s="34">
        <v>46174</v>
      </c>
      <c r="E12566">
        <v>465.69</v>
      </c>
      <c r="F12566" s="24">
        <v>4.29</v>
      </c>
      <c r="G12566" s="24">
        <f t="shared" si="196"/>
        <v>469.98</v>
      </c>
    </row>
    <row r="12567" spans="1:7" x14ac:dyDescent="0.25">
      <c r="A12567" t="s">
        <v>311</v>
      </c>
      <c r="B12567" t="s">
        <v>314</v>
      </c>
      <c r="C12567" t="s">
        <v>399</v>
      </c>
      <c r="D12567" s="34">
        <v>46174</v>
      </c>
      <c r="E12567">
        <v>465.69</v>
      </c>
      <c r="F12567" s="24">
        <v>4.29</v>
      </c>
      <c r="G12567" s="24">
        <f t="shared" si="196"/>
        <v>469.98</v>
      </c>
    </row>
    <row r="12568" spans="1:7" x14ac:dyDescent="0.25">
      <c r="A12568" t="s">
        <v>311</v>
      </c>
      <c r="B12568" t="s">
        <v>314</v>
      </c>
      <c r="C12568" t="s">
        <v>400</v>
      </c>
      <c r="D12568" s="34">
        <v>46174</v>
      </c>
      <c r="E12568">
        <v>465.69</v>
      </c>
      <c r="F12568" s="24">
        <v>4.29</v>
      </c>
      <c r="G12568" s="24">
        <f t="shared" si="196"/>
        <v>469.98</v>
      </c>
    </row>
    <row r="12569" spans="1:7" x14ac:dyDescent="0.25">
      <c r="A12569" t="s">
        <v>311</v>
      </c>
      <c r="B12569" t="s">
        <v>314</v>
      </c>
      <c r="C12569" t="s">
        <v>401</v>
      </c>
      <c r="D12569" s="34">
        <v>46174</v>
      </c>
      <c r="E12569">
        <v>465.69</v>
      </c>
      <c r="F12569" s="24">
        <v>4.29</v>
      </c>
      <c r="G12569" s="24">
        <f t="shared" si="196"/>
        <v>469.98</v>
      </c>
    </row>
    <row r="12570" spans="1:7" x14ac:dyDescent="0.25">
      <c r="A12570" t="s">
        <v>311</v>
      </c>
      <c r="B12570" t="s">
        <v>314</v>
      </c>
      <c r="C12570" t="s">
        <v>402</v>
      </c>
      <c r="D12570" s="34">
        <v>46174</v>
      </c>
      <c r="E12570">
        <v>465.69</v>
      </c>
      <c r="F12570" s="24">
        <v>4.29</v>
      </c>
      <c r="G12570" s="24">
        <f t="shared" si="196"/>
        <v>469.98</v>
      </c>
    </row>
    <row r="12571" spans="1:7" x14ac:dyDescent="0.25">
      <c r="A12571" t="s">
        <v>311</v>
      </c>
      <c r="B12571" t="s">
        <v>314</v>
      </c>
      <c r="C12571" t="s">
        <v>403</v>
      </c>
      <c r="D12571" s="34">
        <v>46174</v>
      </c>
      <c r="E12571">
        <v>465.69</v>
      </c>
      <c r="F12571" s="24">
        <v>4.29</v>
      </c>
      <c r="G12571" s="24">
        <f t="shared" si="196"/>
        <v>469.98</v>
      </c>
    </row>
    <row r="12572" spans="1:7" x14ac:dyDescent="0.25">
      <c r="A12572" t="s">
        <v>311</v>
      </c>
      <c r="B12572" t="s">
        <v>314</v>
      </c>
      <c r="C12572" t="s">
        <v>404</v>
      </c>
      <c r="D12572" s="34">
        <v>46174</v>
      </c>
      <c r="E12572">
        <v>465.69</v>
      </c>
      <c r="F12572" s="24">
        <v>4.29</v>
      </c>
      <c r="G12572" s="24">
        <f t="shared" si="196"/>
        <v>469.98</v>
      </c>
    </row>
    <row r="12573" spans="1:7" x14ac:dyDescent="0.25">
      <c r="A12573" t="s">
        <v>311</v>
      </c>
      <c r="B12573" t="s">
        <v>314</v>
      </c>
      <c r="C12573" t="s">
        <v>405</v>
      </c>
      <c r="D12573" s="34">
        <v>46174</v>
      </c>
      <c r="E12573">
        <v>465.69</v>
      </c>
      <c r="F12573" s="24">
        <v>4.29</v>
      </c>
      <c r="G12573" s="24">
        <f t="shared" si="196"/>
        <v>469.98</v>
      </c>
    </row>
    <row r="12574" spans="1:7" x14ac:dyDescent="0.25">
      <c r="A12574" t="s">
        <v>311</v>
      </c>
      <c r="B12574" t="s">
        <v>314</v>
      </c>
      <c r="C12574" t="s">
        <v>406</v>
      </c>
      <c r="D12574" s="34">
        <v>46174</v>
      </c>
      <c r="E12574">
        <v>465.69</v>
      </c>
      <c r="F12574" s="24">
        <v>4.29</v>
      </c>
      <c r="G12574" s="24">
        <f t="shared" si="196"/>
        <v>469.98</v>
      </c>
    </row>
    <row r="12575" spans="1:7" x14ac:dyDescent="0.25">
      <c r="A12575" t="s">
        <v>311</v>
      </c>
      <c r="B12575" t="s">
        <v>314</v>
      </c>
      <c r="C12575" t="s">
        <v>407</v>
      </c>
      <c r="D12575" s="34">
        <v>46174</v>
      </c>
      <c r="E12575">
        <v>465.69</v>
      </c>
      <c r="F12575" s="24">
        <v>4.29</v>
      </c>
      <c r="G12575" s="24">
        <f t="shared" si="196"/>
        <v>469.98</v>
      </c>
    </row>
    <row r="12576" spans="1:7" x14ac:dyDescent="0.25">
      <c r="A12576" t="s">
        <v>311</v>
      </c>
      <c r="B12576" t="s">
        <v>314</v>
      </c>
      <c r="C12576" t="s">
        <v>408</v>
      </c>
      <c r="D12576" s="34">
        <v>46174</v>
      </c>
      <c r="E12576">
        <v>465.69</v>
      </c>
      <c r="F12576" s="24">
        <v>4.29</v>
      </c>
      <c r="G12576" s="24">
        <f t="shared" si="196"/>
        <v>469.98</v>
      </c>
    </row>
    <row r="12577" spans="1:7" x14ac:dyDescent="0.25">
      <c r="A12577" t="s">
        <v>311</v>
      </c>
      <c r="B12577" t="s">
        <v>314</v>
      </c>
      <c r="C12577" t="s">
        <v>409</v>
      </c>
      <c r="D12577" s="34">
        <v>46174</v>
      </c>
      <c r="E12577">
        <v>465.69</v>
      </c>
      <c r="F12577" s="24">
        <v>4.29</v>
      </c>
      <c r="G12577" s="24">
        <f t="shared" si="196"/>
        <v>469.98</v>
      </c>
    </row>
    <row r="12578" spans="1:7" x14ac:dyDescent="0.25">
      <c r="A12578" t="s">
        <v>311</v>
      </c>
      <c r="B12578" t="s">
        <v>314</v>
      </c>
      <c r="C12578" t="s">
        <v>410</v>
      </c>
      <c r="D12578" s="34">
        <v>46174</v>
      </c>
      <c r="E12578">
        <v>465.69</v>
      </c>
      <c r="F12578" s="24">
        <v>4.29</v>
      </c>
      <c r="G12578" s="24">
        <f t="shared" si="196"/>
        <v>469.98</v>
      </c>
    </row>
    <row r="12579" spans="1:7" x14ac:dyDescent="0.25">
      <c r="A12579" t="s">
        <v>311</v>
      </c>
      <c r="B12579" t="s">
        <v>314</v>
      </c>
      <c r="C12579" t="s">
        <v>411</v>
      </c>
      <c r="D12579" s="34">
        <v>46174</v>
      </c>
      <c r="E12579">
        <v>465.69</v>
      </c>
      <c r="F12579" s="24">
        <v>4.29</v>
      </c>
      <c r="G12579" s="24">
        <f t="shared" si="196"/>
        <v>469.98</v>
      </c>
    </row>
    <row r="12580" spans="1:7" x14ac:dyDescent="0.25">
      <c r="A12580" t="s">
        <v>311</v>
      </c>
      <c r="B12580" t="s">
        <v>314</v>
      </c>
      <c r="C12580" t="s">
        <v>412</v>
      </c>
      <c r="D12580" s="34">
        <v>46174</v>
      </c>
      <c r="E12580">
        <v>465.69</v>
      </c>
      <c r="F12580" s="24">
        <v>4.29</v>
      </c>
      <c r="G12580" s="24">
        <f t="shared" si="196"/>
        <v>469.98</v>
      </c>
    </row>
    <row r="12581" spans="1:7" x14ac:dyDescent="0.25">
      <c r="A12581" t="s">
        <v>311</v>
      </c>
      <c r="B12581" t="s">
        <v>314</v>
      </c>
      <c r="C12581" t="s">
        <v>413</v>
      </c>
      <c r="D12581" s="34">
        <v>46174</v>
      </c>
      <c r="E12581">
        <v>465.69</v>
      </c>
      <c r="F12581" s="24">
        <v>4.29</v>
      </c>
      <c r="G12581" s="24">
        <f t="shared" si="196"/>
        <v>469.98</v>
      </c>
    </row>
    <row r="12582" spans="1:7" x14ac:dyDescent="0.25">
      <c r="A12582" t="s">
        <v>311</v>
      </c>
      <c r="B12582" t="s">
        <v>314</v>
      </c>
      <c r="C12582" t="s">
        <v>414</v>
      </c>
      <c r="D12582" s="34">
        <v>46174</v>
      </c>
      <c r="E12582">
        <v>465.69</v>
      </c>
      <c r="F12582" s="24">
        <v>4.29</v>
      </c>
      <c r="G12582" s="24">
        <f t="shared" si="196"/>
        <v>469.98</v>
      </c>
    </row>
    <row r="12583" spans="1:7" x14ac:dyDescent="0.25">
      <c r="A12583" t="s">
        <v>311</v>
      </c>
      <c r="B12583" t="s">
        <v>314</v>
      </c>
      <c r="C12583" t="s">
        <v>415</v>
      </c>
      <c r="D12583" s="34">
        <v>46174</v>
      </c>
      <c r="E12583">
        <v>465.69</v>
      </c>
      <c r="F12583" s="24">
        <v>4.29</v>
      </c>
      <c r="G12583" s="24">
        <f t="shared" si="196"/>
        <v>469.98</v>
      </c>
    </row>
    <row r="12584" spans="1:7" x14ac:dyDescent="0.25">
      <c r="A12584" t="s">
        <v>311</v>
      </c>
      <c r="B12584" t="s">
        <v>314</v>
      </c>
      <c r="C12584" t="s">
        <v>416</v>
      </c>
      <c r="D12584" s="34">
        <v>46174</v>
      </c>
      <c r="E12584">
        <v>465.69</v>
      </c>
      <c r="F12584" s="24">
        <v>4.29</v>
      </c>
      <c r="G12584" s="24">
        <f t="shared" si="196"/>
        <v>469.98</v>
      </c>
    </row>
    <row r="12585" spans="1:7" x14ac:dyDescent="0.25">
      <c r="A12585" t="s">
        <v>311</v>
      </c>
      <c r="B12585" t="s">
        <v>314</v>
      </c>
      <c r="C12585" t="s">
        <v>417</v>
      </c>
      <c r="D12585" s="34">
        <v>46174</v>
      </c>
      <c r="E12585">
        <v>465.69</v>
      </c>
      <c r="F12585" s="24">
        <v>4.29</v>
      </c>
      <c r="G12585" s="24">
        <f t="shared" si="196"/>
        <v>469.98</v>
      </c>
    </row>
    <row r="12586" spans="1:7" x14ac:dyDescent="0.25">
      <c r="A12586" t="s">
        <v>311</v>
      </c>
      <c r="B12586" t="s">
        <v>314</v>
      </c>
      <c r="C12586" t="s">
        <v>418</v>
      </c>
      <c r="D12586" s="34">
        <v>46174</v>
      </c>
      <c r="E12586">
        <v>465.69</v>
      </c>
      <c r="F12586" s="24">
        <v>4.29</v>
      </c>
      <c r="G12586" s="24">
        <f t="shared" si="196"/>
        <v>469.98</v>
      </c>
    </row>
    <row r="12587" spans="1:7" x14ac:dyDescent="0.25">
      <c r="A12587" t="s">
        <v>311</v>
      </c>
      <c r="B12587" t="s">
        <v>314</v>
      </c>
      <c r="C12587" t="s">
        <v>419</v>
      </c>
      <c r="D12587" s="34">
        <v>46174</v>
      </c>
      <c r="E12587">
        <v>465.69</v>
      </c>
      <c r="F12587" s="24">
        <v>4.29</v>
      </c>
      <c r="G12587" s="24">
        <f t="shared" si="196"/>
        <v>469.98</v>
      </c>
    </row>
    <row r="12588" spans="1:7" x14ac:dyDescent="0.25">
      <c r="A12588" t="s">
        <v>311</v>
      </c>
      <c r="B12588" t="s">
        <v>314</v>
      </c>
      <c r="C12588" t="s">
        <v>420</v>
      </c>
      <c r="D12588" s="34">
        <v>46174</v>
      </c>
      <c r="E12588">
        <v>465.69</v>
      </c>
      <c r="F12588" s="24">
        <v>4.29</v>
      </c>
      <c r="G12588" s="24">
        <f t="shared" si="196"/>
        <v>469.98</v>
      </c>
    </row>
    <row r="12589" spans="1:7" x14ac:dyDescent="0.25">
      <c r="A12589" t="s">
        <v>311</v>
      </c>
      <c r="B12589" t="s">
        <v>314</v>
      </c>
      <c r="C12589" t="s">
        <v>421</v>
      </c>
      <c r="D12589" s="34">
        <v>46174</v>
      </c>
      <c r="E12589">
        <v>465.69</v>
      </c>
      <c r="F12589" s="24">
        <v>4.29</v>
      </c>
      <c r="G12589" s="24">
        <f t="shared" si="196"/>
        <v>469.98</v>
      </c>
    </row>
    <row r="12590" spans="1:7" x14ac:dyDescent="0.25">
      <c r="A12590" t="s">
        <v>311</v>
      </c>
      <c r="B12590" t="s">
        <v>314</v>
      </c>
      <c r="C12590" t="s">
        <v>422</v>
      </c>
      <c r="D12590" s="34">
        <v>46174</v>
      </c>
      <c r="E12590">
        <v>465.69</v>
      </c>
      <c r="F12590" s="24">
        <v>4.29</v>
      </c>
      <c r="G12590" s="24">
        <f t="shared" si="196"/>
        <v>469.98</v>
      </c>
    </row>
    <row r="12591" spans="1:7" x14ac:dyDescent="0.25">
      <c r="A12591" t="s">
        <v>311</v>
      </c>
      <c r="B12591" t="s">
        <v>314</v>
      </c>
      <c r="C12591" t="s">
        <v>423</v>
      </c>
      <c r="D12591" s="34">
        <v>46174</v>
      </c>
      <c r="E12591">
        <v>465.69</v>
      </c>
      <c r="F12591" s="24">
        <v>4.29</v>
      </c>
      <c r="G12591" s="24">
        <f t="shared" si="196"/>
        <v>469.98</v>
      </c>
    </row>
    <row r="12592" spans="1:7" x14ac:dyDescent="0.25">
      <c r="A12592" t="s">
        <v>311</v>
      </c>
      <c r="B12592" t="s">
        <v>314</v>
      </c>
      <c r="C12592" t="s">
        <v>424</v>
      </c>
      <c r="D12592" s="34">
        <v>46174</v>
      </c>
      <c r="E12592">
        <v>465.69</v>
      </c>
      <c r="F12592" s="24">
        <v>4.29</v>
      </c>
      <c r="G12592" s="24">
        <f t="shared" si="196"/>
        <v>469.98</v>
      </c>
    </row>
    <row r="12593" spans="1:7" x14ac:dyDescent="0.25">
      <c r="A12593" t="s">
        <v>311</v>
      </c>
      <c r="B12593" t="s">
        <v>314</v>
      </c>
      <c r="C12593" t="s">
        <v>425</v>
      </c>
      <c r="D12593" s="34">
        <v>46174</v>
      </c>
      <c r="E12593">
        <v>465.69</v>
      </c>
      <c r="F12593" s="24">
        <v>4.29</v>
      </c>
      <c r="G12593" s="24">
        <f t="shared" si="196"/>
        <v>469.98</v>
      </c>
    </row>
    <row r="12594" spans="1:7" x14ac:dyDescent="0.25">
      <c r="A12594" t="s">
        <v>311</v>
      </c>
      <c r="B12594" t="s">
        <v>314</v>
      </c>
      <c r="C12594" t="s">
        <v>426</v>
      </c>
      <c r="D12594" s="34">
        <v>46174</v>
      </c>
      <c r="E12594">
        <v>467.21</v>
      </c>
      <c r="F12594" s="24">
        <v>4.3</v>
      </c>
      <c r="G12594" s="24">
        <f t="shared" si="196"/>
        <v>471.51</v>
      </c>
    </row>
    <row r="12595" spans="1:7" x14ac:dyDescent="0.25">
      <c r="A12595" t="s">
        <v>311</v>
      </c>
      <c r="B12595" t="s">
        <v>314</v>
      </c>
      <c r="C12595" t="s">
        <v>427</v>
      </c>
      <c r="D12595" s="34">
        <v>46174</v>
      </c>
      <c r="E12595">
        <v>465.69</v>
      </c>
      <c r="F12595" s="24">
        <v>4.29</v>
      </c>
      <c r="G12595" s="24">
        <f t="shared" si="196"/>
        <v>469.98</v>
      </c>
    </row>
    <row r="12596" spans="1:7" x14ac:dyDescent="0.25">
      <c r="A12596" t="s">
        <v>311</v>
      </c>
      <c r="B12596" t="s">
        <v>314</v>
      </c>
      <c r="C12596" t="s">
        <v>428</v>
      </c>
      <c r="D12596" s="34">
        <v>46174</v>
      </c>
      <c r="E12596">
        <v>465.69</v>
      </c>
      <c r="F12596" s="24">
        <v>4.29</v>
      </c>
      <c r="G12596" s="24">
        <f t="shared" si="196"/>
        <v>469.98</v>
      </c>
    </row>
    <row r="12597" spans="1:7" x14ac:dyDescent="0.25">
      <c r="A12597" t="s">
        <v>311</v>
      </c>
      <c r="B12597" t="s">
        <v>314</v>
      </c>
      <c r="C12597" t="s">
        <v>429</v>
      </c>
      <c r="D12597" s="34">
        <v>46174</v>
      </c>
      <c r="E12597">
        <v>465.69</v>
      </c>
      <c r="F12597" s="24">
        <v>4.29</v>
      </c>
      <c r="G12597" s="24">
        <f t="shared" si="196"/>
        <v>469.98</v>
      </c>
    </row>
    <row r="12598" spans="1:7" x14ac:dyDescent="0.25">
      <c r="A12598" t="s">
        <v>311</v>
      </c>
      <c r="B12598" t="s">
        <v>314</v>
      </c>
      <c r="C12598" t="s">
        <v>430</v>
      </c>
      <c r="D12598" s="34">
        <v>46174</v>
      </c>
      <c r="E12598">
        <v>467.21</v>
      </c>
      <c r="F12598" s="24">
        <v>4.3</v>
      </c>
      <c r="G12598" s="24">
        <f t="shared" si="196"/>
        <v>471.51</v>
      </c>
    </row>
    <row r="12599" spans="1:7" x14ac:dyDescent="0.25">
      <c r="A12599" t="s">
        <v>311</v>
      </c>
      <c r="B12599" t="s">
        <v>314</v>
      </c>
      <c r="C12599" t="s">
        <v>431</v>
      </c>
      <c r="D12599" s="34">
        <v>46174</v>
      </c>
      <c r="E12599">
        <v>467.21</v>
      </c>
      <c r="F12599" s="24">
        <v>4.3</v>
      </c>
      <c r="G12599" s="24">
        <f t="shared" si="196"/>
        <v>471.51</v>
      </c>
    </row>
    <row r="12600" spans="1:7" x14ac:dyDescent="0.25">
      <c r="A12600" t="s">
        <v>311</v>
      </c>
      <c r="B12600" t="s">
        <v>314</v>
      </c>
      <c r="C12600" t="s">
        <v>432</v>
      </c>
      <c r="D12600" s="34">
        <v>46174</v>
      </c>
      <c r="E12600">
        <v>467.21</v>
      </c>
      <c r="F12600" s="24">
        <v>4.3</v>
      </c>
      <c r="G12600" s="24">
        <f t="shared" si="196"/>
        <v>471.51</v>
      </c>
    </row>
    <row r="12601" spans="1:7" x14ac:dyDescent="0.25">
      <c r="A12601" t="s">
        <v>311</v>
      </c>
      <c r="B12601" t="s">
        <v>314</v>
      </c>
      <c r="C12601" t="s">
        <v>433</v>
      </c>
      <c r="D12601" s="34">
        <v>46174</v>
      </c>
      <c r="E12601">
        <v>467.21</v>
      </c>
      <c r="F12601" s="24">
        <v>4.3</v>
      </c>
      <c r="G12601" s="24">
        <f t="shared" si="196"/>
        <v>471.51</v>
      </c>
    </row>
    <row r="12602" spans="1:7" x14ac:dyDescent="0.25">
      <c r="A12602" t="s">
        <v>311</v>
      </c>
      <c r="B12602" t="s">
        <v>314</v>
      </c>
      <c r="C12602" t="s">
        <v>434</v>
      </c>
      <c r="D12602" s="34">
        <v>46174</v>
      </c>
      <c r="E12602">
        <v>467.21</v>
      </c>
      <c r="F12602" s="24">
        <v>4.3</v>
      </c>
      <c r="G12602" s="24">
        <f t="shared" si="196"/>
        <v>471.51</v>
      </c>
    </row>
    <row r="12603" spans="1:7" x14ac:dyDescent="0.25">
      <c r="A12603" t="s">
        <v>311</v>
      </c>
      <c r="B12603" t="s">
        <v>314</v>
      </c>
      <c r="C12603" t="s">
        <v>435</v>
      </c>
      <c r="D12603" s="34">
        <v>46174</v>
      </c>
      <c r="E12603">
        <v>467.21</v>
      </c>
      <c r="F12603" s="24">
        <v>4.3</v>
      </c>
      <c r="G12603" s="24">
        <f t="shared" si="196"/>
        <v>471.51</v>
      </c>
    </row>
    <row r="12604" spans="1:7" x14ac:dyDescent="0.25">
      <c r="A12604" t="s">
        <v>311</v>
      </c>
      <c r="B12604" t="s">
        <v>314</v>
      </c>
      <c r="C12604" t="s">
        <v>436</v>
      </c>
      <c r="D12604" s="34">
        <v>46174</v>
      </c>
      <c r="E12604">
        <v>467.21</v>
      </c>
      <c r="F12604" s="24">
        <v>4.3</v>
      </c>
      <c r="G12604" s="24">
        <f t="shared" si="196"/>
        <v>471.51</v>
      </c>
    </row>
    <row r="12605" spans="1:7" x14ac:dyDescent="0.25">
      <c r="A12605" t="s">
        <v>311</v>
      </c>
      <c r="B12605" t="s">
        <v>314</v>
      </c>
      <c r="C12605" t="s">
        <v>437</v>
      </c>
      <c r="D12605" s="34">
        <v>46174</v>
      </c>
      <c r="E12605">
        <v>467.21</v>
      </c>
      <c r="F12605" s="24">
        <v>4.3</v>
      </c>
      <c r="G12605" s="24">
        <f t="shared" si="196"/>
        <v>471.51</v>
      </c>
    </row>
    <row r="12606" spans="1:7" x14ac:dyDescent="0.25">
      <c r="A12606" t="s">
        <v>311</v>
      </c>
      <c r="B12606" t="s">
        <v>314</v>
      </c>
      <c r="C12606" t="s">
        <v>438</v>
      </c>
      <c r="D12606" s="34">
        <v>46174</v>
      </c>
      <c r="E12606">
        <v>467.21</v>
      </c>
      <c r="F12606" s="24">
        <v>4.3</v>
      </c>
      <c r="G12606" s="24">
        <f t="shared" si="196"/>
        <v>471.51</v>
      </c>
    </row>
    <row r="12607" spans="1:7" x14ac:dyDescent="0.25">
      <c r="A12607" t="s">
        <v>311</v>
      </c>
      <c r="B12607" t="s">
        <v>314</v>
      </c>
      <c r="C12607" t="s">
        <v>439</v>
      </c>
      <c r="D12607" s="34">
        <v>46174</v>
      </c>
      <c r="E12607">
        <v>467.21</v>
      </c>
      <c r="F12607" s="24">
        <v>4.3</v>
      </c>
      <c r="G12607" s="24">
        <f t="shared" si="196"/>
        <v>471.51</v>
      </c>
    </row>
    <row r="12608" spans="1:7" x14ac:dyDescent="0.25">
      <c r="A12608" t="s">
        <v>311</v>
      </c>
      <c r="B12608" t="s">
        <v>314</v>
      </c>
      <c r="C12608" t="s">
        <v>440</v>
      </c>
      <c r="D12608" s="34">
        <v>46174</v>
      </c>
      <c r="E12608">
        <v>467.21</v>
      </c>
      <c r="F12608" s="24">
        <v>4.3</v>
      </c>
      <c r="G12608" s="24">
        <f t="shared" si="196"/>
        <v>471.51</v>
      </c>
    </row>
    <row r="12609" spans="1:7" x14ac:dyDescent="0.25">
      <c r="A12609" t="s">
        <v>311</v>
      </c>
      <c r="B12609" t="s">
        <v>314</v>
      </c>
      <c r="C12609" t="s">
        <v>441</v>
      </c>
      <c r="D12609" s="34">
        <v>46174</v>
      </c>
      <c r="E12609">
        <v>467.21</v>
      </c>
      <c r="F12609" s="24">
        <v>4.3</v>
      </c>
      <c r="G12609" s="24">
        <f t="shared" si="196"/>
        <v>471.51</v>
      </c>
    </row>
    <row r="12610" spans="1:7" x14ac:dyDescent="0.25">
      <c r="A12610" t="s">
        <v>311</v>
      </c>
      <c r="B12610" t="s">
        <v>314</v>
      </c>
      <c r="C12610" t="s">
        <v>442</v>
      </c>
      <c r="D12610" s="34">
        <v>46174</v>
      </c>
      <c r="E12610">
        <v>467.21</v>
      </c>
      <c r="F12610" s="24">
        <v>4.3</v>
      </c>
      <c r="G12610" s="24">
        <f t="shared" si="196"/>
        <v>471.51</v>
      </c>
    </row>
    <row r="12611" spans="1:7" x14ac:dyDescent="0.25">
      <c r="A12611" t="s">
        <v>311</v>
      </c>
      <c r="B12611" t="s">
        <v>314</v>
      </c>
      <c r="C12611" t="s">
        <v>443</v>
      </c>
      <c r="D12611" s="34">
        <v>46174</v>
      </c>
      <c r="E12611">
        <v>467.21</v>
      </c>
      <c r="F12611" s="24">
        <v>4.3</v>
      </c>
      <c r="G12611" s="24">
        <f t="shared" ref="G12611:G12674" si="197">SUM(E12611:F12611)</f>
        <v>471.51</v>
      </c>
    </row>
    <row r="12612" spans="1:7" x14ac:dyDescent="0.25">
      <c r="A12612" t="s">
        <v>311</v>
      </c>
      <c r="B12612" t="s">
        <v>314</v>
      </c>
      <c r="C12612" t="s">
        <v>444</v>
      </c>
      <c r="D12612" s="34">
        <v>46174</v>
      </c>
      <c r="E12612">
        <v>467.21</v>
      </c>
      <c r="F12612" s="24">
        <v>4.3</v>
      </c>
      <c r="G12612" s="24">
        <f t="shared" si="197"/>
        <v>471.51</v>
      </c>
    </row>
    <row r="12613" spans="1:7" x14ac:dyDescent="0.25">
      <c r="A12613" t="s">
        <v>311</v>
      </c>
      <c r="B12613" t="s">
        <v>314</v>
      </c>
      <c r="C12613" t="s">
        <v>445</v>
      </c>
      <c r="D12613" s="34">
        <v>46174</v>
      </c>
      <c r="E12613">
        <v>467.21</v>
      </c>
      <c r="F12613" s="24">
        <v>4.3</v>
      </c>
      <c r="G12613" s="24">
        <f t="shared" si="197"/>
        <v>471.51</v>
      </c>
    </row>
    <row r="12614" spans="1:7" x14ac:dyDescent="0.25">
      <c r="A12614" t="s">
        <v>311</v>
      </c>
      <c r="B12614" t="s">
        <v>314</v>
      </c>
      <c r="C12614" t="s">
        <v>446</v>
      </c>
      <c r="D12614" s="34">
        <v>46174</v>
      </c>
      <c r="E12614">
        <v>467.21</v>
      </c>
      <c r="F12614" s="24">
        <v>4.3</v>
      </c>
      <c r="G12614" s="24">
        <f t="shared" si="197"/>
        <v>471.51</v>
      </c>
    </row>
    <row r="12615" spans="1:7" x14ac:dyDescent="0.25">
      <c r="A12615" t="s">
        <v>311</v>
      </c>
      <c r="B12615" t="s">
        <v>314</v>
      </c>
      <c r="C12615" t="s">
        <v>447</v>
      </c>
      <c r="D12615" s="34">
        <v>46174</v>
      </c>
      <c r="E12615">
        <v>467.21</v>
      </c>
      <c r="F12615" s="24">
        <v>4.3</v>
      </c>
      <c r="G12615" s="24">
        <f t="shared" si="197"/>
        <v>471.51</v>
      </c>
    </row>
    <row r="12616" spans="1:7" x14ac:dyDescent="0.25">
      <c r="A12616" t="s">
        <v>311</v>
      </c>
      <c r="B12616" t="s">
        <v>314</v>
      </c>
      <c r="C12616" t="s">
        <v>448</v>
      </c>
      <c r="D12616" s="34">
        <v>46174</v>
      </c>
      <c r="E12616">
        <v>467.21</v>
      </c>
      <c r="F12616" s="24">
        <v>4.3</v>
      </c>
      <c r="G12616" s="24">
        <f t="shared" si="197"/>
        <v>471.51</v>
      </c>
    </row>
    <row r="12617" spans="1:7" x14ac:dyDescent="0.25">
      <c r="A12617" t="s">
        <v>311</v>
      </c>
      <c r="B12617" t="s">
        <v>314</v>
      </c>
      <c r="C12617" t="s">
        <v>449</v>
      </c>
      <c r="D12617" s="34">
        <v>46174</v>
      </c>
      <c r="E12617">
        <v>467.21</v>
      </c>
      <c r="F12617" s="24">
        <v>4.3</v>
      </c>
      <c r="G12617" s="24">
        <f t="shared" si="197"/>
        <v>471.51</v>
      </c>
    </row>
    <row r="12618" spans="1:7" x14ac:dyDescent="0.25">
      <c r="A12618" t="s">
        <v>311</v>
      </c>
      <c r="B12618" t="s">
        <v>314</v>
      </c>
      <c r="C12618" t="s">
        <v>450</v>
      </c>
      <c r="D12618" s="34">
        <v>46174</v>
      </c>
      <c r="E12618">
        <v>467.21</v>
      </c>
      <c r="F12618" s="24">
        <v>4.3</v>
      </c>
      <c r="G12618" s="24">
        <f t="shared" si="197"/>
        <v>471.51</v>
      </c>
    </row>
    <row r="12619" spans="1:7" x14ac:dyDescent="0.25">
      <c r="A12619" t="s">
        <v>311</v>
      </c>
      <c r="B12619" t="s">
        <v>314</v>
      </c>
      <c r="C12619" t="s">
        <v>451</v>
      </c>
      <c r="D12619" s="34">
        <v>46174</v>
      </c>
      <c r="E12619">
        <v>467.21</v>
      </c>
      <c r="F12619" s="24">
        <v>4.3</v>
      </c>
      <c r="G12619" s="24">
        <f t="shared" si="197"/>
        <v>471.51</v>
      </c>
    </row>
    <row r="12620" spans="1:7" x14ac:dyDescent="0.25">
      <c r="A12620" t="s">
        <v>311</v>
      </c>
      <c r="B12620" t="s">
        <v>314</v>
      </c>
      <c r="C12620" t="s">
        <v>452</v>
      </c>
      <c r="D12620" s="34">
        <v>46174</v>
      </c>
      <c r="E12620">
        <v>467.21</v>
      </c>
      <c r="F12620" s="24">
        <v>4.3</v>
      </c>
      <c r="G12620" s="24">
        <f t="shared" si="197"/>
        <v>471.51</v>
      </c>
    </row>
    <row r="12621" spans="1:7" x14ac:dyDescent="0.25">
      <c r="A12621" t="s">
        <v>311</v>
      </c>
      <c r="B12621" t="s">
        <v>314</v>
      </c>
      <c r="C12621" t="s">
        <v>453</v>
      </c>
      <c r="D12621" s="34">
        <v>46174</v>
      </c>
      <c r="E12621">
        <v>467.21</v>
      </c>
      <c r="F12621" s="24">
        <v>4.3</v>
      </c>
      <c r="G12621" s="24">
        <f t="shared" si="197"/>
        <v>471.51</v>
      </c>
    </row>
    <row r="12622" spans="1:7" x14ac:dyDescent="0.25">
      <c r="A12622" t="s">
        <v>311</v>
      </c>
      <c r="B12622" t="s">
        <v>314</v>
      </c>
      <c r="C12622" t="s">
        <v>454</v>
      </c>
      <c r="D12622" s="34">
        <v>46174</v>
      </c>
      <c r="E12622">
        <v>467.21</v>
      </c>
      <c r="F12622" s="24">
        <v>4.3</v>
      </c>
      <c r="G12622" s="24">
        <f t="shared" si="197"/>
        <v>471.51</v>
      </c>
    </row>
    <row r="12623" spans="1:7" x14ac:dyDescent="0.25">
      <c r="A12623" t="s">
        <v>311</v>
      </c>
      <c r="B12623" t="s">
        <v>314</v>
      </c>
      <c r="C12623" t="s">
        <v>455</v>
      </c>
      <c r="D12623" s="34">
        <v>46174</v>
      </c>
      <c r="E12623">
        <v>467.21</v>
      </c>
      <c r="F12623" s="24">
        <v>4.3</v>
      </c>
      <c r="G12623" s="24">
        <f t="shared" si="197"/>
        <v>471.51</v>
      </c>
    </row>
    <row r="12624" spans="1:7" x14ac:dyDescent="0.25">
      <c r="A12624" t="s">
        <v>311</v>
      </c>
      <c r="B12624" t="s">
        <v>314</v>
      </c>
      <c r="C12624" t="s">
        <v>456</v>
      </c>
      <c r="D12624" s="34">
        <v>46174</v>
      </c>
      <c r="E12624">
        <v>467.21</v>
      </c>
      <c r="F12624" s="24">
        <v>4.3</v>
      </c>
      <c r="G12624" s="24">
        <f t="shared" si="197"/>
        <v>471.51</v>
      </c>
    </row>
    <row r="12625" spans="1:7" x14ac:dyDescent="0.25">
      <c r="A12625" t="s">
        <v>311</v>
      </c>
      <c r="B12625" t="s">
        <v>314</v>
      </c>
      <c r="C12625" t="s">
        <v>457</v>
      </c>
      <c r="D12625" s="34">
        <v>46174</v>
      </c>
      <c r="E12625">
        <v>467.21</v>
      </c>
      <c r="F12625" s="24">
        <v>4.3</v>
      </c>
      <c r="G12625" s="24">
        <f t="shared" si="197"/>
        <v>471.51</v>
      </c>
    </row>
    <row r="12626" spans="1:7" x14ac:dyDescent="0.25">
      <c r="A12626" t="s">
        <v>311</v>
      </c>
      <c r="B12626" t="s">
        <v>314</v>
      </c>
      <c r="C12626" t="s">
        <v>458</v>
      </c>
      <c r="D12626" s="34">
        <v>46174</v>
      </c>
      <c r="E12626">
        <v>467.21</v>
      </c>
      <c r="F12626" s="24">
        <v>4.3</v>
      </c>
      <c r="G12626" s="24">
        <f t="shared" si="197"/>
        <v>471.51</v>
      </c>
    </row>
    <row r="12627" spans="1:7" x14ac:dyDescent="0.25">
      <c r="A12627" t="s">
        <v>311</v>
      </c>
      <c r="B12627" t="s">
        <v>314</v>
      </c>
      <c r="C12627" t="s">
        <v>459</v>
      </c>
      <c r="D12627" s="34">
        <v>46174</v>
      </c>
      <c r="E12627">
        <v>467.21</v>
      </c>
      <c r="F12627" s="24">
        <v>4.3</v>
      </c>
      <c r="G12627" s="24">
        <f t="shared" si="197"/>
        <v>471.51</v>
      </c>
    </row>
    <row r="12628" spans="1:7" x14ac:dyDescent="0.25">
      <c r="A12628" t="s">
        <v>311</v>
      </c>
      <c r="B12628" t="s">
        <v>314</v>
      </c>
      <c r="C12628" t="s">
        <v>460</v>
      </c>
      <c r="D12628" s="34">
        <v>46174</v>
      </c>
      <c r="E12628">
        <v>467.21</v>
      </c>
      <c r="F12628" s="24">
        <v>4.3</v>
      </c>
      <c r="G12628" s="24">
        <f t="shared" si="197"/>
        <v>471.51</v>
      </c>
    </row>
    <row r="12629" spans="1:7" x14ac:dyDescent="0.25">
      <c r="A12629" t="s">
        <v>311</v>
      </c>
      <c r="B12629" t="s">
        <v>314</v>
      </c>
      <c r="C12629" t="s">
        <v>461</v>
      </c>
      <c r="D12629" s="34">
        <v>46174</v>
      </c>
      <c r="E12629">
        <v>467.21</v>
      </c>
      <c r="F12629" s="24">
        <v>4.3</v>
      </c>
      <c r="G12629" s="24">
        <f t="shared" si="197"/>
        <v>471.51</v>
      </c>
    </row>
    <row r="12630" spans="1:7" x14ac:dyDescent="0.25">
      <c r="A12630" t="s">
        <v>311</v>
      </c>
      <c r="B12630" t="s">
        <v>314</v>
      </c>
      <c r="C12630" t="s">
        <v>462</v>
      </c>
      <c r="D12630" s="34">
        <v>46174</v>
      </c>
      <c r="E12630">
        <v>467.21</v>
      </c>
      <c r="F12630" s="24">
        <v>4.3</v>
      </c>
      <c r="G12630" s="24">
        <f t="shared" si="197"/>
        <v>471.51</v>
      </c>
    </row>
    <row r="12631" spans="1:7" x14ac:dyDescent="0.25">
      <c r="A12631" t="s">
        <v>311</v>
      </c>
      <c r="B12631" t="s">
        <v>314</v>
      </c>
      <c r="C12631" t="s">
        <v>463</v>
      </c>
      <c r="D12631" s="34">
        <v>46174</v>
      </c>
      <c r="E12631">
        <v>467.21</v>
      </c>
      <c r="F12631" s="24">
        <v>4.3</v>
      </c>
      <c r="G12631" s="24">
        <f t="shared" si="197"/>
        <v>471.51</v>
      </c>
    </row>
    <row r="12632" spans="1:7" x14ac:dyDescent="0.25">
      <c r="A12632" t="s">
        <v>311</v>
      </c>
      <c r="B12632" t="s">
        <v>314</v>
      </c>
      <c r="C12632" t="s">
        <v>464</v>
      </c>
      <c r="D12632" s="34">
        <v>46174</v>
      </c>
      <c r="E12632">
        <v>467.21</v>
      </c>
      <c r="F12632" s="24">
        <v>4.3</v>
      </c>
      <c r="G12632" s="24">
        <f t="shared" si="197"/>
        <v>471.51</v>
      </c>
    </row>
    <row r="12633" spans="1:7" x14ac:dyDescent="0.25">
      <c r="A12633" t="s">
        <v>311</v>
      </c>
      <c r="B12633" t="s">
        <v>314</v>
      </c>
      <c r="C12633" t="s">
        <v>465</v>
      </c>
      <c r="D12633" s="34">
        <v>46174</v>
      </c>
      <c r="E12633">
        <v>467.21</v>
      </c>
      <c r="F12633" s="24">
        <v>4.3</v>
      </c>
      <c r="G12633" s="24">
        <f t="shared" si="197"/>
        <v>471.51</v>
      </c>
    </row>
    <row r="12634" spans="1:7" x14ac:dyDescent="0.25">
      <c r="A12634" t="s">
        <v>311</v>
      </c>
      <c r="B12634" t="s">
        <v>314</v>
      </c>
      <c r="C12634" t="s">
        <v>466</v>
      </c>
      <c r="D12634" s="34">
        <v>46174</v>
      </c>
      <c r="E12634">
        <v>467.21</v>
      </c>
      <c r="F12634" s="24">
        <v>4.3</v>
      </c>
      <c r="G12634" s="24">
        <f t="shared" si="197"/>
        <v>471.51</v>
      </c>
    </row>
    <row r="12635" spans="1:7" x14ac:dyDescent="0.25">
      <c r="A12635" t="s">
        <v>311</v>
      </c>
      <c r="B12635" t="s">
        <v>314</v>
      </c>
      <c r="C12635" t="s">
        <v>467</v>
      </c>
      <c r="D12635" s="34">
        <v>46174</v>
      </c>
      <c r="E12635">
        <v>467.21</v>
      </c>
      <c r="F12635" s="24">
        <v>4.3</v>
      </c>
      <c r="G12635" s="24">
        <f t="shared" si="197"/>
        <v>471.51</v>
      </c>
    </row>
    <row r="12636" spans="1:7" x14ac:dyDescent="0.25">
      <c r="A12636" t="s">
        <v>311</v>
      </c>
      <c r="B12636" t="s">
        <v>314</v>
      </c>
      <c r="C12636" t="s">
        <v>468</v>
      </c>
      <c r="D12636" s="34">
        <v>46174</v>
      </c>
      <c r="E12636">
        <v>467.21</v>
      </c>
      <c r="F12636" s="24">
        <v>4.3</v>
      </c>
      <c r="G12636" s="24">
        <f t="shared" si="197"/>
        <v>471.51</v>
      </c>
    </row>
    <row r="12637" spans="1:7" x14ac:dyDescent="0.25">
      <c r="A12637" t="s">
        <v>311</v>
      </c>
      <c r="B12637" t="s">
        <v>314</v>
      </c>
      <c r="C12637" t="s">
        <v>469</v>
      </c>
      <c r="D12637" s="34">
        <v>46174</v>
      </c>
      <c r="E12637">
        <v>467.21</v>
      </c>
      <c r="F12637" s="24">
        <v>4.3</v>
      </c>
      <c r="G12637" s="24">
        <f t="shared" si="197"/>
        <v>471.51</v>
      </c>
    </row>
    <row r="12638" spans="1:7" x14ac:dyDescent="0.25">
      <c r="A12638" t="s">
        <v>311</v>
      </c>
      <c r="B12638" t="s">
        <v>314</v>
      </c>
      <c r="C12638" t="s">
        <v>470</v>
      </c>
      <c r="D12638" s="34">
        <v>46174</v>
      </c>
      <c r="E12638">
        <v>467.21</v>
      </c>
      <c r="F12638" s="24">
        <v>4.3</v>
      </c>
      <c r="G12638" s="24">
        <f t="shared" si="197"/>
        <v>471.51</v>
      </c>
    </row>
    <row r="12639" spans="1:7" x14ac:dyDescent="0.25">
      <c r="A12639" t="s">
        <v>311</v>
      </c>
      <c r="B12639" t="s">
        <v>314</v>
      </c>
      <c r="C12639" t="s">
        <v>471</v>
      </c>
      <c r="D12639" s="34">
        <v>46174</v>
      </c>
      <c r="E12639">
        <v>467.21</v>
      </c>
      <c r="F12639" s="24">
        <v>4.3</v>
      </c>
      <c r="G12639" s="24">
        <f t="shared" si="197"/>
        <v>471.51</v>
      </c>
    </row>
    <row r="12640" spans="1:7" x14ac:dyDescent="0.25">
      <c r="A12640" t="s">
        <v>311</v>
      </c>
      <c r="B12640" t="s">
        <v>314</v>
      </c>
      <c r="C12640" t="s">
        <v>472</v>
      </c>
      <c r="D12640" s="34">
        <v>46174</v>
      </c>
      <c r="E12640">
        <v>467.21</v>
      </c>
      <c r="F12640" s="24">
        <v>4.3</v>
      </c>
      <c r="G12640" s="24">
        <f t="shared" si="197"/>
        <v>471.51</v>
      </c>
    </row>
    <row r="12641" spans="1:7" x14ac:dyDescent="0.25">
      <c r="A12641" t="s">
        <v>311</v>
      </c>
      <c r="B12641" t="s">
        <v>314</v>
      </c>
      <c r="C12641" t="s">
        <v>473</v>
      </c>
      <c r="D12641" s="34">
        <v>46174</v>
      </c>
      <c r="E12641">
        <v>467.21</v>
      </c>
      <c r="F12641" s="24">
        <v>4.3</v>
      </c>
      <c r="G12641" s="24">
        <f t="shared" si="197"/>
        <v>471.51</v>
      </c>
    </row>
    <row r="12642" spans="1:7" x14ac:dyDescent="0.25">
      <c r="A12642" t="s">
        <v>311</v>
      </c>
      <c r="B12642" t="s">
        <v>314</v>
      </c>
      <c r="C12642" t="s">
        <v>474</v>
      </c>
      <c r="D12642" s="34">
        <v>46174</v>
      </c>
      <c r="E12642">
        <v>467.21</v>
      </c>
      <c r="F12642" s="24">
        <v>4.3</v>
      </c>
      <c r="G12642" s="24">
        <f t="shared" si="197"/>
        <v>471.51</v>
      </c>
    </row>
    <row r="12643" spans="1:7" x14ac:dyDescent="0.25">
      <c r="A12643" t="s">
        <v>311</v>
      </c>
      <c r="B12643" t="s">
        <v>314</v>
      </c>
      <c r="C12643" t="s">
        <v>475</v>
      </c>
      <c r="D12643" s="34">
        <v>46174</v>
      </c>
      <c r="E12643">
        <v>467.21</v>
      </c>
      <c r="F12643" s="24">
        <v>4.3</v>
      </c>
      <c r="G12643" s="24">
        <f t="shared" si="197"/>
        <v>471.51</v>
      </c>
    </row>
    <row r="12644" spans="1:7" x14ac:dyDescent="0.25">
      <c r="A12644" t="s">
        <v>311</v>
      </c>
      <c r="B12644" t="s">
        <v>314</v>
      </c>
      <c r="C12644" t="s">
        <v>476</v>
      </c>
      <c r="D12644" s="34">
        <v>46174</v>
      </c>
      <c r="E12644">
        <v>465.69</v>
      </c>
      <c r="F12644" s="24">
        <v>4.29</v>
      </c>
      <c r="G12644" s="24">
        <f t="shared" si="197"/>
        <v>469.98</v>
      </c>
    </row>
    <row r="12645" spans="1:7" x14ac:dyDescent="0.25">
      <c r="A12645" t="s">
        <v>311</v>
      </c>
      <c r="B12645" t="s">
        <v>314</v>
      </c>
      <c r="C12645" t="s">
        <v>477</v>
      </c>
      <c r="D12645" s="34">
        <v>46174</v>
      </c>
      <c r="E12645">
        <v>467.21</v>
      </c>
      <c r="F12645" s="24">
        <v>4.3</v>
      </c>
      <c r="G12645" s="24">
        <f t="shared" si="197"/>
        <v>471.51</v>
      </c>
    </row>
    <row r="12646" spans="1:7" x14ac:dyDescent="0.25">
      <c r="A12646" t="s">
        <v>311</v>
      </c>
      <c r="B12646" t="s">
        <v>314</v>
      </c>
      <c r="C12646" t="s">
        <v>478</v>
      </c>
      <c r="D12646" s="34">
        <v>46174</v>
      </c>
      <c r="E12646">
        <v>467.21</v>
      </c>
      <c r="F12646" s="24">
        <v>4.3</v>
      </c>
      <c r="G12646" s="24">
        <f t="shared" si="197"/>
        <v>471.51</v>
      </c>
    </row>
    <row r="12647" spans="1:7" x14ac:dyDescent="0.25">
      <c r="A12647" t="s">
        <v>311</v>
      </c>
      <c r="B12647" t="s">
        <v>314</v>
      </c>
      <c r="C12647" t="s">
        <v>479</v>
      </c>
      <c r="D12647" s="34">
        <v>46174</v>
      </c>
      <c r="E12647">
        <v>467.21</v>
      </c>
      <c r="F12647" s="24">
        <v>4.3</v>
      </c>
      <c r="G12647" s="24">
        <f t="shared" si="197"/>
        <v>471.51</v>
      </c>
    </row>
    <row r="12648" spans="1:7" x14ac:dyDescent="0.25">
      <c r="A12648" t="s">
        <v>311</v>
      </c>
      <c r="B12648" t="s">
        <v>314</v>
      </c>
      <c r="C12648" t="s">
        <v>480</v>
      </c>
      <c r="D12648" s="34">
        <v>46174</v>
      </c>
      <c r="E12648">
        <v>467.21</v>
      </c>
      <c r="F12648" s="24">
        <v>4.3</v>
      </c>
      <c r="G12648" s="24">
        <f t="shared" si="197"/>
        <v>471.51</v>
      </c>
    </row>
    <row r="12649" spans="1:7" x14ac:dyDescent="0.25">
      <c r="A12649" t="s">
        <v>311</v>
      </c>
      <c r="B12649" t="s">
        <v>314</v>
      </c>
      <c r="C12649" t="s">
        <v>481</v>
      </c>
      <c r="D12649" s="34">
        <v>46174</v>
      </c>
      <c r="E12649">
        <v>465.69</v>
      </c>
      <c r="F12649" s="24">
        <v>4.29</v>
      </c>
      <c r="G12649" s="24">
        <f t="shared" si="197"/>
        <v>469.98</v>
      </c>
    </row>
    <row r="12650" spans="1:7" x14ac:dyDescent="0.25">
      <c r="A12650" t="s">
        <v>311</v>
      </c>
      <c r="B12650" t="s">
        <v>314</v>
      </c>
      <c r="C12650" t="s">
        <v>482</v>
      </c>
      <c r="D12650" s="34">
        <v>46174</v>
      </c>
      <c r="E12650">
        <v>465.69</v>
      </c>
      <c r="F12650" s="24">
        <v>4.29</v>
      </c>
      <c r="G12650" s="24">
        <f t="shared" si="197"/>
        <v>469.98</v>
      </c>
    </row>
    <row r="12651" spans="1:7" x14ac:dyDescent="0.25">
      <c r="A12651" t="s">
        <v>311</v>
      </c>
      <c r="B12651" t="s">
        <v>314</v>
      </c>
      <c r="C12651" t="s">
        <v>483</v>
      </c>
      <c r="D12651" s="34">
        <v>46174</v>
      </c>
      <c r="E12651">
        <v>465.69</v>
      </c>
      <c r="F12651" s="24">
        <v>4.29</v>
      </c>
      <c r="G12651" s="24">
        <f t="shared" si="197"/>
        <v>469.98</v>
      </c>
    </row>
    <row r="12652" spans="1:7" x14ac:dyDescent="0.25">
      <c r="A12652" t="s">
        <v>311</v>
      </c>
      <c r="B12652" t="s">
        <v>314</v>
      </c>
      <c r="C12652" t="s">
        <v>484</v>
      </c>
      <c r="D12652" s="34">
        <v>46174</v>
      </c>
      <c r="E12652">
        <v>465.69</v>
      </c>
      <c r="F12652" s="24">
        <v>4.29</v>
      </c>
      <c r="G12652" s="24">
        <f t="shared" si="197"/>
        <v>469.98</v>
      </c>
    </row>
    <row r="12653" spans="1:7" x14ac:dyDescent="0.25">
      <c r="A12653" t="s">
        <v>311</v>
      </c>
      <c r="B12653" t="s">
        <v>314</v>
      </c>
      <c r="C12653" t="s">
        <v>485</v>
      </c>
      <c r="D12653" s="34">
        <v>46174</v>
      </c>
      <c r="E12653">
        <v>465.69</v>
      </c>
      <c r="F12653" s="24">
        <v>4.29</v>
      </c>
      <c r="G12653" s="24">
        <f t="shared" si="197"/>
        <v>469.98</v>
      </c>
    </row>
    <row r="12654" spans="1:7" x14ac:dyDescent="0.25">
      <c r="A12654" t="s">
        <v>311</v>
      </c>
      <c r="B12654" t="s">
        <v>314</v>
      </c>
      <c r="C12654" t="s">
        <v>486</v>
      </c>
      <c r="D12654" s="34">
        <v>46174</v>
      </c>
      <c r="E12654">
        <v>465.69</v>
      </c>
      <c r="F12654" s="24">
        <v>4.29</v>
      </c>
      <c r="G12654" s="24">
        <f t="shared" si="197"/>
        <v>469.98</v>
      </c>
    </row>
    <row r="12655" spans="1:7" x14ac:dyDescent="0.25">
      <c r="A12655" t="s">
        <v>311</v>
      </c>
      <c r="B12655" t="s">
        <v>314</v>
      </c>
      <c r="C12655" t="s">
        <v>487</v>
      </c>
      <c r="D12655" s="34">
        <v>46174</v>
      </c>
      <c r="E12655">
        <v>465.69</v>
      </c>
      <c r="F12655" s="24">
        <v>4.29</v>
      </c>
      <c r="G12655" s="24">
        <f t="shared" si="197"/>
        <v>469.98</v>
      </c>
    </row>
    <row r="12656" spans="1:7" x14ac:dyDescent="0.25">
      <c r="A12656" t="s">
        <v>311</v>
      </c>
      <c r="B12656" t="s">
        <v>314</v>
      </c>
      <c r="C12656" t="s">
        <v>488</v>
      </c>
      <c r="D12656" s="34">
        <v>46174</v>
      </c>
      <c r="E12656">
        <v>465.69</v>
      </c>
      <c r="F12656" s="24">
        <v>4.29</v>
      </c>
      <c r="G12656" s="24">
        <f t="shared" si="197"/>
        <v>469.98</v>
      </c>
    </row>
    <row r="12657" spans="1:7" x14ac:dyDescent="0.25">
      <c r="A12657" t="s">
        <v>311</v>
      </c>
      <c r="B12657" t="s">
        <v>314</v>
      </c>
      <c r="C12657" t="s">
        <v>489</v>
      </c>
      <c r="D12657" s="34">
        <v>46174</v>
      </c>
      <c r="E12657">
        <v>465.69</v>
      </c>
      <c r="F12657" s="24">
        <v>4.29</v>
      </c>
      <c r="G12657" s="24">
        <f t="shared" si="197"/>
        <v>469.98</v>
      </c>
    </row>
    <row r="12658" spans="1:7" x14ac:dyDescent="0.25">
      <c r="A12658" t="s">
        <v>311</v>
      </c>
      <c r="B12658" t="s">
        <v>314</v>
      </c>
      <c r="C12658" t="s">
        <v>490</v>
      </c>
      <c r="D12658" s="34">
        <v>46174</v>
      </c>
      <c r="E12658">
        <v>465.69</v>
      </c>
      <c r="F12658" s="24">
        <v>4.29</v>
      </c>
      <c r="G12658" s="24">
        <f t="shared" si="197"/>
        <v>469.98</v>
      </c>
    </row>
    <row r="12659" spans="1:7" x14ac:dyDescent="0.25">
      <c r="A12659" t="s">
        <v>311</v>
      </c>
      <c r="B12659" t="s">
        <v>314</v>
      </c>
      <c r="C12659" t="s">
        <v>491</v>
      </c>
      <c r="D12659" s="34">
        <v>46174</v>
      </c>
      <c r="E12659">
        <v>465.69</v>
      </c>
      <c r="F12659" s="24">
        <v>4.29</v>
      </c>
      <c r="G12659" s="24">
        <f t="shared" si="197"/>
        <v>469.98</v>
      </c>
    </row>
    <row r="12660" spans="1:7" x14ac:dyDescent="0.25">
      <c r="A12660" t="s">
        <v>311</v>
      </c>
      <c r="B12660" t="s">
        <v>314</v>
      </c>
      <c r="C12660" t="s">
        <v>492</v>
      </c>
      <c r="D12660" s="34">
        <v>46174</v>
      </c>
      <c r="E12660">
        <v>465.69</v>
      </c>
      <c r="F12660" s="24">
        <v>4.29</v>
      </c>
      <c r="G12660" s="24">
        <f t="shared" si="197"/>
        <v>469.98</v>
      </c>
    </row>
    <row r="12661" spans="1:7" x14ac:dyDescent="0.25">
      <c r="A12661" t="s">
        <v>311</v>
      </c>
      <c r="B12661" t="s">
        <v>314</v>
      </c>
      <c r="C12661" t="s">
        <v>493</v>
      </c>
      <c r="D12661" s="34">
        <v>46174</v>
      </c>
      <c r="E12661">
        <v>465.69</v>
      </c>
      <c r="F12661" s="24">
        <v>4.29</v>
      </c>
      <c r="G12661" s="24">
        <f t="shared" si="197"/>
        <v>469.98</v>
      </c>
    </row>
    <row r="12662" spans="1:7" x14ac:dyDescent="0.25">
      <c r="A12662" t="s">
        <v>311</v>
      </c>
      <c r="B12662" t="s">
        <v>314</v>
      </c>
      <c r="C12662" t="s">
        <v>494</v>
      </c>
      <c r="D12662" s="34">
        <v>46174</v>
      </c>
      <c r="E12662">
        <v>465.69</v>
      </c>
      <c r="F12662" s="24">
        <v>4.29</v>
      </c>
      <c r="G12662" s="24">
        <f t="shared" si="197"/>
        <v>469.98</v>
      </c>
    </row>
    <row r="12663" spans="1:7" x14ac:dyDescent="0.25">
      <c r="A12663" t="s">
        <v>311</v>
      </c>
      <c r="B12663" t="s">
        <v>314</v>
      </c>
      <c r="C12663" t="s">
        <v>495</v>
      </c>
      <c r="D12663" s="34">
        <v>46174</v>
      </c>
      <c r="E12663">
        <v>465.69</v>
      </c>
      <c r="F12663" s="24">
        <v>4.29</v>
      </c>
      <c r="G12663" s="24">
        <f t="shared" si="197"/>
        <v>469.98</v>
      </c>
    </row>
    <row r="12664" spans="1:7" x14ac:dyDescent="0.25">
      <c r="A12664" t="s">
        <v>311</v>
      </c>
      <c r="B12664" t="s">
        <v>314</v>
      </c>
      <c r="C12664" t="s">
        <v>496</v>
      </c>
      <c r="D12664" s="34">
        <v>46174</v>
      </c>
      <c r="E12664">
        <v>465.69</v>
      </c>
      <c r="F12664" s="24">
        <v>4.29</v>
      </c>
      <c r="G12664" s="24">
        <f t="shared" si="197"/>
        <v>469.98</v>
      </c>
    </row>
    <row r="12665" spans="1:7" x14ac:dyDescent="0.25">
      <c r="A12665" t="s">
        <v>311</v>
      </c>
      <c r="B12665" t="s">
        <v>314</v>
      </c>
      <c r="C12665" t="s">
        <v>497</v>
      </c>
      <c r="D12665" s="34">
        <v>46174</v>
      </c>
      <c r="E12665">
        <v>465.69</v>
      </c>
      <c r="F12665" s="24">
        <v>4.29</v>
      </c>
      <c r="G12665" s="24">
        <f t="shared" si="197"/>
        <v>469.98</v>
      </c>
    </row>
    <row r="12666" spans="1:7" x14ac:dyDescent="0.25">
      <c r="A12666" t="s">
        <v>311</v>
      </c>
      <c r="B12666" t="s">
        <v>314</v>
      </c>
      <c r="C12666" t="s">
        <v>498</v>
      </c>
      <c r="D12666" s="34">
        <v>46174</v>
      </c>
      <c r="E12666">
        <v>465.69</v>
      </c>
      <c r="F12666" s="24">
        <v>4.29</v>
      </c>
      <c r="G12666" s="24">
        <f t="shared" si="197"/>
        <v>469.98</v>
      </c>
    </row>
    <row r="12667" spans="1:7" x14ac:dyDescent="0.25">
      <c r="A12667" t="s">
        <v>311</v>
      </c>
      <c r="B12667" t="s">
        <v>314</v>
      </c>
      <c r="C12667" t="s">
        <v>499</v>
      </c>
      <c r="D12667" s="34">
        <v>46174</v>
      </c>
      <c r="E12667">
        <v>465.69</v>
      </c>
      <c r="F12667" s="24">
        <v>4.29</v>
      </c>
      <c r="G12667" s="24">
        <f t="shared" si="197"/>
        <v>469.98</v>
      </c>
    </row>
    <row r="12668" spans="1:7" x14ac:dyDescent="0.25">
      <c r="A12668" t="s">
        <v>311</v>
      </c>
      <c r="B12668" t="s">
        <v>314</v>
      </c>
      <c r="C12668" t="s">
        <v>500</v>
      </c>
      <c r="D12668" s="34">
        <v>46174</v>
      </c>
      <c r="E12668">
        <v>465.69</v>
      </c>
      <c r="F12668" s="24">
        <v>4.29</v>
      </c>
      <c r="G12668" s="24">
        <f t="shared" si="197"/>
        <v>469.98</v>
      </c>
    </row>
    <row r="12669" spans="1:7" x14ac:dyDescent="0.25">
      <c r="A12669" t="s">
        <v>311</v>
      </c>
      <c r="B12669" t="s">
        <v>314</v>
      </c>
      <c r="C12669" t="s">
        <v>501</v>
      </c>
      <c r="D12669" s="34">
        <v>46174</v>
      </c>
      <c r="E12669">
        <v>465.69</v>
      </c>
      <c r="F12669" s="24">
        <v>4.29</v>
      </c>
      <c r="G12669" s="24">
        <f t="shared" si="197"/>
        <v>469.98</v>
      </c>
    </row>
    <row r="12670" spans="1:7" x14ac:dyDescent="0.25">
      <c r="A12670" t="s">
        <v>311</v>
      </c>
      <c r="B12670" t="s">
        <v>314</v>
      </c>
      <c r="C12670" t="s">
        <v>502</v>
      </c>
      <c r="D12670" s="34">
        <v>46174</v>
      </c>
      <c r="E12670">
        <v>465.69</v>
      </c>
      <c r="F12670" s="24">
        <v>4.29</v>
      </c>
      <c r="G12670" s="24">
        <f t="shared" si="197"/>
        <v>469.98</v>
      </c>
    </row>
    <row r="12671" spans="1:7" x14ac:dyDescent="0.25">
      <c r="A12671" t="s">
        <v>311</v>
      </c>
      <c r="B12671" t="s">
        <v>314</v>
      </c>
      <c r="C12671" t="s">
        <v>503</v>
      </c>
      <c r="D12671" s="34">
        <v>46174</v>
      </c>
      <c r="E12671">
        <v>465.69</v>
      </c>
      <c r="F12671" s="24">
        <v>4.29</v>
      </c>
      <c r="G12671" s="24">
        <f t="shared" si="197"/>
        <v>469.98</v>
      </c>
    </row>
    <row r="12672" spans="1:7" x14ac:dyDescent="0.25">
      <c r="A12672" t="s">
        <v>311</v>
      </c>
      <c r="B12672" t="s">
        <v>314</v>
      </c>
      <c r="C12672" t="s">
        <v>504</v>
      </c>
      <c r="D12672" s="34">
        <v>46174</v>
      </c>
      <c r="E12672">
        <v>465.69</v>
      </c>
      <c r="F12672" s="24">
        <v>4.29</v>
      </c>
      <c r="G12672" s="24">
        <f t="shared" si="197"/>
        <v>469.98</v>
      </c>
    </row>
    <row r="12673" spans="1:7" x14ac:dyDescent="0.25">
      <c r="A12673" t="s">
        <v>311</v>
      </c>
      <c r="B12673" t="s">
        <v>314</v>
      </c>
      <c r="C12673" t="s">
        <v>505</v>
      </c>
      <c r="D12673" s="34">
        <v>46174</v>
      </c>
      <c r="E12673">
        <v>465.69</v>
      </c>
      <c r="F12673" s="24">
        <v>4.29</v>
      </c>
      <c r="G12673" s="24">
        <f t="shared" si="197"/>
        <v>469.98</v>
      </c>
    </row>
    <row r="12674" spans="1:7" x14ac:dyDescent="0.25">
      <c r="A12674" t="s">
        <v>311</v>
      </c>
      <c r="B12674" t="s">
        <v>312</v>
      </c>
      <c r="C12674" t="s">
        <v>313</v>
      </c>
      <c r="D12674" s="34">
        <v>46204</v>
      </c>
      <c r="E12674">
        <v>1026715.17</v>
      </c>
      <c r="F12674" s="24">
        <v>171776.93</v>
      </c>
      <c r="G12674" s="24">
        <f t="shared" si="197"/>
        <v>1198492.1000000001</v>
      </c>
    </row>
    <row r="12675" spans="1:7" x14ac:dyDescent="0.25">
      <c r="A12675" t="s">
        <v>311</v>
      </c>
      <c r="B12675" t="s">
        <v>314</v>
      </c>
      <c r="C12675" t="s">
        <v>315</v>
      </c>
      <c r="D12675" s="34">
        <v>46204</v>
      </c>
      <c r="E12675">
        <v>467.11</v>
      </c>
      <c r="F12675" s="24">
        <v>2.87</v>
      </c>
      <c r="G12675" s="24">
        <f t="shared" ref="G12675:G12738" si="198">SUM(E12675:F12675)</f>
        <v>469.98</v>
      </c>
    </row>
    <row r="12676" spans="1:7" x14ac:dyDescent="0.25">
      <c r="A12676" t="s">
        <v>311</v>
      </c>
      <c r="B12676" t="s">
        <v>314</v>
      </c>
      <c r="C12676" t="s">
        <v>316</v>
      </c>
      <c r="D12676" s="34">
        <v>46204</v>
      </c>
      <c r="E12676">
        <v>468.64</v>
      </c>
      <c r="F12676" s="24">
        <v>2.87</v>
      </c>
      <c r="G12676" s="24">
        <f t="shared" si="198"/>
        <v>471.51</v>
      </c>
    </row>
    <row r="12677" spans="1:7" x14ac:dyDescent="0.25">
      <c r="A12677" t="s">
        <v>311</v>
      </c>
      <c r="B12677" t="s">
        <v>314</v>
      </c>
      <c r="C12677" t="s">
        <v>317</v>
      </c>
      <c r="D12677" s="34">
        <v>46204</v>
      </c>
      <c r="E12677">
        <v>467.11</v>
      </c>
      <c r="F12677" s="24">
        <v>2.87</v>
      </c>
      <c r="G12677" s="24">
        <f t="shared" si="198"/>
        <v>469.98</v>
      </c>
    </row>
    <row r="12678" spans="1:7" x14ac:dyDescent="0.25">
      <c r="A12678" t="s">
        <v>311</v>
      </c>
      <c r="B12678" t="s">
        <v>314</v>
      </c>
      <c r="C12678" t="s">
        <v>318</v>
      </c>
      <c r="D12678" s="34">
        <v>46204</v>
      </c>
      <c r="E12678">
        <v>468.64</v>
      </c>
      <c r="F12678" s="24">
        <v>2.87</v>
      </c>
      <c r="G12678" s="24">
        <f t="shared" si="198"/>
        <v>471.51</v>
      </c>
    </row>
    <row r="12679" spans="1:7" x14ac:dyDescent="0.25">
      <c r="A12679" t="s">
        <v>311</v>
      </c>
      <c r="B12679" t="s">
        <v>314</v>
      </c>
      <c r="C12679" t="s">
        <v>319</v>
      </c>
      <c r="D12679" s="34">
        <v>46204</v>
      </c>
      <c r="E12679">
        <v>468.64</v>
      </c>
      <c r="F12679" s="24">
        <v>2.87</v>
      </c>
      <c r="G12679" s="24">
        <f t="shared" si="198"/>
        <v>471.51</v>
      </c>
    </row>
    <row r="12680" spans="1:7" x14ac:dyDescent="0.25">
      <c r="A12680" t="s">
        <v>311</v>
      </c>
      <c r="B12680" t="s">
        <v>314</v>
      </c>
      <c r="C12680" t="s">
        <v>320</v>
      </c>
      <c r="D12680" s="34">
        <v>46204</v>
      </c>
      <c r="E12680">
        <v>468.64</v>
      </c>
      <c r="F12680" s="24">
        <v>2.87</v>
      </c>
      <c r="G12680" s="24">
        <f t="shared" si="198"/>
        <v>471.51</v>
      </c>
    </row>
    <row r="12681" spans="1:7" x14ac:dyDescent="0.25">
      <c r="A12681" t="s">
        <v>311</v>
      </c>
      <c r="B12681" t="s">
        <v>314</v>
      </c>
      <c r="C12681" t="s">
        <v>321</v>
      </c>
      <c r="D12681" s="34">
        <v>46204</v>
      </c>
      <c r="E12681">
        <v>467.11</v>
      </c>
      <c r="F12681" s="24">
        <v>2.87</v>
      </c>
      <c r="G12681" s="24">
        <f t="shared" si="198"/>
        <v>469.98</v>
      </c>
    </row>
    <row r="12682" spans="1:7" x14ac:dyDescent="0.25">
      <c r="A12682" t="s">
        <v>311</v>
      </c>
      <c r="B12682" t="s">
        <v>314</v>
      </c>
      <c r="C12682" t="s">
        <v>322</v>
      </c>
      <c r="D12682" s="34">
        <v>46204</v>
      </c>
      <c r="E12682">
        <v>468.64</v>
      </c>
      <c r="F12682" s="24">
        <v>2.87</v>
      </c>
      <c r="G12682" s="24">
        <f t="shared" si="198"/>
        <v>471.51</v>
      </c>
    </row>
    <row r="12683" spans="1:7" x14ac:dyDescent="0.25">
      <c r="A12683" t="s">
        <v>311</v>
      </c>
      <c r="B12683" t="s">
        <v>314</v>
      </c>
      <c r="C12683" t="s">
        <v>323</v>
      </c>
      <c r="D12683" s="34">
        <v>46204</v>
      </c>
      <c r="E12683">
        <v>467.11</v>
      </c>
      <c r="F12683" s="24">
        <v>2.87</v>
      </c>
      <c r="G12683" s="24">
        <f t="shared" si="198"/>
        <v>469.98</v>
      </c>
    </row>
    <row r="12684" spans="1:7" x14ac:dyDescent="0.25">
      <c r="A12684" t="s">
        <v>311</v>
      </c>
      <c r="B12684" t="s">
        <v>314</v>
      </c>
      <c r="C12684" t="s">
        <v>324</v>
      </c>
      <c r="D12684" s="34">
        <v>46204</v>
      </c>
      <c r="E12684">
        <v>468.64</v>
      </c>
      <c r="F12684" s="24">
        <v>2.87</v>
      </c>
      <c r="G12684" s="24">
        <f t="shared" si="198"/>
        <v>471.51</v>
      </c>
    </row>
    <row r="12685" spans="1:7" x14ac:dyDescent="0.25">
      <c r="A12685" t="s">
        <v>311</v>
      </c>
      <c r="B12685" t="s">
        <v>314</v>
      </c>
      <c r="C12685" t="s">
        <v>325</v>
      </c>
      <c r="D12685" s="34">
        <v>46204</v>
      </c>
      <c r="E12685">
        <v>467.11</v>
      </c>
      <c r="F12685" s="24">
        <v>2.87</v>
      </c>
      <c r="G12685" s="24">
        <f t="shared" si="198"/>
        <v>469.98</v>
      </c>
    </row>
    <row r="12686" spans="1:7" x14ac:dyDescent="0.25">
      <c r="A12686" t="s">
        <v>311</v>
      </c>
      <c r="B12686" t="s">
        <v>314</v>
      </c>
      <c r="C12686" t="s">
        <v>326</v>
      </c>
      <c r="D12686" s="34">
        <v>46204</v>
      </c>
      <c r="E12686">
        <v>468.64</v>
      </c>
      <c r="F12686" s="24">
        <v>2.87</v>
      </c>
      <c r="G12686" s="24">
        <f t="shared" si="198"/>
        <v>471.51</v>
      </c>
    </row>
    <row r="12687" spans="1:7" x14ac:dyDescent="0.25">
      <c r="A12687" t="s">
        <v>311</v>
      </c>
      <c r="B12687" t="s">
        <v>314</v>
      </c>
      <c r="C12687" t="s">
        <v>327</v>
      </c>
      <c r="D12687" s="34">
        <v>46204</v>
      </c>
      <c r="E12687">
        <v>468.64</v>
      </c>
      <c r="F12687" s="24">
        <v>2.87</v>
      </c>
      <c r="G12687" s="24">
        <f t="shared" si="198"/>
        <v>471.51</v>
      </c>
    </row>
    <row r="12688" spans="1:7" x14ac:dyDescent="0.25">
      <c r="A12688" t="s">
        <v>311</v>
      </c>
      <c r="B12688" t="s">
        <v>314</v>
      </c>
      <c r="C12688" t="s">
        <v>328</v>
      </c>
      <c r="D12688" s="34">
        <v>46204</v>
      </c>
      <c r="E12688">
        <v>468.64</v>
      </c>
      <c r="F12688" s="24">
        <v>2.87</v>
      </c>
      <c r="G12688" s="24">
        <f t="shared" si="198"/>
        <v>471.51</v>
      </c>
    </row>
    <row r="12689" spans="1:7" x14ac:dyDescent="0.25">
      <c r="A12689" t="s">
        <v>311</v>
      </c>
      <c r="B12689" t="s">
        <v>314</v>
      </c>
      <c r="C12689" t="s">
        <v>329</v>
      </c>
      <c r="D12689" s="34">
        <v>46204</v>
      </c>
      <c r="E12689">
        <v>468.64</v>
      </c>
      <c r="F12689" s="24">
        <v>2.87</v>
      </c>
      <c r="G12689" s="24">
        <f t="shared" si="198"/>
        <v>471.51</v>
      </c>
    </row>
    <row r="12690" spans="1:7" x14ac:dyDescent="0.25">
      <c r="A12690" t="s">
        <v>311</v>
      </c>
      <c r="B12690" t="s">
        <v>314</v>
      </c>
      <c r="C12690" t="s">
        <v>330</v>
      </c>
      <c r="D12690" s="34">
        <v>46204</v>
      </c>
      <c r="E12690">
        <v>467.11</v>
      </c>
      <c r="F12690" s="24">
        <v>2.87</v>
      </c>
      <c r="G12690" s="24">
        <f t="shared" si="198"/>
        <v>469.98</v>
      </c>
    </row>
    <row r="12691" spans="1:7" x14ac:dyDescent="0.25">
      <c r="A12691" t="s">
        <v>311</v>
      </c>
      <c r="B12691" t="s">
        <v>314</v>
      </c>
      <c r="C12691" t="s">
        <v>331</v>
      </c>
      <c r="D12691" s="34">
        <v>46204</v>
      </c>
      <c r="E12691">
        <v>468.64</v>
      </c>
      <c r="F12691" s="24">
        <v>2.87</v>
      </c>
      <c r="G12691" s="24">
        <f t="shared" si="198"/>
        <v>471.51</v>
      </c>
    </row>
    <row r="12692" spans="1:7" x14ac:dyDescent="0.25">
      <c r="A12692" t="s">
        <v>311</v>
      </c>
      <c r="B12692" t="s">
        <v>314</v>
      </c>
      <c r="C12692" t="s">
        <v>332</v>
      </c>
      <c r="D12692" s="34">
        <v>46204</v>
      </c>
      <c r="E12692">
        <v>468.64</v>
      </c>
      <c r="F12692" s="24">
        <v>2.87</v>
      </c>
      <c r="G12692" s="24">
        <f t="shared" si="198"/>
        <v>471.51</v>
      </c>
    </row>
    <row r="12693" spans="1:7" x14ac:dyDescent="0.25">
      <c r="A12693" t="s">
        <v>311</v>
      </c>
      <c r="B12693" t="s">
        <v>314</v>
      </c>
      <c r="C12693" t="s">
        <v>333</v>
      </c>
      <c r="D12693" s="34">
        <v>46204</v>
      </c>
      <c r="E12693">
        <v>468.64</v>
      </c>
      <c r="F12693" s="24">
        <v>2.87</v>
      </c>
      <c r="G12693" s="24">
        <f t="shared" si="198"/>
        <v>471.51</v>
      </c>
    </row>
    <row r="12694" spans="1:7" x14ac:dyDescent="0.25">
      <c r="A12694" t="s">
        <v>311</v>
      </c>
      <c r="B12694" t="s">
        <v>314</v>
      </c>
      <c r="C12694" t="s">
        <v>334</v>
      </c>
      <c r="D12694" s="34">
        <v>46204</v>
      </c>
      <c r="E12694">
        <v>467.11</v>
      </c>
      <c r="F12694" s="24">
        <v>2.87</v>
      </c>
      <c r="G12694" s="24">
        <f t="shared" si="198"/>
        <v>469.98</v>
      </c>
    </row>
    <row r="12695" spans="1:7" x14ac:dyDescent="0.25">
      <c r="A12695" t="s">
        <v>311</v>
      </c>
      <c r="B12695" t="s">
        <v>314</v>
      </c>
      <c r="C12695" t="s">
        <v>335</v>
      </c>
      <c r="D12695" s="34">
        <v>46204</v>
      </c>
      <c r="E12695">
        <v>468.64</v>
      </c>
      <c r="F12695" s="24">
        <v>2.87</v>
      </c>
      <c r="G12695" s="24">
        <f t="shared" si="198"/>
        <v>471.51</v>
      </c>
    </row>
    <row r="12696" spans="1:7" x14ac:dyDescent="0.25">
      <c r="A12696" t="s">
        <v>311</v>
      </c>
      <c r="B12696" t="s">
        <v>314</v>
      </c>
      <c r="C12696" t="s">
        <v>336</v>
      </c>
      <c r="D12696" s="34">
        <v>46204</v>
      </c>
      <c r="E12696">
        <v>468.64</v>
      </c>
      <c r="F12696" s="24">
        <v>2.87</v>
      </c>
      <c r="G12696" s="24">
        <f t="shared" si="198"/>
        <v>471.51</v>
      </c>
    </row>
    <row r="12697" spans="1:7" x14ac:dyDescent="0.25">
      <c r="A12697" t="s">
        <v>311</v>
      </c>
      <c r="B12697" t="s">
        <v>314</v>
      </c>
      <c r="C12697" t="s">
        <v>337</v>
      </c>
      <c r="D12697" s="34">
        <v>46204</v>
      </c>
      <c r="E12697">
        <v>467.11</v>
      </c>
      <c r="F12697" s="24">
        <v>2.87</v>
      </c>
      <c r="G12697" s="24">
        <f t="shared" si="198"/>
        <v>469.98</v>
      </c>
    </row>
    <row r="12698" spans="1:7" x14ac:dyDescent="0.25">
      <c r="A12698" t="s">
        <v>311</v>
      </c>
      <c r="B12698" t="s">
        <v>314</v>
      </c>
      <c r="C12698" t="s">
        <v>338</v>
      </c>
      <c r="D12698" s="34">
        <v>46204</v>
      </c>
      <c r="E12698">
        <v>467.11</v>
      </c>
      <c r="F12698" s="24">
        <v>2.87</v>
      </c>
      <c r="G12698" s="24">
        <f t="shared" si="198"/>
        <v>469.98</v>
      </c>
    </row>
    <row r="12699" spans="1:7" x14ac:dyDescent="0.25">
      <c r="A12699" t="s">
        <v>311</v>
      </c>
      <c r="B12699" t="s">
        <v>314</v>
      </c>
      <c r="C12699" t="s">
        <v>339</v>
      </c>
      <c r="D12699" s="34">
        <v>46204</v>
      </c>
      <c r="E12699">
        <v>467.11</v>
      </c>
      <c r="F12699" s="24">
        <v>2.87</v>
      </c>
      <c r="G12699" s="24">
        <f t="shared" si="198"/>
        <v>469.98</v>
      </c>
    </row>
    <row r="12700" spans="1:7" x14ac:dyDescent="0.25">
      <c r="A12700" t="s">
        <v>311</v>
      </c>
      <c r="B12700" t="s">
        <v>314</v>
      </c>
      <c r="C12700" t="s">
        <v>340</v>
      </c>
      <c r="D12700" s="34">
        <v>46204</v>
      </c>
      <c r="E12700">
        <v>467.11</v>
      </c>
      <c r="F12700" s="24">
        <v>2.87</v>
      </c>
      <c r="G12700" s="24">
        <f t="shared" si="198"/>
        <v>469.98</v>
      </c>
    </row>
    <row r="12701" spans="1:7" x14ac:dyDescent="0.25">
      <c r="A12701" t="s">
        <v>311</v>
      </c>
      <c r="B12701" t="s">
        <v>314</v>
      </c>
      <c r="C12701" t="s">
        <v>341</v>
      </c>
      <c r="D12701" s="34">
        <v>46204</v>
      </c>
      <c r="E12701">
        <v>467.11</v>
      </c>
      <c r="F12701" s="24">
        <v>2.87</v>
      </c>
      <c r="G12701" s="24">
        <f t="shared" si="198"/>
        <v>469.98</v>
      </c>
    </row>
    <row r="12702" spans="1:7" x14ac:dyDescent="0.25">
      <c r="A12702" t="s">
        <v>311</v>
      </c>
      <c r="B12702" t="s">
        <v>314</v>
      </c>
      <c r="C12702" t="s">
        <v>342</v>
      </c>
      <c r="D12702" s="34">
        <v>46204</v>
      </c>
      <c r="E12702">
        <v>467.11</v>
      </c>
      <c r="F12702" s="24">
        <v>2.87</v>
      </c>
      <c r="G12702" s="24">
        <f t="shared" si="198"/>
        <v>469.98</v>
      </c>
    </row>
    <row r="12703" spans="1:7" x14ac:dyDescent="0.25">
      <c r="A12703" t="s">
        <v>311</v>
      </c>
      <c r="B12703" t="s">
        <v>314</v>
      </c>
      <c r="C12703" t="s">
        <v>343</v>
      </c>
      <c r="D12703" s="34">
        <v>46204</v>
      </c>
      <c r="E12703">
        <v>467.11</v>
      </c>
      <c r="F12703" s="24">
        <v>2.87</v>
      </c>
      <c r="G12703" s="24">
        <f t="shared" si="198"/>
        <v>469.98</v>
      </c>
    </row>
    <row r="12704" spans="1:7" x14ac:dyDescent="0.25">
      <c r="A12704" t="s">
        <v>311</v>
      </c>
      <c r="B12704" t="s">
        <v>314</v>
      </c>
      <c r="C12704" t="s">
        <v>344</v>
      </c>
      <c r="D12704" s="34">
        <v>46204</v>
      </c>
      <c r="E12704">
        <v>467.11</v>
      </c>
      <c r="F12704" s="24">
        <v>2.87</v>
      </c>
      <c r="G12704" s="24">
        <f t="shared" si="198"/>
        <v>469.98</v>
      </c>
    </row>
    <row r="12705" spans="1:7" x14ac:dyDescent="0.25">
      <c r="A12705" t="s">
        <v>311</v>
      </c>
      <c r="B12705" t="s">
        <v>314</v>
      </c>
      <c r="C12705" t="s">
        <v>345</v>
      </c>
      <c r="D12705" s="34">
        <v>46204</v>
      </c>
      <c r="E12705">
        <v>467.11</v>
      </c>
      <c r="F12705" s="24">
        <v>2.87</v>
      </c>
      <c r="G12705" s="24">
        <f t="shared" si="198"/>
        <v>469.98</v>
      </c>
    </row>
    <row r="12706" spans="1:7" x14ac:dyDescent="0.25">
      <c r="A12706" t="s">
        <v>311</v>
      </c>
      <c r="B12706" t="s">
        <v>314</v>
      </c>
      <c r="C12706" t="s">
        <v>346</v>
      </c>
      <c r="D12706" s="34">
        <v>46204</v>
      </c>
      <c r="E12706">
        <v>467.11</v>
      </c>
      <c r="F12706" s="24">
        <v>2.87</v>
      </c>
      <c r="G12706" s="24">
        <f t="shared" si="198"/>
        <v>469.98</v>
      </c>
    </row>
    <row r="12707" spans="1:7" x14ac:dyDescent="0.25">
      <c r="A12707" t="s">
        <v>311</v>
      </c>
      <c r="B12707" t="s">
        <v>314</v>
      </c>
      <c r="C12707" t="s">
        <v>347</v>
      </c>
      <c r="D12707" s="34">
        <v>46204</v>
      </c>
      <c r="E12707">
        <v>467.11</v>
      </c>
      <c r="F12707" s="24">
        <v>2.87</v>
      </c>
      <c r="G12707" s="24">
        <f t="shared" si="198"/>
        <v>469.98</v>
      </c>
    </row>
    <row r="12708" spans="1:7" x14ac:dyDescent="0.25">
      <c r="A12708" t="s">
        <v>311</v>
      </c>
      <c r="B12708" t="s">
        <v>314</v>
      </c>
      <c r="C12708" t="s">
        <v>348</v>
      </c>
      <c r="D12708" s="34">
        <v>46204</v>
      </c>
      <c r="E12708">
        <v>467.11</v>
      </c>
      <c r="F12708" s="24">
        <v>2.87</v>
      </c>
      <c r="G12708" s="24">
        <f t="shared" si="198"/>
        <v>469.98</v>
      </c>
    </row>
    <row r="12709" spans="1:7" x14ac:dyDescent="0.25">
      <c r="A12709" t="s">
        <v>311</v>
      </c>
      <c r="B12709" t="s">
        <v>314</v>
      </c>
      <c r="C12709" t="s">
        <v>349</v>
      </c>
      <c r="D12709" s="34">
        <v>46204</v>
      </c>
      <c r="E12709">
        <v>468.64</v>
      </c>
      <c r="F12709" s="24">
        <v>2.87</v>
      </c>
      <c r="G12709" s="24">
        <f t="shared" si="198"/>
        <v>471.51</v>
      </c>
    </row>
    <row r="12710" spans="1:7" x14ac:dyDescent="0.25">
      <c r="A12710" t="s">
        <v>311</v>
      </c>
      <c r="B12710" t="s">
        <v>314</v>
      </c>
      <c r="C12710" t="s">
        <v>350</v>
      </c>
      <c r="D12710" s="34">
        <v>46204</v>
      </c>
      <c r="E12710">
        <v>467.11</v>
      </c>
      <c r="F12710" s="24">
        <v>2.87</v>
      </c>
      <c r="G12710" s="24">
        <f t="shared" si="198"/>
        <v>469.98</v>
      </c>
    </row>
    <row r="12711" spans="1:7" x14ac:dyDescent="0.25">
      <c r="A12711" t="s">
        <v>311</v>
      </c>
      <c r="B12711" t="s">
        <v>314</v>
      </c>
      <c r="C12711" t="s">
        <v>351</v>
      </c>
      <c r="D12711" s="34">
        <v>46204</v>
      </c>
      <c r="E12711">
        <v>468.64</v>
      </c>
      <c r="F12711" s="24">
        <v>2.87</v>
      </c>
      <c r="G12711" s="24">
        <f t="shared" si="198"/>
        <v>471.51</v>
      </c>
    </row>
    <row r="12712" spans="1:7" x14ac:dyDescent="0.25">
      <c r="A12712" t="s">
        <v>311</v>
      </c>
      <c r="B12712" t="s">
        <v>314</v>
      </c>
      <c r="C12712" t="s">
        <v>352</v>
      </c>
      <c r="D12712" s="34">
        <v>46204</v>
      </c>
      <c r="E12712">
        <v>468.64</v>
      </c>
      <c r="F12712" s="24">
        <v>2.87</v>
      </c>
      <c r="G12712" s="24">
        <f t="shared" si="198"/>
        <v>471.51</v>
      </c>
    </row>
    <row r="12713" spans="1:7" x14ac:dyDescent="0.25">
      <c r="A12713" t="s">
        <v>311</v>
      </c>
      <c r="B12713" t="s">
        <v>314</v>
      </c>
      <c r="C12713" t="s">
        <v>353</v>
      </c>
      <c r="D12713" s="34">
        <v>46204</v>
      </c>
      <c r="E12713">
        <v>467.11</v>
      </c>
      <c r="F12713" s="24">
        <v>2.87</v>
      </c>
      <c r="G12713" s="24">
        <f t="shared" si="198"/>
        <v>469.98</v>
      </c>
    </row>
    <row r="12714" spans="1:7" x14ac:dyDescent="0.25">
      <c r="A12714" t="s">
        <v>311</v>
      </c>
      <c r="B12714" t="s">
        <v>314</v>
      </c>
      <c r="C12714" t="s">
        <v>354</v>
      </c>
      <c r="D12714" s="34">
        <v>46204</v>
      </c>
      <c r="E12714">
        <v>468.64</v>
      </c>
      <c r="F12714" s="24">
        <v>2.87</v>
      </c>
      <c r="G12714" s="24">
        <f t="shared" si="198"/>
        <v>471.51</v>
      </c>
    </row>
    <row r="12715" spans="1:7" x14ac:dyDescent="0.25">
      <c r="A12715" t="s">
        <v>311</v>
      </c>
      <c r="B12715" t="s">
        <v>314</v>
      </c>
      <c r="C12715" t="s">
        <v>355</v>
      </c>
      <c r="D12715" s="34">
        <v>46204</v>
      </c>
      <c r="E12715">
        <v>468.64</v>
      </c>
      <c r="F12715" s="24">
        <v>2.87</v>
      </c>
      <c r="G12715" s="24">
        <f t="shared" si="198"/>
        <v>471.51</v>
      </c>
    </row>
    <row r="12716" spans="1:7" x14ac:dyDescent="0.25">
      <c r="A12716" t="s">
        <v>311</v>
      </c>
      <c r="B12716" t="s">
        <v>314</v>
      </c>
      <c r="C12716" t="s">
        <v>356</v>
      </c>
      <c r="D12716" s="34">
        <v>46204</v>
      </c>
      <c r="E12716">
        <v>468.64</v>
      </c>
      <c r="F12716" s="24">
        <v>2.87</v>
      </c>
      <c r="G12716" s="24">
        <f t="shared" si="198"/>
        <v>471.51</v>
      </c>
    </row>
    <row r="12717" spans="1:7" x14ac:dyDescent="0.25">
      <c r="A12717" t="s">
        <v>311</v>
      </c>
      <c r="B12717" t="s">
        <v>314</v>
      </c>
      <c r="C12717" t="s">
        <v>357</v>
      </c>
      <c r="D12717" s="34">
        <v>46204</v>
      </c>
      <c r="E12717">
        <v>468.64</v>
      </c>
      <c r="F12717" s="24">
        <v>2.87</v>
      </c>
      <c r="G12717" s="24">
        <f t="shared" si="198"/>
        <v>471.51</v>
      </c>
    </row>
    <row r="12718" spans="1:7" x14ac:dyDescent="0.25">
      <c r="A12718" t="s">
        <v>311</v>
      </c>
      <c r="B12718" t="s">
        <v>314</v>
      </c>
      <c r="C12718" t="s">
        <v>358</v>
      </c>
      <c r="D12718" s="34">
        <v>46204</v>
      </c>
      <c r="E12718">
        <v>468.64</v>
      </c>
      <c r="F12718" s="24">
        <v>2.87</v>
      </c>
      <c r="G12718" s="24">
        <f t="shared" si="198"/>
        <v>471.51</v>
      </c>
    </row>
    <row r="12719" spans="1:7" x14ac:dyDescent="0.25">
      <c r="A12719" t="s">
        <v>311</v>
      </c>
      <c r="B12719" t="s">
        <v>314</v>
      </c>
      <c r="C12719" t="s">
        <v>359</v>
      </c>
      <c r="D12719" s="34">
        <v>46204</v>
      </c>
      <c r="E12719">
        <v>468.64</v>
      </c>
      <c r="F12719" s="24">
        <v>2.87</v>
      </c>
      <c r="G12719" s="24">
        <f t="shared" si="198"/>
        <v>471.51</v>
      </c>
    </row>
    <row r="12720" spans="1:7" x14ac:dyDescent="0.25">
      <c r="A12720" t="s">
        <v>311</v>
      </c>
      <c r="B12720" t="s">
        <v>314</v>
      </c>
      <c r="C12720" t="s">
        <v>360</v>
      </c>
      <c r="D12720" s="34">
        <v>46204</v>
      </c>
      <c r="E12720">
        <v>468.64</v>
      </c>
      <c r="F12720" s="24">
        <v>2.87</v>
      </c>
      <c r="G12720" s="24">
        <f t="shared" si="198"/>
        <v>471.51</v>
      </c>
    </row>
    <row r="12721" spans="1:7" x14ac:dyDescent="0.25">
      <c r="A12721" t="s">
        <v>311</v>
      </c>
      <c r="B12721" t="s">
        <v>314</v>
      </c>
      <c r="C12721" t="s">
        <v>361</v>
      </c>
      <c r="D12721" s="34">
        <v>46204</v>
      </c>
      <c r="E12721">
        <v>468.64</v>
      </c>
      <c r="F12721" s="24">
        <v>2.87</v>
      </c>
      <c r="G12721" s="24">
        <f t="shared" si="198"/>
        <v>471.51</v>
      </c>
    </row>
    <row r="12722" spans="1:7" x14ac:dyDescent="0.25">
      <c r="A12722" t="s">
        <v>311</v>
      </c>
      <c r="B12722" t="s">
        <v>314</v>
      </c>
      <c r="C12722" t="s">
        <v>362</v>
      </c>
      <c r="D12722" s="34">
        <v>46204</v>
      </c>
      <c r="E12722">
        <v>468.64</v>
      </c>
      <c r="F12722" s="24">
        <v>2.87</v>
      </c>
      <c r="G12722" s="24">
        <f t="shared" si="198"/>
        <v>471.51</v>
      </c>
    </row>
    <row r="12723" spans="1:7" x14ac:dyDescent="0.25">
      <c r="A12723" t="s">
        <v>311</v>
      </c>
      <c r="B12723" t="s">
        <v>314</v>
      </c>
      <c r="C12723" t="s">
        <v>363</v>
      </c>
      <c r="D12723" s="34">
        <v>46204</v>
      </c>
      <c r="E12723">
        <v>468.64</v>
      </c>
      <c r="F12723" s="24">
        <v>2.87</v>
      </c>
      <c r="G12723" s="24">
        <f t="shared" si="198"/>
        <v>471.51</v>
      </c>
    </row>
    <row r="12724" spans="1:7" x14ac:dyDescent="0.25">
      <c r="A12724" t="s">
        <v>311</v>
      </c>
      <c r="B12724" t="s">
        <v>314</v>
      </c>
      <c r="C12724" t="s">
        <v>364</v>
      </c>
      <c r="D12724" s="34">
        <v>46204</v>
      </c>
      <c r="E12724">
        <v>468.64</v>
      </c>
      <c r="F12724" s="24">
        <v>2.87</v>
      </c>
      <c r="G12724" s="24">
        <f t="shared" si="198"/>
        <v>471.51</v>
      </c>
    </row>
    <row r="12725" spans="1:7" x14ac:dyDescent="0.25">
      <c r="A12725" t="s">
        <v>311</v>
      </c>
      <c r="B12725" t="s">
        <v>314</v>
      </c>
      <c r="C12725" t="s">
        <v>365</v>
      </c>
      <c r="D12725" s="34">
        <v>46204</v>
      </c>
      <c r="E12725">
        <v>468.64</v>
      </c>
      <c r="F12725" s="24">
        <v>2.87</v>
      </c>
      <c r="G12725" s="24">
        <f t="shared" si="198"/>
        <v>471.51</v>
      </c>
    </row>
    <row r="12726" spans="1:7" x14ac:dyDescent="0.25">
      <c r="A12726" t="s">
        <v>311</v>
      </c>
      <c r="B12726" t="s">
        <v>314</v>
      </c>
      <c r="C12726" t="s">
        <v>366</v>
      </c>
      <c r="D12726" s="34">
        <v>46204</v>
      </c>
      <c r="E12726">
        <v>468.64</v>
      </c>
      <c r="F12726" s="24">
        <v>2.87</v>
      </c>
      <c r="G12726" s="24">
        <f t="shared" si="198"/>
        <v>471.51</v>
      </c>
    </row>
    <row r="12727" spans="1:7" x14ac:dyDescent="0.25">
      <c r="A12727" t="s">
        <v>311</v>
      </c>
      <c r="B12727" t="s">
        <v>314</v>
      </c>
      <c r="C12727" t="s">
        <v>367</v>
      </c>
      <c r="D12727" s="34">
        <v>46204</v>
      </c>
      <c r="E12727">
        <v>467.11</v>
      </c>
      <c r="F12727" s="24">
        <v>2.87</v>
      </c>
      <c r="G12727" s="24">
        <f t="shared" si="198"/>
        <v>469.98</v>
      </c>
    </row>
    <row r="12728" spans="1:7" x14ac:dyDescent="0.25">
      <c r="A12728" t="s">
        <v>311</v>
      </c>
      <c r="B12728" t="s">
        <v>314</v>
      </c>
      <c r="C12728" t="s">
        <v>368</v>
      </c>
      <c r="D12728" s="34">
        <v>46204</v>
      </c>
      <c r="E12728">
        <v>468.64</v>
      </c>
      <c r="F12728" s="24">
        <v>2.87</v>
      </c>
      <c r="G12728" s="24">
        <f t="shared" si="198"/>
        <v>471.51</v>
      </c>
    </row>
    <row r="12729" spans="1:7" x14ac:dyDescent="0.25">
      <c r="A12729" t="s">
        <v>311</v>
      </c>
      <c r="B12729" t="s">
        <v>314</v>
      </c>
      <c r="C12729" t="s">
        <v>369</v>
      </c>
      <c r="D12729" s="34">
        <v>46204</v>
      </c>
      <c r="E12729">
        <v>468.64</v>
      </c>
      <c r="F12729" s="24">
        <v>2.87</v>
      </c>
      <c r="G12729" s="24">
        <f t="shared" si="198"/>
        <v>471.51</v>
      </c>
    </row>
    <row r="12730" spans="1:7" x14ac:dyDescent="0.25">
      <c r="A12730" t="s">
        <v>311</v>
      </c>
      <c r="B12730" t="s">
        <v>314</v>
      </c>
      <c r="C12730" t="s">
        <v>370</v>
      </c>
      <c r="D12730" s="34">
        <v>46204</v>
      </c>
      <c r="E12730">
        <v>468.64</v>
      </c>
      <c r="F12730" s="24">
        <v>2.87</v>
      </c>
      <c r="G12730" s="24">
        <f t="shared" si="198"/>
        <v>471.51</v>
      </c>
    </row>
    <row r="12731" spans="1:7" x14ac:dyDescent="0.25">
      <c r="A12731" t="s">
        <v>311</v>
      </c>
      <c r="B12731" t="s">
        <v>314</v>
      </c>
      <c r="C12731" t="s">
        <v>371</v>
      </c>
      <c r="D12731" s="34">
        <v>46204</v>
      </c>
      <c r="E12731">
        <v>468.64</v>
      </c>
      <c r="F12731" s="24">
        <v>2.87</v>
      </c>
      <c r="G12731" s="24">
        <f t="shared" si="198"/>
        <v>471.51</v>
      </c>
    </row>
    <row r="12732" spans="1:7" x14ac:dyDescent="0.25">
      <c r="A12732" t="s">
        <v>311</v>
      </c>
      <c r="B12732" t="s">
        <v>314</v>
      </c>
      <c r="C12732" t="s">
        <v>372</v>
      </c>
      <c r="D12732" s="34">
        <v>46204</v>
      </c>
      <c r="E12732">
        <v>468.64</v>
      </c>
      <c r="F12732" s="24">
        <v>2.87</v>
      </c>
      <c r="G12732" s="24">
        <f t="shared" si="198"/>
        <v>471.51</v>
      </c>
    </row>
    <row r="12733" spans="1:7" x14ac:dyDescent="0.25">
      <c r="A12733" t="s">
        <v>311</v>
      </c>
      <c r="B12733" t="s">
        <v>314</v>
      </c>
      <c r="C12733" t="s">
        <v>373</v>
      </c>
      <c r="D12733" s="34">
        <v>46204</v>
      </c>
      <c r="E12733">
        <v>468.64</v>
      </c>
      <c r="F12733" s="24">
        <v>2.87</v>
      </c>
      <c r="G12733" s="24">
        <f t="shared" si="198"/>
        <v>471.51</v>
      </c>
    </row>
    <row r="12734" spans="1:7" x14ac:dyDescent="0.25">
      <c r="A12734" t="s">
        <v>311</v>
      </c>
      <c r="B12734" t="s">
        <v>314</v>
      </c>
      <c r="C12734" t="s">
        <v>374</v>
      </c>
      <c r="D12734" s="34">
        <v>46204</v>
      </c>
      <c r="E12734">
        <v>467.11</v>
      </c>
      <c r="F12734" s="24">
        <v>2.87</v>
      </c>
      <c r="G12734" s="24">
        <f t="shared" si="198"/>
        <v>469.98</v>
      </c>
    </row>
    <row r="12735" spans="1:7" x14ac:dyDescent="0.25">
      <c r="A12735" t="s">
        <v>311</v>
      </c>
      <c r="B12735" t="s">
        <v>314</v>
      </c>
      <c r="C12735" t="s">
        <v>375</v>
      </c>
      <c r="D12735" s="34">
        <v>46204</v>
      </c>
      <c r="E12735">
        <v>468.64</v>
      </c>
      <c r="F12735" s="24">
        <v>2.87</v>
      </c>
      <c r="G12735" s="24">
        <f t="shared" si="198"/>
        <v>471.51</v>
      </c>
    </row>
    <row r="12736" spans="1:7" x14ac:dyDescent="0.25">
      <c r="A12736" t="s">
        <v>311</v>
      </c>
      <c r="B12736" t="s">
        <v>314</v>
      </c>
      <c r="C12736" t="s">
        <v>376</v>
      </c>
      <c r="D12736" s="34">
        <v>46204</v>
      </c>
      <c r="E12736">
        <v>468.64</v>
      </c>
      <c r="F12736" s="24">
        <v>2.87</v>
      </c>
      <c r="G12736" s="24">
        <f t="shared" si="198"/>
        <v>471.51</v>
      </c>
    </row>
    <row r="12737" spans="1:7" x14ac:dyDescent="0.25">
      <c r="A12737" t="s">
        <v>311</v>
      </c>
      <c r="B12737" t="s">
        <v>314</v>
      </c>
      <c r="C12737" t="s">
        <v>377</v>
      </c>
      <c r="D12737" s="34">
        <v>46204</v>
      </c>
      <c r="E12737">
        <v>468.64</v>
      </c>
      <c r="F12737" s="24">
        <v>2.87</v>
      </c>
      <c r="G12737" s="24">
        <f t="shared" si="198"/>
        <v>471.51</v>
      </c>
    </row>
    <row r="12738" spans="1:7" x14ac:dyDescent="0.25">
      <c r="A12738" t="s">
        <v>311</v>
      </c>
      <c r="B12738" t="s">
        <v>314</v>
      </c>
      <c r="C12738" t="s">
        <v>378</v>
      </c>
      <c r="D12738" s="34">
        <v>46204</v>
      </c>
      <c r="E12738">
        <v>468.64</v>
      </c>
      <c r="F12738" s="24">
        <v>2.87</v>
      </c>
      <c r="G12738" s="24">
        <f t="shared" si="198"/>
        <v>471.51</v>
      </c>
    </row>
    <row r="12739" spans="1:7" x14ac:dyDescent="0.25">
      <c r="A12739" t="s">
        <v>311</v>
      </c>
      <c r="B12739" t="s">
        <v>314</v>
      </c>
      <c r="C12739" t="s">
        <v>379</v>
      </c>
      <c r="D12739" s="34">
        <v>46204</v>
      </c>
      <c r="E12739">
        <v>467.11</v>
      </c>
      <c r="F12739" s="24">
        <v>2.87</v>
      </c>
      <c r="G12739" s="24">
        <f t="shared" ref="G12739:G12802" si="199">SUM(E12739:F12739)</f>
        <v>469.98</v>
      </c>
    </row>
    <row r="12740" spans="1:7" x14ac:dyDescent="0.25">
      <c r="A12740" t="s">
        <v>311</v>
      </c>
      <c r="B12740" t="s">
        <v>314</v>
      </c>
      <c r="C12740" t="s">
        <v>380</v>
      </c>
      <c r="D12740" s="34">
        <v>46204</v>
      </c>
      <c r="E12740">
        <v>467.11</v>
      </c>
      <c r="F12740" s="24">
        <v>2.87</v>
      </c>
      <c r="G12740" s="24">
        <f t="shared" si="199"/>
        <v>469.98</v>
      </c>
    </row>
    <row r="12741" spans="1:7" x14ac:dyDescent="0.25">
      <c r="A12741" t="s">
        <v>311</v>
      </c>
      <c r="B12741" t="s">
        <v>314</v>
      </c>
      <c r="C12741" t="s">
        <v>381</v>
      </c>
      <c r="D12741" s="34">
        <v>46204</v>
      </c>
      <c r="E12741">
        <v>467.11</v>
      </c>
      <c r="F12741" s="24">
        <v>2.87</v>
      </c>
      <c r="G12741" s="24">
        <f t="shared" si="199"/>
        <v>469.98</v>
      </c>
    </row>
    <row r="12742" spans="1:7" x14ac:dyDescent="0.25">
      <c r="A12742" t="s">
        <v>311</v>
      </c>
      <c r="B12742" t="s">
        <v>314</v>
      </c>
      <c r="C12742" t="s">
        <v>382</v>
      </c>
      <c r="D12742" s="34">
        <v>46204</v>
      </c>
      <c r="E12742">
        <v>467.11</v>
      </c>
      <c r="F12742" s="24">
        <v>2.87</v>
      </c>
      <c r="G12742" s="24">
        <f t="shared" si="199"/>
        <v>469.98</v>
      </c>
    </row>
    <row r="12743" spans="1:7" x14ac:dyDescent="0.25">
      <c r="A12743" t="s">
        <v>311</v>
      </c>
      <c r="B12743" t="s">
        <v>314</v>
      </c>
      <c r="C12743" t="s">
        <v>383</v>
      </c>
      <c r="D12743" s="34">
        <v>46204</v>
      </c>
      <c r="E12743">
        <v>467.11</v>
      </c>
      <c r="F12743" s="24">
        <v>2.87</v>
      </c>
      <c r="G12743" s="24">
        <f t="shared" si="199"/>
        <v>469.98</v>
      </c>
    </row>
    <row r="12744" spans="1:7" x14ac:dyDescent="0.25">
      <c r="A12744" t="s">
        <v>311</v>
      </c>
      <c r="B12744" t="s">
        <v>314</v>
      </c>
      <c r="C12744" t="s">
        <v>384</v>
      </c>
      <c r="D12744" s="34">
        <v>46204</v>
      </c>
      <c r="E12744">
        <v>467.11</v>
      </c>
      <c r="F12744" s="24">
        <v>2.87</v>
      </c>
      <c r="G12744" s="24">
        <f t="shared" si="199"/>
        <v>469.98</v>
      </c>
    </row>
    <row r="12745" spans="1:7" x14ac:dyDescent="0.25">
      <c r="A12745" t="s">
        <v>311</v>
      </c>
      <c r="B12745" t="s">
        <v>314</v>
      </c>
      <c r="C12745" t="s">
        <v>385</v>
      </c>
      <c r="D12745" s="34">
        <v>46204</v>
      </c>
      <c r="E12745">
        <v>467.11</v>
      </c>
      <c r="F12745" s="24">
        <v>2.87</v>
      </c>
      <c r="G12745" s="24">
        <f t="shared" si="199"/>
        <v>469.98</v>
      </c>
    </row>
    <row r="12746" spans="1:7" x14ac:dyDescent="0.25">
      <c r="A12746" t="s">
        <v>311</v>
      </c>
      <c r="B12746" t="s">
        <v>314</v>
      </c>
      <c r="C12746" t="s">
        <v>386</v>
      </c>
      <c r="D12746" s="34">
        <v>46204</v>
      </c>
      <c r="E12746">
        <v>467.11</v>
      </c>
      <c r="F12746" s="24">
        <v>2.87</v>
      </c>
      <c r="G12746" s="24">
        <f t="shared" si="199"/>
        <v>469.98</v>
      </c>
    </row>
    <row r="12747" spans="1:7" x14ac:dyDescent="0.25">
      <c r="A12747" t="s">
        <v>311</v>
      </c>
      <c r="B12747" t="s">
        <v>314</v>
      </c>
      <c r="C12747" t="s">
        <v>387</v>
      </c>
      <c r="D12747" s="34">
        <v>46204</v>
      </c>
      <c r="E12747">
        <v>467.11</v>
      </c>
      <c r="F12747" s="24">
        <v>2.87</v>
      </c>
      <c r="G12747" s="24">
        <f t="shared" si="199"/>
        <v>469.98</v>
      </c>
    </row>
    <row r="12748" spans="1:7" x14ac:dyDescent="0.25">
      <c r="A12748" t="s">
        <v>311</v>
      </c>
      <c r="B12748" t="s">
        <v>314</v>
      </c>
      <c r="C12748" t="s">
        <v>388</v>
      </c>
      <c r="D12748" s="34">
        <v>46204</v>
      </c>
      <c r="E12748">
        <v>467.11</v>
      </c>
      <c r="F12748" s="24">
        <v>2.87</v>
      </c>
      <c r="G12748" s="24">
        <f t="shared" si="199"/>
        <v>469.98</v>
      </c>
    </row>
    <row r="12749" spans="1:7" x14ac:dyDescent="0.25">
      <c r="A12749" t="s">
        <v>311</v>
      </c>
      <c r="B12749" t="s">
        <v>314</v>
      </c>
      <c r="C12749" t="s">
        <v>389</v>
      </c>
      <c r="D12749" s="34">
        <v>46204</v>
      </c>
      <c r="E12749">
        <v>467.11</v>
      </c>
      <c r="F12749" s="24">
        <v>2.87</v>
      </c>
      <c r="G12749" s="24">
        <f t="shared" si="199"/>
        <v>469.98</v>
      </c>
    </row>
    <row r="12750" spans="1:7" x14ac:dyDescent="0.25">
      <c r="A12750" t="s">
        <v>311</v>
      </c>
      <c r="B12750" t="s">
        <v>314</v>
      </c>
      <c r="C12750" t="s">
        <v>390</v>
      </c>
      <c r="D12750" s="34">
        <v>46204</v>
      </c>
      <c r="E12750">
        <v>467.11</v>
      </c>
      <c r="F12750" s="24">
        <v>2.87</v>
      </c>
      <c r="G12750" s="24">
        <f t="shared" si="199"/>
        <v>469.98</v>
      </c>
    </row>
    <row r="12751" spans="1:7" x14ac:dyDescent="0.25">
      <c r="A12751" t="s">
        <v>311</v>
      </c>
      <c r="B12751" t="s">
        <v>314</v>
      </c>
      <c r="C12751" t="s">
        <v>391</v>
      </c>
      <c r="D12751" s="34">
        <v>46204</v>
      </c>
      <c r="E12751">
        <v>467.11</v>
      </c>
      <c r="F12751" s="24">
        <v>2.87</v>
      </c>
      <c r="G12751" s="24">
        <f t="shared" si="199"/>
        <v>469.98</v>
      </c>
    </row>
    <row r="12752" spans="1:7" x14ac:dyDescent="0.25">
      <c r="A12752" t="s">
        <v>311</v>
      </c>
      <c r="B12752" t="s">
        <v>314</v>
      </c>
      <c r="C12752" t="s">
        <v>392</v>
      </c>
      <c r="D12752" s="34">
        <v>46204</v>
      </c>
      <c r="E12752">
        <v>467.11</v>
      </c>
      <c r="F12752" s="24">
        <v>2.87</v>
      </c>
      <c r="G12752" s="24">
        <f t="shared" si="199"/>
        <v>469.98</v>
      </c>
    </row>
    <row r="12753" spans="1:7" x14ac:dyDescent="0.25">
      <c r="A12753" t="s">
        <v>311</v>
      </c>
      <c r="B12753" t="s">
        <v>314</v>
      </c>
      <c r="C12753" t="s">
        <v>393</v>
      </c>
      <c r="D12753" s="34">
        <v>46204</v>
      </c>
      <c r="E12753">
        <v>467.11</v>
      </c>
      <c r="F12753" s="24">
        <v>2.87</v>
      </c>
      <c r="G12753" s="24">
        <f t="shared" si="199"/>
        <v>469.98</v>
      </c>
    </row>
    <row r="12754" spans="1:7" x14ac:dyDescent="0.25">
      <c r="A12754" t="s">
        <v>311</v>
      </c>
      <c r="B12754" t="s">
        <v>314</v>
      </c>
      <c r="C12754" t="s">
        <v>394</v>
      </c>
      <c r="D12754" s="34">
        <v>46204</v>
      </c>
      <c r="E12754">
        <v>467.11</v>
      </c>
      <c r="F12754" s="24">
        <v>2.87</v>
      </c>
      <c r="G12754" s="24">
        <f t="shared" si="199"/>
        <v>469.98</v>
      </c>
    </row>
    <row r="12755" spans="1:7" x14ac:dyDescent="0.25">
      <c r="A12755" t="s">
        <v>311</v>
      </c>
      <c r="B12755" t="s">
        <v>314</v>
      </c>
      <c r="C12755" t="s">
        <v>395</v>
      </c>
      <c r="D12755" s="34">
        <v>46204</v>
      </c>
      <c r="E12755">
        <v>467.11</v>
      </c>
      <c r="F12755" s="24">
        <v>2.87</v>
      </c>
      <c r="G12755" s="24">
        <f t="shared" si="199"/>
        <v>469.98</v>
      </c>
    </row>
    <row r="12756" spans="1:7" x14ac:dyDescent="0.25">
      <c r="A12756" t="s">
        <v>311</v>
      </c>
      <c r="B12756" t="s">
        <v>314</v>
      </c>
      <c r="C12756" t="s">
        <v>396</v>
      </c>
      <c r="D12756" s="34">
        <v>46204</v>
      </c>
      <c r="E12756">
        <v>467.11</v>
      </c>
      <c r="F12756" s="24">
        <v>2.87</v>
      </c>
      <c r="G12756" s="24">
        <f t="shared" si="199"/>
        <v>469.98</v>
      </c>
    </row>
    <row r="12757" spans="1:7" x14ac:dyDescent="0.25">
      <c r="A12757" t="s">
        <v>311</v>
      </c>
      <c r="B12757" t="s">
        <v>314</v>
      </c>
      <c r="C12757" t="s">
        <v>397</v>
      </c>
      <c r="D12757" s="34">
        <v>46204</v>
      </c>
      <c r="E12757">
        <v>467.11</v>
      </c>
      <c r="F12757" s="24">
        <v>2.87</v>
      </c>
      <c r="G12757" s="24">
        <f t="shared" si="199"/>
        <v>469.98</v>
      </c>
    </row>
    <row r="12758" spans="1:7" x14ac:dyDescent="0.25">
      <c r="A12758" t="s">
        <v>311</v>
      </c>
      <c r="B12758" t="s">
        <v>314</v>
      </c>
      <c r="C12758" t="s">
        <v>398</v>
      </c>
      <c r="D12758" s="34">
        <v>46204</v>
      </c>
      <c r="E12758">
        <v>467.11</v>
      </c>
      <c r="F12758" s="24">
        <v>2.87</v>
      </c>
      <c r="G12758" s="24">
        <f t="shared" si="199"/>
        <v>469.98</v>
      </c>
    </row>
    <row r="12759" spans="1:7" x14ac:dyDescent="0.25">
      <c r="A12759" t="s">
        <v>311</v>
      </c>
      <c r="B12759" t="s">
        <v>314</v>
      </c>
      <c r="C12759" t="s">
        <v>399</v>
      </c>
      <c r="D12759" s="34">
        <v>46204</v>
      </c>
      <c r="E12759">
        <v>467.11</v>
      </c>
      <c r="F12759" s="24">
        <v>2.87</v>
      </c>
      <c r="G12759" s="24">
        <f t="shared" si="199"/>
        <v>469.98</v>
      </c>
    </row>
    <row r="12760" spans="1:7" x14ac:dyDescent="0.25">
      <c r="A12760" t="s">
        <v>311</v>
      </c>
      <c r="B12760" t="s">
        <v>314</v>
      </c>
      <c r="C12760" t="s">
        <v>400</v>
      </c>
      <c r="D12760" s="34">
        <v>46204</v>
      </c>
      <c r="E12760">
        <v>467.11</v>
      </c>
      <c r="F12760" s="24">
        <v>2.87</v>
      </c>
      <c r="G12760" s="24">
        <f t="shared" si="199"/>
        <v>469.98</v>
      </c>
    </row>
    <row r="12761" spans="1:7" x14ac:dyDescent="0.25">
      <c r="A12761" t="s">
        <v>311</v>
      </c>
      <c r="B12761" t="s">
        <v>314</v>
      </c>
      <c r="C12761" t="s">
        <v>401</v>
      </c>
      <c r="D12761" s="34">
        <v>46204</v>
      </c>
      <c r="E12761">
        <v>467.11</v>
      </c>
      <c r="F12761" s="24">
        <v>2.87</v>
      </c>
      <c r="G12761" s="24">
        <f t="shared" si="199"/>
        <v>469.98</v>
      </c>
    </row>
    <row r="12762" spans="1:7" x14ac:dyDescent="0.25">
      <c r="A12762" t="s">
        <v>311</v>
      </c>
      <c r="B12762" t="s">
        <v>314</v>
      </c>
      <c r="C12762" t="s">
        <v>402</v>
      </c>
      <c r="D12762" s="34">
        <v>46204</v>
      </c>
      <c r="E12762">
        <v>467.11</v>
      </c>
      <c r="F12762" s="24">
        <v>2.87</v>
      </c>
      <c r="G12762" s="24">
        <f t="shared" si="199"/>
        <v>469.98</v>
      </c>
    </row>
    <row r="12763" spans="1:7" x14ac:dyDescent="0.25">
      <c r="A12763" t="s">
        <v>311</v>
      </c>
      <c r="B12763" t="s">
        <v>314</v>
      </c>
      <c r="C12763" t="s">
        <v>403</v>
      </c>
      <c r="D12763" s="34">
        <v>46204</v>
      </c>
      <c r="E12763">
        <v>467.11</v>
      </c>
      <c r="F12763" s="24">
        <v>2.87</v>
      </c>
      <c r="G12763" s="24">
        <f t="shared" si="199"/>
        <v>469.98</v>
      </c>
    </row>
    <row r="12764" spans="1:7" x14ac:dyDescent="0.25">
      <c r="A12764" t="s">
        <v>311</v>
      </c>
      <c r="B12764" t="s">
        <v>314</v>
      </c>
      <c r="C12764" t="s">
        <v>404</v>
      </c>
      <c r="D12764" s="34">
        <v>46204</v>
      </c>
      <c r="E12764">
        <v>467.11</v>
      </c>
      <c r="F12764" s="24">
        <v>2.87</v>
      </c>
      <c r="G12764" s="24">
        <f t="shared" si="199"/>
        <v>469.98</v>
      </c>
    </row>
    <row r="12765" spans="1:7" x14ac:dyDescent="0.25">
      <c r="A12765" t="s">
        <v>311</v>
      </c>
      <c r="B12765" t="s">
        <v>314</v>
      </c>
      <c r="C12765" t="s">
        <v>405</v>
      </c>
      <c r="D12765" s="34">
        <v>46204</v>
      </c>
      <c r="E12765">
        <v>467.11</v>
      </c>
      <c r="F12765" s="24">
        <v>2.87</v>
      </c>
      <c r="G12765" s="24">
        <f t="shared" si="199"/>
        <v>469.98</v>
      </c>
    </row>
    <row r="12766" spans="1:7" x14ac:dyDescent="0.25">
      <c r="A12766" t="s">
        <v>311</v>
      </c>
      <c r="B12766" t="s">
        <v>314</v>
      </c>
      <c r="C12766" t="s">
        <v>406</v>
      </c>
      <c r="D12766" s="34">
        <v>46204</v>
      </c>
      <c r="E12766">
        <v>467.11</v>
      </c>
      <c r="F12766" s="24">
        <v>2.87</v>
      </c>
      <c r="G12766" s="24">
        <f t="shared" si="199"/>
        <v>469.98</v>
      </c>
    </row>
    <row r="12767" spans="1:7" x14ac:dyDescent="0.25">
      <c r="A12767" t="s">
        <v>311</v>
      </c>
      <c r="B12767" t="s">
        <v>314</v>
      </c>
      <c r="C12767" t="s">
        <v>407</v>
      </c>
      <c r="D12767" s="34">
        <v>46204</v>
      </c>
      <c r="E12767">
        <v>467.11</v>
      </c>
      <c r="F12767" s="24">
        <v>2.87</v>
      </c>
      <c r="G12767" s="24">
        <f t="shared" si="199"/>
        <v>469.98</v>
      </c>
    </row>
    <row r="12768" spans="1:7" x14ac:dyDescent="0.25">
      <c r="A12768" t="s">
        <v>311</v>
      </c>
      <c r="B12768" t="s">
        <v>314</v>
      </c>
      <c r="C12768" t="s">
        <v>408</v>
      </c>
      <c r="D12768" s="34">
        <v>46204</v>
      </c>
      <c r="E12768">
        <v>467.11</v>
      </c>
      <c r="F12768" s="24">
        <v>2.87</v>
      </c>
      <c r="G12768" s="24">
        <f t="shared" si="199"/>
        <v>469.98</v>
      </c>
    </row>
    <row r="12769" spans="1:7" x14ac:dyDescent="0.25">
      <c r="A12769" t="s">
        <v>311</v>
      </c>
      <c r="B12769" t="s">
        <v>314</v>
      </c>
      <c r="C12769" t="s">
        <v>409</v>
      </c>
      <c r="D12769" s="34">
        <v>46204</v>
      </c>
      <c r="E12769">
        <v>467.11</v>
      </c>
      <c r="F12769" s="24">
        <v>2.87</v>
      </c>
      <c r="G12769" s="24">
        <f t="shared" si="199"/>
        <v>469.98</v>
      </c>
    </row>
    <row r="12770" spans="1:7" x14ac:dyDescent="0.25">
      <c r="A12770" t="s">
        <v>311</v>
      </c>
      <c r="B12770" t="s">
        <v>314</v>
      </c>
      <c r="C12770" t="s">
        <v>410</v>
      </c>
      <c r="D12770" s="34">
        <v>46204</v>
      </c>
      <c r="E12770">
        <v>467.11</v>
      </c>
      <c r="F12770" s="24">
        <v>2.87</v>
      </c>
      <c r="G12770" s="24">
        <f t="shared" si="199"/>
        <v>469.98</v>
      </c>
    </row>
    <row r="12771" spans="1:7" x14ac:dyDescent="0.25">
      <c r="A12771" t="s">
        <v>311</v>
      </c>
      <c r="B12771" t="s">
        <v>314</v>
      </c>
      <c r="C12771" t="s">
        <v>411</v>
      </c>
      <c r="D12771" s="34">
        <v>46204</v>
      </c>
      <c r="E12771">
        <v>467.11</v>
      </c>
      <c r="F12771" s="24">
        <v>2.87</v>
      </c>
      <c r="G12771" s="24">
        <f t="shared" si="199"/>
        <v>469.98</v>
      </c>
    </row>
    <row r="12772" spans="1:7" x14ac:dyDescent="0.25">
      <c r="A12772" t="s">
        <v>311</v>
      </c>
      <c r="B12772" t="s">
        <v>314</v>
      </c>
      <c r="C12772" t="s">
        <v>412</v>
      </c>
      <c r="D12772" s="34">
        <v>46204</v>
      </c>
      <c r="E12772">
        <v>467.11</v>
      </c>
      <c r="F12772" s="24">
        <v>2.87</v>
      </c>
      <c r="G12772" s="24">
        <f t="shared" si="199"/>
        <v>469.98</v>
      </c>
    </row>
    <row r="12773" spans="1:7" x14ac:dyDescent="0.25">
      <c r="A12773" t="s">
        <v>311</v>
      </c>
      <c r="B12773" t="s">
        <v>314</v>
      </c>
      <c r="C12773" t="s">
        <v>413</v>
      </c>
      <c r="D12773" s="34">
        <v>46204</v>
      </c>
      <c r="E12773">
        <v>467.11</v>
      </c>
      <c r="F12773" s="24">
        <v>2.87</v>
      </c>
      <c r="G12773" s="24">
        <f t="shared" si="199"/>
        <v>469.98</v>
      </c>
    </row>
    <row r="12774" spans="1:7" x14ac:dyDescent="0.25">
      <c r="A12774" t="s">
        <v>311</v>
      </c>
      <c r="B12774" t="s">
        <v>314</v>
      </c>
      <c r="C12774" t="s">
        <v>414</v>
      </c>
      <c r="D12774" s="34">
        <v>46204</v>
      </c>
      <c r="E12774">
        <v>467.11</v>
      </c>
      <c r="F12774" s="24">
        <v>2.87</v>
      </c>
      <c r="G12774" s="24">
        <f t="shared" si="199"/>
        <v>469.98</v>
      </c>
    </row>
    <row r="12775" spans="1:7" x14ac:dyDescent="0.25">
      <c r="A12775" t="s">
        <v>311</v>
      </c>
      <c r="B12775" t="s">
        <v>314</v>
      </c>
      <c r="C12775" t="s">
        <v>415</v>
      </c>
      <c r="D12775" s="34">
        <v>46204</v>
      </c>
      <c r="E12775">
        <v>467.11</v>
      </c>
      <c r="F12775" s="24">
        <v>2.87</v>
      </c>
      <c r="G12775" s="24">
        <f t="shared" si="199"/>
        <v>469.98</v>
      </c>
    </row>
    <row r="12776" spans="1:7" x14ac:dyDescent="0.25">
      <c r="A12776" t="s">
        <v>311</v>
      </c>
      <c r="B12776" t="s">
        <v>314</v>
      </c>
      <c r="C12776" t="s">
        <v>416</v>
      </c>
      <c r="D12776" s="34">
        <v>46204</v>
      </c>
      <c r="E12776">
        <v>467.11</v>
      </c>
      <c r="F12776" s="24">
        <v>2.87</v>
      </c>
      <c r="G12776" s="24">
        <f t="shared" si="199"/>
        <v>469.98</v>
      </c>
    </row>
    <row r="12777" spans="1:7" x14ac:dyDescent="0.25">
      <c r="A12777" t="s">
        <v>311</v>
      </c>
      <c r="B12777" t="s">
        <v>314</v>
      </c>
      <c r="C12777" t="s">
        <v>417</v>
      </c>
      <c r="D12777" s="34">
        <v>46204</v>
      </c>
      <c r="E12777">
        <v>467.11</v>
      </c>
      <c r="F12777" s="24">
        <v>2.87</v>
      </c>
      <c r="G12777" s="24">
        <f t="shared" si="199"/>
        <v>469.98</v>
      </c>
    </row>
    <row r="12778" spans="1:7" x14ac:dyDescent="0.25">
      <c r="A12778" t="s">
        <v>311</v>
      </c>
      <c r="B12778" t="s">
        <v>314</v>
      </c>
      <c r="C12778" t="s">
        <v>418</v>
      </c>
      <c r="D12778" s="34">
        <v>46204</v>
      </c>
      <c r="E12778">
        <v>467.11</v>
      </c>
      <c r="F12778" s="24">
        <v>2.87</v>
      </c>
      <c r="G12778" s="24">
        <f t="shared" si="199"/>
        <v>469.98</v>
      </c>
    </row>
    <row r="12779" spans="1:7" x14ac:dyDescent="0.25">
      <c r="A12779" t="s">
        <v>311</v>
      </c>
      <c r="B12779" t="s">
        <v>314</v>
      </c>
      <c r="C12779" t="s">
        <v>419</v>
      </c>
      <c r="D12779" s="34">
        <v>46204</v>
      </c>
      <c r="E12779">
        <v>467.11</v>
      </c>
      <c r="F12779" s="24">
        <v>2.87</v>
      </c>
      <c r="G12779" s="24">
        <f t="shared" si="199"/>
        <v>469.98</v>
      </c>
    </row>
    <row r="12780" spans="1:7" x14ac:dyDescent="0.25">
      <c r="A12780" t="s">
        <v>311</v>
      </c>
      <c r="B12780" t="s">
        <v>314</v>
      </c>
      <c r="C12780" t="s">
        <v>420</v>
      </c>
      <c r="D12780" s="34">
        <v>46204</v>
      </c>
      <c r="E12780">
        <v>467.11</v>
      </c>
      <c r="F12780" s="24">
        <v>2.87</v>
      </c>
      <c r="G12780" s="24">
        <f t="shared" si="199"/>
        <v>469.98</v>
      </c>
    </row>
    <row r="12781" spans="1:7" x14ac:dyDescent="0.25">
      <c r="A12781" t="s">
        <v>311</v>
      </c>
      <c r="B12781" t="s">
        <v>314</v>
      </c>
      <c r="C12781" t="s">
        <v>421</v>
      </c>
      <c r="D12781" s="34">
        <v>46204</v>
      </c>
      <c r="E12781">
        <v>467.11</v>
      </c>
      <c r="F12781" s="24">
        <v>2.87</v>
      </c>
      <c r="G12781" s="24">
        <f t="shared" si="199"/>
        <v>469.98</v>
      </c>
    </row>
    <row r="12782" spans="1:7" x14ac:dyDescent="0.25">
      <c r="A12782" t="s">
        <v>311</v>
      </c>
      <c r="B12782" t="s">
        <v>314</v>
      </c>
      <c r="C12782" t="s">
        <v>422</v>
      </c>
      <c r="D12782" s="34">
        <v>46204</v>
      </c>
      <c r="E12782">
        <v>467.11</v>
      </c>
      <c r="F12782" s="24">
        <v>2.87</v>
      </c>
      <c r="G12782" s="24">
        <f t="shared" si="199"/>
        <v>469.98</v>
      </c>
    </row>
    <row r="12783" spans="1:7" x14ac:dyDescent="0.25">
      <c r="A12783" t="s">
        <v>311</v>
      </c>
      <c r="B12783" t="s">
        <v>314</v>
      </c>
      <c r="C12783" t="s">
        <v>423</v>
      </c>
      <c r="D12783" s="34">
        <v>46204</v>
      </c>
      <c r="E12783">
        <v>467.11</v>
      </c>
      <c r="F12783" s="24">
        <v>2.87</v>
      </c>
      <c r="G12783" s="24">
        <f t="shared" si="199"/>
        <v>469.98</v>
      </c>
    </row>
    <row r="12784" spans="1:7" x14ac:dyDescent="0.25">
      <c r="A12784" t="s">
        <v>311</v>
      </c>
      <c r="B12784" t="s">
        <v>314</v>
      </c>
      <c r="C12784" t="s">
        <v>424</v>
      </c>
      <c r="D12784" s="34">
        <v>46204</v>
      </c>
      <c r="E12784">
        <v>467.11</v>
      </c>
      <c r="F12784" s="24">
        <v>2.87</v>
      </c>
      <c r="G12784" s="24">
        <f t="shared" si="199"/>
        <v>469.98</v>
      </c>
    </row>
    <row r="12785" spans="1:7" x14ac:dyDescent="0.25">
      <c r="A12785" t="s">
        <v>311</v>
      </c>
      <c r="B12785" t="s">
        <v>314</v>
      </c>
      <c r="C12785" t="s">
        <v>425</v>
      </c>
      <c r="D12785" s="34">
        <v>46204</v>
      </c>
      <c r="E12785">
        <v>467.11</v>
      </c>
      <c r="F12785" s="24">
        <v>2.87</v>
      </c>
      <c r="G12785" s="24">
        <f t="shared" si="199"/>
        <v>469.98</v>
      </c>
    </row>
    <row r="12786" spans="1:7" x14ac:dyDescent="0.25">
      <c r="A12786" t="s">
        <v>311</v>
      </c>
      <c r="B12786" t="s">
        <v>314</v>
      </c>
      <c r="C12786" t="s">
        <v>426</v>
      </c>
      <c r="D12786" s="34">
        <v>46204</v>
      </c>
      <c r="E12786">
        <v>468.64</v>
      </c>
      <c r="F12786" s="24">
        <v>2.87</v>
      </c>
      <c r="G12786" s="24">
        <f t="shared" si="199"/>
        <v>471.51</v>
      </c>
    </row>
    <row r="12787" spans="1:7" x14ac:dyDescent="0.25">
      <c r="A12787" t="s">
        <v>311</v>
      </c>
      <c r="B12787" t="s">
        <v>314</v>
      </c>
      <c r="C12787" t="s">
        <v>427</v>
      </c>
      <c r="D12787" s="34">
        <v>46204</v>
      </c>
      <c r="E12787">
        <v>467.11</v>
      </c>
      <c r="F12787" s="24">
        <v>2.87</v>
      </c>
      <c r="G12787" s="24">
        <f t="shared" si="199"/>
        <v>469.98</v>
      </c>
    </row>
    <row r="12788" spans="1:7" x14ac:dyDescent="0.25">
      <c r="A12788" t="s">
        <v>311</v>
      </c>
      <c r="B12788" t="s">
        <v>314</v>
      </c>
      <c r="C12788" t="s">
        <v>428</v>
      </c>
      <c r="D12788" s="34">
        <v>46204</v>
      </c>
      <c r="E12788">
        <v>467.11</v>
      </c>
      <c r="F12788" s="24">
        <v>2.87</v>
      </c>
      <c r="G12788" s="24">
        <f t="shared" si="199"/>
        <v>469.98</v>
      </c>
    </row>
    <row r="12789" spans="1:7" x14ac:dyDescent="0.25">
      <c r="A12789" t="s">
        <v>311</v>
      </c>
      <c r="B12789" t="s">
        <v>314</v>
      </c>
      <c r="C12789" t="s">
        <v>429</v>
      </c>
      <c r="D12789" s="34">
        <v>46204</v>
      </c>
      <c r="E12789">
        <v>467.11</v>
      </c>
      <c r="F12789" s="24">
        <v>2.87</v>
      </c>
      <c r="G12789" s="24">
        <f t="shared" si="199"/>
        <v>469.98</v>
      </c>
    </row>
    <row r="12790" spans="1:7" x14ac:dyDescent="0.25">
      <c r="A12790" t="s">
        <v>311</v>
      </c>
      <c r="B12790" t="s">
        <v>314</v>
      </c>
      <c r="C12790" t="s">
        <v>430</v>
      </c>
      <c r="D12790" s="34">
        <v>46204</v>
      </c>
      <c r="E12790">
        <v>468.64</v>
      </c>
      <c r="F12790" s="24">
        <v>2.87</v>
      </c>
      <c r="G12790" s="24">
        <f t="shared" si="199"/>
        <v>471.51</v>
      </c>
    </row>
    <row r="12791" spans="1:7" x14ac:dyDescent="0.25">
      <c r="A12791" t="s">
        <v>311</v>
      </c>
      <c r="B12791" t="s">
        <v>314</v>
      </c>
      <c r="C12791" t="s">
        <v>431</v>
      </c>
      <c r="D12791" s="34">
        <v>46204</v>
      </c>
      <c r="E12791">
        <v>468.64</v>
      </c>
      <c r="F12791" s="24">
        <v>2.87</v>
      </c>
      <c r="G12791" s="24">
        <f t="shared" si="199"/>
        <v>471.51</v>
      </c>
    </row>
    <row r="12792" spans="1:7" x14ac:dyDescent="0.25">
      <c r="A12792" t="s">
        <v>311</v>
      </c>
      <c r="B12792" t="s">
        <v>314</v>
      </c>
      <c r="C12792" t="s">
        <v>432</v>
      </c>
      <c r="D12792" s="34">
        <v>46204</v>
      </c>
      <c r="E12792">
        <v>468.64</v>
      </c>
      <c r="F12792" s="24">
        <v>2.87</v>
      </c>
      <c r="G12792" s="24">
        <f t="shared" si="199"/>
        <v>471.51</v>
      </c>
    </row>
    <row r="12793" spans="1:7" x14ac:dyDescent="0.25">
      <c r="A12793" t="s">
        <v>311</v>
      </c>
      <c r="B12793" t="s">
        <v>314</v>
      </c>
      <c r="C12793" t="s">
        <v>433</v>
      </c>
      <c r="D12793" s="34">
        <v>46204</v>
      </c>
      <c r="E12793">
        <v>468.64</v>
      </c>
      <c r="F12793" s="24">
        <v>2.87</v>
      </c>
      <c r="G12793" s="24">
        <f t="shared" si="199"/>
        <v>471.51</v>
      </c>
    </row>
    <row r="12794" spans="1:7" x14ac:dyDescent="0.25">
      <c r="A12794" t="s">
        <v>311</v>
      </c>
      <c r="B12794" t="s">
        <v>314</v>
      </c>
      <c r="C12794" t="s">
        <v>434</v>
      </c>
      <c r="D12794" s="34">
        <v>46204</v>
      </c>
      <c r="E12794">
        <v>468.64</v>
      </c>
      <c r="F12794" s="24">
        <v>2.87</v>
      </c>
      <c r="G12794" s="24">
        <f t="shared" si="199"/>
        <v>471.51</v>
      </c>
    </row>
    <row r="12795" spans="1:7" x14ac:dyDescent="0.25">
      <c r="A12795" t="s">
        <v>311</v>
      </c>
      <c r="B12795" t="s">
        <v>314</v>
      </c>
      <c r="C12795" t="s">
        <v>435</v>
      </c>
      <c r="D12795" s="34">
        <v>46204</v>
      </c>
      <c r="E12795">
        <v>468.64</v>
      </c>
      <c r="F12795" s="24">
        <v>2.87</v>
      </c>
      <c r="G12795" s="24">
        <f t="shared" si="199"/>
        <v>471.51</v>
      </c>
    </row>
    <row r="12796" spans="1:7" x14ac:dyDescent="0.25">
      <c r="A12796" t="s">
        <v>311</v>
      </c>
      <c r="B12796" t="s">
        <v>314</v>
      </c>
      <c r="C12796" t="s">
        <v>436</v>
      </c>
      <c r="D12796" s="34">
        <v>46204</v>
      </c>
      <c r="E12796">
        <v>468.64</v>
      </c>
      <c r="F12796" s="24">
        <v>2.87</v>
      </c>
      <c r="G12796" s="24">
        <f t="shared" si="199"/>
        <v>471.51</v>
      </c>
    </row>
    <row r="12797" spans="1:7" x14ac:dyDescent="0.25">
      <c r="A12797" t="s">
        <v>311</v>
      </c>
      <c r="B12797" t="s">
        <v>314</v>
      </c>
      <c r="C12797" t="s">
        <v>437</v>
      </c>
      <c r="D12797" s="34">
        <v>46204</v>
      </c>
      <c r="E12797">
        <v>468.64</v>
      </c>
      <c r="F12797" s="24">
        <v>2.87</v>
      </c>
      <c r="G12797" s="24">
        <f t="shared" si="199"/>
        <v>471.51</v>
      </c>
    </row>
    <row r="12798" spans="1:7" x14ac:dyDescent="0.25">
      <c r="A12798" t="s">
        <v>311</v>
      </c>
      <c r="B12798" t="s">
        <v>314</v>
      </c>
      <c r="C12798" t="s">
        <v>438</v>
      </c>
      <c r="D12798" s="34">
        <v>46204</v>
      </c>
      <c r="E12798">
        <v>468.64</v>
      </c>
      <c r="F12798" s="24">
        <v>2.87</v>
      </c>
      <c r="G12798" s="24">
        <f t="shared" si="199"/>
        <v>471.51</v>
      </c>
    </row>
    <row r="12799" spans="1:7" x14ac:dyDescent="0.25">
      <c r="A12799" t="s">
        <v>311</v>
      </c>
      <c r="B12799" t="s">
        <v>314</v>
      </c>
      <c r="C12799" t="s">
        <v>439</v>
      </c>
      <c r="D12799" s="34">
        <v>46204</v>
      </c>
      <c r="E12799">
        <v>468.64</v>
      </c>
      <c r="F12799" s="24">
        <v>2.87</v>
      </c>
      <c r="G12799" s="24">
        <f t="shared" si="199"/>
        <v>471.51</v>
      </c>
    </row>
    <row r="12800" spans="1:7" x14ac:dyDescent="0.25">
      <c r="A12800" t="s">
        <v>311</v>
      </c>
      <c r="B12800" t="s">
        <v>314</v>
      </c>
      <c r="C12800" t="s">
        <v>440</v>
      </c>
      <c r="D12800" s="34">
        <v>46204</v>
      </c>
      <c r="E12800">
        <v>468.64</v>
      </c>
      <c r="F12800" s="24">
        <v>2.87</v>
      </c>
      <c r="G12800" s="24">
        <f t="shared" si="199"/>
        <v>471.51</v>
      </c>
    </row>
    <row r="12801" spans="1:7" x14ac:dyDescent="0.25">
      <c r="A12801" t="s">
        <v>311</v>
      </c>
      <c r="B12801" t="s">
        <v>314</v>
      </c>
      <c r="C12801" t="s">
        <v>441</v>
      </c>
      <c r="D12801" s="34">
        <v>46204</v>
      </c>
      <c r="E12801">
        <v>468.64</v>
      </c>
      <c r="F12801" s="24">
        <v>2.87</v>
      </c>
      <c r="G12801" s="24">
        <f t="shared" si="199"/>
        <v>471.51</v>
      </c>
    </row>
    <row r="12802" spans="1:7" x14ac:dyDescent="0.25">
      <c r="A12802" t="s">
        <v>311</v>
      </c>
      <c r="B12802" t="s">
        <v>314</v>
      </c>
      <c r="C12802" t="s">
        <v>442</v>
      </c>
      <c r="D12802" s="34">
        <v>46204</v>
      </c>
      <c r="E12802">
        <v>468.64</v>
      </c>
      <c r="F12802" s="24">
        <v>2.87</v>
      </c>
      <c r="G12802" s="24">
        <f t="shared" si="199"/>
        <v>471.51</v>
      </c>
    </row>
    <row r="12803" spans="1:7" x14ac:dyDescent="0.25">
      <c r="A12803" t="s">
        <v>311</v>
      </c>
      <c r="B12803" t="s">
        <v>314</v>
      </c>
      <c r="C12803" t="s">
        <v>443</v>
      </c>
      <c r="D12803" s="34">
        <v>46204</v>
      </c>
      <c r="E12803">
        <v>468.64</v>
      </c>
      <c r="F12803" s="24">
        <v>2.87</v>
      </c>
      <c r="G12803" s="24">
        <f t="shared" ref="G12803:G12866" si="200">SUM(E12803:F12803)</f>
        <v>471.51</v>
      </c>
    </row>
    <row r="12804" spans="1:7" x14ac:dyDescent="0.25">
      <c r="A12804" t="s">
        <v>311</v>
      </c>
      <c r="B12804" t="s">
        <v>314</v>
      </c>
      <c r="C12804" t="s">
        <v>444</v>
      </c>
      <c r="D12804" s="34">
        <v>46204</v>
      </c>
      <c r="E12804">
        <v>468.64</v>
      </c>
      <c r="F12804" s="24">
        <v>2.87</v>
      </c>
      <c r="G12804" s="24">
        <f t="shared" si="200"/>
        <v>471.51</v>
      </c>
    </row>
    <row r="12805" spans="1:7" x14ac:dyDescent="0.25">
      <c r="A12805" t="s">
        <v>311</v>
      </c>
      <c r="B12805" t="s">
        <v>314</v>
      </c>
      <c r="C12805" t="s">
        <v>445</v>
      </c>
      <c r="D12805" s="34">
        <v>46204</v>
      </c>
      <c r="E12805">
        <v>468.64</v>
      </c>
      <c r="F12805" s="24">
        <v>2.87</v>
      </c>
      <c r="G12805" s="24">
        <f t="shared" si="200"/>
        <v>471.51</v>
      </c>
    </row>
    <row r="12806" spans="1:7" x14ac:dyDescent="0.25">
      <c r="A12806" t="s">
        <v>311</v>
      </c>
      <c r="B12806" t="s">
        <v>314</v>
      </c>
      <c r="C12806" t="s">
        <v>446</v>
      </c>
      <c r="D12806" s="34">
        <v>46204</v>
      </c>
      <c r="E12806">
        <v>468.64</v>
      </c>
      <c r="F12806" s="24">
        <v>2.87</v>
      </c>
      <c r="G12806" s="24">
        <f t="shared" si="200"/>
        <v>471.51</v>
      </c>
    </row>
    <row r="12807" spans="1:7" x14ac:dyDescent="0.25">
      <c r="A12807" t="s">
        <v>311</v>
      </c>
      <c r="B12807" t="s">
        <v>314</v>
      </c>
      <c r="C12807" t="s">
        <v>447</v>
      </c>
      <c r="D12807" s="34">
        <v>46204</v>
      </c>
      <c r="E12807">
        <v>468.64</v>
      </c>
      <c r="F12807" s="24">
        <v>2.87</v>
      </c>
      <c r="G12807" s="24">
        <f t="shared" si="200"/>
        <v>471.51</v>
      </c>
    </row>
    <row r="12808" spans="1:7" x14ac:dyDescent="0.25">
      <c r="A12808" t="s">
        <v>311</v>
      </c>
      <c r="B12808" t="s">
        <v>314</v>
      </c>
      <c r="C12808" t="s">
        <v>448</v>
      </c>
      <c r="D12808" s="34">
        <v>46204</v>
      </c>
      <c r="E12808">
        <v>468.64</v>
      </c>
      <c r="F12808" s="24">
        <v>2.87</v>
      </c>
      <c r="G12808" s="24">
        <f t="shared" si="200"/>
        <v>471.51</v>
      </c>
    </row>
    <row r="12809" spans="1:7" x14ac:dyDescent="0.25">
      <c r="A12809" t="s">
        <v>311</v>
      </c>
      <c r="B12809" t="s">
        <v>314</v>
      </c>
      <c r="C12809" t="s">
        <v>449</v>
      </c>
      <c r="D12809" s="34">
        <v>46204</v>
      </c>
      <c r="E12809">
        <v>468.64</v>
      </c>
      <c r="F12809" s="24">
        <v>2.87</v>
      </c>
      <c r="G12809" s="24">
        <f t="shared" si="200"/>
        <v>471.51</v>
      </c>
    </row>
    <row r="12810" spans="1:7" x14ac:dyDescent="0.25">
      <c r="A12810" t="s">
        <v>311</v>
      </c>
      <c r="B12810" t="s">
        <v>314</v>
      </c>
      <c r="C12810" t="s">
        <v>450</v>
      </c>
      <c r="D12810" s="34">
        <v>46204</v>
      </c>
      <c r="E12810">
        <v>468.64</v>
      </c>
      <c r="F12810" s="24">
        <v>2.87</v>
      </c>
      <c r="G12810" s="24">
        <f t="shared" si="200"/>
        <v>471.51</v>
      </c>
    </row>
    <row r="12811" spans="1:7" x14ac:dyDescent="0.25">
      <c r="A12811" t="s">
        <v>311</v>
      </c>
      <c r="B12811" t="s">
        <v>314</v>
      </c>
      <c r="C12811" t="s">
        <v>451</v>
      </c>
      <c r="D12811" s="34">
        <v>46204</v>
      </c>
      <c r="E12811">
        <v>468.64</v>
      </c>
      <c r="F12811" s="24">
        <v>2.87</v>
      </c>
      <c r="G12811" s="24">
        <f t="shared" si="200"/>
        <v>471.51</v>
      </c>
    </row>
    <row r="12812" spans="1:7" x14ac:dyDescent="0.25">
      <c r="A12812" t="s">
        <v>311</v>
      </c>
      <c r="B12812" t="s">
        <v>314</v>
      </c>
      <c r="C12812" t="s">
        <v>452</v>
      </c>
      <c r="D12812" s="34">
        <v>46204</v>
      </c>
      <c r="E12812">
        <v>468.64</v>
      </c>
      <c r="F12812" s="24">
        <v>2.87</v>
      </c>
      <c r="G12812" s="24">
        <f t="shared" si="200"/>
        <v>471.51</v>
      </c>
    </row>
    <row r="12813" spans="1:7" x14ac:dyDescent="0.25">
      <c r="A12813" t="s">
        <v>311</v>
      </c>
      <c r="B12813" t="s">
        <v>314</v>
      </c>
      <c r="C12813" t="s">
        <v>453</v>
      </c>
      <c r="D12813" s="34">
        <v>46204</v>
      </c>
      <c r="E12813">
        <v>468.64</v>
      </c>
      <c r="F12813" s="24">
        <v>2.87</v>
      </c>
      <c r="G12813" s="24">
        <f t="shared" si="200"/>
        <v>471.51</v>
      </c>
    </row>
    <row r="12814" spans="1:7" x14ac:dyDescent="0.25">
      <c r="A12814" t="s">
        <v>311</v>
      </c>
      <c r="B12814" t="s">
        <v>314</v>
      </c>
      <c r="C12814" t="s">
        <v>454</v>
      </c>
      <c r="D12814" s="34">
        <v>46204</v>
      </c>
      <c r="E12814">
        <v>468.64</v>
      </c>
      <c r="F12814" s="24">
        <v>2.87</v>
      </c>
      <c r="G12814" s="24">
        <f t="shared" si="200"/>
        <v>471.51</v>
      </c>
    </row>
    <row r="12815" spans="1:7" x14ac:dyDescent="0.25">
      <c r="A12815" t="s">
        <v>311</v>
      </c>
      <c r="B12815" t="s">
        <v>314</v>
      </c>
      <c r="C12815" t="s">
        <v>455</v>
      </c>
      <c r="D12815" s="34">
        <v>46204</v>
      </c>
      <c r="E12815">
        <v>468.64</v>
      </c>
      <c r="F12815" s="24">
        <v>2.87</v>
      </c>
      <c r="G12815" s="24">
        <f t="shared" si="200"/>
        <v>471.51</v>
      </c>
    </row>
    <row r="12816" spans="1:7" x14ac:dyDescent="0.25">
      <c r="A12816" t="s">
        <v>311</v>
      </c>
      <c r="B12816" t="s">
        <v>314</v>
      </c>
      <c r="C12816" t="s">
        <v>456</v>
      </c>
      <c r="D12816" s="34">
        <v>46204</v>
      </c>
      <c r="E12816">
        <v>468.64</v>
      </c>
      <c r="F12816" s="24">
        <v>2.87</v>
      </c>
      <c r="G12816" s="24">
        <f t="shared" si="200"/>
        <v>471.51</v>
      </c>
    </row>
    <row r="12817" spans="1:7" x14ac:dyDescent="0.25">
      <c r="A12817" t="s">
        <v>311</v>
      </c>
      <c r="B12817" t="s">
        <v>314</v>
      </c>
      <c r="C12817" t="s">
        <v>457</v>
      </c>
      <c r="D12817" s="34">
        <v>46204</v>
      </c>
      <c r="E12817">
        <v>468.64</v>
      </c>
      <c r="F12817" s="24">
        <v>2.87</v>
      </c>
      <c r="G12817" s="24">
        <f t="shared" si="200"/>
        <v>471.51</v>
      </c>
    </row>
    <row r="12818" spans="1:7" x14ac:dyDescent="0.25">
      <c r="A12818" t="s">
        <v>311</v>
      </c>
      <c r="B12818" t="s">
        <v>314</v>
      </c>
      <c r="C12818" t="s">
        <v>458</v>
      </c>
      <c r="D12818" s="34">
        <v>46204</v>
      </c>
      <c r="E12818">
        <v>468.64</v>
      </c>
      <c r="F12818" s="24">
        <v>2.87</v>
      </c>
      <c r="G12818" s="24">
        <f t="shared" si="200"/>
        <v>471.51</v>
      </c>
    </row>
    <row r="12819" spans="1:7" x14ac:dyDescent="0.25">
      <c r="A12819" t="s">
        <v>311</v>
      </c>
      <c r="B12819" t="s">
        <v>314</v>
      </c>
      <c r="C12819" t="s">
        <v>459</v>
      </c>
      <c r="D12819" s="34">
        <v>46204</v>
      </c>
      <c r="E12819">
        <v>468.64</v>
      </c>
      <c r="F12819" s="24">
        <v>2.87</v>
      </c>
      <c r="G12819" s="24">
        <f t="shared" si="200"/>
        <v>471.51</v>
      </c>
    </row>
    <row r="12820" spans="1:7" x14ac:dyDescent="0.25">
      <c r="A12820" t="s">
        <v>311</v>
      </c>
      <c r="B12820" t="s">
        <v>314</v>
      </c>
      <c r="C12820" t="s">
        <v>460</v>
      </c>
      <c r="D12820" s="34">
        <v>46204</v>
      </c>
      <c r="E12820">
        <v>468.64</v>
      </c>
      <c r="F12820" s="24">
        <v>2.87</v>
      </c>
      <c r="G12820" s="24">
        <f t="shared" si="200"/>
        <v>471.51</v>
      </c>
    </row>
    <row r="12821" spans="1:7" x14ac:dyDescent="0.25">
      <c r="A12821" t="s">
        <v>311</v>
      </c>
      <c r="B12821" t="s">
        <v>314</v>
      </c>
      <c r="C12821" t="s">
        <v>461</v>
      </c>
      <c r="D12821" s="34">
        <v>46204</v>
      </c>
      <c r="E12821">
        <v>468.64</v>
      </c>
      <c r="F12821" s="24">
        <v>2.87</v>
      </c>
      <c r="G12821" s="24">
        <f t="shared" si="200"/>
        <v>471.51</v>
      </c>
    </row>
    <row r="12822" spans="1:7" x14ac:dyDescent="0.25">
      <c r="A12822" t="s">
        <v>311</v>
      </c>
      <c r="B12822" t="s">
        <v>314</v>
      </c>
      <c r="C12822" t="s">
        <v>462</v>
      </c>
      <c r="D12822" s="34">
        <v>46204</v>
      </c>
      <c r="E12822">
        <v>468.64</v>
      </c>
      <c r="F12822" s="24">
        <v>2.87</v>
      </c>
      <c r="G12822" s="24">
        <f t="shared" si="200"/>
        <v>471.51</v>
      </c>
    </row>
    <row r="12823" spans="1:7" x14ac:dyDescent="0.25">
      <c r="A12823" t="s">
        <v>311</v>
      </c>
      <c r="B12823" t="s">
        <v>314</v>
      </c>
      <c r="C12823" t="s">
        <v>463</v>
      </c>
      <c r="D12823" s="34">
        <v>46204</v>
      </c>
      <c r="E12823">
        <v>468.64</v>
      </c>
      <c r="F12823" s="24">
        <v>2.87</v>
      </c>
      <c r="G12823" s="24">
        <f t="shared" si="200"/>
        <v>471.51</v>
      </c>
    </row>
    <row r="12824" spans="1:7" x14ac:dyDescent="0.25">
      <c r="A12824" t="s">
        <v>311</v>
      </c>
      <c r="B12824" t="s">
        <v>314</v>
      </c>
      <c r="C12824" t="s">
        <v>464</v>
      </c>
      <c r="D12824" s="34">
        <v>46204</v>
      </c>
      <c r="E12824">
        <v>468.64</v>
      </c>
      <c r="F12824" s="24">
        <v>2.87</v>
      </c>
      <c r="G12824" s="24">
        <f t="shared" si="200"/>
        <v>471.51</v>
      </c>
    </row>
    <row r="12825" spans="1:7" x14ac:dyDescent="0.25">
      <c r="A12825" t="s">
        <v>311</v>
      </c>
      <c r="B12825" t="s">
        <v>314</v>
      </c>
      <c r="C12825" t="s">
        <v>465</v>
      </c>
      <c r="D12825" s="34">
        <v>46204</v>
      </c>
      <c r="E12825">
        <v>468.64</v>
      </c>
      <c r="F12825" s="24">
        <v>2.87</v>
      </c>
      <c r="G12825" s="24">
        <f t="shared" si="200"/>
        <v>471.51</v>
      </c>
    </row>
    <row r="12826" spans="1:7" x14ac:dyDescent="0.25">
      <c r="A12826" t="s">
        <v>311</v>
      </c>
      <c r="B12826" t="s">
        <v>314</v>
      </c>
      <c r="C12826" t="s">
        <v>466</v>
      </c>
      <c r="D12826" s="34">
        <v>46204</v>
      </c>
      <c r="E12826">
        <v>468.64</v>
      </c>
      <c r="F12826" s="24">
        <v>2.87</v>
      </c>
      <c r="G12826" s="24">
        <f t="shared" si="200"/>
        <v>471.51</v>
      </c>
    </row>
    <row r="12827" spans="1:7" x14ac:dyDescent="0.25">
      <c r="A12827" t="s">
        <v>311</v>
      </c>
      <c r="B12827" t="s">
        <v>314</v>
      </c>
      <c r="C12827" t="s">
        <v>467</v>
      </c>
      <c r="D12827" s="34">
        <v>46204</v>
      </c>
      <c r="E12827">
        <v>468.64</v>
      </c>
      <c r="F12827" s="24">
        <v>2.87</v>
      </c>
      <c r="G12827" s="24">
        <f t="shared" si="200"/>
        <v>471.51</v>
      </c>
    </row>
    <row r="12828" spans="1:7" x14ac:dyDescent="0.25">
      <c r="A12828" t="s">
        <v>311</v>
      </c>
      <c r="B12828" t="s">
        <v>314</v>
      </c>
      <c r="C12828" t="s">
        <v>468</v>
      </c>
      <c r="D12828" s="34">
        <v>46204</v>
      </c>
      <c r="E12828">
        <v>468.64</v>
      </c>
      <c r="F12828" s="24">
        <v>2.87</v>
      </c>
      <c r="G12828" s="24">
        <f t="shared" si="200"/>
        <v>471.51</v>
      </c>
    </row>
    <row r="12829" spans="1:7" x14ac:dyDescent="0.25">
      <c r="A12829" t="s">
        <v>311</v>
      </c>
      <c r="B12829" t="s">
        <v>314</v>
      </c>
      <c r="C12829" t="s">
        <v>469</v>
      </c>
      <c r="D12829" s="34">
        <v>46204</v>
      </c>
      <c r="E12829">
        <v>468.64</v>
      </c>
      <c r="F12829" s="24">
        <v>2.87</v>
      </c>
      <c r="G12829" s="24">
        <f t="shared" si="200"/>
        <v>471.51</v>
      </c>
    </row>
    <row r="12830" spans="1:7" x14ac:dyDescent="0.25">
      <c r="A12830" t="s">
        <v>311</v>
      </c>
      <c r="B12830" t="s">
        <v>314</v>
      </c>
      <c r="C12830" t="s">
        <v>470</v>
      </c>
      <c r="D12830" s="34">
        <v>46204</v>
      </c>
      <c r="E12830">
        <v>468.64</v>
      </c>
      <c r="F12830" s="24">
        <v>2.87</v>
      </c>
      <c r="G12830" s="24">
        <f t="shared" si="200"/>
        <v>471.51</v>
      </c>
    </row>
    <row r="12831" spans="1:7" x14ac:dyDescent="0.25">
      <c r="A12831" t="s">
        <v>311</v>
      </c>
      <c r="B12831" t="s">
        <v>314</v>
      </c>
      <c r="C12831" t="s">
        <v>471</v>
      </c>
      <c r="D12831" s="34">
        <v>46204</v>
      </c>
      <c r="E12831">
        <v>468.64</v>
      </c>
      <c r="F12831" s="24">
        <v>2.87</v>
      </c>
      <c r="G12831" s="24">
        <f t="shared" si="200"/>
        <v>471.51</v>
      </c>
    </row>
    <row r="12832" spans="1:7" x14ac:dyDescent="0.25">
      <c r="A12832" t="s">
        <v>311</v>
      </c>
      <c r="B12832" t="s">
        <v>314</v>
      </c>
      <c r="C12832" t="s">
        <v>472</v>
      </c>
      <c r="D12832" s="34">
        <v>46204</v>
      </c>
      <c r="E12832">
        <v>468.64</v>
      </c>
      <c r="F12832" s="24">
        <v>2.87</v>
      </c>
      <c r="G12832" s="24">
        <f t="shared" si="200"/>
        <v>471.51</v>
      </c>
    </row>
    <row r="12833" spans="1:7" x14ac:dyDescent="0.25">
      <c r="A12833" t="s">
        <v>311</v>
      </c>
      <c r="B12833" t="s">
        <v>314</v>
      </c>
      <c r="C12833" t="s">
        <v>473</v>
      </c>
      <c r="D12833" s="34">
        <v>46204</v>
      </c>
      <c r="E12833">
        <v>468.64</v>
      </c>
      <c r="F12833" s="24">
        <v>2.87</v>
      </c>
      <c r="G12833" s="24">
        <f t="shared" si="200"/>
        <v>471.51</v>
      </c>
    </row>
    <row r="12834" spans="1:7" x14ac:dyDescent="0.25">
      <c r="A12834" t="s">
        <v>311</v>
      </c>
      <c r="B12834" t="s">
        <v>314</v>
      </c>
      <c r="C12834" t="s">
        <v>474</v>
      </c>
      <c r="D12834" s="34">
        <v>46204</v>
      </c>
      <c r="E12834">
        <v>468.64</v>
      </c>
      <c r="F12834" s="24">
        <v>2.87</v>
      </c>
      <c r="G12834" s="24">
        <f t="shared" si="200"/>
        <v>471.51</v>
      </c>
    </row>
    <row r="12835" spans="1:7" x14ac:dyDescent="0.25">
      <c r="A12835" t="s">
        <v>311</v>
      </c>
      <c r="B12835" t="s">
        <v>314</v>
      </c>
      <c r="C12835" t="s">
        <v>475</v>
      </c>
      <c r="D12835" s="34">
        <v>46204</v>
      </c>
      <c r="E12835">
        <v>468.64</v>
      </c>
      <c r="F12835" s="24">
        <v>2.87</v>
      </c>
      <c r="G12835" s="24">
        <f t="shared" si="200"/>
        <v>471.51</v>
      </c>
    </row>
    <row r="12836" spans="1:7" x14ac:dyDescent="0.25">
      <c r="A12836" t="s">
        <v>311</v>
      </c>
      <c r="B12836" t="s">
        <v>314</v>
      </c>
      <c r="C12836" t="s">
        <v>476</v>
      </c>
      <c r="D12836" s="34">
        <v>46204</v>
      </c>
      <c r="E12836">
        <v>467.11</v>
      </c>
      <c r="F12836" s="24">
        <v>2.87</v>
      </c>
      <c r="G12836" s="24">
        <f t="shared" si="200"/>
        <v>469.98</v>
      </c>
    </row>
    <row r="12837" spans="1:7" x14ac:dyDescent="0.25">
      <c r="A12837" t="s">
        <v>311</v>
      </c>
      <c r="B12837" t="s">
        <v>314</v>
      </c>
      <c r="C12837" t="s">
        <v>477</v>
      </c>
      <c r="D12837" s="34">
        <v>46204</v>
      </c>
      <c r="E12837">
        <v>468.64</v>
      </c>
      <c r="F12837" s="24">
        <v>2.87</v>
      </c>
      <c r="G12837" s="24">
        <f t="shared" si="200"/>
        <v>471.51</v>
      </c>
    </row>
    <row r="12838" spans="1:7" x14ac:dyDescent="0.25">
      <c r="A12838" t="s">
        <v>311</v>
      </c>
      <c r="B12838" t="s">
        <v>314</v>
      </c>
      <c r="C12838" t="s">
        <v>478</v>
      </c>
      <c r="D12838" s="34">
        <v>46204</v>
      </c>
      <c r="E12838">
        <v>468.64</v>
      </c>
      <c r="F12838" s="24">
        <v>2.87</v>
      </c>
      <c r="G12838" s="24">
        <f t="shared" si="200"/>
        <v>471.51</v>
      </c>
    </row>
    <row r="12839" spans="1:7" x14ac:dyDescent="0.25">
      <c r="A12839" t="s">
        <v>311</v>
      </c>
      <c r="B12839" t="s">
        <v>314</v>
      </c>
      <c r="C12839" t="s">
        <v>479</v>
      </c>
      <c r="D12839" s="34">
        <v>46204</v>
      </c>
      <c r="E12839">
        <v>468.64</v>
      </c>
      <c r="F12839" s="24">
        <v>2.87</v>
      </c>
      <c r="G12839" s="24">
        <f t="shared" si="200"/>
        <v>471.51</v>
      </c>
    </row>
    <row r="12840" spans="1:7" x14ac:dyDescent="0.25">
      <c r="A12840" t="s">
        <v>311</v>
      </c>
      <c r="B12840" t="s">
        <v>314</v>
      </c>
      <c r="C12840" t="s">
        <v>480</v>
      </c>
      <c r="D12840" s="34">
        <v>46204</v>
      </c>
      <c r="E12840">
        <v>468.64</v>
      </c>
      <c r="F12840" s="24">
        <v>2.87</v>
      </c>
      <c r="G12840" s="24">
        <f t="shared" si="200"/>
        <v>471.51</v>
      </c>
    </row>
    <row r="12841" spans="1:7" x14ac:dyDescent="0.25">
      <c r="A12841" t="s">
        <v>311</v>
      </c>
      <c r="B12841" t="s">
        <v>314</v>
      </c>
      <c r="C12841" t="s">
        <v>481</v>
      </c>
      <c r="D12841" s="34">
        <v>46204</v>
      </c>
      <c r="E12841">
        <v>467.11</v>
      </c>
      <c r="F12841" s="24">
        <v>2.87</v>
      </c>
      <c r="G12841" s="24">
        <f t="shared" si="200"/>
        <v>469.98</v>
      </c>
    </row>
    <row r="12842" spans="1:7" x14ac:dyDescent="0.25">
      <c r="A12842" t="s">
        <v>311</v>
      </c>
      <c r="B12842" t="s">
        <v>314</v>
      </c>
      <c r="C12842" t="s">
        <v>482</v>
      </c>
      <c r="D12842" s="34">
        <v>46204</v>
      </c>
      <c r="E12842">
        <v>467.11</v>
      </c>
      <c r="F12842" s="24">
        <v>2.87</v>
      </c>
      <c r="G12842" s="24">
        <f t="shared" si="200"/>
        <v>469.98</v>
      </c>
    </row>
    <row r="12843" spans="1:7" x14ac:dyDescent="0.25">
      <c r="A12843" t="s">
        <v>311</v>
      </c>
      <c r="B12843" t="s">
        <v>314</v>
      </c>
      <c r="C12843" t="s">
        <v>483</v>
      </c>
      <c r="D12843" s="34">
        <v>46204</v>
      </c>
      <c r="E12843">
        <v>467.11</v>
      </c>
      <c r="F12843" s="24">
        <v>2.87</v>
      </c>
      <c r="G12843" s="24">
        <f t="shared" si="200"/>
        <v>469.98</v>
      </c>
    </row>
    <row r="12844" spans="1:7" x14ac:dyDescent="0.25">
      <c r="A12844" t="s">
        <v>311</v>
      </c>
      <c r="B12844" t="s">
        <v>314</v>
      </c>
      <c r="C12844" t="s">
        <v>484</v>
      </c>
      <c r="D12844" s="34">
        <v>46204</v>
      </c>
      <c r="E12844">
        <v>467.11</v>
      </c>
      <c r="F12844" s="24">
        <v>2.87</v>
      </c>
      <c r="G12844" s="24">
        <f t="shared" si="200"/>
        <v>469.98</v>
      </c>
    </row>
    <row r="12845" spans="1:7" x14ac:dyDescent="0.25">
      <c r="A12845" t="s">
        <v>311</v>
      </c>
      <c r="B12845" t="s">
        <v>314</v>
      </c>
      <c r="C12845" t="s">
        <v>485</v>
      </c>
      <c r="D12845" s="34">
        <v>46204</v>
      </c>
      <c r="E12845">
        <v>467.11</v>
      </c>
      <c r="F12845" s="24">
        <v>2.87</v>
      </c>
      <c r="G12845" s="24">
        <f t="shared" si="200"/>
        <v>469.98</v>
      </c>
    </row>
    <row r="12846" spans="1:7" x14ac:dyDescent="0.25">
      <c r="A12846" t="s">
        <v>311</v>
      </c>
      <c r="B12846" t="s">
        <v>314</v>
      </c>
      <c r="C12846" t="s">
        <v>486</v>
      </c>
      <c r="D12846" s="34">
        <v>46204</v>
      </c>
      <c r="E12846">
        <v>467.11</v>
      </c>
      <c r="F12846" s="24">
        <v>2.87</v>
      </c>
      <c r="G12846" s="24">
        <f t="shared" si="200"/>
        <v>469.98</v>
      </c>
    </row>
    <row r="12847" spans="1:7" x14ac:dyDescent="0.25">
      <c r="A12847" t="s">
        <v>311</v>
      </c>
      <c r="B12847" t="s">
        <v>314</v>
      </c>
      <c r="C12847" t="s">
        <v>487</v>
      </c>
      <c r="D12847" s="34">
        <v>46204</v>
      </c>
      <c r="E12847">
        <v>467.11</v>
      </c>
      <c r="F12847" s="24">
        <v>2.87</v>
      </c>
      <c r="G12847" s="24">
        <f t="shared" si="200"/>
        <v>469.98</v>
      </c>
    </row>
    <row r="12848" spans="1:7" x14ac:dyDescent="0.25">
      <c r="A12848" t="s">
        <v>311</v>
      </c>
      <c r="B12848" t="s">
        <v>314</v>
      </c>
      <c r="C12848" t="s">
        <v>488</v>
      </c>
      <c r="D12848" s="34">
        <v>46204</v>
      </c>
      <c r="E12848">
        <v>467.11</v>
      </c>
      <c r="F12848" s="24">
        <v>2.87</v>
      </c>
      <c r="G12848" s="24">
        <f t="shared" si="200"/>
        <v>469.98</v>
      </c>
    </row>
    <row r="12849" spans="1:7" x14ac:dyDescent="0.25">
      <c r="A12849" t="s">
        <v>311</v>
      </c>
      <c r="B12849" t="s">
        <v>314</v>
      </c>
      <c r="C12849" t="s">
        <v>489</v>
      </c>
      <c r="D12849" s="34">
        <v>46204</v>
      </c>
      <c r="E12849">
        <v>467.11</v>
      </c>
      <c r="F12849" s="24">
        <v>2.87</v>
      </c>
      <c r="G12849" s="24">
        <f t="shared" si="200"/>
        <v>469.98</v>
      </c>
    </row>
    <row r="12850" spans="1:7" x14ac:dyDescent="0.25">
      <c r="A12850" t="s">
        <v>311</v>
      </c>
      <c r="B12850" t="s">
        <v>314</v>
      </c>
      <c r="C12850" t="s">
        <v>490</v>
      </c>
      <c r="D12850" s="34">
        <v>46204</v>
      </c>
      <c r="E12850">
        <v>467.11</v>
      </c>
      <c r="F12850" s="24">
        <v>2.87</v>
      </c>
      <c r="G12850" s="24">
        <f t="shared" si="200"/>
        <v>469.98</v>
      </c>
    </row>
    <row r="12851" spans="1:7" x14ac:dyDescent="0.25">
      <c r="A12851" t="s">
        <v>311</v>
      </c>
      <c r="B12851" t="s">
        <v>314</v>
      </c>
      <c r="C12851" t="s">
        <v>491</v>
      </c>
      <c r="D12851" s="34">
        <v>46204</v>
      </c>
      <c r="E12851">
        <v>467.11</v>
      </c>
      <c r="F12851" s="24">
        <v>2.87</v>
      </c>
      <c r="G12851" s="24">
        <f t="shared" si="200"/>
        <v>469.98</v>
      </c>
    </row>
    <row r="12852" spans="1:7" x14ac:dyDescent="0.25">
      <c r="A12852" t="s">
        <v>311</v>
      </c>
      <c r="B12852" t="s">
        <v>314</v>
      </c>
      <c r="C12852" t="s">
        <v>492</v>
      </c>
      <c r="D12852" s="34">
        <v>46204</v>
      </c>
      <c r="E12852">
        <v>467.11</v>
      </c>
      <c r="F12852" s="24">
        <v>2.87</v>
      </c>
      <c r="G12852" s="24">
        <f t="shared" si="200"/>
        <v>469.98</v>
      </c>
    </row>
    <row r="12853" spans="1:7" x14ac:dyDescent="0.25">
      <c r="A12853" t="s">
        <v>311</v>
      </c>
      <c r="B12853" t="s">
        <v>314</v>
      </c>
      <c r="C12853" t="s">
        <v>493</v>
      </c>
      <c r="D12853" s="34">
        <v>46204</v>
      </c>
      <c r="E12853">
        <v>467.11</v>
      </c>
      <c r="F12853" s="24">
        <v>2.87</v>
      </c>
      <c r="G12853" s="24">
        <f t="shared" si="200"/>
        <v>469.98</v>
      </c>
    </row>
    <row r="12854" spans="1:7" x14ac:dyDescent="0.25">
      <c r="A12854" t="s">
        <v>311</v>
      </c>
      <c r="B12854" t="s">
        <v>314</v>
      </c>
      <c r="C12854" t="s">
        <v>494</v>
      </c>
      <c r="D12854" s="34">
        <v>46204</v>
      </c>
      <c r="E12854">
        <v>467.11</v>
      </c>
      <c r="F12854" s="24">
        <v>2.87</v>
      </c>
      <c r="G12854" s="24">
        <f t="shared" si="200"/>
        <v>469.98</v>
      </c>
    </row>
    <row r="12855" spans="1:7" x14ac:dyDescent="0.25">
      <c r="A12855" t="s">
        <v>311</v>
      </c>
      <c r="B12855" t="s">
        <v>314</v>
      </c>
      <c r="C12855" t="s">
        <v>495</v>
      </c>
      <c r="D12855" s="34">
        <v>46204</v>
      </c>
      <c r="E12855">
        <v>467.11</v>
      </c>
      <c r="F12855" s="24">
        <v>2.87</v>
      </c>
      <c r="G12855" s="24">
        <f t="shared" si="200"/>
        <v>469.98</v>
      </c>
    </row>
    <row r="12856" spans="1:7" x14ac:dyDescent="0.25">
      <c r="A12856" t="s">
        <v>311</v>
      </c>
      <c r="B12856" t="s">
        <v>314</v>
      </c>
      <c r="C12856" t="s">
        <v>496</v>
      </c>
      <c r="D12856" s="34">
        <v>46204</v>
      </c>
      <c r="E12856">
        <v>467.11</v>
      </c>
      <c r="F12856" s="24">
        <v>2.87</v>
      </c>
      <c r="G12856" s="24">
        <f t="shared" si="200"/>
        <v>469.98</v>
      </c>
    </row>
    <row r="12857" spans="1:7" x14ac:dyDescent="0.25">
      <c r="A12857" t="s">
        <v>311</v>
      </c>
      <c r="B12857" t="s">
        <v>314</v>
      </c>
      <c r="C12857" t="s">
        <v>497</v>
      </c>
      <c r="D12857" s="34">
        <v>46204</v>
      </c>
      <c r="E12857">
        <v>467.11</v>
      </c>
      <c r="F12857" s="24">
        <v>2.87</v>
      </c>
      <c r="G12857" s="24">
        <f t="shared" si="200"/>
        <v>469.98</v>
      </c>
    </row>
    <row r="12858" spans="1:7" x14ac:dyDescent="0.25">
      <c r="A12858" t="s">
        <v>311</v>
      </c>
      <c r="B12858" t="s">
        <v>314</v>
      </c>
      <c r="C12858" t="s">
        <v>498</v>
      </c>
      <c r="D12858" s="34">
        <v>46204</v>
      </c>
      <c r="E12858">
        <v>467.11</v>
      </c>
      <c r="F12858" s="24">
        <v>2.87</v>
      </c>
      <c r="G12858" s="24">
        <f t="shared" si="200"/>
        <v>469.98</v>
      </c>
    </row>
    <row r="12859" spans="1:7" x14ac:dyDescent="0.25">
      <c r="A12859" t="s">
        <v>311</v>
      </c>
      <c r="B12859" t="s">
        <v>314</v>
      </c>
      <c r="C12859" t="s">
        <v>499</v>
      </c>
      <c r="D12859" s="34">
        <v>46204</v>
      </c>
      <c r="E12859">
        <v>467.11</v>
      </c>
      <c r="F12859" s="24">
        <v>2.87</v>
      </c>
      <c r="G12859" s="24">
        <f t="shared" si="200"/>
        <v>469.98</v>
      </c>
    </row>
    <row r="12860" spans="1:7" x14ac:dyDescent="0.25">
      <c r="A12860" t="s">
        <v>311</v>
      </c>
      <c r="B12860" t="s">
        <v>314</v>
      </c>
      <c r="C12860" t="s">
        <v>500</v>
      </c>
      <c r="D12860" s="34">
        <v>46204</v>
      </c>
      <c r="E12860">
        <v>467.11</v>
      </c>
      <c r="F12860" s="24">
        <v>2.87</v>
      </c>
      <c r="G12860" s="24">
        <f t="shared" si="200"/>
        <v>469.98</v>
      </c>
    </row>
    <row r="12861" spans="1:7" x14ac:dyDescent="0.25">
      <c r="A12861" t="s">
        <v>311</v>
      </c>
      <c r="B12861" t="s">
        <v>314</v>
      </c>
      <c r="C12861" t="s">
        <v>501</v>
      </c>
      <c r="D12861" s="34">
        <v>46204</v>
      </c>
      <c r="E12861">
        <v>467.11</v>
      </c>
      <c r="F12861" s="24">
        <v>2.87</v>
      </c>
      <c r="G12861" s="24">
        <f t="shared" si="200"/>
        <v>469.98</v>
      </c>
    </row>
    <row r="12862" spans="1:7" x14ac:dyDescent="0.25">
      <c r="A12862" t="s">
        <v>311</v>
      </c>
      <c r="B12862" t="s">
        <v>314</v>
      </c>
      <c r="C12862" t="s">
        <v>502</v>
      </c>
      <c r="D12862" s="34">
        <v>46204</v>
      </c>
      <c r="E12862">
        <v>467.11</v>
      </c>
      <c r="F12862" s="24">
        <v>2.87</v>
      </c>
      <c r="G12862" s="24">
        <f t="shared" si="200"/>
        <v>469.98</v>
      </c>
    </row>
    <row r="12863" spans="1:7" x14ac:dyDescent="0.25">
      <c r="A12863" t="s">
        <v>311</v>
      </c>
      <c r="B12863" t="s">
        <v>314</v>
      </c>
      <c r="C12863" t="s">
        <v>503</v>
      </c>
      <c r="D12863" s="34">
        <v>46204</v>
      </c>
      <c r="E12863">
        <v>467.11</v>
      </c>
      <c r="F12863" s="24">
        <v>2.87</v>
      </c>
      <c r="G12863" s="24">
        <f t="shared" si="200"/>
        <v>469.98</v>
      </c>
    </row>
    <row r="12864" spans="1:7" x14ac:dyDescent="0.25">
      <c r="A12864" t="s">
        <v>311</v>
      </c>
      <c r="B12864" t="s">
        <v>314</v>
      </c>
      <c r="C12864" t="s">
        <v>504</v>
      </c>
      <c r="D12864" s="34">
        <v>46204</v>
      </c>
      <c r="E12864">
        <v>467.11</v>
      </c>
      <c r="F12864" s="24">
        <v>2.87</v>
      </c>
      <c r="G12864" s="24">
        <f t="shared" si="200"/>
        <v>469.98</v>
      </c>
    </row>
    <row r="12865" spans="1:7" x14ac:dyDescent="0.25">
      <c r="A12865" t="s">
        <v>311</v>
      </c>
      <c r="B12865" t="s">
        <v>314</v>
      </c>
      <c r="C12865" t="s">
        <v>505</v>
      </c>
      <c r="D12865" s="34">
        <v>46204</v>
      </c>
      <c r="E12865">
        <v>467.11</v>
      </c>
      <c r="F12865" s="24">
        <v>2.87</v>
      </c>
      <c r="G12865" s="24">
        <f t="shared" si="200"/>
        <v>469.98</v>
      </c>
    </row>
    <row r="12866" spans="1:7" x14ac:dyDescent="0.25">
      <c r="A12866" t="s">
        <v>311</v>
      </c>
      <c r="B12866" t="s">
        <v>312</v>
      </c>
      <c r="C12866" t="s">
        <v>313</v>
      </c>
      <c r="D12866" s="34">
        <v>46235</v>
      </c>
      <c r="E12866">
        <v>1030029.53</v>
      </c>
      <c r="F12866" s="24">
        <v>168462.57</v>
      </c>
      <c r="G12866" s="24">
        <f t="shared" si="200"/>
        <v>1198492.1000000001</v>
      </c>
    </row>
    <row r="12867" spans="1:7" x14ac:dyDescent="0.25">
      <c r="A12867" t="s">
        <v>311</v>
      </c>
      <c r="B12867" t="s">
        <v>314</v>
      </c>
      <c r="C12867" t="s">
        <v>315</v>
      </c>
      <c r="D12867" s="34">
        <v>46235</v>
      </c>
      <c r="E12867">
        <v>468.55</v>
      </c>
      <c r="F12867" s="24">
        <v>1.43</v>
      </c>
      <c r="G12867" s="24">
        <f t="shared" ref="G12867:G12930" si="201">SUM(E12867:F12867)</f>
        <v>469.98</v>
      </c>
    </row>
    <row r="12868" spans="1:7" x14ac:dyDescent="0.25">
      <c r="A12868" t="s">
        <v>311</v>
      </c>
      <c r="B12868" t="s">
        <v>314</v>
      </c>
      <c r="C12868" t="s">
        <v>316</v>
      </c>
      <c r="D12868" s="34">
        <v>46235</v>
      </c>
      <c r="E12868">
        <v>470.07</v>
      </c>
      <c r="F12868" s="24">
        <v>1.44</v>
      </c>
      <c r="G12868" s="24">
        <f t="shared" si="201"/>
        <v>471.51</v>
      </c>
    </row>
    <row r="12869" spans="1:7" x14ac:dyDescent="0.25">
      <c r="A12869" t="s">
        <v>311</v>
      </c>
      <c r="B12869" t="s">
        <v>314</v>
      </c>
      <c r="C12869" t="s">
        <v>317</v>
      </c>
      <c r="D12869" s="34">
        <v>46235</v>
      </c>
      <c r="E12869">
        <v>468.55</v>
      </c>
      <c r="F12869" s="24">
        <v>1.43</v>
      </c>
      <c r="G12869" s="24">
        <f t="shared" si="201"/>
        <v>469.98</v>
      </c>
    </row>
    <row r="12870" spans="1:7" x14ac:dyDescent="0.25">
      <c r="A12870" t="s">
        <v>311</v>
      </c>
      <c r="B12870" t="s">
        <v>314</v>
      </c>
      <c r="C12870" t="s">
        <v>318</v>
      </c>
      <c r="D12870" s="34">
        <v>46235</v>
      </c>
      <c r="E12870">
        <v>470.07</v>
      </c>
      <c r="F12870" s="24">
        <v>1.44</v>
      </c>
      <c r="G12870" s="24">
        <f t="shared" si="201"/>
        <v>471.51</v>
      </c>
    </row>
    <row r="12871" spans="1:7" x14ac:dyDescent="0.25">
      <c r="A12871" t="s">
        <v>311</v>
      </c>
      <c r="B12871" t="s">
        <v>314</v>
      </c>
      <c r="C12871" t="s">
        <v>319</v>
      </c>
      <c r="D12871" s="34">
        <v>46235</v>
      </c>
      <c r="E12871">
        <v>470.07</v>
      </c>
      <c r="F12871" s="24">
        <v>1.44</v>
      </c>
      <c r="G12871" s="24">
        <f t="shared" si="201"/>
        <v>471.51</v>
      </c>
    </row>
    <row r="12872" spans="1:7" x14ac:dyDescent="0.25">
      <c r="A12872" t="s">
        <v>311</v>
      </c>
      <c r="B12872" t="s">
        <v>314</v>
      </c>
      <c r="C12872" t="s">
        <v>320</v>
      </c>
      <c r="D12872" s="34">
        <v>46235</v>
      </c>
      <c r="E12872">
        <v>470.07</v>
      </c>
      <c r="F12872" s="24">
        <v>1.44</v>
      </c>
      <c r="G12872" s="24">
        <f t="shared" si="201"/>
        <v>471.51</v>
      </c>
    </row>
    <row r="12873" spans="1:7" x14ac:dyDescent="0.25">
      <c r="A12873" t="s">
        <v>311</v>
      </c>
      <c r="B12873" t="s">
        <v>314</v>
      </c>
      <c r="C12873" t="s">
        <v>321</v>
      </c>
      <c r="D12873" s="34">
        <v>46235</v>
      </c>
      <c r="E12873">
        <v>468.55</v>
      </c>
      <c r="F12873" s="24">
        <v>1.43</v>
      </c>
      <c r="G12873" s="24">
        <f t="shared" si="201"/>
        <v>469.98</v>
      </c>
    </row>
    <row r="12874" spans="1:7" x14ac:dyDescent="0.25">
      <c r="A12874" t="s">
        <v>311</v>
      </c>
      <c r="B12874" t="s">
        <v>314</v>
      </c>
      <c r="C12874" t="s">
        <v>322</v>
      </c>
      <c r="D12874" s="34">
        <v>46235</v>
      </c>
      <c r="E12874">
        <v>470.07</v>
      </c>
      <c r="F12874" s="24">
        <v>1.44</v>
      </c>
      <c r="G12874" s="24">
        <f t="shared" si="201"/>
        <v>471.51</v>
      </c>
    </row>
    <row r="12875" spans="1:7" x14ac:dyDescent="0.25">
      <c r="A12875" t="s">
        <v>311</v>
      </c>
      <c r="B12875" t="s">
        <v>314</v>
      </c>
      <c r="C12875" t="s">
        <v>323</v>
      </c>
      <c r="D12875" s="34">
        <v>46235</v>
      </c>
      <c r="E12875">
        <v>468.55</v>
      </c>
      <c r="F12875" s="24">
        <v>1.43</v>
      </c>
      <c r="G12875" s="24">
        <f t="shared" si="201"/>
        <v>469.98</v>
      </c>
    </row>
    <row r="12876" spans="1:7" x14ac:dyDescent="0.25">
      <c r="A12876" t="s">
        <v>311</v>
      </c>
      <c r="B12876" t="s">
        <v>314</v>
      </c>
      <c r="C12876" t="s">
        <v>324</v>
      </c>
      <c r="D12876" s="34">
        <v>46235</v>
      </c>
      <c r="E12876">
        <v>470.07</v>
      </c>
      <c r="F12876" s="24">
        <v>1.44</v>
      </c>
      <c r="G12876" s="24">
        <f t="shared" si="201"/>
        <v>471.51</v>
      </c>
    </row>
    <row r="12877" spans="1:7" x14ac:dyDescent="0.25">
      <c r="A12877" t="s">
        <v>311</v>
      </c>
      <c r="B12877" t="s">
        <v>314</v>
      </c>
      <c r="C12877" t="s">
        <v>325</v>
      </c>
      <c r="D12877" s="34">
        <v>46235</v>
      </c>
      <c r="E12877">
        <v>468.55</v>
      </c>
      <c r="F12877" s="24">
        <v>1.43</v>
      </c>
      <c r="G12877" s="24">
        <f t="shared" si="201"/>
        <v>469.98</v>
      </c>
    </row>
    <row r="12878" spans="1:7" x14ac:dyDescent="0.25">
      <c r="A12878" t="s">
        <v>311</v>
      </c>
      <c r="B12878" t="s">
        <v>314</v>
      </c>
      <c r="C12878" t="s">
        <v>326</v>
      </c>
      <c r="D12878" s="34">
        <v>46235</v>
      </c>
      <c r="E12878">
        <v>470.07</v>
      </c>
      <c r="F12878" s="24">
        <v>1.44</v>
      </c>
      <c r="G12878" s="24">
        <f t="shared" si="201"/>
        <v>471.51</v>
      </c>
    </row>
    <row r="12879" spans="1:7" x14ac:dyDescent="0.25">
      <c r="A12879" t="s">
        <v>311</v>
      </c>
      <c r="B12879" t="s">
        <v>314</v>
      </c>
      <c r="C12879" t="s">
        <v>327</v>
      </c>
      <c r="D12879" s="34">
        <v>46235</v>
      </c>
      <c r="E12879">
        <v>470.07</v>
      </c>
      <c r="F12879" s="24">
        <v>1.44</v>
      </c>
      <c r="G12879" s="24">
        <f t="shared" si="201"/>
        <v>471.51</v>
      </c>
    </row>
    <row r="12880" spans="1:7" x14ac:dyDescent="0.25">
      <c r="A12880" t="s">
        <v>311</v>
      </c>
      <c r="B12880" t="s">
        <v>314</v>
      </c>
      <c r="C12880" t="s">
        <v>328</v>
      </c>
      <c r="D12880" s="34">
        <v>46235</v>
      </c>
      <c r="E12880">
        <v>470.07</v>
      </c>
      <c r="F12880" s="24">
        <v>1.44</v>
      </c>
      <c r="G12880" s="24">
        <f t="shared" si="201"/>
        <v>471.51</v>
      </c>
    </row>
    <row r="12881" spans="1:7" x14ac:dyDescent="0.25">
      <c r="A12881" t="s">
        <v>311</v>
      </c>
      <c r="B12881" t="s">
        <v>314</v>
      </c>
      <c r="C12881" t="s">
        <v>329</v>
      </c>
      <c r="D12881" s="34">
        <v>46235</v>
      </c>
      <c r="E12881">
        <v>470.07</v>
      </c>
      <c r="F12881" s="24">
        <v>1.44</v>
      </c>
      <c r="G12881" s="24">
        <f t="shared" si="201"/>
        <v>471.51</v>
      </c>
    </row>
    <row r="12882" spans="1:7" x14ac:dyDescent="0.25">
      <c r="A12882" t="s">
        <v>311</v>
      </c>
      <c r="B12882" t="s">
        <v>314</v>
      </c>
      <c r="C12882" t="s">
        <v>330</v>
      </c>
      <c r="D12882" s="34">
        <v>46235</v>
      </c>
      <c r="E12882">
        <v>468.55</v>
      </c>
      <c r="F12882" s="24">
        <v>1.43</v>
      </c>
      <c r="G12882" s="24">
        <f t="shared" si="201"/>
        <v>469.98</v>
      </c>
    </row>
    <row r="12883" spans="1:7" x14ac:dyDescent="0.25">
      <c r="A12883" t="s">
        <v>311</v>
      </c>
      <c r="B12883" t="s">
        <v>314</v>
      </c>
      <c r="C12883" t="s">
        <v>331</v>
      </c>
      <c r="D12883" s="34">
        <v>46235</v>
      </c>
      <c r="E12883">
        <v>470.07</v>
      </c>
      <c r="F12883" s="24">
        <v>1.44</v>
      </c>
      <c r="G12883" s="24">
        <f t="shared" si="201"/>
        <v>471.51</v>
      </c>
    </row>
    <row r="12884" spans="1:7" x14ac:dyDescent="0.25">
      <c r="A12884" t="s">
        <v>311</v>
      </c>
      <c r="B12884" t="s">
        <v>314</v>
      </c>
      <c r="C12884" t="s">
        <v>332</v>
      </c>
      <c r="D12884" s="34">
        <v>46235</v>
      </c>
      <c r="E12884">
        <v>470.07</v>
      </c>
      <c r="F12884" s="24">
        <v>1.44</v>
      </c>
      <c r="G12884" s="24">
        <f t="shared" si="201"/>
        <v>471.51</v>
      </c>
    </row>
    <row r="12885" spans="1:7" x14ac:dyDescent="0.25">
      <c r="A12885" t="s">
        <v>311</v>
      </c>
      <c r="B12885" t="s">
        <v>314</v>
      </c>
      <c r="C12885" t="s">
        <v>333</v>
      </c>
      <c r="D12885" s="34">
        <v>46235</v>
      </c>
      <c r="E12885">
        <v>470.07</v>
      </c>
      <c r="F12885" s="24">
        <v>1.44</v>
      </c>
      <c r="G12885" s="24">
        <f t="shared" si="201"/>
        <v>471.51</v>
      </c>
    </row>
    <row r="12886" spans="1:7" x14ac:dyDescent="0.25">
      <c r="A12886" t="s">
        <v>311</v>
      </c>
      <c r="B12886" t="s">
        <v>314</v>
      </c>
      <c r="C12886" t="s">
        <v>334</v>
      </c>
      <c r="D12886" s="34">
        <v>46235</v>
      </c>
      <c r="E12886">
        <v>468.55</v>
      </c>
      <c r="F12886" s="24">
        <v>1.43</v>
      </c>
      <c r="G12886" s="24">
        <f t="shared" si="201"/>
        <v>469.98</v>
      </c>
    </row>
    <row r="12887" spans="1:7" x14ac:dyDescent="0.25">
      <c r="A12887" t="s">
        <v>311</v>
      </c>
      <c r="B12887" t="s">
        <v>314</v>
      </c>
      <c r="C12887" t="s">
        <v>335</v>
      </c>
      <c r="D12887" s="34">
        <v>46235</v>
      </c>
      <c r="E12887">
        <v>470.07</v>
      </c>
      <c r="F12887" s="24">
        <v>1.44</v>
      </c>
      <c r="G12887" s="24">
        <f t="shared" si="201"/>
        <v>471.51</v>
      </c>
    </row>
    <row r="12888" spans="1:7" x14ac:dyDescent="0.25">
      <c r="A12888" t="s">
        <v>311</v>
      </c>
      <c r="B12888" t="s">
        <v>314</v>
      </c>
      <c r="C12888" t="s">
        <v>336</v>
      </c>
      <c r="D12888" s="34">
        <v>46235</v>
      </c>
      <c r="E12888">
        <v>470.07</v>
      </c>
      <c r="F12888" s="24">
        <v>1.44</v>
      </c>
      <c r="G12888" s="24">
        <f t="shared" si="201"/>
        <v>471.51</v>
      </c>
    </row>
    <row r="12889" spans="1:7" x14ac:dyDescent="0.25">
      <c r="A12889" t="s">
        <v>311</v>
      </c>
      <c r="B12889" t="s">
        <v>314</v>
      </c>
      <c r="C12889" t="s">
        <v>337</v>
      </c>
      <c r="D12889" s="34">
        <v>46235</v>
      </c>
      <c r="E12889">
        <v>468.55</v>
      </c>
      <c r="F12889" s="24">
        <v>1.43</v>
      </c>
      <c r="G12889" s="24">
        <f t="shared" si="201"/>
        <v>469.98</v>
      </c>
    </row>
    <row r="12890" spans="1:7" x14ac:dyDescent="0.25">
      <c r="A12890" t="s">
        <v>311</v>
      </c>
      <c r="B12890" t="s">
        <v>314</v>
      </c>
      <c r="C12890" t="s">
        <v>338</v>
      </c>
      <c r="D12890" s="34">
        <v>46235</v>
      </c>
      <c r="E12890">
        <v>468.55</v>
      </c>
      <c r="F12890" s="24">
        <v>1.43</v>
      </c>
      <c r="G12890" s="24">
        <f t="shared" si="201"/>
        <v>469.98</v>
      </c>
    </row>
    <row r="12891" spans="1:7" x14ac:dyDescent="0.25">
      <c r="A12891" t="s">
        <v>311</v>
      </c>
      <c r="B12891" t="s">
        <v>314</v>
      </c>
      <c r="C12891" t="s">
        <v>339</v>
      </c>
      <c r="D12891" s="34">
        <v>46235</v>
      </c>
      <c r="E12891">
        <v>468.55</v>
      </c>
      <c r="F12891" s="24">
        <v>1.43</v>
      </c>
      <c r="G12891" s="24">
        <f t="shared" si="201"/>
        <v>469.98</v>
      </c>
    </row>
    <row r="12892" spans="1:7" x14ac:dyDescent="0.25">
      <c r="A12892" t="s">
        <v>311</v>
      </c>
      <c r="B12892" t="s">
        <v>314</v>
      </c>
      <c r="C12892" t="s">
        <v>340</v>
      </c>
      <c r="D12892" s="34">
        <v>46235</v>
      </c>
      <c r="E12892">
        <v>468.55</v>
      </c>
      <c r="F12892" s="24">
        <v>1.43</v>
      </c>
      <c r="G12892" s="24">
        <f t="shared" si="201"/>
        <v>469.98</v>
      </c>
    </row>
    <row r="12893" spans="1:7" x14ac:dyDescent="0.25">
      <c r="A12893" t="s">
        <v>311</v>
      </c>
      <c r="B12893" t="s">
        <v>314</v>
      </c>
      <c r="C12893" t="s">
        <v>341</v>
      </c>
      <c r="D12893" s="34">
        <v>46235</v>
      </c>
      <c r="E12893">
        <v>468.55</v>
      </c>
      <c r="F12893" s="24">
        <v>1.43</v>
      </c>
      <c r="G12893" s="24">
        <f t="shared" si="201"/>
        <v>469.98</v>
      </c>
    </row>
    <row r="12894" spans="1:7" x14ac:dyDescent="0.25">
      <c r="A12894" t="s">
        <v>311</v>
      </c>
      <c r="B12894" t="s">
        <v>314</v>
      </c>
      <c r="C12894" t="s">
        <v>342</v>
      </c>
      <c r="D12894" s="34">
        <v>46235</v>
      </c>
      <c r="E12894">
        <v>468.55</v>
      </c>
      <c r="F12894" s="24">
        <v>1.43</v>
      </c>
      <c r="G12894" s="24">
        <f t="shared" si="201"/>
        <v>469.98</v>
      </c>
    </row>
    <row r="12895" spans="1:7" x14ac:dyDescent="0.25">
      <c r="A12895" t="s">
        <v>311</v>
      </c>
      <c r="B12895" t="s">
        <v>314</v>
      </c>
      <c r="C12895" t="s">
        <v>343</v>
      </c>
      <c r="D12895" s="34">
        <v>46235</v>
      </c>
      <c r="E12895">
        <v>468.55</v>
      </c>
      <c r="F12895" s="24">
        <v>1.43</v>
      </c>
      <c r="G12895" s="24">
        <f t="shared" si="201"/>
        <v>469.98</v>
      </c>
    </row>
    <row r="12896" spans="1:7" x14ac:dyDescent="0.25">
      <c r="A12896" t="s">
        <v>311</v>
      </c>
      <c r="B12896" t="s">
        <v>314</v>
      </c>
      <c r="C12896" t="s">
        <v>344</v>
      </c>
      <c r="D12896" s="34">
        <v>46235</v>
      </c>
      <c r="E12896">
        <v>468.55</v>
      </c>
      <c r="F12896" s="24">
        <v>1.43</v>
      </c>
      <c r="G12896" s="24">
        <f t="shared" si="201"/>
        <v>469.98</v>
      </c>
    </row>
    <row r="12897" spans="1:7" x14ac:dyDescent="0.25">
      <c r="A12897" t="s">
        <v>311</v>
      </c>
      <c r="B12897" t="s">
        <v>314</v>
      </c>
      <c r="C12897" t="s">
        <v>345</v>
      </c>
      <c r="D12897" s="34">
        <v>46235</v>
      </c>
      <c r="E12897">
        <v>468.55</v>
      </c>
      <c r="F12897" s="24">
        <v>1.43</v>
      </c>
      <c r="G12897" s="24">
        <f t="shared" si="201"/>
        <v>469.98</v>
      </c>
    </row>
    <row r="12898" spans="1:7" x14ac:dyDescent="0.25">
      <c r="A12898" t="s">
        <v>311</v>
      </c>
      <c r="B12898" t="s">
        <v>314</v>
      </c>
      <c r="C12898" t="s">
        <v>346</v>
      </c>
      <c r="D12898" s="34">
        <v>46235</v>
      </c>
      <c r="E12898">
        <v>468.55</v>
      </c>
      <c r="F12898" s="24">
        <v>1.43</v>
      </c>
      <c r="G12898" s="24">
        <f t="shared" si="201"/>
        <v>469.98</v>
      </c>
    </row>
    <row r="12899" spans="1:7" x14ac:dyDescent="0.25">
      <c r="A12899" t="s">
        <v>311</v>
      </c>
      <c r="B12899" t="s">
        <v>314</v>
      </c>
      <c r="C12899" t="s">
        <v>347</v>
      </c>
      <c r="D12899" s="34">
        <v>46235</v>
      </c>
      <c r="E12899">
        <v>468.55</v>
      </c>
      <c r="F12899" s="24">
        <v>1.43</v>
      </c>
      <c r="G12899" s="24">
        <f t="shared" si="201"/>
        <v>469.98</v>
      </c>
    </row>
    <row r="12900" spans="1:7" x14ac:dyDescent="0.25">
      <c r="A12900" t="s">
        <v>311</v>
      </c>
      <c r="B12900" t="s">
        <v>314</v>
      </c>
      <c r="C12900" t="s">
        <v>348</v>
      </c>
      <c r="D12900" s="34">
        <v>46235</v>
      </c>
      <c r="E12900">
        <v>468.55</v>
      </c>
      <c r="F12900" s="24">
        <v>1.43</v>
      </c>
      <c r="G12900" s="24">
        <f t="shared" si="201"/>
        <v>469.98</v>
      </c>
    </row>
    <row r="12901" spans="1:7" x14ac:dyDescent="0.25">
      <c r="A12901" t="s">
        <v>311</v>
      </c>
      <c r="B12901" t="s">
        <v>314</v>
      </c>
      <c r="C12901" t="s">
        <v>349</v>
      </c>
      <c r="D12901" s="34">
        <v>46235</v>
      </c>
      <c r="E12901">
        <v>470.07</v>
      </c>
      <c r="F12901" s="24">
        <v>1.44</v>
      </c>
      <c r="G12901" s="24">
        <f t="shared" si="201"/>
        <v>471.51</v>
      </c>
    </row>
    <row r="12902" spans="1:7" x14ac:dyDescent="0.25">
      <c r="A12902" t="s">
        <v>311</v>
      </c>
      <c r="B12902" t="s">
        <v>314</v>
      </c>
      <c r="C12902" t="s">
        <v>350</v>
      </c>
      <c r="D12902" s="34">
        <v>46235</v>
      </c>
      <c r="E12902">
        <v>468.55</v>
      </c>
      <c r="F12902" s="24">
        <v>1.43</v>
      </c>
      <c r="G12902" s="24">
        <f t="shared" si="201"/>
        <v>469.98</v>
      </c>
    </row>
    <row r="12903" spans="1:7" x14ac:dyDescent="0.25">
      <c r="A12903" t="s">
        <v>311</v>
      </c>
      <c r="B12903" t="s">
        <v>314</v>
      </c>
      <c r="C12903" t="s">
        <v>351</v>
      </c>
      <c r="D12903" s="34">
        <v>46235</v>
      </c>
      <c r="E12903">
        <v>470.07</v>
      </c>
      <c r="F12903" s="24">
        <v>1.44</v>
      </c>
      <c r="G12903" s="24">
        <f t="shared" si="201"/>
        <v>471.51</v>
      </c>
    </row>
    <row r="12904" spans="1:7" x14ac:dyDescent="0.25">
      <c r="A12904" t="s">
        <v>311</v>
      </c>
      <c r="B12904" t="s">
        <v>314</v>
      </c>
      <c r="C12904" t="s">
        <v>352</v>
      </c>
      <c r="D12904" s="34">
        <v>46235</v>
      </c>
      <c r="E12904">
        <v>470.07</v>
      </c>
      <c r="F12904" s="24">
        <v>1.44</v>
      </c>
      <c r="G12904" s="24">
        <f t="shared" si="201"/>
        <v>471.51</v>
      </c>
    </row>
    <row r="12905" spans="1:7" x14ac:dyDescent="0.25">
      <c r="A12905" t="s">
        <v>311</v>
      </c>
      <c r="B12905" t="s">
        <v>314</v>
      </c>
      <c r="C12905" t="s">
        <v>353</v>
      </c>
      <c r="D12905" s="34">
        <v>46235</v>
      </c>
      <c r="E12905">
        <v>468.55</v>
      </c>
      <c r="F12905" s="24">
        <v>1.43</v>
      </c>
      <c r="G12905" s="24">
        <f t="shared" si="201"/>
        <v>469.98</v>
      </c>
    </row>
    <row r="12906" spans="1:7" x14ac:dyDescent="0.25">
      <c r="A12906" t="s">
        <v>311</v>
      </c>
      <c r="B12906" t="s">
        <v>314</v>
      </c>
      <c r="C12906" t="s">
        <v>354</v>
      </c>
      <c r="D12906" s="34">
        <v>46235</v>
      </c>
      <c r="E12906">
        <v>470.07</v>
      </c>
      <c r="F12906" s="24">
        <v>1.44</v>
      </c>
      <c r="G12906" s="24">
        <f t="shared" si="201"/>
        <v>471.51</v>
      </c>
    </row>
    <row r="12907" spans="1:7" x14ac:dyDescent="0.25">
      <c r="A12907" t="s">
        <v>311</v>
      </c>
      <c r="B12907" t="s">
        <v>314</v>
      </c>
      <c r="C12907" t="s">
        <v>355</v>
      </c>
      <c r="D12907" s="34">
        <v>46235</v>
      </c>
      <c r="E12907">
        <v>470.07</v>
      </c>
      <c r="F12907" s="24">
        <v>1.44</v>
      </c>
      <c r="G12907" s="24">
        <f t="shared" si="201"/>
        <v>471.51</v>
      </c>
    </row>
    <row r="12908" spans="1:7" x14ac:dyDescent="0.25">
      <c r="A12908" t="s">
        <v>311</v>
      </c>
      <c r="B12908" t="s">
        <v>314</v>
      </c>
      <c r="C12908" t="s">
        <v>356</v>
      </c>
      <c r="D12908" s="34">
        <v>46235</v>
      </c>
      <c r="E12908">
        <v>470.07</v>
      </c>
      <c r="F12908" s="24">
        <v>1.44</v>
      </c>
      <c r="G12908" s="24">
        <f t="shared" si="201"/>
        <v>471.51</v>
      </c>
    </row>
    <row r="12909" spans="1:7" x14ac:dyDescent="0.25">
      <c r="A12909" t="s">
        <v>311</v>
      </c>
      <c r="B12909" t="s">
        <v>314</v>
      </c>
      <c r="C12909" t="s">
        <v>357</v>
      </c>
      <c r="D12909" s="34">
        <v>46235</v>
      </c>
      <c r="E12909">
        <v>470.07</v>
      </c>
      <c r="F12909" s="24">
        <v>1.44</v>
      </c>
      <c r="G12909" s="24">
        <f t="shared" si="201"/>
        <v>471.51</v>
      </c>
    </row>
    <row r="12910" spans="1:7" x14ac:dyDescent="0.25">
      <c r="A12910" t="s">
        <v>311</v>
      </c>
      <c r="B12910" t="s">
        <v>314</v>
      </c>
      <c r="C12910" t="s">
        <v>358</v>
      </c>
      <c r="D12910" s="34">
        <v>46235</v>
      </c>
      <c r="E12910">
        <v>470.07</v>
      </c>
      <c r="F12910" s="24">
        <v>1.44</v>
      </c>
      <c r="G12910" s="24">
        <f t="shared" si="201"/>
        <v>471.51</v>
      </c>
    </row>
    <row r="12911" spans="1:7" x14ac:dyDescent="0.25">
      <c r="A12911" t="s">
        <v>311</v>
      </c>
      <c r="B12911" t="s">
        <v>314</v>
      </c>
      <c r="C12911" t="s">
        <v>359</v>
      </c>
      <c r="D12911" s="34">
        <v>46235</v>
      </c>
      <c r="E12911">
        <v>470.07</v>
      </c>
      <c r="F12911" s="24">
        <v>1.44</v>
      </c>
      <c r="G12911" s="24">
        <f t="shared" si="201"/>
        <v>471.51</v>
      </c>
    </row>
    <row r="12912" spans="1:7" x14ac:dyDescent="0.25">
      <c r="A12912" t="s">
        <v>311</v>
      </c>
      <c r="B12912" t="s">
        <v>314</v>
      </c>
      <c r="C12912" t="s">
        <v>360</v>
      </c>
      <c r="D12912" s="34">
        <v>46235</v>
      </c>
      <c r="E12912">
        <v>470.07</v>
      </c>
      <c r="F12912" s="24">
        <v>1.44</v>
      </c>
      <c r="G12912" s="24">
        <f t="shared" si="201"/>
        <v>471.51</v>
      </c>
    </row>
    <row r="12913" spans="1:7" x14ac:dyDescent="0.25">
      <c r="A12913" t="s">
        <v>311</v>
      </c>
      <c r="B12913" t="s">
        <v>314</v>
      </c>
      <c r="C12913" t="s">
        <v>361</v>
      </c>
      <c r="D12913" s="34">
        <v>46235</v>
      </c>
      <c r="E12913">
        <v>470.07</v>
      </c>
      <c r="F12913" s="24">
        <v>1.44</v>
      </c>
      <c r="G12913" s="24">
        <f t="shared" si="201"/>
        <v>471.51</v>
      </c>
    </row>
    <row r="12914" spans="1:7" x14ac:dyDescent="0.25">
      <c r="A12914" t="s">
        <v>311</v>
      </c>
      <c r="B12914" t="s">
        <v>314</v>
      </c>
      <c r="C12914" t="s">
        <v>362</v>
      </c>
      <c r="D12914" s="34">
        <v>46235</v>
      </c>
      <c r="E12914">
        <v>470.07</v>
      </c>
      <c r="F12914" s="24">
        <v>1.44</v>
      </c>
      <c r="G12914" s="24">
        <f t="shared" si="201"/>
        <v>471.51</v>
      </c>
    </row>
    <row r="12915" spans="1:7" x14ac:dyDescent="0.25">
      <c r="A12915" t="s">
        <v>311</v>
      </c>
      <c r="B12915" t="s">
        <v>314</v>
      </c>
      <c r="C12915" t="s">
        <v>363</v>
      </c>
      <c r="D12915" s="34">
        <v>46235</v>
      </c>
      <c r="E12915">
        <v>470.07</v>
      </c>
      <c r="F12915" s="24">
        <v>1.44</v>
      </c>
      <c r="G12915" s="24">
        <f t="shared" si="201"/>
        <v>471.51</v>
      </c>
    </row>
    <row r="12916" spans="1:7" x14ac:dyDescent="0.25">
      <c r="A12916" t="s">
        <v>311</v>
      </c>
      <c r="B12916" t="s">
        <v>314</v>
      </c>
      <c r="C12916" t="s">
        <v>364</v>
      </c>
      <c r="D12916" s="34">
        <v>46235</v>
      </c>
      <c r="E12916">
        <v>470.07</v>
      </c>
      <c r="F12916" s="24">
        <v>1.44</v>
      </c>
      <c r="G12916" s="24">
        <f t="shared" si="201"/>
        <v>471.51</v>
      </c>
    </row>
    <row r="12917" spans="1:7" x14ac:dyDescent="0.25">
      <c r="A12917" t="s">
        <v>311</v>
      </c>
      <c r="B12917" t="s">
        <v>314</v>
      </c>
      <c r="C12917" t="s">
        <v>365</v>
      </c>
      <c r="D12917" s="34">
        <v>46235</v>
      </c>
      <c r="E12917">
        <v>470.07</v>
      </c>
      <c r="F12917" s="24">
        <v>1.44</v>
      </c>
      <c r="G12917" s="24">
        <f t="shared" si="201"/>
        <v>471.51</v>
      </c>
    </row>
    <row r="12918" spans="1:7" x14ac:dyDescent="0.25">
      <c r="A12918" t="s">
        <v>311</v>
      </c>
      <c r="B12918" t="s">
        <v>314</v>
      </c>
      <c r="C12918" t="s">
        <v>366</v>
      </c>
      <c r="D12918" s="34">
        <v>46235</v>
      </c>
      <c r="E12918">
        <v>470.07</v>
      </c>
      <c r="F12918" s="24">
        <v>1.44</v>
      </c>
      <c r="G12918" s="24">
        <f t="shared" si="201"/>
        <v>471.51</v>
      </c>
    </row>
    <row r="12919" spans="1:7" x14ac:dyDescent="0.25">
      <c r="A12919" t="s">
        <v>311</v>
      </c>
      <c r="B12919" t="s">
        <v>314</v>
      </c>
      <c r="C12919" t="s">
        <v>367</v>
      </c>
      <c r="D12919" s="34">
        <v>46235</v>
      </c>
      <c r="E12919">
        <v>468.55</v>
      </c>
      <c r="F12919" s="24">
        <v>1.43</v>
      </c>
      <c r="G12919" s="24">
        <f t="shared" si="201"/>
        <v>469.98</v>
      </c>
    </row>
    <row r="12920" spans="1:7" x14ac:dyDescent="0.25">
      <c r="A12920" t="s">
        <v>311</v>
      </c>
      <c r="B12920" t="s">
        <v>314</v>
      </c>
      <c r="C12920" t="s">
        <v>368</v>
      </c>
      <c r="D12920" s="34">
        <v>46235</v>
      </c>
      <c r="E12920">
        <v>470.07</v>
      </c>
      <c r="F12920" s="24">
        <v>1.44</v>
      </c>
      <c r="G12920" s="24">
        <f t="shared" si="201"/>
        <v>471.51</v>
      </c>
    </row>
    <row r="12921" spans="1:7" x14ac:dyDescent="0.25">
      <c r="A12921" t="s">
        <v>311</v>
      </c>
      <c r="B12921" t="s">
        <v>314</v>
      </c>
      <c r="C12921" t="s">
        <v>369</v>
      </c>
      <c r="D12921" s="34">
        <v>46235</v>
      </c>
      <c r="E12921">
        <v>470.07</v>
      </c>
      <c r="F12921" s="24">
        <v>1.44</v>
      </c>
      <c r="G12921" s="24">
        <f t="shared" si="201"/>
        <v>471.51</v>
      </c>
    </row>
    <row r="12922" spans="1:7" x14ac:dyDescent="0.25">
      <c r="A12922" t="s">
        <v>311</v>
      </c>
      <c r="B12922" t="s">
        <v>314</v>
      </c>
      <c r="C12922" t="s">
        <v>370</v>
      </c>
      <c r="D12922" s="34">
        <v>46235</v>
      </c>
      <c r="E12922">
        <v>470.07</v>
      </c>
      <c r="F12922" s="24">
        <v>1.44</v>
      </c>
      <c r="G12922" s="24">
        <f t="shared" si="201"/>
        <v>471.51</v>
      </c>
    </row>
    <row r="12923" spans="1:7" x14ac:dyDescent="0.25">
      <c r="A12923" t="s">
        <v>311</v>
      </c>
      <c r="B12923" t="s">
        <v>314</v>
      </c>
      <c r="C12923" t="s">
        <v>371</v>
      </c>
      <c r="D12923" s="34">
        <v>46235</v>
      </c>
      <c r="E12923">
        <v>470.07</v>
      </c>
      <c r="F12923" s="24">
        <v>1.44</v>
      </c>
      <c r="G12923" s="24">
        <f t="shared" si="201"/>
        <v>471.51</v>
      </c>
    </row>
    <row r="12924" spans="1:7" x14ac:dyDescent="0.25">
      <c r="A12924" t="s">
        <v>311</v>
      </c>
      <c r="B12924" t="s">
        <v>314</v>
      </c>
      <c r="C12924" t="s">
        <v>372</v>
      </c>
      <c r="D12924" s="34">
        <v>46235</v>
      </c>
      <c r="E12924">
        <v>470.07</v>
      </c>
      <c r="F12924" s="24">
        <v>1.44</v>
      </c>
      <c r="G12924" s="24">
        <f t="shared" si="201"/>
        <v>471.51</v>
      </c>
    </row>
    <row r="12925" spans="1:7" x14ac:dyDescent="0.25">
      <c r="A12925" t="s">
        <v>311</v>
      </c>
      <c r="B12925" t="s">
        <v>314</v>
      </c>
      <c r="C12925" t="s">
        <v>373</v>
      </c>
      <c r="D12925" s="34">
        <v>46235</v>
      </c>
      <c r="E12925">
        <v>470.07</v>
      </c>
      <c r="F12925" s="24">
        <v>1.44</v>
      </c>
      <c r="G12925" s="24">
        <f t="shared" si="201"/>
        <v>471.51</v>
      </c>
    </row>
    <row r="12926" spans="1:7" x14ac:dyDescent="0.25">
      <c r="A12926" t="s">
        <v>311</v>
      </c>
      <c r="B12926" t="s">
        <v>314</v>
      </c>
      <c r="C12926" t="s">
        <v>374</v>
      </c>
      <c r="D12926" s="34">
        <v>46235</v>
      </c>
      <c r="E12926">
        <v>468.55</v>
      </c>
      <c r="F12926" s="24">
        <v>1.43</v>
      </c>
      <c r="G12926" s="24">
        <f t="shared" si="201"/>
        <v>469.98</v>
      </c>
    </row>
    <row r="12927" spans="1:7" x14ac:dyDescent="0.25">
      <c r="A12927" t="s">
        <v>311</v>
      </c>
      <c r="B12927" t="s">
        <v>314</v>
      </c>
      <c r="C12927" t="s">
        <v>375</v>
      </c>
      <c r="D12927" s="34">
        <v>46235</v>
      </c>
      <c r="E12927">
        <v>470.07</v>
      </c>
      <c r="F12927" s="24">
        <v>1.44</v>
      </c>
      <c r="G12927" s="24">
        <f t="shared" si="201"/>
        <v>471.51</v>
      </c>
    </row>
    <row r="12928" spans="1:7" x14ac:dyDescent="0.25">
      <c r="A12928" t="s">
        <v>311</v>
      </c>
      <c r="B12928" t="s">
        <v>314</v>
      </c>
      <c r="C12928" t="s">
        <v>376</v>
      </c>
      <c r="D12928" s="34">
        <v>46235</v>
      </c>
      <c r="E12928">
        <v>470.07</v>
      </c>
      <c r="F12928" s="24">
        <v>1.44</v>
      </c>
      <c r="G12928" s="24">
        <f t="shared" si="201"/>
        <v>471.51</v>
      </c>
    </row>
    <row r="12929" spans="1:7" x14ac:dyDescent="0.25">
      <c r="A12929" t="s">
        <v>311</v>
      </c>
      <c r="B12929" t="s">
        <v>314</v>
      </c>
      <c r="C12929" t="s">
        <v>377</v>
      </c>
      <c r="D12929" s="34">
        <v>46235</v>
      </c>
      <c r="E12929">
        <v>470.07</v>
      </c>
      <c r="F12929" s="24">
        <v>1.44</v>
      </c>
      <c r="G12929" s="24">
        <f t="shared" si="201"/>
        <v>471.51</v>
      </c>
    </row>
    <row r="12930" spans="1:7" x14ac:dyDescent="0.25">
      <c r="A12930" t="s">
        <v>311</v>
      </c>
      <c r="B12930" t="s">
        <v>314</v>
      </c>
      <c r="C12930" t="s">
        <v>378</v>
      </c>
      <c r="D12930" s="34">
        <v>46235</v>
      </c>
      <c r="E12930">
        <v>470.07</v>
      </c>
      <c r="F12930" s="24">
        <v>1.44</v>
      </c>
      <c r="G12930" s="24">
        <f t="shared" si="201"/>
        <v>471.51</v>
      </c>
    </row>
    <row r="12931" spans="1:7" x14ac:dyDescent="0.25">
      <c r="A12931" t="s">
        <v>311</v>
      </c>
      <c r="B12931" t="s">
        <v>314</v>
      </c>
      <c r="C12931" t="s">
        <v>379</v>
      </c>
      <c r="D12931" s="34">
        <v>46235</v>
      </c>
      <c r="E12931">
        <v>468.55</v>
      </c>
      <c r="F12931" s="24">
        <v>1.43</v>
      </c>
      <c r="G12931" s="24">
        <f t="shared" ref="G12931:G12994" si="202">SUM(E12931:F12931)</f>
        <v>469.98</v>
      </c>
    </row>
    <row r="12932" spans="1:7" x14ac:dyDescent="0.25">
      <c r="A12932" t="s">
        <v>311</v>
      </c>
      <c r="B12932" t="s">
        <v>314</v>
      </c>
      <c r="C12932" t="s">
        <v>380</v>
      </c>
      <c r="D12932" s="34">
        <v>46235</v>
      </c>
      <c r="E12932">
        <v>468.55</v>
      </c>
      <c r="F12932" s="24">
        <v>1.43</v>
      </c>
      <c r="G12932" s="24">
        <f t="shared" si="202"/>
        <v>469.98</v>
      </c>
    </row>
    <row r="12933" spans="1:7" x14ac:dyDescent="0.25">
      <c r="A12933" t="s">
        <v>311</v>
      </c>
      <c r="B12933" t="s">
        <v>314</v>
      </c>
      <c r="C12933" t="s">
        <v>381</v>
      </c>
      <c r="D12933" s="34">
        <v>46235</v>
      </c>
      <c r="E12933">
        <v>468.55</v>
      </c>
      <c r="F12933" s="24">
        <v>1.43</v>
      </c>
      <c r="G12933" s="24">
        <f t="shared" si="202"/>
        <v>469.98</v>
      </c>
    </row>
    <row r="12934" spans="1:7" x14ac:dyDescent="0.25">
      <c r="A12934" t="s">
        <v>311</v>
      </c>
      <c r="B12934" t="s">
        <v>314</v>
      </c>
      <c r="C12934" t="s">
        <v>382</v>
      </c>
      <c r="D12934" s="34">
        <v>46235</v>
      </c>
      <c r="E12934">
        <v>468.55</v>
      </c>
      <c r="F12934" s="24">
        <v>1.43</v>
      </c>
      <c r="G12934" s="24">
        <f t="shared" si="202"/>
        <v>469.98</v>
      </c>
    </row>
    <row r="12935" spans="1:7" x14ac:dyDescent="0.25">
      <c r="A12935" t="s">
        <v>311</v>
      </c>
      <c r="B12935" t="s">
        <v>314</v>
      </c>
      <c r="C12935" t="s">
        <v>383</v>
      </c>
      <c r="D12935" s="34">
        <v>46235</v>
      </c>
      <c r="E12935">
        <v>468.55</v>
      </c>
      <c r="F12935" s="24">
        <v>1.43</v>
      </c>
      <c r="G12935" s="24">
        <f t="shared" si="202"/>
        <v>469.98</v>
      </c>
    </row>
    <row r="12936" spans="1:7" x14ac:dyDescent="0.25">
      <c r="A12936" t="s">
        <v>311</v>
      </c>
      <c r="B12936" t="s">
        <v>314</v>
      </c>
      <c r="C12936" t="s">
        <v>384</v>
      </c>
      <c r="D12936" s="34">
        <v>46235</v>
      </c>
      <c r="E12936">
        <v>468.55</v>
      </c>
      <c r="F12936" s="24">
        <v>1.43</v>
      </c>
      <c r="G12936" s="24">
        <f t="shared" si="202"/>
        <v>469.98</v>
      </c>
    </row>
    <row r="12937" spans="1:7" x14ac:dyDescent="0.25">
      <c r="A12937" t="s">
        <v>311</v>
      </c>
      <c r="B12937" t="s">
        <v>314</v>
      </c>
      <c r="C12937" t="s">
        <v>385</v>
      </c>
      <c r="D12937" s="34">
        <v>46235</v>
      </c>
      <c r="E12937">
        <v>468.55</v>
      </c>
      <c r="F12937" s="24">
        <v>1.43</v>
      </c>
      <c r="G12937" s="24">
        <f t="shared" si="202"/>
        <v>469.98</v>
      </c>
    </row>
    <row r="12938" spans="1:7" x14ac:dyDescent="0.25">
      <c r="A12938" t="s">
        <v>311</v>
      </c>
      <c r="B12938" t="s">
        <v>314</v>
      </c>
      <c r="C12938" t="s">
        <v>386</v>
      </c>
      <c r="D12938" s="34">
        <v>46235</v>
      </c>
      <c r="E12938">
        <v>468.55</v>
      </c>
      <c r="F12938" s="24">
        <v>1.43</v>
      </c>
      <c r="G12938" s="24">
        <f t="shared" si="202"/>
        <v>469.98</v>
      </c>
    </row>
    <row r="12939" spans="1:7" x14ac:dyDescent="0.25">
      <c r="A12939" t="s">
        <v>311</v>
      </c>
      <c r="B12939" t="s">
        <v>314</v>
      </c>
      <c r="C12939" t="s">
        <v>387</v>
      </c>
      <c r="D12939" s="34">
        <v>46235</v>
      </c>
      <c r="E12939">
        <v>468.55</v>
      </c>
      <c r="F12939" s="24">
        <v>1.43</v>
      </c>
      <c r="G12939" s="24">
        <f t="shared" si="202"/>
        <v>469.98</v>
      </c>
    </row>
    <row r="12940" spans="1:7" x14ac:dyDescent="0.25">
      <c r="A12940" t="s">
        <v>311</v>
      </c>
      <c r="B12940" t="s">
        <v>314</v>
      </c>
      <c r="C12940" t="s">
        <v>388</v>
      </c>
      <c r="D12940" s="34">
        <v>46235</v>
      </c>
      <c r="E12940">
        <v>468.55</v>
      </c>
      <c r="F12940" s="24">
        <v>1.43</v>
      </c>
      <c r="G12940" s="24">
        <f t="shared" si="202"/>
        <v>469.98</v>
      </c>
    </row>
    <row r="12941" spans="1:7" x14ac:dyDescent="0.25">
      <c r="A12941" t="s">
        <v>311</v>
      </c>
      <c r="B12941" t="s">
        <v>314</v>
      </c>
      <c r="C12941" t="s">
        <v>389</v>
      </c>
      <c r="D12941" s="34">
        <v>46235</v>
      </c>
      <c r="E12941">
        <v>468.55</v>
      </c>
      <c r="F12941" s="24">
        <v>1.43</v>
      </c>
      <c r="G12941" s="24">
        <f t="shared" si="202"/>
        <v>469.98</v>
      </c>
    </row>
    <row r="12942" spans="1:7" x14ac:dyDescent="0.25">
      <c r="A12942" t="s">
        <v>311</v>
      </c>
      <c r="B12942" t="s">
        <v>314</v>
      </c>
      <c r="C12942" t="s">
        <v>390</v>
      </c>
      <c r="D12942" s="34">
        <v>46235</v>
      </c>
      <c r="E12942">
        <v>468.55</v>
      </c>
      <c r="F12942" s="24">
        <v>1.43</v>
      </c>
      <c r="G12942" s="24">
        <f t="shared" si="202"/>
        <v>469.98</v>
      </c>
    </row>
    <row r="12943" spans="1:7" x14ac:dyDescent="0.25">
      <c r="A12943" t="s">
        <v>311</v>
      </c>
      <c r="B12943" t="s">
        <v>314</v>
      </c>
      <c r="C12943" t="s">
        <v>391</v>
      </c>
      <c r="D12943" s="34">
        <v>46235</v>
      </c>
      <c r="E12943">
        <v>468.55</v>
      </c>
      <c r="F12943" s="24">
        <v>1.43</v>
      </c>
      <c r="G12943" s="24">
        <f t="shared" si="202"/>
        <v>469.98</v>
      </c>
    </row>
    <row r="12944" spans="1:7" x14ac:dyDescent="0.25">
      <c r="A12944" t="s">
        <v>311</v>
      </c>
      <c r="B12944" t="s">
        <v>314</v>
      </c>
      <c r="C12944" t="s">
        <v>392</v>
      </c>
      <c r="D12944" s="34">
        <v>46235</v>
      </c>
      <c r="E12944">
        <v>468.55</v>
      </c>
      <c r="F12944" s="24">
        <v>1.43</v>
      </c>
      <c r="G12944" s="24">
        <f t="shared" si="202"/>
        <v>469.98</v>
      </c>
    </row>
    <row r="12945" spans="1:7" x14ac:dyDescent="0.25">
      <c r="A12945" t="s">
        <v>311</v>
      </c>
      <c r="B12945" t="s">
        <v>314</v>
      </c>
      <c r="C12945" t="s">
        <v>393</v>
      </c>
      <c r="D12945" s="34">
        <v>46235</v>
      </c>
      <c r="E12945">
        <v>468.55</v>
      </c>
      <c r="F12945" s="24">
        <v>1.43</v>
      </c>
      <c r="G12945" s="24">
        <f t="shared" si="202"/>
        <v>469.98</v>
      </c>
    </row>
    <row r="12946" spans="1:7" x14ac:dyDescent="0.25">
      <c r="A12946" t="s">
        <v>311</v>
      </c>
      <c r="B12946" t="s">
        <v>314</v>
      </c>
      <c r="C12946" t="s">
        <v>394</v>
      </c>
      <c r="D12946" s="34">
        <v>46235</v>
      </c>
      <c r="E12946">
        <v>468.55</v>
      </c>
      <c r="F12946" s="24">
        <v>1.43</v>
      </c>
      <c r="G12946" s="24">
        <f t="shared" si="202"/>
        <v>469.98</v>
      </c>
    </row>
    <row r="12947" spans="1:7" x14ac:dyDescent="0.25">
      <c r="A12947" t="s">
        <v>311</v>
      </c>
      <c r="B12947" t="s">
        <v>314</v>
      </c>
      <c r="C12947" t="s">
        <v>395</v>
      </c>
      <c r="D12947" s="34">
        <v>46235</v>
      </c>
      <c r="E12947">
        <v>468.55</v>
      </c>
      <c r="F12947" s="24">
        <v>1.43</v>
      </c>
      <c r="G12947" s="24">
        <f t="shared" si="202"/>
        <v>469.98</v>
      </c>
    </row>
    <row r="12948" spans="1:7" x14ac:dyDescent="0.25">
      <c r="A12948" t="s">
        <v>311</v>
      </c>
      <c r="B12948" t="s">
        <v>314</v>
      </c>
      <c r="C12948" t="s">
        <v>396</v>
      </c>
      <c r="D12948" s="34">
        <v>46235</v>
      </c>
      <c r="E12948">
        <v>468.55</v>
      </c>
      <c r="F12948" s="24">
        <v>1.43</v>
      </c>
      <c r="G12948" s="24">
        <f t="shared" si="202"/>
        <v>469.98</v>
      </c>
    </row>
    <row r="12949" spans="1:7" x14ac:dyDescent="0.25">
      <c r="A12949" t="s">
        <v>311</v>
      </c>
      <c r="B12949" t="s">
        <v>314</v>
      </c>
      <c r="C12949" t="s">
        <v>397</v>
      </c>
      <c r="D12949" s="34">
        <v>46235</v>
      </c>
      <c r="E12949">
        <v>468.55</v>
      </c>
      <c r="F12949" s="24">
        <v>1.43</v>
      </c>
      <c r="G12949" s="24">
        <f t="shared" si="202"/>
        <v>469.98</v>
      </c>
    </row>
    <row r="12950" spans="1:7" x14ac:dyDescent="0.25">
      <c r="A12950" t="s">
        <v>311</v>
      </c>
      <c r="B12950" t="s">
        <v>314</v>
      </c>
      <c r="C12950" t="s">
        <v>398</v>
      </c>
      <c r="D12950" s="34">
        <v>46235</v>
      </c>
      <c r="E12950">
        <v>468.55</v>
      </c>
      <c r="F12950" s="24">
        <v>1.43</v>
      </c>
      <c r="G12950" s="24">
        <f t="shared" si="202"/>
        <v>469.98</v>
      </c>
    </row>
    <row r="12951" spans="1:7" x14ac:dyDescent="0.25">
      <c r="A12951" t="s">
        <v>311</v>
      </c>
      <c r="B12951" t="s">
        <v>314</v>
      </c>
      <c r="C12951" t="s">
        <v>399</v>
      </c>
      <c r="D12951" s="34">
        <v>46235</v>
      </c>
      <c r="E12951">
        <v>468.55</v>
      </c>
      <c r="F12951" s="24">
        <v>1.43</v>
      </c>
      <c r="G12951" s="24">
        <f t="shared" si="202"/>
        <v>469.98</v>
      </c>
    </row>
    <row r="12952" spans="1:7" x14ac:dyDescent="0.25">
      <c r="A12952" t="s">
        <v>311</v>
      </c>
      <c r="B12952" t="s">
        <v>314</v>
      </c>
      <c r="C12952" t="s">
        <v>400</v>
      </c>
      <c r="D12952" s="34">
        <v>46235</v>
      </c>
      <c r="E12952">
        <v>468.55</v>
      </c>
      <c r="F12952" s="24">
        <v>1.43</v>
      </c>
      <c r="G12952" s="24">
        <f t="shared" si="202"/>
        <v>469.98</v>
      </c>
    </row>
    <row r="12953" spans="1:7" x14ac:dyDescent="0.25">
      <c r="A12953" t="s">
        <v>311</v>
      </c>
      <c r="B12953" t="s">
        <v>314</v>
      </c>
      <c r="C12953" t="s">
        <v>401</v>
      </c>
      <c r="D12953" s="34">
        <v>46235</v>
      </c>
      <c r="E12953">
        <v>468.55</v>
      </c>
      <c r="F12953" s="24">
        <v>1.43</v>
      </c>
      <c r="G12953" s="24">
        <f t="shared" si="202"/>
        <v>469.98</v>
      </c>
    </row>
    <row r="12954" spans="1:7" x14ac:dyDescent="0.25">
      <c r="A12954" t="s">
        <v>311</v>
      </c>
      <c r="B12954" t="s">
        <v>314</v>
      </c>
      <c r="C12954" t="s">
        <v>402</v>
      </c>
      <c r="D12954" s="34">
        <v>46235</v>
      </c>
      <c r="E12954">
        <v>468.55</v>
      </c>
      <c r="F12954" s="24">
        <v>1.43</v>
      </c>
      <c r="G12954" s="24">
        <f t="shared" si="202"/>
        <v>469.98</v>
      </c>
    </row>
    <row r="12955" spans="1:7" x14ac:dyDescent="0.25">
      <c r="A12955" t="s">
        <v>311</v>
      </c>
      <c r="B12955" t="s">
        <v>314</v>
      </c>
      <c r="C12955" t="s">
        <v>403</v>
      </c>
      <c r="D12955" s="34">
        <v>46235</v>
      </c>
      <c r="E12955">
        <v>468.55</v>
      </c>
      <c r="F12955" s="24">
        <v>1.43</v>
      </c>
      <c r="G12955" s="24">
        <f t="shared" si="202"/>
        <v>469.98</v>
      </c>
    </row>
    <row r="12956" spans="1:7" x14ac:dyDescent="0.25">
      <c r="A12956" t="s">
        <v>311</v>
      </c>
      <c r="B12956" t="s">
        <v>314</v>
      </c>
      <c r="C12956" t="s">
        <v>404</v>
      </c>
      <c r="D12956" s="34">
        <v>46235</v>
      </c>
      <c r="E12956">
        <v>468.55</v>
      </c>
      <c r="F12956" s="24">
        <v>1.43</v>
      </c>
      <c r="G12956" s="24">
        <f t="shared" si="202"/>
        <v>469.98</v>
      </c>
    </row>
    <row r="12957" spans="1:7" x14ac:dyDescent="0.25">
      <c r="A12957" t="s">
        <v>311</v>
      </c>
      <c r="B12957" t="s">
        <v>314</v>
      </c>
      <c r="C12957" t="s">
        <v>405</v>
      </c>
      <c r="D12957" s="34">
        <v>46235</v>
      </c>
      <c r="E12957">
        <v>468.55</v>
      </c>
      <c r="F12957" s="24">
        <v>1.43</v>
      </c>
      <c r="G12957" s="24">
        <f t="shared" si="202"/>
        <v>469.98</v>
      </c>
    </row>
    <row r="12958" spans="1:7" x14ac:dyDescent="0.25">
      <c r="A12958" t="s">
        <v>311</v>
      </c>
      <c r="B12958" t="s">
        <v>314</v>
      </c>
      <c r="C12958" t="s">
        <v>406</v>
      </c>
      <c r="D12958" s="34">
        <v>46235</v>
      </c>
      <c r="E12958">
        <v>468.55</v>
      </c>
      <c r="F12958" s="24">
        <v>1.43</v>
      </c>
      <c r="G12958" s="24">
        <f t="shared" si="202"/>
        <v>469.98</v>
      </c>
    </row>
    <row r="12959" spans="1:7" x14ac:dyDescent="0.25">
      <c r="A12959" t="s">
        <v>311</v>
      </c>
      <c r="B12959" t="s">
        <v>314</v>
      </c>
      <c r="C12959" t="s">
        <v>407</v>
      </c>
      <c r="D12959" s="34">
        <v>46235</v>
      </c>
      <c r="E12959">
        <v>468.55</v>
      </c>
      <c r="F12959" s="24">
        <v>1.43</v>
      </c>
      <c r="G12959" s="24">
        <f t="shared" si="202"/>
        <v>469.98</v>
      </c>
    </row>
    <row r="12960" spans="1:7" x14ac:dyDescent="0.25">
      <c r="A12960" t="s">
        <v>311</v>
      </c>
      <c r="B12960" t="s">
        <v>314</v>
      </c>
      <c r="C12960" t="s">
        <v>408</v>
      </c>
      <c r="D12960" s="34">
        <v>46235</v>
      </c>
      <c r="E12960">
        <v>468.55</v>
      </c>
      <c r="F12960" s="24">
        <v>1.43</v>
      </c>
      <c r="G12960" s="24">
        <f t="shared" si="202"/>
        <v>469.98</v>
      </c>
    </row>
    <row r="12961" spans="1:7" x14ac:dyDescent="0.25">
      <c r="A12961" t="s">
        <v>311</v>
      </c>
      <c r="B12961" t="s">
        <v>314</v>
      </c>
      <c r="C12961" t="s">
        <v>409</v>
      </c>
      <c r="D12961" s="34">
        <v>46235</v>
      </c>
      <c r="E12961">
        <v>468.55</v>
      </c>
      <c r="F12961" s="24">
        <v>1.43</v>
      </c>
      <c r="G12961" s="24">
        <f t="shared" si="202"/>
        <v>469.98</v>
      </c>
    </row>
    <row r="12962" spans="1:7" x14ac:dyDescent="0.25">
      <c r="A12962" t="s">
        <v>311</v>
      </c>
      <c r="B12962" t="s">
        <v>314</v>
      </c>
      <c r="C12962" t="s">
        <v>410</v>
      </c>
      <c r="D12962" s="34">
        <v>46235</v>
      </c>
      <c r="E12962">
        <v>468.55</v>
      </c>
      <c r="F12962" s="24">
        <v>1.43</v>
      </c>
      <c r="G12962" s="24">
        <f t="shared" si="202"/>
        <v>469.98</v>
      </c>
    </row>
    <row r="12963" spans="1:7" x14ac:dyDescent="0.25">
      <c r="A12963" t="s">
        <v>311</v>
      </c>
      <c r="B12963" t="s">
        <v>314</v>
      </c>
      <c r="C12963" t="s">
        <v>411</v>
      </c>
      <c r="D12963" s="34">
        <v>46235</v>
      </c>
      <c r="E12963">
        <v>468.55</v>
      </c>
      <c r="F12963" s="24">
        <v>1.43</v>
      </c>
      <c r="G12963" s="24">
        <f t="shared" si="202"/>
        <v>469.98</v>
      </c>
    </row>
    <row r="12964" spans="1:7" x14ac:dyDescent="0.25">
      <c r="A12964" t="s">
        <v>311</v>
      </c>
      <c r="B12964" t="s">
        <v>314</v>
      </c>
      <c r="C12964" t="s">
        <v>412</v>
      </c>
      <c r="D12964" s="34">
        <v>46235</v>
      </c>
      <c r="E12964">
        <v>468.55</v>
      </c>
      <c r="F12964" s="24">
        <v>1.43</v>
      </c>
      <c r="G12964" s="24">
        <f t="shared" si="202"/>
        <v>469.98</v>
      </c>
    </row>
    <row r="12965" spans="1:7" x14ac:dyDescent="0.25">
      <c r="A12965" t="s">
        <v>311</v>
      </c>
      <c r="B12965" t="s">
        <v>314</v>
      </c>
      <c r="C12965" t="s">
        <v>413</v>
      </c>
      <c r="D12965" s="34">
        <v>46235</v>
      </c>
      <c r="E12965">
        <v>468.55</v>
      </c>
      <c r="F12965" s="24">
        <v>1.43</v>
      </c>
      <c r="G12965" s="24">
        <f t="shared" si="202"/>
        <v>469.98</v>
      </c>
    </row>
    <row r="12966" spans="1:7" x14ac:dyDescent="0.25">
      <c r="A12966" t="s">
        <v>311</v>
      </c>
      <c r="B12966" t="s">
        <v>314</v>
      </c>
      <c r="C12966" t="s">
        <v>414</v>
      </c>
      <c r="D12966" s="34">
        <v>46235</v>
      </c>
      <c r="E12966">
        <v>468.55</v>
      </c>
      <c r="F12966" s="24">
        <v>1.43</v>
      </c>
      <c r="G12966" s="24">
        <f t="shared" si="202"/>
        <v>469.98</v>
      </c>
    </row>
    <row r="12967" spans="1:7" x14ac:dyDescent="0.25">
      <c r="A12967" t="s">
        <v>311</v>
      </c>
      <c r="B12967" t="s">
        <v>314</v>
      </c>
      <c r="C12967" t="s">
        <v>415</v>
      </c>
      <c r="D12967" s="34">
        <v>46235</v>
      </c>
      <c r="E12967">
        <v>468.55</v>
      </c>
      <c r="F12967" s="24">
        <v>1.43</v>
      </c>
      <c r="G12967" s="24">
        <f t="shared" si="202"/>
        <v>469.98</v>
      </c>
    </row>
    <row r="12968" spans="1:7" x14ac:dyDescent="0.25">
      <c r="A12968" t="s">
        <v>311</v>
      </c>
      <c r="B12968" t="s">
        <v>314</v>
      </c>
      <c r="C12968" t="s">
        <v>416</v>
      </c>
      <c r="D12968" s="34">
        <v>46235</v>
      </c>
      <c r="E12968">
        <v>468.55</v>
      </c>
      <c r="F12968" s="24">
        <v>1.43</v>
      </c>
      <c r="G12968" s="24">
        <f t="shared" si="202"/>
        <v>469.98</v>
      </c>
    </row>
    <row r="12969" spans="1:7" x14ac:dyDescent="0.25">
      <c r="A12969" t="s">
        <v>311</v>
      </c>
      <c r="B12969" t="s">
        <v>314</v>
      </c>
      <c r="C12969" t="s">
        <v>417</v>
      </c>
      <c r="D12969" s="34">
        <v>46235</v>
      </c>
      <c r="E12969">
        <v>468.55</v>
      </c>
      <c r="F12969" s="24">
        <v>1.43</v>
      </c>
      <c r="G12969" s="24">
        <f t="shared" si="202"/>
        <v>469.98</v>
      </c>
    </row>
    <row r="12970" spans="1:7" x14ac:dyDescent="0.25">
      <c r="A12970" t="s">
        <v>311</v>
      </c>
      <c r="B12970" t="s">
        <v>314</v>
      </c>
      <c r="C12970" t="s">
        <v>418</v>
      </c>
      <c r="D12970" s="34">
        <v>46235</v>
      </c>
      <c r="E12970">
        <v>468.55</v>
      </c>
      <c r="F12970" s="24">
        <v>1.43</v>
      </c>
      <c r="G12970" s="24">
        <f t="shared" si="202"/>
        <v>469.98</v>
      </c>
    </row>
    <row r="12971" spans="1:7" x14ac:dyDescent="0.25">
      <c r="A12971" t="s">
        <v>311</v>
      </c>
      <c r="B12971" t="s">
        <v>314</v>
      </c>
      <c r="C12971" t="s">
        <v>419</v>
      </c>
      <c r="D12971" s="34">
        <v>46235</v>
      </c>
      <c r="E12971">
        <v>468.55</v>
      </c>
      <c r="F12971" s="24">
        <v>1.43</v>
      </c>
      <c r="G12971" s="24">
        <f t="shared" si="202"/>
        <v>469.98</v>
      </c>
    </row>
    <row r="12972" spans="1:7" x14ac:dyDescent="0.25">
      <c r="A12972" t="s">
        <v>311</v>
      </c>
      <c r="B12972" t="s">
        <v>314</v>
      </c>
      <c r="C12972" t="s">
        <v>420</v>
      </c>
      <c r="D12972" s="34">
        <v>46235</v>
      </c>
      <c r="E12972">
        <v>468.55</v>
      </c>
      <c r="F12972" s="24">
        <v>1.43</v>
      </c>
      <c r="G12972" s="24">
        <f t="shared" si="202"/>
        <v>469.98</v>
      </c>
    </row>
    <row r="12973" spans="1:7" x14ac:dyDescent="0.25">
      <c r="A12973" t="s">
        <v>311</v>
      </c>
      <c r="B12973" t="s">
        <v>314</v>
      </c>
      <c r="C12973" t="s">
        <v>421</v>
      </c>
      <c r="D12973" s="34">
        <v>46235</v>
      </c>
      <c r="E12973">
        <v>468.55</v>
      </c>
      <c r="F12973" s="24">
        <v>1.43</v>
      </c>
      <c r="G12973" s="24">
        <f t="shared" si="202"/>
        <v>469.98</v>
      </c>
    </row>
    <row r="12974" spans="1:7" x14ac:dyDescent="0.25">
      <c r="A12974" t="s">
        <v>311</v>
      </c>
      <c r="B12974" t="s">
        <v>314</v>
      </c>
      <c r="C12974" t="s">
        <v>422</v>
      </c>
      <c r="D12974" s="34">
        <v>46235</v>
      </c>
      <c r="E12974">
        <v>468.55</v>
      </c>
      <c r="F12974" s="24">
        <v>1.43</v>
      </c>
      <c r="G12974" s="24">
        <f t="shared" si="202"/>
        <v>469.98</v>
      </c>
    </row>
    <row r="12975" spans="1:7" x14ac:dyDescent="0.25">
      <c r="A12975" t="s">
        <v>311</v>
      </c>
      <c r="B12975" t="s">
        <v>314</v>
      </c>
      <c r="C12975" t="s">
        <v>423</v>
      </c>
      <c r="D12975" s="34">
        <v>46235</v>
      </c>
      <c r="E12975">
        <v>468.55</v>
      </c>
      <c r="F12975" s="24">
        <v>1.43</v>
      </c>
      <c r="G12975" s="24">
        <f t="shared" si="202"/>
        <v>469.98</v>
      </c>
    </row>
    <row r="12976" spans="1:7" x14ac:dyDescent="0.25">
      <c r="A12976" t="s">
        <v>311</v>
      </c>
      <c r="B12976" t="s">
        <v>314</v>
      </c>
      <c r="C12976" t="s">
        <v>424</v>
      </c>
      <c r="D12976" s="34">
        <v>46235</v>
      </c>
      <c r="E12976">
        <v>468.55</v>
      </c>
      <c r="F12976" s="24">
        <v>1.43</v>
      </c>
      <c r="G12976" s="24">
        <f t="shared" si="202"/>
        <v>469.98</v>
      </c>
    </row>
    <row r="12977" spans="1:7" x14ac:dyDescent="0.25">
      <c r="A12977" t="s">
        <v>311</v>
      </c>
      <c r="B12977" t="s">
        <v>314</v>
      </c>
      <c r="C12977" t="s">
        <v>425</v>
      </c>
      <c r="D12977" s="34">
        <v>46235</v>
      </c>
      <c r="E12977">
        <v>468.55</v>
      </c>
      <c r="F12977" s="24">
        <v>1.43</v>
      </c>
      <c r="G12977" s="24">
        <f t="shared" si="202"/>
        <v>469.98</v>
      </c>
    </row>
    <row r="12978" spans="1:7" x14ac:dyDescent="0.25">
      <c r="A12978" t="s">
        <v>311</v>
      </c>
      <c r="B12978" t="s">
        <v>314</v>
      </c>
      <c r="C12978" t="s">
        <v>426</v>
      </c>
      <c r="D12978" s="34">
        <v>46235</v>
      </c>
      <c r="E12978">
        <v>470.07</v>
      </c>
      <c r="F12978" s="24">
        <v>1.44</v>
      </c>
      <c r="G12978" s="24">
        <f t="shared" si="202"/>
        <v>471.51</v>
      </c>
    </row>
    <row r="12979" spans="1:7" x14ac:dyDescent="0.25">
      <c r="A12979" t="s">
        <v>311</v>
      </c>
      <c r="B12979" t="s">
        <v>314</v>
      </c>
      <c r="C12979" t="s">
        <v>427</v>
      </c>
      <c r="D12979" s="34">
        <v>46235</v>
      </c>
      <c r="E12979">
        <v>468.55</v>
      </c>
      <c r="F12979" s="24">
        <v>1.43</v>
      </c>
      <c r="G12979" s="24">
        <f t="shared" si="202"/>
        <v>469.98</v>
      </c>
    </row>
    <row r="12980" spans="1:7" x14ac:dyDescent="0.25">
      <c r="A12980" t="s">
        <v>311</v>
      </c>
      <c r="B12980" t="s">
        <v>314</v>
      </c>
      <c r="C12980" t="s">
        <v>428</v>
      </c>
      <c r="D12980" s="34">
        <v>46235</v>
      </c>
      <c r="E12980">
        <v>468.55</v>
      </c>
      <c r="F12980" s="24">
        <v>1.43</v>
      </c>
      <c r="G12980" s="24">
        <f t="shared" si="202"/>
        <v>469.98</v>
      </c>
    </row>
    <row r="12981" spans="1:7" x14ac:dyDescent="0.25">
      <c r="A12981" t="s">
        <v>311</v>
      </c>
      <c r="B12981" t="s">
        <v>314</v>
      </c>
      <c r="C12981" t="s">
        <v>429</v>
      </c>
      <c r="D12981" s="34">
        <v>46235</v>
      </c>
      <c r="E12981">
        <v>468.55</v>
      </c>
      <c r="F12981" s="24">
        <v>1.43</v>
      </c>
      <c r="G12981" s="24">
        <f t="shared" si="202"/>
        <v>469.98</v>
      </c>
    </row>
    <row r="12982" spans="1:7" x14ac:dyDescent="0.25">
      <c r="A12982" t="s">
        <v>311</v>
      </c>
      <c r="B12982" t="s">
        <v>314</v>
      </c>
      <c r="C12982" t="s">
        <v>430</v>
      </c>
      <c r="D12982" s="34">
        <v>46235</v>
      </c>
      <c r="E12982">
        <v>470.07</v>
      </c>
      <c r="F12982" s="24">
        <v>1.44</v>
      </c>
      <c r="G12982" s="24">
        <f t="shared" si="202"/>
        <v>471.51</v>
      </c>
    </row>
    <row r="12983" spans="1:7" x14ac:dyDescent="0.25">
      <c r="A12983" t="s">
        <v>311</v>
      </c>
      <c r="B12983" t="s">
        <v>314</v>
      </c>
      <c r="C12983" t="s">
        <v>431</v>
      </c>
      <c r="D12983" s="34">
        <v>46235</v>
      </c>
      <c r="E12983">
        <v>470.07</v>
      </c>
      <c r="F12983" s="24">
        <v>1.44</v>
      </c>
      <c r="G12983" s="24">
        <f t="shared" si="202"/>
        <v>471.51</v>
      </c>
    </row>
    <row r="12984" spans="1:7" x14ac:dyDescent="0.25">
      <c r="A12984" t="s">
        <v>311</v>
      </c>
      <c r="B12984" t="s">
        <v>314</v>
      </c>
      <c r="C12984" t="s">
        <v>432</v>
      </c>
      <c r="D12984" s="34">
        <v>46235</v>
      </c>
      <c r="E12984">
        <v>470.07</v>
      </c>
      <c r="F12984" s="24">
        <v>1.44</v>
      </c>
      <c r="G12984" s="24">
        <f t="shared" si="202"/>
        <v>471.51</v>
      </c>
    </row>
    <row r="12985" spans="1:7" x14ac:dyDescent="0.25">
      <c r="A12985" t="s">
        <v>311</v>
      </c>
      <c r="B12985" t="s">
        <v>314</v>
      </c>
      <c r="C12985" t="s">
        <v>433</v>
      </c>
      <c r="D12985" s="34">
        <v>46235</v>
      </c>
      <c r="E12985">
        <v>470.07</v>
      </c>
      <c r="F12985" s="24">
        <v>1.44</v>
      </c>
      <c r="G12985" s="24">
        <f t="shared" si="202"/>
        <v>471.51</v>
      </c>
    </row>
    <row r="12986" spans="1:7" x14ac:dyDescent="0.25">
      <c r="A12986" t="s">
        <v>311</v>
      </c>
      <c r="B12986" t="s">
        <v>314</v>
      </c>
      <c r="C12986" t="s">
        <v>434</v>
      </c>
      <c r="D12986" s="34">
        <v>46235</v>
      </c>
      <c r="E12986">
        <v>470.07</v>
      </c>
      <c r="F12986" s="24">
        <v>1.44</v>
      </c>
      <c r="G12986" s="24">
        <f t="shared" si="202"/>
        <v>471.51</v>
      </c>
    </row>
    <row r="12987" spans="1:7" x14ac:dyDescent="0.25">
      <c r="A12987" t="s">
        <v>311</v>
      </c>
      <c r="B12987" t="s">
        <v>314</v>
      </c>
      <c r="C12987" t="s">
        <v>435</v>
      </c>
      <c r="D12987" s="34">
        <v>46235</v>
      </c>
      <c r="E12987">
        <v>470.07</v>
      </c>
      <c r="F12987" s="24">
        <v>1.44</v>
      </c>
      <c r="G12987" s="24">
        <f t="shared" si="202"/>
        <v>471.51</v>
      </c>
    </row>
    <row r="12988" spans="1:7" x14ac:dyDescent="0.25">
      <c r="A12988" t="s">
        <v>311</v>
      </c>
      <c r="B12988" t="s">
        <v>314</v>
      </c>
      <c r="C12988" t="s">
        <v>436</v>
      </c>
      <c r="D12988" s="34">
        <v>46235</v>
      </c>
      <c r="E12988">
        <v>470.07</v>
      </c>
      <c r="F12988" s="24">
        <v>1.44</v>
      </c>
      <c r="G12988" s="24">
        <f t="shared" si="202"/>
        <v>471.51</v>
      </c>
    </row>
    <row r="12989" spans="1:7" x14ac:dyDescent="0.25">
      <c r="A12989" t="s">
        <v>311</v>
      </c>
      <c r="B12989" t="s">
        <v>314</v>
      </c>
      <c r="C12989" t="s">
        <v>437</v>
      </c>
      <c r="D12989" s="34">
        <v>46235</v>
      </c>
      <c r="E12989">
        <v>470.07</v>
      </c>
      <c r="F12989" s="24">
        <v>1.44</v>
      </c>
      <c r="G12989" s="24">
        <f t="shared" si="202"/>
        <v>471.51</v>
      </c>
    </row>
    <row r="12990" spans="1:7" x14ac:dyDescent="0.25">
      <c r="A12990" t="s">
        <v>311</v>
      </c>
      <c r="B12990" t="s">
        <v>314</v>
      </c>
      <c r="C12990" t="s">
        <v>438</v>
      </c>
      <c r="D12990" s="34">
        <v>46235</v>
      </c>
      <c r="E12990">
        <v>470.07</v>
      </c>
      <c r="F12990" s="24">
        <v>1.44</v>
      </c>
      <c r="G12990" s="24">
        <f t="shared" si="202"/>
        <v>471.51</v>
      </c>
    </row>
    <row r="12991" spans="1:7" x14ac:dyDescent="0.25">
      <c r="A12991" t="s">
        <v>311</v>
      </c>
      <c r="B12991" t="s">
        <v>314</v>
      </c>
      <c r="C12991" t="s">
        <v>439</v>
      </c>
      <c r="D12991" s="34">
        <v>46235</v>
      </c>
      <c r="E12991">
        <v>470.07</v>
      </c>
      <c r="F12991" s="24">
        <v>1.44</v>
      </c>
      <c r="G12991" s="24">
        <f t="shared" si="202"/>
        <v>471.51</v>
      </c>
    </row>
    <row r="12992" spans="1:7" x14ac:dyDescent="0.25">
      <c r="A12992" t="s">
        <v>311</v>
      </c>
      <c r="B12992" t="s">
        <v>314</v>
      </c>
      <c r="C12992" t="s">
        <v>440</v>
      </c>
      <c r="D12992" s="34">
        <v>46235</v>
      </c>
      <c r="E12992">
        <v>470.07</v>
      </c>
      <c r="F12992" s="24">
        <v>1.44</v>
      </c>
      <c r="G12992" s="24">
        <f t="shared" si="202"/>
        <v>471.51</v>
      </c>
    </row>
    <row r="12993" spans="1:7" x14ac:dyDescent="0.25">
      <c r="A12993" t="s">
        <v>311</v>
      </c>
      <c r="B12993" t="s">
        <v>314</v>
      </c>
      <c r="C12993" t="s">
        <v>441</v>
      </c>
      <c r="D12993" s="34">
        <v>46235</v>
      </c>
      <c r="E12993">
        <v>470.07</v>
      </c>
      <c r="F12993" s="24">
        <v>1.44</v>
      </c>
      <c r="G12993" s="24">
        <f t="shared" si="202"/>
        <v>471.51</v>
      </c>
    </row>
    <row r="12994" spans="1:7" x14ac:dyDescent="0.25">
      <c r="A12994" t="s">
        <v>311</v>
      </c>
      <c r="B12994" t="s">
        <v>314</v>
      </c>
      <c r="C12994" t="s">
        <v>442</v>
      </c>
      <c r="D12994" s="34">
        <v>46235</v>
      </c>
      <c r="E12994">
        <v>470.07</v>
      </c>
      <c r="F12994" s="24">
        <v>1.44</v>
      </c>
      <c r="G12994" s="24">
        <f t="shared" si="202"/>
        <v>471.51</v>
      </c>
    </row>
    <row r="12995" spans="1:7" x14ac:dyDescent="0.25">
      <c r="A12995" t="s">
        <v>311</v>
      </c>
      <c r="B12995" t="s">
        <v>314</v>
      </c>
      <c r="C12995" t="s">
        <v>443</v>
      </c>
      <c r="D12995" s="34">
        <v>46235</v>
      </c>
      <c r="E12995">
        <v>470.07</v>
      </c>
      <c r="F12995" s="24">
        <v>1.44</v>
      </c>
      <c r="G12995" s="24">
        <f t="shared" ref="G12995:G13058" si="203">SUM(E12995:F12995)</f>
        <v>471.51</v>
      </c>
    </row>
    <row r="12996" spans="1:7" x14ac:dyDescent="0.25">
      <c r="A12996" t="s">
        <v>311</v>
      </c>
      <c r="B12996" t="s">
        <v>314</v>
      </c>
      <c r="C12996" t="s">
        <v>444</v>
      </c>
      <c r="D12996" s="34">
        <v>46235</v>
      </c>
      <c r="E12996">
        <v>470.07</v>
      </c>
      <c r="F12996" s="24">
        <v>1.44</v>
      </c>
      <c r="G12996" s="24">
        <f t="shared" si="203"/>
        <v>471.51</v>
      </c>
    </row>
    <row r="12997" spans="1:7" x14ac:dyDescent="0.25">
      <c r="A12997" t="s">
        <v>311</v>
      </c>
      <c r="B12997" t="s">
        <v>314</v>
      </c>
      <c r="C12997" t="s">
        <v>445</v>
      </c>
      <c r="D12997" s="34">
        <v>46235</v>
      </c>
      <c r="E12997">
        <v>470.07</v>
      </c>
      <c r="F12997" s="24">
        <v>1.44</v>
      </c>
      <c r="G12997" s="24">
        <f t="shared" si="203"/>
        <v>471.51</v>
      </c>
    </row>
    <row r="12998" spans="1:7" x14ac:dyDescent="0.25">
      <c r="A12998" t="s">
        <v>311</v>
      </c>
      <c r="B12998" t="s">
        <v>314</v>
      </c>
      <c r="C12998" t="s">
        <v>446</v>
      </c>
      <c r="D12998" s="34">
        <v>46235</v>
      </c>
      <c r="E12998">
        <v>470.07</v>
      </c>
      <c r="F12998" s="24">
        <v>1.44</v>
      </c>
      <c r="G12998" s="24">
        <f t="shared" si="203"/>
        <v>471.51</v>
      </c>
    </row>
    <row r="12999" spans="1:7" x14ac:dyDescent="0.25">
      <c r="A12999" t="s">
        <v>311</v>
      </c>
      <c r="B12999" t="s">
        <v>314</v>
      </c>
      <c r="C12999" t="s">
        <v>447</v>
      </c>
      <c r="D12999" s="34">
        <v>46235</v>
      </c>
      <c r="E12999">
        <v>470.07</v>
      </c>
      <c r="F12999" s="24">
        <v>1.44</v>
      </c>
      <c r="G12999" s="24">
        <f t="shared" si="203"/>
        <v>471.51</v>
      </c>
    </row>
    <row r="13000" spans="1:7" x14ac:dyDescent="0.25">
      <c r="A13000" t="s">
        <v>311</v>
      </c>
      <c r="B13000" t="s">
        <v>314</v>
      </c>
      <c r="C13000" t="s">
        <v>448</v>
      </c>
      <c r="D13000" s="34">
        <v>46235</v>
      </c>
      <c r="E13000">
        <v>470.07</v>
      </c>
      <c r="F13000" s="24">
        <v>1.44</v>
      </c>
      <c r="G13000" s="24">
        <f t="shared" si="203"/>
        <v>471.51</v>
      </c>
    </row>
    <row r="13001" spans="1:7" x14ac:dyDescent="0.25">
      <c r="A13001" t="s">
        <v>311</v>
      </c>
      <c r="B13001" t="s">
        <v>314</v>
      </c>
      <c r="C13001" t="s">
        <v>449</v>
      </c>
      <c r="D13001" s="34">
        <v>46235</v>
      </c>
      <c r="E13001">
        <v>470.07</v>
      </c>
      <c r="F13001" s="24">
        <v>1.44</v>
      </c>
      <c r="G13001" s="24">
        <f t="shared" si="203"/>
        <v>471.51</v>
      </c>
    </row>
    <row r="13002" spans="1:7" x14ac:dyDescent="0.25">
      <c r="A13002" t="s">
        <v>311</v>
      </c>
      <c r="B13002" t="s">
        <v>314</v>
      </c>
      <c r="C13002" t="s">
        <v>450</v>
      </c>
      <c r="D13002" s="34">
        <v>46235</v>
      </c>
      <c r="E13002">
        <v>470.07</v>
      </c>
      <c r="F13002" s="24">
        <v>1.44</v>
      </c>
      <c r="G13002" s="24">
        <f t="shared" si="203"/>
        <v>471.51</v>
      </c>
    </row>
    <row r="13003" spans="1:7" x14ac:dyDescent="0.25">
      <c r="A13003" t="s">
        <v>311</v>
      </c>
      <c r="B13003" t="s">
        <v>314</v>
      </c>
      <c r="C13003" t="s">
        <v>451</v>
      </c>
      <c r="D13003" s="34">
        <v>46235</v>
      </c>
      <c r="E13003">
        <v>470.07</v>
      </c>
      <c r="F13003" s="24">
        <v>1.44</v>
      </c>
      <c r="G13003" s="24">
        <f t="shared" si="203"/>
        <v>471.51</v>
      </c>
    </row>
    <row r="13004" spans="1:7" x14ac:dyDescent="0.25">
      <c r="A13004" t="s">
        <v>311</v>
      </c>
      <c r="B13004" t="s">
        <v>314</v>
      </c>
      <c r="C13004" t="s">
        <v>452</v>
      </c>
      <c r="D13004" s="34">
        <v>46235</v>
      </c>
      <c r="E13004">
        <v>470.07</v>
      </c>
      <c r="F13004" s="24">
        <v>1.44</v>
      </c>
      <c r="G13004" s="24">
        <f t="shared" si="203"/>
        <v>471.51</v>
      </c>
    </row>
    <row r="13005" spans="1:7" x14ac:dyDescent="0.25">
      <c r="A13005" t="s">
        <v>311</v>
      </c>
      <c r="B13005" t="s">
        <v>314</v>
      </c>
      <c r="C13005" t="s">
        <v>453</v>
      </c>
      <c r="D13005" s="34">
        <v>46235</v>
      </c>
      <c r="E13005">
        <v>470.07</v>
      </c>
      <c r="F13005" s="24">
        <v>1.44</v>
      </c>
      <c r="G13005" s="24">
        <f t="shared" si="203"/>
        <v>471.51</v>
      </c>
    </row>
    <row r="13006" spans="1:7" x14ac:dyDescent="0.25">
      <c r="A13006" t="s">
        <v>311</v>
      </c>
      <c r="B13006" t="s">
        <v>314</v>
      </c>
      <c r="C13006" t="s">
        <v>454</v>
      </c>
      <c r="D13006" s="34">
        <v>46235</v>
      </c>
      <c r="E13006">
        <v>470.07</v>
      </c>
      <c r="F13006" s="24">
        <v>1.44</v>
      </c>
      <c r="G13006" s="24">
        <f t="shared" si="203"/>
        <v>471.51</v>
      </c>
    </row>
    <row r="13007" spans="1:7" x14ac:dyDescent="0.25">
      <c r="A13007" t="s">
        <v>311</v>
      </c>
      <c r="B13007" t="s">
        <v>314</v>
      </c>
      <c r="C13007" t="s">
        <v>455</v>
      </c>
      <c r="D13007" s="34">
        <v>46235</v>
      </c>
      <c r="E13007">
        <v>470.07</v>
      </c>
      <c r="F13007" s="24">
        <v>1.44</v>
      </c>
      <c r="G13007" s="24">
        <f t="shared" si="203"/>
        <v>471.51</v>
      </c>
    </row>
    <row r="13008" spans="1:7" x14ac:dyDescent="0.25">
      <c r="A13008" t="s">
        <v>311</v>
      </c>
      <c r="B13008" t="s">
        <v>314</v>
      </c>
      <c r="C13008" t="s">
        <v>456</v>
      </c>
      <c r="D13008" s="34">
        <v>46235</v>
      </c>
      <c r="E13008">
        <v>470.07</v>
      </c>
      <c r="F13008" s="24">
        <v>1.44</v>
      </c>
      <c r="G13008" s="24">
        <f t="shared" si="203"/>
        <v>471.51</v>
      </c>
    </row>
    <row r="13009" spans="1:7" x14ac:dyDescent="0.25">
      <c r="A13009" t="s">
        <v>311</v>
      </c>
      <c r="B13009" t="s">
        <v>314</v>
      </c>
      <c r="C13009" t="s">
        <v>457</v>
      </c>
      <c r="D13009" s="34">
        <v>46235</v>
      </c>
      <c r="E13009">
        <v>470.07</v>
      </c>
      <c r="F13009" s="24">
        <v>1.44</v>
      </c>
      <c r="G13009" s="24">
        <f t="shared" si="203"/>
        <v>471.51</v>
      </c>
    </row>
    <row r="13010" spans="1:7" x14ac:dyDescent="0.25">
      <c r="A13010" t="s">
        <v>311</v>
      </c>
      <c r="B13010" t="s">
        <v>314</v>
      </c>
      <c r="C13010" t="s">
        <v>458</v>
      </c>
      <c r="D13010" s="34">
        <v>46235</v>
      </c>
      <c r="E13010">
        <v>470.07</v>
      </c>
      <c r="F13010" s="24">
        <v>1.44</v>
      </c>
      <c r="G13010" s="24">
        <f t="shared" si="203"/>
        <v>471.51</v>
      </c>
    </row>
    <row r="13011" spans="1:7" x14ac:dyDescent="0.25">
      <c r="A13011" t="s">
        <v>311</v>
      </c>
      <c r="B13011" t="s">
        <v>314</v>
      </c>
      <c r="C13011" t="s">
        <v>459</v>
      </c>
      <c r="D13011" s="34">
        <v>46235</v>
      </c>
      <c r="E13011">
        <v>470.07</v>
      </c>
      <c r="F13011" s="24">
        <v>1.44</v>
      </c>
      <c r="G13011" s="24">
        <f t="shared" si="203"/>
        <v>471.51</v>
      </c>
    </row>
    <row r="13012" spans="1:7" x14ac:dyDescent="0.25">
      <c r="A13012" t="s">
        <v>311</v>
      </c>
      <c r="B13012" t="s">
        <v>314</v>
      </c>
      <c r="C13012" t="s">
        <v>460</v>
      </c>
      <c r="D13012" s="34">
        <v>46235</v>
      </c>
      <c r="E13012">
        <v>470.07</v>
      </c>
      <c r="F13012" s="24">
        <v>1.44</v>
      </c>
      <c r="G13012" s="24">
        <f t="shared" si="203"/>
        <v>471.51</v>
      </c>
    </row>
    <row r="13013" spans="1:7" x14ac:dyDescent="0.25">
      <c r="A13013" t="s">
        <v>311</v>
      </c>
      <c r="B13013" t="s">
        <v>314</v>
      </c>
      <c r="C13013" t="s">
        <v>461</v>
      </c>
      <c r="D13013" s="34">
        <v>46235</v>
      </c>
      <c r="E13013">
        <v>470.07</v>
      </c>
      <c r="F13013" s="24">
        <v>1.44</v>
      </c>
      <c r="G13013" s="24">
        <f t="shared" si="203"/>
        <v>471.51</v>
      </c>
    </row>
    <row r="13014" spans="1:7" x14ac:dyDescent="0.25">
      <c r="A13014" t="s">
        <v>311</v>
      </c>
      <c r="B13014" t="s">
        <v>314</v>
      </c>
      <c r="C13014" t="s">
        <v>462</v>
      </c>
      <c r="D13014" s="34">
        <v>46235</v>
      </c>
      <c r="E13014">
        <v>470.07</v>
      </c>
      <c r="F13014" s="24">
        <v>1.44</v>
      </c>
      <c r="G13014" s="24">
        <f t="shared" si="203"/>
        <v>471.51</v>
      </c>
    </row>
    <row r="13015" spans="1:7" x14ac:dyDescent="0.25">
      <c r="A13015" t="s">
        <v>311</v>
      </c>
      <c r="B13015" t="s">
        <v>314</v>
      </c>
      <c r="C13015" t="s">
        <v>463</v>
      </c>
      <c r="D13015" s="34">
        <v>46235</v>
      </c>
      <c r="E13015">
        <v>470.07</v>
      </c>
      <c r="F13015" s="24">
        <v>1.44</v>
      </c>
      <c r="G13015" s="24">
        <f t="shared" si="203"/>
        <v>471.51</v>
      </c>
    </row>
    <row r="13016" spans="1:7" x14ac:dyDescent="0.25">
      <c r="A13016" t="s">
        <v>311</v>
      </c>
      <c r="B13016" t="s">
        <v>314</v>
      </c>
      <c r="C13016" t="s">
        <v>464</v>
      </c>
      <c r="D13016" s="34">
        <v>46235</v>
      </c>
      <c r="E13016">
        <v>470.07</v>
      </c>
      <c r="F13016" s="24">
        <v>1.44</v>
      </c>
      <c r="G13016" s="24">
        <f t="shared" si="203"/>
        <v>471.51</v>
      </c>
    </row>
    <row r="13017" spans="1:7" x14ac:dyDescent="0.25">
      <c r="A13017" t="s">
        <v>311</v>
      </c>
      <c r="B13017" t="s">
        <v>314</v>
      </c>
      <c r="C13017" t="s">
        <v>465</v>
      </c>
      <c r="D13017" s="34">
        <v>46235</v>
      </c>
      <c r="E13017">
        <v>470.07</v>
      </c>
      <c r="F13017" s="24">
        <v>1.44</v>
      </c>
      <c r="G13017" s="24">
        <f t="shared" si="203"/>
        <v>471.51</v>
      </c>
    </row>
    <row r="13018" spans="1:7" x14ac:dyDescent="0.25">
      <c r="A13018" t="s">
        <v>311</v>
      </c>
      <c r="B13018" t="s">
        <v>314</v>
      </c>
      <c r="C13018" t="s">
        <v>466</v>
      </c>
      <c r="D13018" s="34">
        <v>46235</v>
      </c>
      <c r="E13018">
        <v>470.07</v>
      </c>
      <c r="F13018" s="24">
        <v>1.44</v>
      </c>
      <c r="G13018" s="24">
        <f t="shared" si="203"/>
        <v>471.51</v>
      </c>
    </row>
    <row r="13019" spans="1:7" x14ac:dyDescent="0.25">
      <c r="A13019" t="s">
        <v>311</v>
      </c>
      <c r="B13019" t="s">
        <v>314</v>
      </c>
      <c r="C13019" t="s">
        <v>467</v>
      </c>
      <c r="D13019" s="34">
        <v>46235</v>
      </c>
      <c r="E13019">
        <v>470.07</v>
      </c>
      <c r="F13019" s="24">
        <v>1.44</v>
      </c>
      <c r="G13019" s="24">
        <f t="shared" si="203"/>
        <v>471.51</v>
      </c>
    </row>
    <row r="13020" spans="1:7" x14ac:dyDescent="0.25">
      <c r="A13020" t="s">
        <v>311</v>
      </c>
      <c r="B13020" t="s">
        <v>314</v>
      </c>
      <c r="C13020" t="s">
        <v>468</v>
      </c>
      <c r="D13020" s="34">
        <v>46235</v>
      </c>
      <c r="E13020">
        <v>470.07</v>
      </c>
      <c r="F13020" s="24">
        <v>1.44</v>
      </c>
      <c r="G13020" s="24">
        <f t="shared" si="203"/>
        <v>471.51</v>
      </c>
    </row>
    <row r="13021" spans="1:7" x14ac:dyDescent="0.25">
      <c r="A13021" t="s">
        <v>311</v>
      </c>
      <c r="B13021" t="s">
        <v>314</v>
      </c>
      <c r="C13021" t="s">
        <v>469</v>
      </c>
      <c r="D13021" s="34">
        <v>46235</v>
      </c>
      <c r="E13021">
        <v>470.07</v>
      </c>
      <c r="F13021" s="24">
        <v>1.44</v>
      </c>
      <c r="G13021" s="24">
        <f t="shared" si="203"/>
        <v>471.51</v>
      </c>
    </row>
    <row r="13022" spans="1:7" x14ac:dyDescent="0.25">
      <c r="A13022" t="s">
        <v>311</v>
      </c>
      <c r="B13022" t="s">
        <v>314</v>
      </c>
      <c r="C13022" t="s">
        <v>470</v>
      </c>
      <c r="D13022" s="34">
        <v>46235</v>
      </c>
      <c r="E13022">
        <v>470.07</v>
      </c>
      <c r="F13022" s="24">
        <v>1.44</v>
      </c>
      <c r="G13022" s="24">
        <f t="shared" si="203"/>
        <v>471.51</v>
      </c>
    </row>
    <row r="13023" spans="1:7" x14ac:dyDescent="0.25">
      <c r="A13023" t="s">
        <v>311</v>
      </c>
      <c r="B13023" t="s">
        <v>314</v>
      </c>
      <c r="C13023" t="s">
        <v>471</v>
      </c>
      <c r="D13023" s="34">
        <v>46235</v>
      </c>
      <c r="E13023">
        <v>470.07</v>
      </c>
      <c r="F13023" s="24">
        <v>1.44</v>
      </c>
      <c r="G13023" s="24">
        <f t="shared" si="203"/>
        <v>471.51</v>
      </c>
    </row>
    <row r="13024" spans="1:7" x14ac:dyDescent="0.25">
      <c r="A13024" t="s">
        <v>311</v>
      </c>
      <c r="B13024" t="s">
        <v>314</v>
      </c>
      <c r="C13024" t="s">
        <v>472</v>
      </c>
      <c r="D13024" s="34">
        <v>46235</v>
      </c>
      <c r="E13024">
        <v>470.07</v>
      </c>
      <c r="F13024" s="24">
        <v>1.44</v>
      </c>
      <c r="G13024" s="24">
        <f t="shared" si="203"/>
        <v>471.51</v>
      </c>
    </row>
    <row r="13025" spans="1:7" x14ac:dyDescent="0.25">
      <c r="A13025" t="s">
        <v>311</v>
      </c>
      <c r="B13025" t="s">
        <v>314</v>
      </c>
      <c r="C13025" t="s">
        <v>473</v>
      </c>
      <c r="D13025" s="34">
        <v>46235</v>
      </c>
      <c r="E13025">
        <v>470.07</v>
      </c>
      <c r="F13025" s="24">
        <v>1.44</v>
      </c>
      <c r="G13025" s="24">
        <f t="shared" si="203"/>
        <v>471.51</v>
      </c>
    </row>
    <row r="13026" spans="1:7" x14ac:dyDescent="0.25">
      <c r="A13026" t="s">
        <v>311</v>
      </c>
      <c r="B13026" t="s">
        <v>314</v>
      </c>
      <c r="C13026" t="s">
        <v>474</v>
      </c>
      <c r="D13026" s="34">
        <v>46235</v>
      </c>
      <c r="E13026">
        <v>470.07</v>
      </c>
      <c r="F13026" s="24">
        <v>1.44</v>
      </c>
      <c r="G13026" s="24">
        <f t="shared" si="203"/>
        <v>471.51</v>
      </c>
    </row>
    <row r="13027" spans="1:7" x14ac:dyDescent="0.25">
      <c r="A13027" t="s">
        <v>311</v>
      </c>
      <c r="B13027" t="s">
        <v>314</v>
      </c>
      <c r="C13027" t="s">
        <v>475</v>
      </c>
      <c r="D13027" s="34">
        <v>46235</v>
      </c>
      <c r="E13027">
        <v>470.07</v>
      </c>
      <c r="F13027" s="24">
        <v>1.44</v>
      </c>
      <c r="G13027" s="24">
        <f t="shared" si="203"/>
        <v>471.51</v>
      </c>
    </row>
    <row r="13028" spans="1:7" x14ac:dyDescent="0.25">
      <c r="A13028" t="s">
        <v>311</v>
      </c>
      <c r="B13028" t="s">
        <v>314</v>
      </c>
      <c r="C13028" t="s">
        <v>476</v>
      </c>
      <c r="D13028" s="34">
        <v>46235</v>
      </c>
      <c r="E13028">
        <v>468.55</v>
      </c>
      <c r="F13028" s="24">
        <v>1.43</v>
      </c>
      <c r="G13028" s="24">
        <f t="shared" si="203"/>
        <v>469.98</v>
      </c>
    </row>
    <row r="13029" spans="1:7" x14ac:dyDescent="0.25">
      <c r="A13029" t="s">
        <v>311</v>
      </c>
      <c r="B13029" t="s">
        <v>314</v>
      </c>
      <c r="C13029" t="s">
        <v>477</v>
      </c>
      <c r="D13029" s="34">
        <v>46235</v>
      </c>
      <c r="E13029">
        <v>470.07</v>
      </c>
      <c r="F13029" s="24">
        <v>1.44</v>
      </c>
      <c r="G13029" s="24">
        <f t="shared" si="203"/>
        <v>471.51</v>
      </c>
    </row>
    <row r="13030" spans="1:7" x14ac:dyDescent="0.25">
      <c r="A13030" t="s">
        <v>311</v>
      </c>
      <c r="B13030" t="s">
        <v>314</v>
      </c>
      <c r="C13030" t="s">
        <v>478</v>
      </c>
      <c r="D13030" s="34">
        <v>46235</v>
      </c>
      <c r="E13030">
        <v>470.07</v>
      </c>
      <c r="F13030" s="24">
        <v>1.44</v>
      </c>
      <c r="G13030" s="24">
        <f t="shared" si="203"/>
        <v>471.51</v>
      </c>
    </row>
    <row r="13031" spans="1:7" x14ac:dyDescent="0.25">
      <c r="A13031" t="s">
        <v>311</v>
      </c>
      <c r="B13031" t="s">
        <v>314</v>
      </c>
      <c r="C13031" t="s">
        <v>479</v>
      </c>
      <c r="D13031" s="34">
        <v>46235</v>
      </c>
      <c r="E13031">
        <v>470.07</v>
      </c>
      <c r="F13031" s="24">
        <v>1.44</v>
      </c>
      <c r="G13031" s="24">
        <f t="shared" si="203"/>
        <v>471.51</v>
      </c>
    </row>
    <row r="13032" spans="1:7" x14ac:dyDescent="0.25">
      <c r="A13032" t="s">
        <v>311</v>
      </c>
      <c r="B13032" t="s">
        <v>314</v>
      </c>
      <c r="C13032" t="s">
        <v>480</v>
      </c>
      <c r="D13032" s="34">
        <v>46235</v>
      </c>
      <c r="E13032">
        <v>470.07</v>
      </c>
      <c r="F13032" s="24">
        <v>1.44</v>
      </c>
      <c r="G13032" s="24">
        <f t="shared" si="203"/>
        <v>471.51</v>
      </c>
    </row>
    <row r="13033" spans="1:7" x14ac:dyDescent="0.25">
      <c r="A13033" t="s">
        <v>311</v>
      </c>
      <c r="B13033" t="s">
        <v>314</v>
      </c>
      <c r="C13033" t="s">
        <v>481</v>
      </c>
      <c r="D13033" s="34">
        <v>46235</v>
      </c>
      <c r="E13033">
        <v>468.55</v>
      </c>
      <c r="F13033" s="24">
        <v>1.43</v>
      </c>
      <c r="G13033" s="24">
        <f t="shared" si="203"/>
        <v>469.98</v>
      </c>
    </row>
    <row r="13034" spans="1:7" x14ac:dyDescent="0.25">
      <c r="A13034" t="s">
        <v>311</v>
      </c>
      <c r="B13034" t="s">
        <v>314</v>
      </c>
      <c r="C13034" t="s">
        <v>482</v>
      </c>
      <c r="D13034" s="34">
        <v>46235</v>
      </c>
      <c r="E13034">
        <v>468.55</v>
      </c>
      <c r="F13034" s="24">
        <v>1.43</v>
      </c>
      <c r="G13034" s="24">
        <f t="shared" si="203"/>
        <v>469.98</v>
      </c>
    </row>
    <row r="13035" spans="1:7" x14ac:dyDescent="0.25">
      <c r="A13035" t="s">
        <v>311</v>
      </c>
      <c r="B13035" t="s">
        <v>314</v>
      </c>
      <c r="C13035" t="s">
        <v>483</v>
      </c>
      <c r="D13035" s="34">
        <v>46235</v>
      </c>
      <c r="E13035">
        <v>468.55</v>
      </c>
      <c r="F13035" s="24">
        <v>1.43</v>
      </c>
      <c r="G13035" s="24">
        <f t="shared" si="203"/>
        <v>469.98</v>
      </c>
    </row>
    <row r="13036" spans="1:7" x14ac:dyDescent="0.25">
      <c r="A13036" t="s">
        <v>311</v>
      </c>
      <c r="B13036" t="s">
        <v>314</v>
      </c>
      <c r="C13036" t="s">
        <v>484</v>
      </c>
      <c r="D13036" s="34">
        <v>46235</v>
      </c>
      <c r="E13036">
        <v>468.55</v>
      </c>
      <c r="F13036" s="24">
        <v>1.43</v>
      </c>
      <c r="G13036" s="24">
        <f t="shared" si="203"/>
        <v>469.98</v>
      </c>
    </row>
    <row r="13037" spans="1:7" x14ac:dyDescent="0.25">
      <c r="A13037" t="s">
        <v>311</v>
      </c>
      <c r="B13037" t="s">
        <v>314</v>
      </c>
      <c r="C13037" t="s">
        <v>485</v>
      </c>
      <c r="D13037" s="34">
        <v>46235</v>
      </c>
      <c r="E13037">
        <v>468.55</v>
      </c>
      <c r="F13037" s="24">
        <v>1.43</v>
      </c>
      <c r="G13037" s="24">
        <f t="shared" si="203"/>
        <v>469.98</v>
      </c>
    </row>
    <row r="13038" spans="1:7" x14ac:dyDescent="0.25">
      <c r="A13038" t="s">
        <v>311</v>
      </c>
      <c r="B13038" t="s">
        <v>314</v>
      </c>
      <c r="C13038" t="s">
        <v>486</v>
      </c>
      <c r="D13038" s="34">
        <v>46235</v>
      </c>
      <c r="E13038">
        <v>468.55</v>
      </c>
      <c r="F13038" s="24">
        <v>1.43</v>
      </c>
      <c r="G13038" s="24">
        <f t="shared" si="203"/>
        <v>469.98</v>
      </c>
    </row>
    <row r="13039" spans="1:7" x14ac:dyDescent="0.25">
      <c r="A13039" t="s">
        <v>311</v>
      </c>
      <c r="B13039" t="s">
        <v>314</v>
      </c>
      <c r="C13039" t="s">
        <v>487</v>
      </c>
      <c r="D13039" s="34">
        <v>46235</v>
      </c>
      <c r="E13039">
        <v>468.55</v>
      </c>
      <c r="F13039" s="24">
        <v>1.43</v>
      </c>
      <c r="G13039" s="24">
        <f t="shared" si="203"/>
        <v>469.98</v>
      </c>
    </row>
    <row r="13040" spans="1:7" x14ac:dyDescent="0.25">
      <c r="A13040" t="s">
        <v>311</v>
      </c>
      <c r="B13040" t="s">
        <v>314</v>
      </c>
      <c r="C13040" t="s">
        <v>488</v>
      </c>
      <c r="D13040" s="34">
        <v>46235</v>
      </c>
      <c r="E13040">
        <v>468.55</v>
      </c>
      <c r="F13040" s="24">
        <v>1.43</v>
      </c>
      <c r="G13040" s="24">
        <f t="shared" si="203"/>
        <v>469.98</v>
      </c>
    </row>
    <row r="13041" spans="1:7" x14ac:dyDescent="0.25">
      <c r="A13041" t="s">
        <v>311</v>
      </c>
      <c r="B13041" t="s">
        <v>314</v>
      </c>
      <c r="C13041" t="s">
        <v>489</v>
      </c>
      <c r="D13041" s="34">
        <v>46235</v>
      </c>
      <c r="E13041">
        <v>468.55</v>
      </c>
      <c r="F13041" s="24">
        <v>1.43</v>
      </c>
      <c r="G13041" s="24">
        <f t="shared" si="203"/>
        <v>469.98</v>
      </c>
    </row>
    <row r="13042" spans="1:7" x14ac:dyDescent="0.25">
      <c r="A13042" t="s">
        <v>311</v>
      </c>
      <c r="B13042" t="s">
        <v>314</v>
      </c>
      <c r="C13042" t="s">
        <v>490</v>
      </c>
      <c r="D13042" s="34">
        <v>46235</v>
      </c>
      <c r="E13042">
        <v>468.55</v>
      </c>
      <c r="F13042" s="24">
        <v>1.43</v>
      </c>
      <c r="G13042" s="24">
        <f t="shared" si="203"/>
        <v>469.98</v>
      </c>
    </row>
    <row r="13043" spans="1:7" x14ac:dyDescent="0.25">
      <c r="A13043" t="s">
        <v>311</v>
      </c>
      <c r="B13043" t="s">
        <v>314</v>
      </c>
      <c r="C13043" t="s">
        <v>491</v>
      </c>
      <c r="D13043" s="34">
        <v>46235</v>
      </c>
      <c r="E13043">
        <v>468.55</v>
      </c>
      <c r="F13043" s="24">
        <v>1.43</v>
      </c>
      <c r="G13043" s="24">
        <f t="shared" si="203"/>
        <v>469.98</v>
      </c>
    </row>
    <row r="13044" spans="1:7" x14ac:dyDescent="0.25">
      <c r="A13044" t="s">
        <v>311</v>
      </c>
      <c r="B13044" t="s">
        <v>314</v>
      </c>
      <c r="C13044" t="s">
        <v>492</v>
      </c>
      <c r="D13044" s="34">
        <v>46235</v>
      </c>
      <c r="E13044">
        <v>468.55</v>
      </c>
      <c r="F13044" s="24">
        <v>1.43</v>
      </c>
      <c r="G13044" s="24">
        <f t="shared" si="203"/>
        <v>469.98</v>
      </c>
    </row>
    <row r="13045" spans="1:7" x14ac:dyDescent="0.25">
      <c r="A13045" t="s">
        <v>311</v>
      </c>
      <c r="B13045" t="s">
        <v>314</v>
      </c>
      <c r="C13045" t="s">
        <v>493</v>
      </c>
      <c r="D13045" s="34">
        <v>46235</v>
      </c>
      <c r="E13045">
        <v>468.55</v>
      </c>
      <c r="F13045" s="24">
        <v>1.43</v>
      </c>
      <c r="G13045" s="24">
        <f t="shared" si="203"/>
        <v>469.98</v>
      </c>
    </row>
    <row r="13046" spans="1:7" x14ac:dyDescent="0.25">
      <c r="A13046" t="s">
        <v>311</v>
      </c>
      <c r="B13046" t="s">
        <v>314</v>
      </c>
      <c r="C13046" t="s">
        <v>494</v>
      </c>
      <c r="D13046" s="34">
        <v>46235</v>
      </c>
      <c r="E13046">
        <v>468.55</v>
      </c>
      <c r="F13046" s="24">
        <v>1.43</v>
      </c>
      <c r="G13046" s="24">
        <f t="shared" si="203"/>
        <v>469.98</v>
      </c>
    </row>
    <row r="13047" spans="1:7" x14ac:dyDescent="0.25">
      <c r="A13047" t="s">
        <v>311</v>
      </c>
      <c r="B13047" t="s">
        <v>314</v>
      </c>
      <c r="C13047" t="s">
        <v>495</v>
      </c>
      <c r="D13047" s="34">
        <v>46235</v>
      </c>
      <c r="E13047">
        <v>468.55</v>
      </c>
      <c r="F13047" s="24">
        <v>1.43</v>
      </c>
      <c r="G13047" s="24">
        <f t="shared" si="203"/>
        <v>469.98</v>
      </c>
    </row>
    <row r="13048" spans="1:7" x14ac:dyDescent="0.25">
      <c r="A13048" t="s">
        <v>311</v>
      </c>
      <c r="B13048" t="s">
        <v>314</v>
      </c>
      <c r="C13048" t="s">
        <v>496</v>
      </c>
      <c r="D13048" s="34">
        <v>46235</v>
      </c>
      <c r="E13048">
        <v>468.55</v>
      </c>
      <c r="F13048" s="24">
        <v>1.43</v>
      </c>
      <c r="G13048" s="24">
        <f t="shared" si="203"/>
        <v>469.98</v>
      </c>
    </row>
    <row r="13049" spans="1:7" x14ac:dyDescent="0.25">
      <c r="A13049" t="s">
        <v>311</v>
      </c>
      <c r="B13049" t="s">
        <v>314</v>
      </c>
      <c r="C13049" t="s">
        <v>497</v>
      </c>
      <c r="D13049" s="34">
        <v>46235</v>
      </c>
      <c r="E13049">
        <v>468.55</v>
      </c>
      <c r="F13049" s="24">
        <v>1.43</v>
      </c>
      <c r="G13049" s="24">
        <f t="shared" si="203"/>
        <v>469.98</v>
      </c>
    </row>
    <row r="13050" spans="1:7" x14ac:dyDescent="0.25">
      <c r="A13050" t="s">
        <v>311</v>
      </c>
      <c r="B13050" t="s">
        <v>314</v>
      </c>
      <c r="C13050" t="s">
        <v>498</v>
      </c>
      <c r="D13050" s="34">
        <v>46235</v>
      </c>
      <c r="E13050">
        <v>468.55</v>
      </c>
      <c r="F13050" s="24">
        <v>1.43</v>
      </c>
      <c r="G13050" s="24">
        <f t="shared" si="203"/>
        <v>469.98</v>
      </c>
    </row>
    <row r="13051" spans="1:7" x14ac:dyDescent="0.25">
      <c r="A13051" t="s">
        <v>311</v>
      </c>
      <c r="B13051" t="s">
        <v>314</v>
      </c>
      <c r="C13051" t="s">
        <v>499</v>
      </c>
      <c r="D13051" s="34">
        <v>46235</v>
      </c>
      <c r="E13051">
        <v>468.55</v>
      </c>
      <c r="F13051" s="24">
        <v>1.43</v>
      </c>
      <c r="G13051" s="24">
        <f t="shared" si="203"/>
        <v>469.98</v>
      </c>
    </row>
    <row r="13052" spans="1:7" x14ac:dyDescent="0.25">
      <c r="A13052" t="s">
        <v>311</v>
      </c>
      <c r="B13052" t="s">
        <v>314</v>
      </c>
      <c r="C13052" t="s">
        <v>500</v>
      </c>
      <c r="D13052" s="34">
        <v>46235</v>
      </c>
      <c r="E13052">
        <v>468.55</v>
      </c>
      <c r="F13052" s="24">
        <v>1.43</v>
      </c>
      <c r="G13052" s="24">
        <f t="shared" si="203"/>
        <v>469.98</v>
      </c>
    </row>
    <row r="13053" spans="1:7" x14ac:dyDescent="0.25">
      <c r="A13053" t="s">
        <v>311</v>
      </c>
      <c r="B13053" t="s">
        <v>314</v>
      </c>
      <c r="C13053" t="s">
        <v>501</v>
      </c>
      <c r="D13053" s="34">
        <v>46235</v>
      </c>
      <c r="E13053">
        <v>468.55</v>
      </c>
      <c r="F13053" s="24">
        <v>1.43</v>
      </c>
      <c r="G13053" s="24">
        <f t="shared" si="203"/>
        <v>469.98</v>
      </c>
    </row>
    <row r="13054" spans="1:7" x14ac:dyDescent="0.25">
      <c r="A13054" t="s">
        <v>311</v>
      </c>
      <c r="B13054" t="s">
        <v>314</v>
      </c>
      <c r="C13054" t="s">
        <v>502</v>
      </c>
      <c r="D13054" s="34">
        <v>46235</v>
      </c>
      <c r="E13054">
        <v>468.55</v>
      </c>
      <c r="F13054" s="24">
        <v>1.43</v>
      </c>
      <c r="G13054" s="24">
        <f t="shared" si="203"/>
        <v>469.98</v>
      </c>
    </row>
    <row r="13055" spans="1:7" x14ac:dyDescent="0.25">
      <c r="A13055" t="s">
        <v>311</v>
      </c>
      <c r="B13055" t="s">
        <v>314</v>
      </c>
      <c r="C13055" t="s">
        <v>503</v>
      </c>
      <c r="D13055" s="34">
        <v>46235</v>
      </c>
      <c r="E13055">
        <v>468.55</v>
      </c>
      <c r="F13055" s="24">
        <v>1.43</v>
      </c>
      <c r="G13055" s="24">
        <f t="shared" si="203"/>
        <v>469.98</v>
      </c>
    </row>
    <row r="13056" spans="1:7" x14ac:dyDescent="0.25">
      <c r="A13056" t="s">
        <v>311</v>
      </c>
      <c r="B13056" t="s">
        <v>314</v>
      </c>
      <c r="C13056" t="s">
        <v>504</v>
      </c>
      <c r="D13056" s="34">
        <v>46235</v>
      </c>
      <c r="E13056">
        <v>468.55</v>
      </c>
      <c r="F13056" s="24">
        <v>1.43</v>
      </c>
      <c r="G13056" s="24">
        <f t="shared" si="203"/>
        <v>469.98</v>
      </c>
    </row>
    <row r="13057" spans="1:8" x14ac:dyDescent="0.25">
      <c r="A13057" t="s">
        <v>311</v>
      </c>
      <c r="B13057" t="s">
        <v>314</v>
      </c>
      <c r="C13057" t="s">
        <v>505</v>
      </c>
      <c r="D13057" s="34">
        <v>46235</v>
      </c>
      <c r="E13057">
        <v>468.55</v>
      </c>
      <c r="F13057" s="24">
        <v>1.43</v>
      </c>
      <c r="G13057" s="24">
        <f t="shared" si="203"/>
        <v>469.98</v>
      </c>
    </row>
    <row r="13058" spans="1:8" x14ac:dyDescent="0.25">
      <c r="A13058" t="s">
        <v>311</v>
      </c>
      <c r="B13058" t="s">
        <v>312</v>
      </c>
      <c r="C13058" t="s">
        <v>313</v>
      </c>
      <c r="D13058" s="34">
        <v>46266</v>
      </c>
      <c r="E13058">
        <v>1033354.57</v>
      </c>
      <c r="F13058" s="24">
        <v>165137.53</v>
      </c>
      <c r="G13058" s="24">
        <f t="shared" si="203"/>
        <v>1198492.0999999999</v>
      </c>
    </row>
    <row r="13059" spans="1:8" x14ac:dyDescent="0.25">
      <c r="A13059" t="s">
        <v>311</v>
      </c>
      <c r="B13059" t="s">
        <v>312</v>
      </c>
      <c r="C13059" t="s">
        <v>313</v>
      </c>
      <c r="D13059" s="34">
        <v>46296</v>
      </c>
      <c r="E13059">
        <v>1036690.35</v>
      </c>
      <c r="F13059" s="24">
        <v>161801.75</v>
      </c>
      <c r="G13059" s="24">
        <f t="shared" ref="G13059:G13103" si="204">SUM(E13059:F13059)</f>
        <v>1198492.1000000001</v>
      </c>
    </row>
    <row r="13060" spans="1:8" x14ac:dyDescent="0.25">
      <c r="A13060" t="s">
        <v>311</v>
      </c>
      <c r="B13060" t="s">
        <v>312</v>
      </c>
      <c r="C13060" t="s">
        <v>313</v>
      </c>
      <c r="D13060" s="34">
        <v>46327</v>
      </c>
      <c r="E13060">
        <v>1040036.9</v>
      </c>
      <c r="F13060" s="24">
        <v>158455.20000000001</v>
      </c>
      <c r="G13060" s="24">
        <f t="shared" si="204"/>
        <v>1198492.1000000001</v>
      </c>
    </row>
    <row r="13061" spans="1:8" x14ac:dyDescent="0.25">
      <c r="A13061" t="s">
        <v>311</v>
      </c>
      <c r="B13061" t="s">
        <v>312</v>
      </c>
      <c r="C13061" t="s">
        <v>313</v>
      </c>
      <c r="D13061" s="34">
        <v>46357</v>
      </c>
      <c r="E13061">
        <v>1043394.25</v>
      </c>
      <c r="F13061" s="24">
        <v>155097.85</v>
      </c>
      <c r="G13061" s="24">
        <f t="shared" si="204"/>
        <v>1198492.1000000001</v>
      </c>
      <c r="H13061" s="37">
        <f>SUM(G11522:G13061)</f>
        <v>15101160.72000007</v>
      </c>
    </row>
    <row r="13062" spans="1:8" x14ac:dyDescent="0.25">
      <c r="A13062" t="s">
        <v>311</v>
      </c>
      <c r="B13062" t="s">
        <v>312</v>
      </c>
      <c r="C13062" t="s">
        <v>313</v>
      </c>
      <c r="D13062" s="34">
        <v>46388</v>
      </c>
      <c r="E13062">
        <v>1046762.44</v>
      </c>
      <c r="F13062" s="24">
        <v>151729.66</v>
      </c>
      <c r="G13062" s="24">
        <f t="shared" si="204"/>
        <v>1198492.0999999999</v>
      </c>
    </row>
    <row r="13063" spans="1:8" x14ac:dyDescent="0.25">
      <c r="A13063" t="s">
        <v>311</v>
      </c>
      <c r="B13063" t="s">
        <v>312</v>
      </c>
      <c r="C13063" t="s">
        <v>313</v>
      </c>
      <c r="D13063" s="34">
        <v>46419</v>
      </c>
      <c r="E13063">
        <v>1050141.5</v>
      </c>
      <c r="F13063" s="24">
        <v>148350.6</v>
      </c>
      <c r="G13063" s="24">
        <f t="shared" si="204"/>
        <v>1198492.1000000001</v>
      </c>
    </row>
    <row r="13064" spans="1:8" x14ac:dyDescent="0.25">
      <c r="A13064" t="s">
        <v>311</v>
      </c>
      <c r="B13064" t="s">
        <v>312</v>
      </c>
      <c r="C13064" t="s">
        <v>313</v>
      </c>
      <c r="D13064" s="34">
        <v>46447</v>
      </c>
      <c r="E13064">
        <v>1053531.47</v>
      </c>
      <c r="F13064" s="24">
        <v>144960.63</v>
      </c>
      <c r="G13064" s="24">
        <f t="shared" si="204"/>
        <v>1198492.1000000001</v>
      </c>
    </row>
    <row r="13065" spans="1:8" x14ac:dyDescent="0.25">
      <c r="A13065" t="s">
        <v>311</v>
      </c>
      <c r="B13065" t="s">
        <v>312</v>
      </c>
      <c r="C13065" t="s">
        <v>313</v>
      </c>
      <c r="D13065" s="34">
        <v>46478</v>
      </c>
      <c r="E13065">
        <v>1056932.3799999999</v>
      </c>
      <c r="F13065" s="24">
        <v>141559.72</v>
      </c>
      <c r="G13065" s="24">
        <f t="shared" si="204"/>
        <v>1198492.0999999999</v>
      </c>
    </row>
    <row r="13066" spans="1:8" x14ac:dyDescent="0.25">
      <c r="A13066" t="s">
        <v>311</v>
      </c>
      <c r="B13066" t="s">
        <v>312</v>
      </c>
      <c r="C13066" t="s">
        <v>313</v>
      </c>
      <c r="D13066" s="34">
        <v>46508</v>
      </c>
      <c r="E13066">
        <v>1060344.28</v>
      </c>
      <c r="F13066" s="24">
        <v>138147.82</v>
      </c>
      <c r="G13066" s="24">
        <f t="shared" si="204"/>
        <v>1198492.1000000001</v>
      </c>
    </row>
    <row r="13067" spans="1:8" x14ac:dyDescent="0.25">
      <c r="A13067" t="s">
        <v>311</v>
      </c>
      <c r="B13067" t="s">
        <v>312</v>
      </c>
      <c r="C13067" t="s">
        <v>313</v>
      </c>
      <c r="D13067" s="34">
        <v>46539</v>
      </c>
      <c r="E13067">
        <v>1063767.18</v>
      </c>
      <c r="F13067" s="24">
        <v>134724.92000000001</v>
      </c>
      <c r="G13067" s="24">
        <f t="shared" si="204"/>
        <v>1198492.0999999999</v>
      </c>
    </row>
    <row r="13068" spans="1:8" x14ac:dyDescent="0.25">
      <c r="A13068" t="s">
        <v>311</v>
      </c>
      <c r="B13068" t="s">
        <v>312</v>
      </c>
      <c r="C13068" t="s">
        <v>313</v>
      </c>
      <c r="D13068" s="34">
        <v>46569</v>
      </c>
      <c r="E13068">
        <v>1067201.1399999999</v>
      </c>
      <c r="F13068" s="24">
        <v>131290.96</v>
      </c>
      <c r="G13068" s="24">
        <f t="shared" si="204"/>
        <v>1198492.0999999999</v>
      </c>
    </row>
    <row r="13069" spans="1:8" x14ac:dyDescent="0.25">
      <c r="A13069" t="s">
        <v>311</v>
      </c>
      <c r="B13069" t="s">
        <v>312</v>
      </c>
      <c r="C13069" t="s">
        <v>313</v>
      </c>
      <c r="D13069" s="34">
        <v>46600</v>
      </c>
      <c r="E13069">
        <v>1070646.18</v>
      </c>
      <c r="F13069" s="24">
        <v>127845.92</v>
      </c>
      <c r="G13069" s="24">
        <f t="shared" si="204"/>
        <v>1198492.0999999999</v>
      </c>
    </row>
    <row r="13070" spans="1:8" x14ac:dyDescent="0.25">
      <c r="A13070" t="s">
        <v>311</v>
      </c>
      <c r="B13070" t="s">
        <v>312</v>
      </c>
      <c r="C13070" t="s">
        <v>313</v>
      </c>
      <c r="D13070" s="34">
        <v>46631</v>
      </c>
      <c r="E13070">
        <v>1074102.3400000001</v>
      </c>
      <c r="F13070" s="24">
        <v>124389.75999999999</v>
      </c>
      <c r="G13070" s="24">
        <f t="shared" si="204"/>
        <v>1198492.1000000001</v>
      </c>
    </row>
    <row r="13071" spans="1:8" x14ac:dyDescent="0.25">
      <c r="A13071" t="s">
        <v>311</v>
      </c>
      <c r="B13071" t="s">
        <v>312</v>
      </c>
      <c r="C13071" t="s">
        <v>313</v>
      </c>
      <c r="D13071" s="34">
        <v>46661</v>
      </c>
      <c r="E13071">
        <v>1077569.6599999999</v>
      </c>
      <c r="F13071" s="24">
        <v>120922.44</v>
      </c>
      <c r="G13071" s="24">
        <f t="shared" si="204"/>
        <v>1198492.0999999999</v>
      </c>
    </row>
    <row r="13072" spans="1:8" x14ac:dyDescent="0.25">
      <c r="A13072" t="s">
        <v>311</v>
      </c>
      <c r="B13072" t="s">
        <v>312</v>
      </c>
      <c r="C13072" t="s">
        <v>313</v>
      </c>
      <c r="D13072" s="34">
        <v>46692</v>
      </c>
      <c r="E13072">
        <v>1081048.17</v>
      </c>
      <c r="F13072" s="24">
        <v>117443.93</v>
      </c>
      <c r="G13072" s="24">
        <f t="shared" si="204"/>
        <v>1198492.0999999999</v>
      </c>
    </row>
    <row r="13073" spans="1:8" x14ac:dyDescent="0.25">
      <c r="A13073" t="s">
        <v>311</v>
      </c>
      <c r="B13073" t="s">
        <v>312</v>
      </c>
      <c r="C13073" t="s">
        <v>313</v>
      </c>
      <c r="D13073" s="34">
        <v>46722</v>
      </c>
      <c r="E13073">
        <v>1084537.9099999999</v>
      </c>
      <c r="F13073" s="24">
        <v>113954.19</v>
      </c>
      <c r="G13073" s="24">
        <f t="shared" si="204"/>
        <v>1198492.0999999999</v>
      </c>
      <c r="H13073" s="37">
        <f>SUM(G13062:G13073)</f>
        <v>14381905.199999997</v>
      </c>
    </row>
    <row r="13074" spans="1:8" x14ac:dyDescent="0.25">
      <c r="A13074" t="s">
        <v>311</v>
      </c>
      <c r="B13074" t="s">
        <v>312</v>
      </c>
      <c r="C13074" t="s">
        <v>313</v>
      </c>
      <c r="D13074" s="34">
        <v>46753</v>
      </c>
      <c r="E13074">
        <v>1088038.92</v>
      </c>
      <c r="F13074" s="24">
        <v>110453.18</v>
      </c>
      <c r="G13074" s="24">
        <f t="shared" si="204"/>
        <v>1198492.0999999999</v>
      </c>
    </row>
    <row r="13075" spans="1:8" x14ac:dyDescent="0.25">
      <c r="A13075" t="s">
        <v>311</v>
      </c>
      <c r="B13075" t="s">
        <v>312</v>
      </c>
      <c r="C13075" t="s">
        <v>313</v>
      </c>
      <c r="D13075" s="34">
        <v>46784</v>
      </c>
      <c r="E13075">
        <v>1091551.22</v>
      </c>
      <c r="F13075" s="24">
        <v>106940.88</v>
      </c>
      <c r="G13075" s="24">
        <f t="shared" si="204"/>
        <v>1198492.1000000001</v>
      </c>
    </row>
    <row r="13076" spans="1:8" x14ac:dyDescent="0.25">
      <c r="A13076" t="s">
        <v>311</v>
      </c>
      <c r="B13076" t="s">
        <v>312</v>
      </c>
      <c r="C13076" t="s">
        <v>313</v>
      </c>
      <c r="D13076" s="34">
        <v>46813</v>
      </c>
      <c r="E13076">
        <v>1095074.8700000001</v>
      </c>
      <c r="F13076" s="24">
        <v>103417.23</v>
      </c>
      <c r="G13076" s="24">
        <f t="shared" si="204"/>
        <v>1198492.1000000001</v>
      </c>
    </row>
    <row r="13077" spans="1:8" x14ac:dyDescent="0.25">
      <c r="A13077" t="s">
        <v>311</v>
      </c>
      <c r="B13077" t="s">
        <v>312</v>
      </c>
      <c r="C13077" t="s">
        <v>313</v>
      </c>
      <c r="D13077" s="34">
        <v>46844</v>
      </c>
      <c r="E13077">
        <v>1098609.8899999999</v>
      </c>
      <c r="F13077" s="24">
        <v>99882.21</v>
      </c>
      <c r="G13077" s="24">
        <f t="shared" si="204"/>
        <v>1198492.0999999999</v>
      </c>
    </row>
    <row r="13078" spans="1:8" x14ac:dyDescent="0.25">
      <c r="A13078" t="s">
        <v>311</v>
      </c>
      <c r="B13078" t="s">
        <v>312</v>
      </c>
      <c r="C13078" t="s">
        <v>313</v>
      </c>
      <c r="D13078" s="34">
        <v>46874</v>
      </c>
      <c r="E13078">
        <v>1102156.32</v>
      </c>
      <c r="F13078" s="24">
        <v>96335.78</v>
      </c>
      <c r="G13078" s="24">
        <f t="shared" si="204"/>
        <v>1198492.1000000001</v>
      </c>
    </row>
    <row r="13079" spans="1:8" x14ac:dyDescent="0.25">
      <c r="A13079" t="s">
        <v>311</v>
      </c>
      <c r="B13079" t="s">
        <v>312</v>
      </c>
      <c r="C13079" t="s">
        <v>313</v>
      </c>
      <c r="D13079" s="34">
        <v>46905</v>
      </c>
      <c r="E13079">
        <v>1105714.2</v>
      </c>
      <c r="F13079" s="24">
        <v>92777.9</v>
      </c>
      <c r="G13079" s="24">
        <f t="shared" si="204"/>
        <v>1198492.0999999999</v>
      </c>
    </row>
    <row r="13080" spans="1:8" x14ac:dyDescent="0.25">
      <c r="A13080" t="s">
        <v>311</v>
      </c>
      <c r="B13080" t="s">
        <v>312</v>
      </c>
      <c r="C13080" t="s">
        <v>313</v>
      </c>
      <c r="D13080" s="34">
        <v>46935</v>
      </c>
      <c r="E13080">
        <v>1109283.57</v>
      </c>
      <c r="F13080" s="24">
        <v>89208.53</v>
      </c>
      <c r="G13080" s="24">
        <f t="shared" si="204"/>
        <v>1198492.1000000001</v>
      </c>
    </row>
    <row r="13081" spans="1:8" x14ac:dyDescent="0.25">
      <c r="A13081" t="s">
        <v>311</v>
      </c>
      <c r="B13081" t="s">
        <v>312</v>
      </c>
      <c r="C13081" t="s">
        <v>313</v>
      </c>
      <c r="D13081" s="34">
        <v>46966</v>
      </c>
      <c r="E13081">
        <v>1112864.45</v>
      </c>
      <c r="F13081" s="24">
        <v>85627.65</v>
      </c>
      <c r="G13081" s="24">
        <f t="shared" si="204"/>
        <v>1198492.0999999999</v>
      </c>
    </row>
    <row r="13082" spans="1:8" x14ac:dyDescent="0.25">
      <c r="A13082" t="s">
        <v>311</v>
      </c>
      <c r="B13082" t="s">
        <v>312</v>
      </c>
      <c r="C13082" t="s">
        <v>313</v>
      </c>
      <c r="D13082" s="34">
        <v>46997</v>
      </c>
      <c r="E13082">
        <v>1116456.8999999999</v>
      </c>
      <c r="F13082" s="24">
        <v>82035.199999999997</v>
      </c>
      <c r="G13082" s="24">
        <f t="shared" si="204"/>
        <v>1198492.0999999999</v>
      </c>
    </row>
    <row r="13083" spans="1:8" x14ac:dyDescent="0.25">
      <c r="A13083" t="s">
        <v>311</v>
      </c>
      <c r="B13083" t="s">
        <v>312</v>
      </c>
      <c r="C13083" t="s">
        <v>313</v>
      </c>
      <c r="D13083" s="34">
        <v>47027</v>
      </c>
      <c r="E13083">
        <v>1120060.94</v>
      </c>
      <c r="F13083" s="24">
        <v>78431.16</v>
      </c>
      <c r="G13083" s="24">
        <f t="shared" si="204"/>
        <v>1198492.0999999999</v>
      </c>
    </row>
    <row r="13084" spans="1:8" x14ac:dyDescent="0.25">
      <c r="A13084" t="s">
        <v>311</v>
      </c>
      <c r="B13084" t="s">
        <v>312</v>
      </c>
      <c r="C13084" t="s">
        <v>313</v>
      </c>
      <c r="D13084" s="34">
        <v>47058</v>
      </c>
      <c r="E13084">
        <v>1123676.6200000001</v>
      </c>
      <c r="F13084" s="24">
        <v>74815.48</v>
      </c>
      <c r="G13084" s="24">
        <f t="shared" si="204"/>
        <v>1198492.1000000001</v>
      </c>
    </row>
    <row r="13085" spans="1:8" x14ac:dyDescent="0.25">
      <c r="A13085" t="s">
        <v>311</v>
      </c>
      <c r="B13085" t="s">
        <v>312</v>
      </c>
      <c r="C13085" t="s">
        <v>313</v>
      </c>
      <c r="D13085" s="34">
        <v>47088</v>
      </c>
      <c r="E13085">
        <v>1127303.97</v>
      </c>
      <c r="F13085" s="24">
        <v>71188.13</v>
      </c>
      <c r="G13085" s="24">
        <f t="shared" si="204"/>
        <v>1198492.1000000001</v>
      </c>
      <c r="H13085" s="37">
        <f>SUM(G13074:G13085)</f>
        <v>14381905.199999997</v>
      </c>
    </row>
    <row r="13086" spans="1:8" x14ac:dyDescent="0.25">
      <c r="A13086" t="s">
        <v>311</v>
      </c>
      <c r="B13086" t="s">
        <v>312</v>
      </c>
      <c r="C13086" t="s">
        <v>313</v>
      </c>
      <c r="D13086" s="34">
        <v>47119</v>
      </c>
      <c r="E13086">
        <v>1130943.03</v>
      </c>
      <c r="F13086" s="24">
        <v>67549.070000000007</v>
      </c>
      <c r="G13086" s="24">
        <f t="shared" si="204"/>
        <v>1198492.1000000001</v>
      </c>
    </row>
    <row r="13087" spans="1:8" x14ac:dyDescent="0.25">
      <c r="A13087" t="s">
        <v>311</v>
      </c>
      <c r="B13087" t="s">
        <v>312</v>
      </c>
      <c r="C13087" t="s">
        <v>313</v>
      </c>
      <c r="D13087" s="34">
        <v>47150</v>
      </c>
      <c r="E13087">
        <v>1134593.83</v>
      </c>
      <c r="F13087" s="24">
        <v>63898.27</v>
      </c>
      <c r="G13087" s="24">
        <f t="shared" si="204"/>
        <v>1198492.1000000001</v>
      </c>
    </row>
    <row r="13088" spans="1:8" x14ac:dyDescent="0.25">
      <c r="A13088" t="s">
        <v>311</v>
      </c>
      <c r="B13088" t="s">
        <v>312</v>
      </c>
      <c r="C13088" t="s">
        <v>313</v>
      </c>
      <c r="D13088" s="34">
        <v>47178</v>
      </c>
      <c r="E13088">
        <v>1138256.43</v>
      </c>
      <c r="F13088" s="24">
        <v>60235.67</v>
      </c>
      <c r="G13088" s="24">
        <f t="shared" si="204"/>
        <v>1198492.0999999999</v>
      </c>
    </row>
    <row r="13089" spans="1:8" x14ac:dyDescent="0.25">
      <c r="A13089" t="s">
        <v>311</v>
      </c>
      <c r="B13089" t="s">
        <v>312</v>
      </c>
      <c r="C13089" t="s">
        <v>313</v>
      </c>
      <c r="D13089" s="34">
        <v>47209</v>
      </c>
      <c r="E13089">
        <v>1141930.8400000001</v>
      </c>
      <c r="F13089" s="24">
        <v>56561.26</v>
      </c>
      <c r="G13089" s="24">
        <f t="shared" si="204"/>
        <v>1198492.1000000001</v>
      </c>
    </row>
    <row r="13090" spans="1:8" x14ac:dyDescent="0.25">
      <c r="A13090" t="s">
        <v>311</v>
      </c>
      <c r="B13090" t="s">
        <v>312</v>
      </c>
      <c r="C13090" t="s">
        <v>313</v>
      </c>
      <c r="D13090" s="34">
        <v>47239</v>
      </c>
      <c r="E13090">
        <v>1145617.1200000001</v>
      </c>
      <c r="F13090" s="24">
        <v>52874.98</v>
      </c>
      <c r="G13090" s="24">
        <f t="shared" si="204"/>
        <v>1198492.1000000001</v>
      </c>
    </row>
    <row r="13091" spans="1:8" x14ac:dyDescent="0.25">
      <c r="A13091" t="s">
        <v>311</v>
      </c>
      <c r="B13091" t="s">
        <v>312</v>
      </c>
      <c r="C13091" t="s">
        <v>313</v>
      </c>
      <c r="D13091" s="34">
        <v>47270</v>
      </c>
      <c r="E13091">
        <v>1149315.29</v>
      </c>
      <c r="F13091" s="24">
        <v>49176.81</v>
      </c>
      <c r="G13091" s="24">
        <f t="shared" si="204"/>
        <v>1198492.1000000001</v>
      </c>
    </row>
    <row r="13092" spans="1:8" x14ac:dyDescent="0.25">
      <c r="A13092" t="s">
        <v>311</v>
      </c>
      <c r="B13092" t="s">
        <v>312</v>
      </c>
      <c r="C13092" t="s">
        <v>313</v>
      </c>
      <c r="D13092" s="34">
        <v>47300</v>
      </c>
      <c r="E13092">
        <v>1153025.4099999999</v>
      </c>
      <c r="F13092" s="24">
        <v>45466.69</v>
      </c>
      <c r="G13092" s="24">
        <f t="shared" si="204"/>
        <v>1198492.0999999999</v>
      </c>
    </row>
    <row r="13093" spans="1:8" x14ac:dyDescent="0.25">
      <c r="A13093" t="s">
        <v>311</v>
      </c>
      <c r="B13093" t="s">
        <v>312</v>
      </c>
      <c r="C13093" t="s">
        <v>313</v>
      </c>
      <c r="D13093" s="34">
        <v>47331</v>
      </c>
      <c r="E13093">
        <v>1156747.49</v>
      </c>
      <c r="F13093" s="24">
        <v>41744.61</v>
      </c>
      <c r="G13093" s="24">
        <f t="shared" si="204"/>
        <v>1198492.1000000001</v>
      </c>
    </row>
    <row r="13094" spans="1:8" x14ac:dyDescent="0.25">
      <c r="A13094" t="s">
        <v>311</v>
      </c>
      <c r="B13094" t="s">
        <v>312</v>
      </c>
      <c r="C13094" t="s">
        <v>313</v>
      </c>
      <c r="D13094" s="34">
        <v>47362</v>
      </c>
      <c r="E13094">
        <v>1160481.6100000001</v>
      </c>
      <c r="F13094" s="24">
        <v>38010.49</v>
      </c>
      <c r="G13094" s="24">
        <f t="shared" si="204"/>
        <v>1198492.1000000001</v>
      </c>
    </row>
    <row r="13095" spans="1:8" x14ac:dyDescent="0.25">
      <c r="A13095" t="s">
        <v>311</v>
      </c>
      <c r="B13095" t="s">
        <v>312</v>
      </c>
      <c r="C13095" t="s">
        <v>313</v>
      </c>
      <c r="D13095" s="34">
        <v>47392</v>
      </c>
      <c r="E13095">
        <v>1164227.76</v>
      </c>
      <c r="F13095" s="24">
        <v>34264.339999999997</v>
      </c>
      <c r="G13095" s="24">
        <f t="shared" si="204"/>
        <v>1198492.1000000001</v>
      </c>
    </row>
    <row r="13096" spans="1:8" x14ac:dyDescent="0.25">
      <c r="A13096" t="s">
        <v>311</v>
      </c>
      <c r="B13096" t="s">
        <v>312</v>
      </c>
      <c r="C13096" t="s">
        <v>313</v>
      </c>
      <c r="D13096" s="34">
        <v>47423</v>
      </c>
      <c r="E13096">
        <v>1167986.02</v>
      </c>
      <c r="F13096" s="24">
        <v>30506.080000000002</v>
      </c>
      <c r="G13096" s="24">
        <f t="shared" si="204"/>
        <v>1198492.1000000001</v>
      </c>
    </row>
    <row r="13097" spans="1:8" x14ac:dyDescent="0.25">
      <c r="A13097" t="s">
        <v>311</v>
      </c>
      <c r="B13097" t="s">
        <v>312</v>
      </c>
      <c r="C13097" t="s">
        <v>313</v>
      </c>
      <c r="D13097" s="34">
        <v>47453</v>
      </c>
      <c r="E13097">
        <v>1171756.3999999999</v>
      </c>
      <c r="F13097" s="24">
        <v>26735.7</v>
      </c>
      <c r="G13097" s="24">
        <f t="shared" si="204"/>
        <v>1198492.0999999999</v>
      </c>
      <c r="H13097" s="37">
        <f>SUM(G13086:G13097)</f>
        <v>14381905.199999997</v>
      </c>
    </row>
    <row r="13098" spans="1:8" x14ac:dyDescent="0.25">
      <c r="A13098" t="s">
        <v>311</v>
      </c>
      <c r="B13098" t="s">
        <v>312</v>
      </c>
      <c r="C13098" t="s">
        <v>313</v>
      </c>
      <c r="D13098" s="34">
        <v>47484</v>
      </c>
      <c r="E13098">
        <v>1175538.96</v>
      </c>
      <c r="F13098" s="24">
        <v>22953.14</v>
      </c>
      <c r="G13098" s="24">
        <f t="shared" si="204"/>
        <v>1198492.0999999999</v>
      </c>
    </row>
    <row r="13099" spans="1:8" x14ac:dyDescent="0.25">
      <c r="A13099" t="s">
        <v>311</v>
      </c>
      <c r="B13099" t="s">
        <v>312</v>
      </c>
      <c r="C13099" t="s">
        <v>313</v>
      </c>
      <c r="D13099" s="34">
        <v>47515</v>
      </c>
      <c r="E13099">
        <v>1179333.72</v>
      </c>
      <c r="F13099" s="24">
        <v>19158.38</v>
      </c>
      <c r="G13099" s="24">
        <f t="shared" si="204"/>
        <v>1198492.0999999999</v>
      </c>
    </row>
    <row r="13100" spans="1:8" x14ac:dyDescent="0.25">
      <c r="A13100" t="s">
        <v>311</v>
      </c>
      <c r="B13100" t="s">
        <v>312</v>
      </c>
      <c r="C13100" t="s">
        <v>313</v>
      </c>
      <c r="D13100" s="34">
        <v>47543</v>
      </c>
      <c r="E13100">
        <v>1183140.74</v>
      </c>
      <c r="F13100" s="24">
        <v>15351.36</v>
      </c>
      <c r="G13100" s="24">
        <f t="shared" si="204"/>
        <v>1198492.1000000001</v>
      </c>
    </row>
    <row r="13101" spans="1:8" x14ac:dyDescent="0.25">
      <c r="A13101" t="s">
        <v>311</v>
      </c>
      <c r="B13101" t="s">
        <v>312</v>
      </c>
      <c r="C13101" t="s">
        <v>313</v>
      </c>
      <c r="D13101" s="34">
        <v>47574</v>
      </c>
      <c r="E13101">
        <v>1186960.05</v>
      </c>
      <c r="F13101" s="24">
        <v>11532.05</v>
      </c>
      <c r="G13101" s="24">
        <f t="shared" si="204"/>
        <v>1198492.1000000001</v>
      </c>
    </row>
    <row r="13102" spans="1:8" x14ac:dyDescent="0.25">
      <c r="A13102" t="s">
        <v>311</v>
      </c>
      <c r="B13102" t="s">
        <v>312</v>
      </c>
      <c r="C13102" t="s">
        <v>313</v>
      </c>
      <c r="D13102" s="34">
        <v>47604</v>
      </c>
      <c r="E13102">
        <v>1190791.6799999999</v>
      </c>
      <c r="F13102" s="24">
        <v>7700.42</v>
      </c>
      <c r="G13102" s="24">
        <f t="shared" si="204"/>
        <v>1198492.0999999999</v>
      </c>
    </row>
    <row r="13103" spans="1:8" x14ac:dyDescent="0.25">
      <c r="A13103" t="s">
        <v>311</v>
      </c>
      <c r="B13103" t="s">
        <v>312</v>
      </c>
      <c r="C13103" t="s">
        <v>313</v>
      </c>
      <c r="D13103" s="34">
        <v>47635</v>
      </c>
      <c r="E13103">
        <v>1194635.69</v>
      </c>
      <c r="F13103" s="24">
        <v>3856.41</v>
      </c>
      <c r="G13103" s="24">
        <f t="shared" si="204"/>
        <v>1198492.0999999999</v>
      </c>
      <c r="H13103" s="37">
        <f>SUM(G13098:G13103)</f>
        <v>7190952.5999999996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BA1C0-510C-4905-A62B-DAE85CD8B564}">
  <dimension ref="A1:P50"/>
  <sheetViews>
    <sheetView tabSelected="1" workbookViewId="0">
      <selection activeCell="A32" sqref="A32:XFD32"/>
    </sheetView>
  </sheetViews>
  <sheetFormatPr defaultColWidth="9.109375" defaultRowHeight="13.8" x14ac:dyDescent="0.3"/>
  <cols>
    <col min="1" max="1" width="4.77734375" style="86" customWidth="1"/>
    <col min="2" max="2" width="30.6640625" style="86" customWidth="1"/>
    <col min="3" max="3" width="6" style="86" customWidth="1"/>
    <col min="4" max="4" width="17" style="86" customWidth="1"/>
    <col min="5" max="5" width="4.77734375" style="86" customWidth="1"/>
    <col min="6" max="6" width="15.44140625" style="86" customWidth="1"/>
    <col min="7" max="7" width="4.33203125" style="86" customWidth="1"/>
    <col min="8" max="8" width="25.6640625" style="86" customWidth="1"/>
    <col min="9" max="9" width="4.77734375" style="86" customWidth="1"/>
    <col min="10" max="10" width="17" style="86" customWidth="1"/>
    <col min="11" max="11" width="4.109375" style="86" customWidth="1"/>
    <col min="12" max="12" width="27.44140625" style="86" customWidth="1"/>
    <col min="13" max="13" width="12.109375" style="86" bestFit="1" customWidth="1"/>
    <col min="14" max="14" width="12.109375" style="86" customWidth="1"/>
    <col min="15" max="15" width="13.109375" style="86" customWidth="1"/>
    <col min="16" max="16" width="12" style="86" customWidth="1"/>
    <col min="17" max="16384" width="9.109375" style="86"/>
  </cols>
  <sheetData>
    <row r="1" spans="1:16" ht="12.75" customHeight="1" x14ac:dyDescent="0.4">
      <c r="A1" s="84" t="s">
        <v>24</v>
      </c>
      <c r="B1" s="85"/>
      <c r="C1" s="85"/>
      <c r="D1" s="250" t="s">
        <v>25</v>
      </c>
      <c r="E1" s="250"/>
      <c r="F1" s="250"/>
      <c r="G1" s="250"/>
      <c r="H1" s="250"/>
      <c r="I1" s="250"/>
      <c r="J1" s="250"/>
      <c r="K1" s="84"/>
      <c r="M1" s="84" t="s">
        <v>26</v>
      </c>
    </row>
    <row r="2" spans="1:16" ht="12.75" customHeight="1" x14ac:dyDescent="0.3">
      <c r="A2" s="87"/>
      <c r="B2" s="88"/>
      <c r="C2" s="88"/>
      <c r="D2" s="88"/>
      <c r="E2" s="88"/>
      <c r="F2" s="89"/>
      <c r="G2" s="89"/>
      <c r="H2" s="89"/>
      <c r="I2" s="89"/>
      <c r="J2" s="89"/>
      <c r="K2" s="89"/>
      <c r="L2" s="89"/>
      <c r="M2" s="89"/>
      <c r="N2" s="90"/>
      <c r="O2" s="90"/>
      <c r="P2" s="91"/>
    </row>
    <row r="3" spans="1:16" ht="12.75" customHeight="1" x14ac:dyDescent="0.3">
      <c r="A3" s="86" t="s">
        <v>27</v>
      </c>
      <c r="B3" s="92"/>
      <c r="C3" s="92"/>
      <c r="D3" s="93" t="s">
        <v>28</v>
      </c>
      <c r="E3" s="251" t="s">
        <v>29</v>
      </c>
      <c r="F3" s="251"/>
      <c r="G3" s="251"/>
      <c r="H3" s="251"/>
      <c r="I3" s="251"/>
      <c r="K3" s="94" t="s">
        <v>30</v>
      </c>
      <c r="L3" s="95"/>
      <c r="M3" s="95"/>
      <c r="O3" s="95"/>
      <c r="P3" s="95"/>
    </row>
    <row r="4" spans="1:16" x14ac:dyDescent="0.3">
      <c r="B4" s="92"/>
      <c r="C4" s="92"/>
      <c r="D4" s="96"/>
      <c r="E4" s="252"/>
      <c r="F4" s="252"/>
      <c r="G4" s="252"/>
      <c r="H4" s="252"/>
      <c r="I4" s="252"/>
      <c r="K4" s="1" t="s">
        <v>31</v>
      </c>
      <c r="L4" s="97" t="str">
        <f>+'Procedures &amp; Inputs'!B9</f>
        <v>Projected Test Year 3 Ended</v>
      </c>
      <c r="M4" s="98">
        <v>46752</v>
      </c>
      <c r="O4" s="95"/>
      <c r="P4" s="95"/>
    </row>
    <row r="5" spans="1:16" ht="12.75" customHeight="1" x14ac:dyDescent="0.35">
      <c r="A5" s="86" t="s">
        <v>32</v>
      </c>
      <c r="B5" s="99"/>
      <c r="C5" s="99"/>
      <c r="D5" s="100"/>
      <c r="E5" s="101"/>
      <c r="F5" s="101"/>
      <c r="G5" s="101"/>
      <c r="H5" s="101"/>
      <c r="I5" s="102"/>
      <c r="K5" s="1" t="s">
        <v>31</v>
      </c>
      <c r="L5" s="97" t="str">
        <f>+'Procedures &amp; Inputs'!B10</f>
        <v>Projected Test Year 2 Ended</v>
      </c>
      <c r="M5" s="98">
        <v>46387</v>
      </c>
      <c r="O5" s="103"/>
      <c r="P5" s="98"/>
    </row>
    <row r="6" spans="1:16" x14ac:dyDescent="0.3">
      <c r="A6" s="2"/>
      <c r="E6" s="102"/>
      <c r="F6" s="102"/>
      <c r="G6" s="102"/>
      <c r="H6" s="102"/>
      <c r="I6" s="102"/>
      <c r="K6" s="1" t="s">
        <v>31</v>
      </c>
      <c r="L6" s="97" t="str">
        <f>+'Procedures &amp; Inputs'!B11</f>
        <v>Projected Test Year 1 Ended</v>
      </c>
      <c r="M6" s="98">
        <v>46022</v>
      </c>
      <c r="P6" s="98"/>
    </row>
    <row r="7" spans="1:16" ht="12.75" customHeight="1" x14ac:dyDescent="0.3">
      <c r="A7" s="98" t="str">
        <f>+'Procedures &amp; Inputs'!B6</f>
        <v xml:space="preserve">DOCKET NO. :  20240045-EI  </v>
      </c>
      <c r="K7" s="1" t="s">
        <v>31</v>
      </c>
      <c r="L7" s="97" t="str">
        <f>+'Procedures &amp; Inputs'!B12</f>
        <v>Prior Year Ended</v>
      </c>
      <c r="M7" s="98">
        <v>45657</v>
      </c>
      <c r="P7" s="98"/>
    </row>
    <row r="8" spans="1:16" ht="12.75" customHeight="1" x14ac:dyDescent="0.3">
      <c r="F8" s="3"/>
      <c r="K8" s="1" t="s">
        <v>506</v>
      </c>
      <c r="L8" s="97" t="str">
        <f>+'Procedures &amp; Inputs'!B13</f>
        <v>Historical Year Ended</v>
      </c>
      <c r="M8" s="98">
        <v>45291</v>
      </c>
      <c r="P8" s="98"/>
    </row>
    <row r="9" spans="1:16" ht="12.75" customHeight="1" x14ac:dyDescent="0.3">
      <c r="F9" s="3"/>
      <c r="P9" s="98"/>
    </row>
    <row r="10" spans="1:16" ht="12.75" customHeight="1" x14ac:dyDescent="0.3">
      <c r="F10" s="3" t="s">
        <v>33</v>
      </c>
      <c r="K10" s="1"/>
      <c r="L10" s="97"/>
      <c r="M10" s="98"/>
      <c r="P10" s="98"/>
    </row>
    <row r="11" spans="1:16" s="109" customFormat="1" x14ac:dyDescent="0.3">
      <c r="A11" s="104"/>
      <c r="B11" s="105"/>
      <c r="C11" s="105"/>
      <c r="D11" s="105"/>
      <c r="E11" s="105"/>
      <c r="F11" s="105"/>
      <c r="G11" s="105"/>
      <c r="H11" s="105"/>
      <c r="I11" s="105"/>
      <c r="J11" s="4"/>
      <c r="K11" s="83" t="str">
        <f>+'Procedures &amp; Inputs'!B16</f>
        <v>Witness:  O'Hara, Goff</v>
      </c>
      <c r="L11" s="106"/>
      <c r="M11" s="105"/>
      <c r="N11" s="107"/>
      <c r="O11" s="108"/>
      <c r="P11" s="108"/>
    </row>
    <row r="12" spans="1:16" s="109" customFormat="1" x14ac:dyDescent="0.25">
      <c r="A12" s="110" t="s">
        <v>34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1"/>
    </row>
    <row r="13" spans="1:16" s="109" customFormat="1" x14ac:dyDescent="0.25">
      <c r="A13" s="112" t="s">
        <v>35</v>
      </c>
      <c r="B13" s="113">
        <v>-1</v>
      </c>
      <c r="C13" s="114"/>
      <c r="D13" s="113">
        <f>+B13-1</f>
        <v>-2</v>
      </c>
      <c r="E13" s="114"/>
      <c r="F13" s="113">
        <f>+D13-1</f>
        <v>-3</v>
      </c>
      <c r="G13" s="115"/>
      <c r="H13" s="113">
        <f>+F13-1</f>
        <v>-4</v>
      </c>
      <c r="I13" s="114"/>
      <c r="J13" s="113">
        <f>+H13-1</f>
        <v>-5</v>
      </c>
      <c r="K13" s="112"/>
      <c r="L13" s="112"/>
      <c r="M13" s="112"/>
      <c r="N13" s="110"/>
      <c r="O13" s="110"/>
      <c r="P13" s="110" t="s">
        <v>36</v>
      </c>
    </row>
    <row r="14" spans="1:16" s="109" customFormat="1" x14ac:dyDescent="0.25">
      <c r="A14" s="116">
        <v>1</v>
      </c>
      <c r="B14" s="117" t="s">
        <v>37</v>
      </c>
      <c r="C14" s="118"/>
      <c r="D14" s="118"/>
      <c r="E14" s="118"/>
      <c r="F14" s="118"/>
      <c r="G14" s="119"/>
      <c r="I14" s="119"/>
      <c r="J14" s="119"/>
      <c r="K14" s="119"/>
      <c r="L14" s="119"/>
      <c r="M14" s="119"/>
      <c r="N14" s="70"/>
      <c r="O14" s="120"/>
      <c r="P14" s="120"/>
    </row>
    <row r="15" spans="1:16" s="109" customFormat="1" x14ac:dyDescent="0.3">
      <c r="A15" s="116">
        <f>+A14+1</f>
        <v>2</v>
      </c>
      <c r="B15" s="119" t="s">
        <v>38</v>
      </c>
      <c r="C15" s="118"/>
      <c r="D15" s="140">
        <f>+'Summary Tab'!I5/1000</f>
        <v>73678.5812604003</v>
      </c>
      <c r="E15" s="118"/>
      <c r="G15" s="121"/>
      <c r="I15" s="119"/>
      <c r="J15" s="119"/>
      <c r="K15" s="119"/>
      <c r="L15" s="119"/>
      <c r="M15" s="119"/>
      <c r="N15" s="70"/>
      <c r="O15" s="120"/>
      <c r="P15" s="120"/>
    </row>
    <row r="16" spans="1:16" s="109" customFormat="1" x14ac:dyDescent="0.3">
      <c r="A16" s="116">
        <f>+A15+1</f>
        <v>3</v>
      </c>
      <c r="B16" s="119"/>
      <c r="C16" s="118"/>
      <c r="D16" s="140"/>
      <c r="E16" s="118"/>
      <c r="G16" s="121"/>
      <c r="I16" s="119"/>
      <c r="J16" s="119"/>
      <c r="K16" s="119"/>
      <c r="L16" s="119"/>
      <c r="M16" s="119"/>
      <c r="N16" s="71"/>
      <c r="O16" s="122"/>
      <c r="P16" s="120"/>
    </row>
    <row r="17" spans="1:16" s="109" customFormat="1" x14ac:dyDescent="0.25">
      <c r="A17" s="116">
        <f t="shared" ref="A17:A45" si="0">A16+1</f>
        <v>4</v>
      </c>
      <c r="B17" s="117" t="s">
        <v>39</v>
      </c>
      <c r="C17" s="118"/>
      <c r="D17" s="140"/>
      <c r="E17" s="118"/>
      <c r="G17" s="119"/>
      <c r="I17" s="119"/>
      <c r="J17" s="119"/>
      <c r="K17" s="119"/>
      <c r="L17" s="119"/>
      <c r="M17" s="119"/>
      <c r="N17" s="71"/>
      <c r="O17" s="122"/>
      <c r="P17" s="120"/>
    </row>
    <row r="18" spans="1:16" s="109" customFormat="1" x14ac:dyDescent="0.25">
      <c r="A18" s="116">
        <f t="shared" si="0"/>
        <v>5</v>
      </c>
      <c r="B18" s="119" t="s">
        <v>40</v>
      </c>
      <c r="C18" s="118"/>
      <c r="D18" s="140">
        <f>+'Summary Tab'!I6/1000</f>
        <v>69565.506913300283</v>
      </c>
      <c r="E18" s="123"/>
      <c r="H18" s="119"/>
      <c r="I18" s="119"/>
      <c r="J18" s="119"/>
      <c r="K18" s="119"/>
      <c r="L18" s="119"/>
      <c r="M18" s="124"/>
      <c r="N18" s="71"/>
      <c r="O18" s="122"/>
      <c r="P18" s="120"/>
    </row>
    <row r="19" spans="1:16" s="109" customFormat="1" x14ac:dyDescent="0.25">
      <c r="A19" s="116">
        <f t="shared" si="0"/>
        <v>6</v>
      </c>
      <c r="B19" s="119" t="s">
        <v>41</v>
      </c>
      <c r="C19" s="118"/>
      <c r="D19" s="140">
        <f>+'Summary Tab'!I7/1000</f>
        <v>70949.764694500191</v>
      </c>
      <c r="E19" s="122"/>
      <c r="H19" s="119"/>
      <c r="I19" s="119"/>
      <c r="J19" s="119"/>
      <c r="K19" s="119"/>
      <c r="L19" s="119"/>
      <c r="M19" s="119"/>
      <c r="N19" s="119"/>
      <c r="O19" s="120"/>
      <c r="P19" s="120"/>
    </row>
    <row r="20" spans="1:16" s="109" customFormat="1" x14ac:dyDescent="0.3">
      <c r="A20" s="116">
        <f t="shared" si="0"/>
        <v>7</v>
      </c>
      <c r="B20" s="119" t="s">
        <v>42</v>
      </c>
      <c r="C20" s="125"/>
      <c r="D20" s="140">
        <f>+'Summary Tab'!I8/1000</f>
        <v>41270.695351799994</v>
      </c>
      <c r="E20" s="126"/>
      <c r="H20" s="119"/>
      <c r="I20" s="119"/>
      <c r="J20" s="119"/>
      <c r="K20" s="119"/>
      <c r="L20" s="119"/>
      <c r="M20" s="119"/>
      <c r="N20" s="124"/>
      <c r="O20" s="127"/>
      <c r="P20" s="127"/>
    </row>
    <row r="21" spans="1:16" s="109" customFormat="1" x14ac:dyDescent="0.3">
      <c r="A21" s="116">
        <f t="shared" si="0"/>
        <v>8</v>
      </c>
      <c r="B21" s="119"/>
      <c r="C21" s="125"/>
      <c r="D21" s="140"/>
      <c r="E21" s="126"/>
      <c r="H21" s="119"/>
      <c r="I21" s="119"/>
      <c r="J21" s="119"/>
      <c r="K21" s="119"/>
      <c r="L21" s="119"/>
      <c r="M21" s="119"/>
      <c r="N21" s="119"/>
      <c r="O21" s="120"/>
      <c r="P21" s="120"/>
    </row>
    <row r="22" spans="1:16" s="109" customFormat="1" x14ac:dyDescent="0.25">
      <c r="A22" s="116">
        <f t="shared" si="0"/>
        <v>9</v>
      </c>
      <c r="B22" s="117" t="s">
        <v>43</v>
      </c>
      <c r="C22" s="128"/>
      <c r="D22" s="140"/>
      <c r="E22" s="129"/>
      <c r="H22" s="119"/>
      <c r="I22" s="119"/>
      <c r="J22" s="119"/>
      <c r="K22" s="119"/>
      <c r="L22" s="119"/>
      <c r="M22" s="119"/>
      <c r="N22" s="119"/>
      <c r="O22" s="120"/>
      <c r="P22" s="120"/>
    </row>
    <row r="23" spans="1:16" s="109" customFormat="1" x14ac:dyDescent="0.3">
      <c r="A23" s="116">
        <f t="shared" si="0"/>
        <v>10</v>
      </c>
      <c r="B23" s="130" t="str">
        <f>+B15</f>
        <v>Prior Year Ended 12/31/2024</v>
      </c>
      <c r="C23" s="120"/>
      <c r="D23" s="140">
        <f>+'Summary Tab'!J5/1000</f>
        <v>354894.15223470028</v>
      </c>
      <c r="E23" s="127"/>
      <c r="F23" s="86"/>
      <c r="G23" s="86"/>
      <c r="H23" s="119"/>
      <c r="I23" s="119"/>
      <c r="J23" s="119"/>
      <c r="K23" s="119"/>
      <c r="L23" s="119"/>
      <c r="M23" s="119"/>
      <c r="N23" s="119"/>
      <c r="O23" s="120"/>
      <c r="P23" s="120"/>
    </row>
    <row r="24" spans="1:16" s="109" customFormat="1" x14ac:dyDescent="0.3">
      <c r="A24" s="116">
        <f t="shared" si="0"/>
        <v>11</v>
      </c>
      <c r="B24" s="119" t="str">
        <f>+B18</f>
        <v>Projected Test Year Ended 12/31/2025</v>
      </c>
      <c r="C24" s="118"/>
      <c r="D24" s="140">
        <f>+'Summary Tab'!J6/1000</f>
        <v>285328.64532139996</v>
      </c>
      <c r="E24" s="122"/>
      <c r="F24" s="86"/>
      <c r="G24" s="86"/>
      <c r="H24" s="119"/>
      <c r="I24" s="119"/>
      <c r="J24" s="119"/>
      <c r="K24" s="119"/>
      <c r="L24" s="119"/>
      <c r="M24" s="119"/>
      <c r="N24" s="119"/>
      <c r="O24" s="120"/>
      <c r="P24" s="120"/>
    </row>
    <row r="25" spans="1:16" s="109" customFormat="1" x14ac:dyDescent="0.3">
      <c r="A25" s="116">
        <f t="shared" si="0"/>
        <v>12</v>
      </c>
      <c r="B25" s="119" t="str">
        <f>+B19</f>
        <v>Projected Test Year Ended 12/31/2026</v>
      </c>
      <c r="C25" s="125"/>
      <c r="D25" s="140">
        <f>+'Summary Tab'!J7/1000</f>
        <v>214378.88062689977</v>
      </c>
      <c r="E25" s="126"/>
      <c r="F25" s="86"/>
      <c r="G25" s="86"/>
      <c r="H25" s="119"/>
      <c r="I25" s="119"/>
      <c r="J25" s="119"/>
      <c r="K25" s="119"/>
      <c r="L25" s="119"/>
      <c r="N25" s="119"/>
      <c r="O25" s="120"/>
      <c r="P25" s="120"/>
    </row>
    <row r="26" spans="1:16" s="109" customFormat="1" x14ac:dyDescent="0.3">
      <c r="A26" s="116">
        <f t="shared" si="0"/>
        <v>13</v>
      </c>
      <c r="B26" s="119" t="str">
        <f>+B20</f>
        <v>Projected Test Year Ended 12/31/2027</v>
      </c>
      <c r="C26" s="125"/>
      <c r="D26" s="140">
        <f>+'Summary Tab'!J8/1000</f>
        <v>173108.18527509979</v>
      </c>
      <c r="E26" s="126"/>
      <c r="F26" s="86"/>
      <c r="G26" s="86"/>
      <c r="H26" s="119"/>
      <c r="I26" s="119"/>
      <c r="J26" s="119"/>
      <c r="K26" s="119"/>
      <c r="L26" s="119"/>
      <c r="M26" s="124"/>
      <c r="N26" s="119"/>
      <c r="O26" s="120"/>
      <c r="P26" s="120"/>
    </row>
    <row r="27" spans="1:16" x14ac:dyDescent="0.3">
      <c r="A27" s="116">
        <f t="shared" si="0"/>
        <v>14</v>
      </c>
      <c r="B27" s="131"/>
      <c r="C27" s="132"/>
      <c r="D27" s="133"/>
      <c r="E27" s="133"/>
      <c r="F27" s="106"/>
      <c r="G27" s="106"/>
      <c r="H27" s="134"/>
      <c r="I27" s="134"/>
      <c r="J27" s="134"/>
      <c r="K27" s="134"/>
      <c r="L27" s="134"/>
      <c r="M27" s="134"/>
      <c r="N27" s="124"/>
      <c r="O27" s="127"/>
      <c r="P27" s="120"/>
    </row>
    <row r="28" spans="1:16" x14ac:dyDescent="0.3">
      <c r="A28" s="116">
        <f t="shared" si="0"/>
        <v>15</v>
      </c>
      <c r="B28" s="131"/>
      <c r="C28" s="131" t="s">
        <v>44</v>
      </c>
      <c r="D28" s="131"/>
      <c r="E28" s="131"/>
      <c r="F28" s="131"/>
      <c r="G28" s="131"/>
      <c r="H28" s="131"/>
      <c r="I28" s="134"/>
      <c r="J28" s="134"/>
      <c r="K28" s="134"/>
      <c r="L28" s="134"/>
      <c r="M28" s="134"/>
      <c r="N28" s="119"/>
      <c r="O28" s="129"/>
    </row>
    <row r="29" spans="1:16" x14ac:dyDescent="0.3">
      <c r="A29" s="116">
        <f t="shared" si="0"/>
        <v>16</v>
      </c>
      <c r="B29" s="116" t="s">
        <v>45</v>
      </c>
      <c r="C29" s="128"/>
      <c r="D29" s="135" t="s">
        <v>46</v>
      </c>
      <c r="E29" s="129"/>
      <c r="F29" s="136" t="s">
        <v>47</v>
      </c>
      <c r="G29" s="119"/>
      <c r="H29" s="136" t="s">
        <v>48</v>
      </c>
      <c r="I29" s="119"/>
      <c r="J29" s="119" t="s">
        <v>49</v>
      </c>
      <c r="K29" s="119"/>
      <c r="L29" s="119"/>
      <c r="M29" s="119"/>
      <c r="N29" s="119"/>
      <c r="O29" s="129"/>
    </row>
    <row r="30" spans="1:16" x14ac:dyDescent="0.3">
      <c r="A30" s="116">
        <f t="shared" si="0"/>
        <v>17</v>
      </c>
      <c r="B30" s="131"/>
      <c r="C30" s="132"/>
      <c r="D30" s="133"/>
      <c r="E30" s="133"/>
      <c r="F30" s="137" t="s">
        <v>50</v>
      </c>
      <c r="G30" s="134"/>
      <c r="H30" s="134"/>
      <c r="I30" s="134"/>
      <c r="J30" s="134" t="s">
        <v>51</v>
      </c>
      <c r="K30" s="134"/>
      <c r="L30" s="134"/>
      <c r="M30" s="134"/>
      <c r="N30" s="119"/>
      <c r="O30" s="129"/>
    </row>
    <row r="31" spans="1:16" x14ac:dyDescent="0.3">
      <c r="A31" s="116">
        <f t="shared" si="0"/>
        <v>18</v>
      </c>
      <c r="B31" s="128" t="s">
        <v>52</v>
      </c>
      <c r="C31" s="128"/>
      <c r="D31" s="129"/>
      <c r="E31" s="129"/>
      <c r="F31" s="119">
        <f>+'Summary Tab'!B4/1000</f>
        <v>425.51607999999999</v>
      </c>
      <c r="G31" s="119"/>
      <c r="H31" s="136" t="s">
        <v>53</v>
      </c>
      <c r="I31" s="119"/>
      <c r="J31" s="136" t="s">
        <v>54</v>
      </c>
      <c r="K31" s="119"/>
      <c r="L31" s="119"/>
      <c r="M31" s="119"/>
      <c r="N31" s="119"/>
      <c r="O31" s="129"/>
    </row>
    <row r="32" spans="1:16" x14ac:dyDescent="0.3">
      <c r="A32" s="116">
        <f t="shared" si="0"/>
        <v>19</v>
      </c>
      <c r="B32" s="128" t="s">
        <v>55</v>
      </c>
      <c r="C32" s="128"/>
      <c r="D32" s="129">
        <f>67896759.52/1000</f>
        <v>67896.759519999992</v>
      </c>
      <c r="E32" s="129"/>
      <c r="F32" s="119">
        <f>+'Summary Tab'!C4/1000</f>
        <v>5740.9776575999995</v>
      </c>
      <c r="G32" s="119"/>
      <c r="H32" s="136" t="s">
        <v>56</v>
      </c>
      <c r="I32" s="119"/>
      <c r="J32" s="136" t="s">
        <v>57</v>
      </c>
      <c r="K32" s="119"/>
      <c r="L32" s="119"/>
      <c r="M32" s="119"/>
      <c r="N32" s="119"/>
      <c r="O32" s="129"/>
    </row>
    <row r="33" spans="1:15" x14ac:dyDescent="0.3">
      <c r="A33" s="116">
        <f t="shared" si="0"/>
        <v>20</v>
      </c>
      <c r="B33" s="128" t="s">
        <v>58</v>
      </c>
      <c r="C33" s="128"/>
      <c r="D33" s="129">
        <f>184000000/1000</f>
        <v>184000</v>
      </c>
      <c r="E33" s="129"/>
      <c r="F33" s="119">
        <f>+'Summary Tab'!D4/1000</f>
        <v>26711.9424</v>
      </c>
      <c r="G33" s="119"/>
      <c r="H33" s="136" t="s">
        <v>59</v>
      </c>
      <c r="I33" s="119"/>
      <c r="J33" s="136" t="s">
        <v>57</v>
      </c>
      <c r="K33" s="119"/>
      <c r="L33" s="119"/>
      <c r="M33" s="119"/>
      <c r="N33" s="119"/>
      <c r="O33" s="129"/>
    </row>
    <row r="34" spans="1:15" x14ac:dyDescent="0.3">
      <c r="A34" s="116">
        <f t="shared" si="0"/>
        <v>21</v>
      </c>
      <c r="B34" s="141" t="s">
        <v>60</v>
      </c>
      <c r="C34" s="128"/>
      <c r="D34" s="129">
        <f>275835503.31/1000</f>
        <v>275835.50331</v>
      </c>
      <c r="E34" s="129"/>
      <c r="F34" s="119">
        <f>+'Summary Tab'!E4/1000</f>
        <v>38636.796249999999</v>
      </c>
      <c r="G34" s="119"/>
      <c r="H34" s="136" t="s">
        <v>61</v>
      </c>
      <c r="I34" s="119"/>
      <c r="J34" s="136" t="s">
        <v>54</v>
      </c>
      <c r="K34" s="119"/>
      <c r="L34" s="119"/>
      <c r="M34" s="119"/>
      <c r="N34" s="119"/>
      <c r="O34" s="129"/>
    </row>
    <row r="35" spans="1:15" x14ac:dyDescent="0.3">
      <c r="A35" s="116">
        <f t="shared" si="0"/>
        <v>22</v>
      </c>
      <c r="B35" s="128" t="s">
        <v>62</v>
      </c>
      <c r="C35" s="128"/>
      <c r="D35" s="129"/>
      <c r="E35" s="129"/>
      <c r="F35" s="119">
        <f>+'Summary Tab'!F4/1000</f>
        <v>15460.788480000281</v>
      </c>
      <c r="G35" s="119" t="s">
        <v>63</v>
      </c>
      <c r="H35" s="136" t="s">
        <v>64</v>
      </c>
      <c r="I35" s="119"/>
      <c r="J35" s="136" t="s">
        <v>54</v>
      </c>
      <c r="K35" s="119"/>
      <c r="L35" s="119"/>
      <c r="M35" s="119"/>
      <c r="N35" s="119"/>
      <c r="O35" s="129"/>
    </row>
    <row r="36" spans="1:15" x14ac:dyDescent="0.3">
      <c r="A36" s="116">
        <f t="shared" si="0"/>
        <v>23</v>
      </c>
      <c r="B36" s="86" t="s">
        <v>65</v>
      </c>
      <c r="D36" s="143">
        <f>(+'Cost Schedule Report-SOLAR'!J8+'Cost Schedule Report-SOLAR'!J9+'Cost Schedule Report-SOLAR'!J10)/1000</f>
        <v>13249.901408300002</v>
      </c>
      <c r="F36" s="143">
        <f>+'Cost Schedule Report-SOLAR'!CQ8/1000</f>
        <v>349.505</v>
      </c>
      <c r="G36" s="119" t="s">
        <v>66</v>
      </c>
      <c r="H36" s="144" t="s">
        <v>67</v>
      </c>
      <c r="J36" s="136" t="s">
        <v>54</v>
      </c>
      <c r="K36" s="119"/>
      <c r="L36" s="119"/>
      <c r="M36" s="119"/>
      <c r="N36" s="119"/>
      <c r="O36" s="129"/>
    </row>
    <row r="37" spans="1:15" x14ac:dyDescent="0.3">
      <c r="A37" s="116">
        <f t="shared" si="0"/>
        <v>24</v>
      </c>
      <c r="B37" s="86" t="s">
        <v>68</v>
      </c>
      <c r="D37" s="143">
        <f>(+'Cost Schedule Report-SOLAR'!J13+'Cost Schedule Report-SOLAR'!J14)/1000</f>
        <v>12040.539126400003</v>
      </c>
      <c r="F37" s="143">
        <f>(+'Cost Schedule Report-SOLAR'!CQ14+'Cost Schedule Report-SOLAR'!CW14)/1000</f>
        <v>313.67609999999996</v>
      </c>
      <c r="G37" s="119" t="s">
        <v>66</v>
      </c>
      <c r="H37" s="146" t="s">
        <v>69</v>
      </c>
      <c r="J37" s="136" t="s">
        <v>54</v>
      </c>
      <c r="K37" s="119"/>
      <c r="L37" s="119"/>
      <c r="M37" s="119"/>
      <c r="N37" s="119"/>
      <c r="O37" s="129"/>
    </row>
    <row r="38" spans="1:15" x14ac:dyDescent="0.3">
      <c r="A38" s="116">
        <f t="shared" si="0"/>
        <v>25</v>
      </c>
      <c r="B38" s="86" t="s">
        <v>70</v>
      </c>
      <c r="D38" s="143">
        <f>(+'Cost Schedule Report-SOLAR'!J15+'Cost Schedule Report-SOLAR'!J16+'Cost Schedule Report-SOLAR'!J17)/1000</f>
        <v>12121.440554500001</v>
      </c>
      <c r="F38" s="143">
        <f>+'Cost Schedule Report-SOLAR'!CX15/1000</f>
        <v>455</v>
      </c>
      <c r="G38" s="119" t="s">
        <v>66</v>
      </c>
      <c r="H38" s="145" t="s">
        <v>71</v>
      </c>
      <c r="J38" s="136" t="s">
        <v>54</v>
      </c>
      <c r="K38" s="119"/>
      <c r="L38" s="119"/>
      <c r="M38" s="119"/>
      <c r="N38" s="119"/>
      <c r="O38" s="129"/>
    </row>
    <row r="39" spans="1:15" x14ac:dyDescent="0.3">
      <c r="A39" s="116">
        <f t="shared" si="0"/>
        <v>26</v>
      </c>
      <c r="B39" s="86" t="s">
        <v>72</v>
      </c>
      <c r="D39" s="143">
        <f>(+'Cost Schedule Report-SOLAR'!J18+'Cost Schedule Report-SOLAR'!J19)/1000</f>
        <v>17416.398602200003</v>
      </c>
      <c r="F39" s="143">
        <f>(+'Cost Schedule Report-SOLAR'!CX19+'Cost Schedule Report-SOLAR'!DD19)/1000</f>
        <v>525.85165919999997</v>
      </c>
      <c r="G39" s="119" t="s">
        <v>66</v>
      </c>
      <c r="H39" s="144" t="s">
        <v>73</v>
      </c>
      <c r="J39" s="136" t="s">
        <v>54</v>
      </c>
      <c r="K39" s="119"/>
      <c r="L39" s="119"/>
      <c r="M39" s="119"/>
      <c r="N39" s="119"/>
      <c r="O39" s="129"/>
    </row>
    <row r="40" spans="1:15" x14ac:dyDescent="0.3">
      <c r="A40" s="116">
        <f t="shared" si="0"/>
        <v>27</v>
      </c>
      <c r="B40" s="86" t="s">
        <v>74</v>
      </c>
      <c r="D40" s="143">
        <f>+'Cost Schedule Report-SOLAR'!J22/1000</f>
        <v>13157.5944</v>
      </c>
      <c r="F40" s="143">
        <f>+'Cost Schedule Report-SOLAR'!CQ22/1000</f>
        <v>388.22496999999998</v>
      </c>
      <c r="G40" s="119" t="s">
        <v>66</v>
      </c>
      <c r="H40" s="144" t="s">
        <v>75</v>
      </c>
      <c r="J40" s="136" t="s">
        <v>54</v>
      </c>
      <c r="K40" s="119"/>
      <c r="L40" s="119"/>
      <c r="M40" s="119"/>
      <c r="N40" s="119"/>
      <c r="O40" s="129"/>
    </row>
    <row r="41" spans="1:15" x14ac:dyDescent="0.3">
      <c r="A41" s="116">
        <f t="shared" si="0"/>
        <v>28</v>
      </c>
      <c r="B41" s="128" t="s">
        <v>76</v>
      </c>
      <c r="C41" s="128"/>
      <c r="D41" s="143">
        <f>+'Cost Schedule Report-SOLAR'!J23/1000</f>
        <v>20735.869770000001</v>
      </c>
      <c r="E41" s="129"/>
      <c r="F41" s="140">
        <f>+'Cost Schedule Report-SOLAR'!DG23/1000</f>
        <v>492.90426000000002</v>
      </c>
      <c r="G41" s="119" t="s">
        <v>66</v>
      </c>
      <c r="H41" s="144" t="s">
        <v>77</v>
      </c>
      <c r="I41" s="119"/>
      <c r="J41" s="136" t="s">
        <v>54</v>
      </c>
    </row>
    <row r="42" spans="1:15" x14ac:dyDescent="0.3">
      <c r="A42" s="116">
        <f t="shared" si="0"/>
        <v>29</v>
      </c>
      <c r="B42" s="128" t="s">
        <v>78</v>
      </c>
      <c r="C42" s="128"/>
      <c r="D42" s="143">
        <f>(+'Cost Schedule Report-SOLAR'!J27+'Cost Schedule Report-SOLAR'!J28)/1000</f>
        <v>10387.114959199995</v>
      </c>
      <c r="E42" s="129"/>
      <c r="F42" s="140">
        <f>SUM('Cost Schedule Report-SOLAR'!CQ28:DB28)/1000</f>
        <v>267.32148000000007</v>
      </c>
      <c r="G42" s="119" t="s">
        <v>66</v>
      </c>
      <c r="H42" s="144" t="s">
        <v>79</v>
      </c>
      <c r="I42" s="119"/>
      <c r="J42" s="136" t="s">
        <v>54</v>
      </c>
      <c r="N42" s="119"/>
      <c r="O42" s="129"/>
    </row>
    <row r="43" spans="1:15" x14ac:dyDescent="0.3">
      <c r="A43" s="116">
        <f t="shared" si="0"/>
        <v>30</v>
      </c>
      <c r="B43" s="128"/>
      <c r="C43" s="128"/>
      <c r="D43" s="143"/>
      <c r="E43" s="129"/>
      <c r="F43" s="140"/>
      <c r="G43" s="119"/>
      <c r="H43" s="144"/>
      <c r="I43" s="119"/>
      <c r="J43" s="136"/>
      <c r="N43" s="119"/>
      <c r="O43" s="129"/>
    </row>
    <row r="44" spans="1:15" x14ac:dyDescent="0.3">
      <c r="A44" s="116">
        <f t="shared" si="0"/>
        <v>31</v>
      </c>
      <c r="B44" s="86" t="s">
        <v>80</v>
      </c>
      <c r="N44" s="119"/>
      <c r="O44" s="129"/>
    </row>
    <row r="45" spans="1:15" x14ac:dyDescent="0.3">
      <c r="A45" s="116">
        <f t="shared" si="0"/>
        <v>32</v>
      </c>
      <c r="B45" s="86" t="s">
        <v>81</v>
      </c>
      <c r="C45" s="128"/>
      <c r="D45" s="129"/>
      <c r="E45" s="129"/>
      <c r="F45" s="119"/>
      <c r="G45" s="119"/>
      <c r="H45" s="119"/>
      <c r="I45" s="119"/>
      <c r="J45" s="136"/>
      <c r="K45" s="119"/>
      <c r="L45" s="119"/>
      <c r="M45" s="119"/>
      <c r="N45" s="119"/>
      <c r="O45" s="129"/>
    </row>
    <row r="46" spans="1:15" x14ac:dyDescent="0.3">
      <c r="A46" s="116">
        <f>+A45+1</f>
        <v>33</v>
      </c>
      <c r="B46" s="116"/>
      <c r="C46" s="128"/>
      <c r="D46" s="129"/>
      <c r="E46" s="129"/>
      <c r="F46" s="119"/>
      <c r="G46" s="119"/>
      <c r="H46" s="119"/>
      <c r="I46" s="119"/>
      <c r="J46" s="119"/>
      <c r="K46" s="119"/>
      <c r="L46" s="119"/>
      <c r="M46" s="119"/>
      <c r="N46" s="119"/>
      <c r="O46" s="129"/>
    </row>
    <row r="47" spans="1:15" x14ac:dyDescent="0.3">
      <c r="A47" s="116">
        <f t="shared" ref="A47:A49" si="1">+A46+1</f>
        <v>34</v>
      </c>
      <c r="B47" s="116"/>
      <c r="C47" s="128"/>
      <c r="D47" s="129"/>
      <c r="E47" s="129"/>
      <c r="F47" s="119"/>
      <c r="G47" s="119"/>
      <c r="H47" s="119"/>
      <c r="I47" s="119"/>
      <c r="J47" s="119"/>
      <c r="K47" s="119"/>
      <c r="L47" s="119"/>
      <c r="M47" s="119"/>
      <c r="N47" s="119"/>
      <c r="O47" s="129"/>
    </row>
    <row r="48" spans="1:15" x14ac:dyDescent="0.3">
      <c r="A48" s="116">
        <f t="shared" si="1"/>
        <v>35</v>
      </c>
      <c r="B48" s="116"/>
      <c r="C48" s="128"/>
      <c r="D48" s="129"/>
      <c r="E48" s="129"/>
      <c r="F48" s="119"/>
      <c r="G48" s="119"/>
      <c r="H48" s="119"/>
      <c r="I48" s="119"/>
      <c r="J48" s="119"/>
      <c r="K48" s="119"/>
      <c r="L48" s="119"/>
      <c r="M48" s="119"/>
      <c r="N48" s="119"/>
      <c r="O48" s="129"/>
    </row>
    <row r="49" spans="1:15" x14ac:dyDescent="0.3">
      <c r="A49" s="116">
        <f t="shared" si="1"/>
        <v>36</v>
      </c>
      <c r="B49" s="116"/>
      <c r="C49" s="128"/>
      <c r="D49" s="129"/>
      <c r="E49" s="129"/>
      <c r="F49" s="119"/>
      <c r="G49" s="119"/>
      <c r="H49" s="119"/>
      <c r="I49" s="119"/>
      <c r="J49" s="119"/>
      <c r="K49" s="119"/>
      <c r="L49" s="119"/>
      <c r="M49" s="119"/>
      <c r="N49" s="119"/>
      <c r="O49" s="129"/>
    </row>
    <row r="50" spans="1:15" x14ac:dyDescent="0.3">
      <c r="A50" s="242" t="s">
        <v>82</v>
      </c>
      <c r="B50" s="242"/>
      <c r="C50" s="242"/>
      <c r="D50" s="243"/>
      <c r="E50" s="243"/>
      <c r="F50" s="244"/>
      <c r="G50" s="244"/>
      <c r="H50" s="244"/>
      <c r="I50" s="244"/>
      <c r="J50" s="244"/>
      <c r="K50" s="244"/>
      <c r="L50" s="244" t="s">
        <v>83</v>
      </c>
      <c r="M50" s="244"/>
      <c r="N50" s="119"/>
      <c r="O50" s="129"/>
    </row>
  </sheetData>
  <mergeCells count="2">
    <mergeCell ref="D1:J1"/>
    <mergeCell ref="E3:I4"/>
  </mergeCells>
  <phoneticPr fontId="38" type="noConversion"/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B4CA4-29BD-455C-8515-8A6B9C471099}">
  <sheetPr>
    <tabColor rgb="FF00B0F0"/>
  </sheetPr>
  <dimension ref="A2:J29"/>
  <sheetViews>
    <sheetView tabSelected="1" workbookViewId="0">
      <selection activeCell="A32" sqref="A32:XFD32"/>
    </sheetView>
  </sheetViews>
  <sheetFormatPr defaultColWidth="9.33203125" defaultRowHeight="14.4" x14ac:dyDescent="0.3"/>
  <cols>
    <col min="1" max="1" width="9.44140625" style="50" customWidth="1"/>
    <col min="2" max="4" width="17" style="50" bestFit="1" customWidth="1"/>
    <col min="5" max="5" width="18.77734375" style="50" customWidth="1"/>
    <col min="6" max="6" width="19" style="50" customWidth="1"/>
    <col min="7" max="7" width="16.6640625" style="50" customWidth="1"/>
    <col min="8" max="8" width="14" style="50" customWidth="1"/>
    <col min="9" max="9" width="17.109375" style="50" customWidth="1"/>
    <col min="10" max="10" width="19" style="50" customWidth="1"/>
    <col min="11" max="11" width="32.77734375" style="50" customWidth="1"/>
    <col min="12" max="16384" width="9.33203125" style="50"/>
  </cols>
  <sheetData>
    <row r="2" spans="1:10" ht="48" customHeight="1" thickBot="1" x14ac:dyDescent="0.35">
      <c r="A2" s="245"/>
      <c r="B2" s="139" t="s">
        <v>84</v>
      </c>
      <c r="C2" s="139" t="s">
        <v>85</v>
      </c>
      <c r="D2" s="139" t="s">
        <v>86</v>
      </c>
      <c r="E2" s="139" t="s">
        <v>87</v>
      </c>
      <c r="F2" s="139" t="s">
        <v>88</v>
      </c>
      <c r="G2" s="139" t="s">
        <v>89</v>
      </c>
      <c r="H2" s="139" t="s">
        <v>90</v>
      </c>
      <c r="I2" s="246" t="s">
        <v>91</v>
      </c>
      <c r="J2" s="246" t="s">
        <v>92</v>
      </c>
    </row>
    <row r="3" spans="1:10" x14ac:dyDescent="0.3">
      <c r="A3" s="245"/>
      <c r="B3" s="245"/>
      <c r="C3" s="245"/>
      <c r="D3" s="245"/>
      <c r="E3" s="245"/>
      <c r="F3" s="245"/>
      <c r="G3" s="245"/>
      <c r="H3" s="245"/>
      <c r="I3" s="245"/>
      <c r="J3" s="247">
        <f>+I27</f>
        <v>519781621.26730084</v>
      </c>
    </row>
    <row r="4" spans="1:10" x14ac:dyDescent="0.3">
      <c r="A4" s="245">
        <v>2023</v>
      </c>
      <c r="B4" s="247">
        <f t="shared" ref="B4:B26" si="0">425516.08</f>
        <v>425516.08</v>
      </c>
      <c r="C4" s="142">
        <f t="shared" ref="C4:C7" si="1">447116.64*12*1.07</f>
        <v>5740977.6575999996</v>
      </c>
      <c r="D4" s="142">
        <v>26711942.399999999</v>
      </c>
      <c r="E4" s="142">
        <f>+'Vandolah PPA'!AR61</f>
        <v>38636796.25</v>
      </c>
      <c r="F4" s="142">
        <v>15460788.480000282</v>
      </c>
      <c r="G4" s="228">
        <f>SUM('Cost Schedule Report-SOLAR'!CQ44:DB44)</f>
        <v>4232866.9046</v>
      </c>
      <c r="H4" s="228">
        <f>+'Forecast Lease Solar'!G4</f>
        <v>0</v>
      </c>
      <c r="I4" s="247">
        <f>SUM(B4:H4)</f>
        <v>91208887.772200286</v>
      </c>
      <c r="J4" s="247">
        <f>+J3-I4</f>
        <v>428572733.49510056</v>
      </c>
    </row>
    <row r="5" spans="1:10" x14ac:dyDescent="0.3">
      <c r="A5" s="245">
        <f t="shared" ref="A5:A26" si="2">A4+1</f>
        <v>2024</v>
      </c>
      <c r="B5" s="247">
        <f t="shared" si="0"/>
        <v>425516.08</v>
      </c>
      <c r="C5" s="142">
        <f t="shared" si="1"/>
        <v>5740977.6575999996</v>
      </c>
      <c r="D5" s="142">
        <v>6691944.5999999996</v>
      </c>
      <c r="E5" s="142">
        <f>+'Vandolah PPA'!AR73</f>
        <v>38636796.250000015</v>
      </c>
      <c r="F5" s="142">
        <v>15460788.480000282</v>
      </c>
      <c r="G5" s="228">
        <f>SUM('Cost Schedule Report-SOLAR'!DC44:DN44)</f>
        <v>5050558.1927999994</v>
      </c>
      <c r="H5" s="228">
        <f>+'Forecast Lease Solar'!G5</f>
        <v>1672000</v>
      </c>
      <c r="I5" s="247">
        <f t="shared" ref="I5:I26" si="3">SUM(B5:H5)</f>
        <v>73678581.260400295</v>
      </c>
      <c r="J5" s="247">
        <f t="shared" ref="J5:J26" si="4">+J4-I5</f>
        <v>354894152.23470026</v>
      </c>
    </row>
    <row r="6" spans="1:10" x14ac:dyDescent="0.3">
      <c r="A6" s="245">
        <f t="shared" si="2"/>
        <v>2025</v>
      </c>
      <c r="B6" s="247">
        <f t="shared" si="0"/>
        <v>425516.08</v>
      </c>
      <c r="C6" s="142">
        <f t="shared" si="1"/>
        <v>5740977.6575999996</v>
      </c>
      <c r="D6" s="247"/>
      <c r="E6" s="142">
        <f>+'Vandolah PPA'!AR85</f>
        <v>38636796.250000007</v>
      </c>
      <c r="F6" s="142">
        <v>15460788.480000282</v>
      </c>
      <c r="G6" s="228">
        <f>SUM('Cost Schedule Report-SOLAR'!DO44:DZ44)</f>
        <v>5121428.445700001</v>
      </c>
      <c r="H6" s="228">
        <f>+'Forecast Lease Solar'!G6</f>
        <v>4180000</v>
      </c>
      <c r="I6" s="247">
        <f t="shared" si="3"/>
        <v>69565506.913300291</v>
      </c>
      <c r="J6" s="247">
        <f t="shared" si="4"/>
        <v>285328645.32139999</v>
      </c>
    </row>
    <row r="7" spans="1:10" x14ac:dyDescent="0.3">
      <c r="A7" s="245">
        <f t="shared" si="2"/>
        <v>2026</v>
      </c>
      <c r="B7" s="247">
        <f t="shared" si="0"/>
        <v>425516.08</v>
      </c>
      <c r="C7" s="142">
        <f t="shared" si="1"/>
        <v>5740977.6575999996</v>
      </c>
      <c r="D7" s="247"/>
      <c r="E7" s="142">
        <f>+'Vandolah PPA'!AR97</f>
        <v>38636796.250000007</v>
      </c>
      <c r="F7" s="142">
        <v>15101160.720000187</v>
      </c>
      <c r="G7" s="228">
        <f>SUM('Cost Schedule Report-SOLAR'!EA44:EL44)</f>
        <v>5193313.986899999</v>
      </c>
      <c r="H7" s="228">
        <f>+'Forecast Lease Solar'!G7</f>
        <v>5852000</v>
      </c>
      <c r="I7" s="247">
        <f t="shared" si="3"/>
        <v>70949764.694500193</v>
      </c>
      <c r="J7" s="247">
        <f t="shared" si="4"/>
        <v>214378880.62689978</v>
      </c>
    </row>
    <row r="8" spans="1:10" x14ac:dyDescent="0.3">
      <c r="A8" s="245">
        <f t="shared" si="2"/>
        <v>2027</v>
      </c>
      <c r="B8" s="247">
        <f t="shared" si="0"/>
        <v>425516.08</v>
      </c>
      <c r="C8" s="142">
        <f>447116.64*3*1.07</f>
        <v>1435244.4143999999</v>
      </c>
      <c r="D8" s="247"/>
      <c r="E8" s="142">
        <f>+'Vandolah PPA'!AR102</f>
        <v>12237215.900000002</v>
      </c>
      <c r="F8" s="142">
        <v>14381905.199999997</v>
      </c>
      <c r="G8" s="228">
        <f>SUM('Cost Schedule Report-SOLAR'!EM44:EX44)</f>
        <v>5266813.7573999986</v>
      </c>
      <c r="H8" s="228">
        <f>+'Forecast Lease Solar'!G8</f>
        <v>7524000</v>
      </c>
      <c r="I8" s="247">
        <f t="shared" si="3"/>
        <v>41270695.351799995</v>
      </c>
      <c r="J8" s="247">
        <f t="shared" si="4"/>
        <v>173108185.27509978</v>
      </c>
    </row>
    <row r="9" spans="1:10" x14ac:dyDescent="0.3">
      <c r="A9" s="245">
        <f t="shared" si="2"/>
        <v>2028</v>
      </c>
      <c r="B9" s="247">
        <f t="shared" si="0"/>
        <v>425516.08</v>
      </c>
      <c r="C9" s="247"/>
      <c r="D9" s="247"/>
      <c r="E9" s="247"/>
      <c r="F9" s="142">
        <v>14381905.199999997</v>
      </c>
      <c r="G9" s="228">
        <f>SUM('Cost Schedule Report-SOLAR'!EY44:QE44)</f>
        <v>129494132.83510002</v>
      </c>
      <c r="H9" s="228"/>
      <c r="I9" s="247">
        <f t="shared" si="3"/>
        <v>144301554.11510003</v>
      </c>
      <c r="J9" s="247">
        <f t="shared" si="4"/>
        <v>28806631.159999758</v>
      </c>
    </row>
    <row r="10" spans="1:10" x14ac:dyDescent="0.3">
      <c r="A10" s="245">
        <f t="shared" si="2"/>
        <v>2029</v>
      </c>
      <c r="B10" s="247">
        <f t="shared" si="0"/>
        <v>425516.08</v>
      </c>
      <c r="C10" s="247"/>
      <c r="D10" s="247"/>
      <c r="E10" s="247"/>
      <c r="F10" s="142">
        <v>14381905.199999997</v>
      </c>
      <c r="G10" s="228"/>
      <c r="H10" s="228"/>
      <c r="I10" s="247">
        <f t="shared" si="3"/>
        <v>14807421.279999997</v>
      </c>
      <c r="J10" s="247">
        <f t="shared" si="4"/>
        <v>13999209.879999761</v>
      </c>
    </row>
    <row r="11" spans="1:10" x14ac:dyDescent="0.3">
      <c r="A11" s="245">
        <f t="shared" si="2"/>
        <v>2030</v>
      </c>
      <c r="B11" s="247">
        <f t="shared" si="0"/>
        <v>425516.08</v>
      </c>
      <c r="C11" s="247"/>
      <c r="D11" s="247"/>
      <c r="E11" s="247"/>
      <c r="F11" s="142">
        <v>7190952.5999999996</v>
      </c>
      <c r="G11" s="228"/>
      <c r="H11" s="228"/>
      <c r="I11" s="247">
        <f t="shared" si="3"/>
        <v>7616468.6799999997</v>
      </c>
      <c r="J11" s="247">
        <f t="shared" si="4"/>
        <v>6382741.1999997608</v>
      </c>
    </row>
    <row r="12" spans="1:10" x14ac:dyDescent="0.3">
      <c r="A12" s="245">
        <f t="shared" si="2"/>
        <v>2031</v>
      </c>
      <c r="B12" s="247">
        <f t="shared" si="0"/>
        <v>425516.08</v>
      </c>
      <c r="C12" s="247"/>
      <c r="D12" s="247"/>
      <c r="E12" s="247"/>
      <c r="F12" s="247"/>
      <c r="G12" s="228"/>
      <c r="H12" s="228"/>
      <c r="I12" s="247">
        <f t="shared" si="3"/>
        <v>425516.08</v>
      </c>
      <c r="J12" s="247">
        <f t="shared" si="4"/>
        <v>5957225.1199997608</v>
      </c>
    </row>
    <row r="13" spans="1:10" x14ac:dyDescent="0.3">
      <c r="A13" s="245">
        <f t="shared" si="2"/>
        <v>2032</v>
      </c>
      <c r="B13" s="247">
        <f t="shared" si="0"/>
        <v>425516.08</v>
      </c>
      <c r="C13" s="247"/>
      <c r="D13" s="247"/>
      <c r="E13" s="247"/>
      <c r="F13" s="247"/>
      <c r="G13" s="228"/>
      <c r="H13" s="228"/>
      <c r="I13" s="247">
        <f t="shared" si="3"/>
        <v>425516.08</v>
      </c>
      <c r="J13" s="247">
        <f t="shared" si="4"/>
        <v>5531709.0399997607</v>
      </c>
    </row>
    <row r="14" spans="1:10" x14ac:dyDescent="0.3">
      <c r="A14" s="245">
        <f t="shared" si="2"/>
        <v>2033</v>
      </c>
      <c r="B14" s="247">
        <f t="shared" si="0"/>
        <v>425516.08</v>
      </c>
      <c r="C14" s="247"/>
      <c r="D14" s="247"/>
      <c r="E14" s="247"/>
      <c r="F14" s="247"/>
      <c r="G14" s="228"/>
      <c r="H14" s="228"/>
      <c r="I14" s="247">
        <f t="shared" si="3"/>
        <v>425516.08</v>
      </c>
      <c r="J14" s="247">
        <f t="shared" si="4"/>
        <v>5106192.9599997606</v>
      </c>
    </row>
    <row r="15" spans="1:10" x14ac:dyDescent="0.3">
      <c r="A15" s="245">
        <f t="shared" si="2"/>
        <v>2034</v>
      </c>
      <c r="B15" s="247">
        <f t="shared" si="0"/>
        <v>425516.08</v>
      </c>
      <c r="C15" s="247"/>
      <c r="D15" s="247"/>
      <c r="E15" s="247"/>
      <c r="F15" s="247"/>
      <c r="G15" s="228"/>
      <c r="H15" s="228"/>
      <c r="I15" s="247">
        <f t="shared" si="3"/>
        <v>425516.08</v>
      </c>
      <c r="J15" s="247">
        <f t="shared" si="4"/>
        <v>4680676.8799997605</v>
      </c>
    </row>
    <row r="16" spans="1:10" x14ac:dyDescent="0.3">
      <c r="A16" s="245">
        <f t="shared" si="2"/>
        <v>2035</v>
      </c>
      <c r="B16" s="247">
        <f t="shared" si="0"/>
        <v>425516.08</v>
      </c>
      <c r="C16" s="247"/>
      <c r="D16" s="247"/>
      <c r="E16" s="247"/>
      <c r="F16" s="247"/>
      <c r="G16" s="228"/>
      <c r="H16" s="228"/>
      <c r="I16" s="247">
        <f t="shared" si="3"/>
        <v>425516.08</v>
      </c>
      <c r="J16" s="247">
        <f t="shared" si="4"/>
        <v>4255160.7999997605</v>
      </c>
    </row>
    <row r="17" spans="1:10" x14ac:dyDescent="0.3">
      <c r="A17" s="245">
        <f t="shared" si="2"/>
        <v>2036</v>
      </c>
      <c r="B17" s="247">
        <f t="shared" si="0"/>
        <v>425516.08</v>
      </c>
      <c r="C17" s="247"/>
      <c r="D17" s="247"/>
      <c r="E17" s="247"/>
      <c r="F17" s="247"/>
      <c r="G17" s="228"/>
      <c r="H17" s="228"/>
      <c r="I17" s="247">
        <f t="shared" si="3"/>
        <v>425516.08</v>
      </c>
      <c r="J17" s="247">
        <f t="shared" si="4"/>
        <v>3829644.7199997604</v>
      </c>
    </row>
    <row r="18" spans="1:10" x14ac:dyDescent="0.3">
      <c r="A18" s="245">
        <f t="shared" si="2"/>
        <v>2037</v>
      </c>
      <c r="B18" s="247">
        <f t="shared" si="0"/>
        <v>425516.08</v>
      </c>
      <c r="C18" s="247"/>
      <c r="D18" s="247"/>
      <c r="E18" s="247"/>
      <c r="F18" s="247"/>
      <c r="G18" s="228"/>
      <c r="H18" s="228"/>
      <c r="I18" s="247">
        <f t="shared" si="3"/>
        <v>425516.08</v>
      </c>
      <c r="J18" s="247">
        <f t="shared" si="4"/>
        <v>3404128.6399997603</v>
      </c>
    </row>
    <row r="19" spans="1:10" x14ac:dyDescent="0.3">
      <c r="A19" s="245">
        <f t="shared" si="2"/>
        <v>2038</v>
      </c>
      <c r="B19" s="247">
        <f t="shared" si="0"/>
        <v>425516.08</v>
      </c>
      <c r="C19" s="247"/>
      <c r="D19" s="247"/>
      <c r="E19" s="247"/>
      <c r="F19" s="247"/>
      <c r="G19" s="228"/>
      <c r="H19" s="228"/>
      <c r="I19" s="247">
        <f t="shared" si="3"/>
        <v>425516.08</v>
      </c>
      <c r="J19" s="247">
        <f t="shared" si="4"/>
        <v>2978612.5599997602</v>
      </c>
    </row>
    <row r="20" spans="1:10" x14ac:dyDescent="0.3">
      <c r="A20" s="245">
        <f t="shared" si="2"/>
        <v>2039</v>
      </c>
      <c r="B20" s="247">
        <f t="shared" si="0"/>
        <v>425516.08</v>
      </c>
      <c r="C20" s="247"/>
      <c r="D20" s="247"/>
      <c r="E20" s="247"/>
      <c r="F20" s="247"/>
      <c r="G20" s="228"/>
      <c r="H20" s="228"/>
      <c r="I20" s="247">
        <f t="shared" si="3"/>
        <v>425516.08</v>
      </c>
      <c r="J20" s="247">
        <f t="shared" si="4"/>
        <v>2553096.4799997602</v>
      </c>
    </row>
    <row r="21" spans="1:10" x14ac:dyDescent="0.3">
      <c r="A21" s="245">
        <f t="shared" si="2"/>
        <v>2040</v>
      </c>
      <c r="B21" s="247">
        <f t="shared" si="0"/>
        <v>425516.08</v>
      </c>
      <c r="C21" s="247"/>
      <c r="D21" s="247"/>
      <c r="E21" s="247"/>
      <c r="F21" s="247"/>
      <c r="G21" s="228"/>
      <c r="H21" s="228"/>
      <c r="I21" s="247">
        <f t="shared" si="3"/>
        <v>425516.08</v>
      </c>
      <c r="J21" s="247">
        <f t="shared" si="4"/>
        <v>2127580.3999997601</v>
      </c>
    </row>
    <row r="22" spans="1:10" x14ac:dyDescent="0.3">
      <c r="A22" s="245">
        <f t="shared" si="2"/>
        <v>2041</v>
      </c>
      <c r="B22" s="247">
        <f t="shared" si="0"/>
        <v>425516.08</v>
      </c>
      <c r="C22" s="247"/>
      <c r="D22" s="247"/>
      <c r="E22" s="247"/>
      <c r="F22" s="247"/>
      <c r="G22" s="228"/>
      <c r="H22" s="228"/>
      <c r="I22" s="247">
        <f t="shared" si="3"/>
        <v>425516.08</v>
      </c>
      <c r="J22" s="247">
        <f t="shared" si="4"/>
        <v>1702064.31999976</v>
      </c>
    </row>
    <row r="23" spans="1:10" x14ac:dyDescent="0.3">
      <c r="A23" s="245">
        <f t="shared" si="2"/>
        <v>2042</v>
      </c>
      <c r="B23" s="247">
        <f t="shared" si="0"/>
        <v>425516.08</v>
      </c>
      <c r="C23" s="247"/>
      <c r="D23" s="247"/>
      <c r="E23" s="247"/>
      <c r="F23" s="247"/>
      <c r="G23" s="228"/>
      <c r="H23" s="228"/>
      <c r="I23" s="247">
        <f t="shared" si="3"/>
        <v>425516.08</v>
      </c>
      <c r="J23" s="247">
        <f t="shared" si="4"/>
        <v>1276548.2399997599</v>
      </c>
    </row>
    <row r="24" spans="1:10" x14ac:dyDescent="0.3">
      <c r="A24" s="245">
        <f t="shared" si="2"/>
        <v>2043</v>
      </c>
      <c r="B24" s="247">
        <f t="shared" si="0"/>
        <v>425516.08</v>
      </c>
      <c r="C24" s="247"/>
      <c r="D24" s="247"/>
      <c r="E24" s="247"/>
      <c r="F24" s="247"/>
      <c r="G24" s="228"/>
      <c r="H24" s="228"/>
      <c r="I24" s="247">
        <f t="shared" si="3"/>
        <v>425516.08</v>
      </c>
      <c r="J24" s="247">
        <f t="shared" si="4"/>
        <v>851032.15999975987</v>
      </c>
    </row>
    <row r="25" spans="1:10" x14ac:dyDescent="0.3">
      <c r="A25" s="245">
        <f t="shared" si="2"/>
        <v>2044</v>
      </c>
      <c r="B25" s="247">
        <f t="shared" si="0"/>
        <v>425516.08</v>
      </c>
      <c r="C25" s="247"/>
      <c r="D25" s="247"/>
      <c r="E25" s="247"/>
      <c r="F25" s="247"/>
      <c r="G25" s="228"/>
      <c r="H25" s="228"/>
      <c r="I25" s="247">
        <f t="shared" si="3"/>
        <v>425516.08</v>
      </c>
      <c r="J25" s="247">
        <f t="shared" si="4"/>
        <v>425516.07999975985</v>
      </c>
    </row>
    <row r="26" spans="1:10" x14ac:dyDescent="0.3">
      <c r="A26" s="245">
        <f t="shared" si="2"/>
        <v>2045</v>
      </c>
      <c r="B26" s="247">
        <f t="shared" si="0"/>
        <v>425516.08</v>
      </c>
      <c r="C26" s="247"/>
      <c r="D26" s="247"/>
      <c r="E26" s="247"/>
      <c r="F26" s="247"/>
      <c r="G26" s="228"/>
      <c r="H26" s="228"/>
      <c r="I26" s="247">
        <f t="shared" si="3"/>
        <v>425516.08</v>
      </c>
      <c r="J26" s="247">
        <f t="shared" si="4"/>
        <v>-2.4016480892896652E-7</v>
      </c>
    </row>
    <row r="27" spans="1:10" ht="15" thickBot="1" x14ac:dyDescent="0.35">
      <c r="A27" s="245"/>
      <c r="B27" s="138">
        <f t="shared" ref="B27:I27" si="5">SUM(B4:B26)</f>
        <v>9786869.8399999999</v>
      </c>
      <c r="C27" s="138">
        <f t="shared" si="5"/>
        <v>24399155.044799998</v>
      </c>
      <c r="D27" s="138">
        <f t="shared" si="5"/>
        <v>33403887</v>
      </c>
      <c r="E27" s="138">
        <f t="shared" si="5"/>
        <v>166784400.90000004</v>
      </c>
      <c r="F27" s="138">
        <f t="shared" si="5"/>
        <v>111820194.36000103</v>
      </c>
      <c r="G27" s="138">
        <f t="shared" ref="G27" si="6">SUM(G4:G26)</f>
        <v>154359114.12250003</v>
      </c>
      <c r="H27" s="138">
        <f t="shared" ref="H27" si="7">SUM(H4:H26)</f>
        <v>19228000</v>
      </c>
      <c r="I27" s="138">
        <f t="shared" si="5"/>
        <v>519781621.26730084</v>
      </c>
      <c r="J27" s="245"/>
    </row>
    <row r="28" spans="1:10" ht="15" thickTop="1" x14ac:dyDescent="0.3">
      <c r="A28" s="245"/>
      <c r="B28" s="245"/>
      <c r="C28" s="248"/>
      <c r="D28" s="248"/>
      <c r="E28" s="248"/>
      <c r="F28" s="248"/>
      <c r="G28" s="248"/>
      <c r="H28" s="248"/>
      <c r="I28" s="248">
        <f>SUM(B27:H27)-I27</f>
        <v>0</v>
      </c>
      <c r="J28" s="245"/>
    </row>
    <row r="29" spans="1:10" x14ac:dyDescent="0.3">
      <c r="A29" s="245"/>
      <c r="B29" s="245"/>
      <c r="C29" s="248"/>
      <c r="D29" s="248"/>
      <c r="E29" s="248"/>
      <c r="F29" s="248"/>
      <c r="G29" s="248"/>
      <c r="H29" s="248"/>
      <c r="I29" s="245"/>
      <c r="J29" s="245"/>
    </row>
  </sheetData>
  <phoneticPr fontId="38" type="noConversion"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0BAB-42C6-403E-A93F-3106B17858D7}">
  <sheetPr>
    <tabColor rgb="FFFFFF00"/>
  </sheetPr>
  <dimension ref="A1"/>
  <sheetViews>
    <sheetView tabSelected="1" workbookViewId="0">
      <selection activeCell="A32" sqref="A32:XFD32"/>
    </sheetView>
  </sheetViews>
  <sheetFormatPr defaultRowHeight="13.2" x14ac:dyDescent="0.25"/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EDB0-A6FE-4626-A7B6-90A6EF1942C7}">
  <dimension ref="A3:QE48"/>
  <sheetViews>
    <sheetView tabSelected="1" topLeftCell="A34" workbookViewId="0">
      <selection activeCell="A32" sqref="A32:XFD32"/>
    </sheetView>
  </sheetViews>
  <sheetFormatPr defaultColWidth="9.33203125" defaultRowHeight="14.4" outlineLevelCol="1" x14ac:dyDescent="0.3"/>
  <cols>
    <col min="1" max="1" width="16.44140625" style="162" bestFit="1" customWidth="1"/>
    <col min="2" max="2" width="38.44140625" style="162" bestFit="1" customWidth="1"/>
    <col min="3" max="3" width="13.77734375" style="162" bestFit="1" customWidth="1"/>
    <col min="4" max="4" width="27.77734375" style="162" hidden="1" customWidth="1"/>
    <col min="5" max="5" width="10.44140625" style="162" bestFit="1" customWidth="1"/>
    <col min="6" max="6" width="17.44140625" style="162" bestFit="1" customWidth="1"/>
    <col min="7" max="7" width="16.33203125" style="162" bestFit="1" customWidth="1"/>
    <col min="8" max="8" width="12.77734375" style="162" bestFit="1" customWidth="1"/>
    <col min="9" max="9" width="12.77734375" style="153" customWidth="1"/>
    <col min="10" max="10" width="30.77734375" style="162" customWidth="1"/>
    <col min="11" max="11" width="12" style="162" hidden="1" customWidth="1" outlineLevel="1"/>
    <col min="12" max="12" width="7.109375" style="162" hidden="1" customWidth="1" outlineLevel="1"/>
    <col min="13" max="13" width="7.44140625" style="162" hidden="1" customWidth="1" outlineLevel="1"/>
    <col min="14" max="14" width="7.109375" style="162" hidden="1" customWidth="1" outlineLevel="1"/>
    <col min="15" max="15" width="12" style="162" hidden="1" customWidth="1" outlineLevel="1"/>
    <col min="16" max="16" width="7.33203125" style="162" hidden="1" customWidth="1" outlineLevel="1"/>
    <col min="17" max="17" width="6.6640625" style="162" hidden="1" customWidth="1" outlineLevel="1"/>
    <col min="18" max="19" width="7.44140625" style="162" hidden="1" customWidth="1" outlineLevel="1"/>
    <col min="20" max="20" width="7.109375" style="162" hidden="1" customWidth="1" outlineLevel="1"/>
    <col min="21" max="22" width="7.44140625" style="162" hidden="1" customWidth="1" outlineLevel="1"/>
    <col min="23" max="23" width="12" style="162" hidden="1" customWidth="1" outlineLevel="1"/>
    <col min="24" max="24" width="7.109375" style="162" hidden="1" customWidth="1" outlineLevel="1"/>
    <col min="25" max="25" width="7.44140625" style="162" hidden="1" customWidth="1" outlineLevel="1"/>
    <col min="26" max="26" width="7.109375" style="162" hidden="1" customWidth="1" outlineLevel="1"/>
    <col min="27" max="27" width="12" style="162" hidden="1" customWidth="1" outlineLevel="1"/>
    <col min="28" max="28" width="7.33203125" style="162" hidden="1" customWidth="1" outlineLevel="1"/>
    <col min="29" max="29" width="11" style="162" hidden="1" customWidth="1" outlineLevel="1"/>
    <col min="30" max="31" width="7.44140625" style="162" hidden="1" customWidth="1" outlineLevel="1"/>
    <col min="32" max="32" width="7.109375" style="162" hidden="1" customWidth="1" outlineLevel="1"/>
    <col min="33" max="34" width="7.44140625" style="162" hidden="1" customWidth="1" outlineLevel="1"/>
    <col min="35" max="35" width="12" style="162" hidden="1" customWidth="1" outlineLevel="1"/>
    <col min="36" max="36" width="7.109375" style="162" hidden="1" customWidth="1" outlineLevel="1"/>
    <col min="37" max="37" width="7.44140625" style="162" hidden="1" customWidth="1" outlineLevel="1"/>
    <col min="38" max="41" width="12" style="162" hidden="1" customWidth="1" outlineLevel="1"/>
    <col min="42" max="42" width="7.44140625" style="162" hidden="1" customWidth="1" outlineLevel="1"/>
    <col min="43" max="43" width="11" style="162" hidden="1" customWidth="1" outlineLevel="1"/>
    <col min="44" max="44" width="7.109375" style="162" hidden="1" customWidth="1" outlineLevel="1"/>
    <col min="45" max="45" width="7.44140625" style="162" hidden="1" customWidth="1" outlineLevel="1"/>
    <col min="46" max="46" width="12" style="162" hidden="1" customWidth="1" outlineLevel="1"/>
    <col min="47" max="47" width="13.109375" style="162" hidden="1" customWidth="1" outlineLevel="1"/>
    <col min="48" max="48" width="7.109375" style="162" hidden="1" customWidth="1" outlineLevel="1"/>
    <col min="49" max="49" width="13.109375" style="162" hidden="1" customWidth="1" outlineLevel="1"/>
    <col min="50" max="50" width="7.109375" style="162" hidden="1" customWidth="1" outlineLevel="1"/>
    <col min="51" max="51" width="13.109375" style="162" hidden="1" customWidth="1" outlineLevel="1"/>
    <col min="52" max="52" width="13" style="162" hidden="1" customWidth="1" outlineLevel="1"/>
    <col min="53" max="54" width="12" style="162" hidden="1" customWidth="1" outlineLevel="1"/>
    <col min="55" max="55" width="13.77734375" style="162" hidden="1" customWidth="1" outlineLevel="1"/>
    <col min="56" max="56" width="9.33203125" style="162" hidden="1" customWidth="1" outlineLevel="1"/>
    <col min="57" max="58" width="7.44140625" style="162" hidden="1" customWidth="1" outlineLevel="1"/>
    <col min="59" max="59" width="13.109375" style="162" hidden="1" customWidth="1" outlineLevel="1"/>
    <col min="60" max="60" width="7.109375" style="162" hidden="1" customWidth="1" outlineLevel="1"/>
    <col min="61" max="61" width="7.44140625" style="162" hidden="1" customWidth="1" outlineLevel="1"/>
    <col min="62" max="62" width="7.109375" style="162" hidden="1" customWidth="1" outlineLevel="1"/>
    <col min="63" max="63" width="13.109375" style="162" hidden="1" customWidth="1" outlineLevel="1"/>
    <col min="64" max="64" width="7.33203125" style="162" hidden="1" customWidth="1" outlineLevel="1"/>
    <col min="65" max="66" width="13.109375" style="162" hidden="1" customWidth="1" outlineLevel="1"/>
    <col min="67" max="67" width="7.44140625" style="162" hidden="1" customWidth="1" outlineLevel="1"/>
    <col min="68" max="68" width="7.109375" style="162" hidden="1" customWidth="1" outlineLevel="1"/>
    <col min="69" max="70" width="7.44140625" style="162" hidden="1" customWidth="1" outlineLevel="1"/>
    <col min="71" max="71" width="13.109375" style="162" hidden="1" customWidth="1" outlineLevel="1"/>
    <col min="72" max="72" width="7.109375" style="162" hidden="1" customWidth="1" outlineLevel="1"/>
    <col min="73" max="73" width="7.44140625" style="162" hidden="1" customWidth="1" outlineLevel="1"/>
    <col min="74" max="74" width="7.109375" style="162" hidden="1" customWidth="1" outlineLevel="1"/>
    <col min="75" max="75" width="13.109375" style="162" hidden="1" customWidth="1" outlineLevel="1"/>
    <col min="76" max="76" width="7.33203125" style="162" hidden="1" customWidth="1" outlineLevel="1"/>
    <col min="77" max="78" width="13.109375" style="162" hidden="1" customWidth="1" outlineLevel="1"/>
    <col min="79" max="79" width="7.44140625" style="162" hidden="1" customWidth="1" outlineLevel="1"/>
    <col min="80" max="80" width="7.109375" style="162" hidden="1" customWidth="1" outlineLevel="1"/>
    <col min="81" max="81" width="7.44140625" style="162" hidden="1" customWidth="1" outlineLevel="1"/>
    <col min="82" max="83" width="13.109375" style="162" hidden="1" customWidth="1" outlineLevel="1"/>
    <col min="84" max="84" width="7.109375" style="162" hidden="1" customWidth="1" outlineLevel="1"/>
    <col min="85" max="85" width="12" style="162" hidden="1" customWidth="1" outlineLevel="1"/>
    <col min="86" max="86" width="7.109375" style="162" hidden="1" customWidth="1" outlineLevel="1"/>
    <col min="87" max="91" width="13.109375" style="162" hidden="1" customWidth="1" outlineLevel="1"/>
    <col min="92" max="92" width="7.109375" style="162" hidden="1" customWidth="1" outlineLevel="1"/>
    <col min="93" max="93" width="12" style="162" hidden="1" customWidth="1" outlineLevel="1"/>
    <col min="94" max="94" width="13.109375" style="162" hidden="1" customWidth="1" outlineLevel="1"/>
    <col min="95" max="95" width="14.109375" style="162" bestFit="1" customWidth="1" collapsed="1"/>
    <col min="96" max="96" width="13.77734375" style="162" bestFit="1" customWidth="1"/>
    <col min="97" max="97" width="13.109375" style="162" bestFit="1" customWidth="1"/>
    <col min="98" max="98" width="12.77734375" style="162" bestFit="1" customWidth="1"/>
    <col min="99" max="102" width="13.77734375" style="162" bestFit="1" customWidth="1"/>
    <col min="103" max="103" width="13.109375" style="162" bestFit="1" customWidth="1"/>
    <col min="104" max="104" width="12.77734375" style="162" bestFit="1" customWidth="1"/>
    <col min="105" max="105" width="13" style="162" bestFit="1" customWidth="1"/>
    <col min="106" max="108" width="13.77734375" style="162" bestFit="1" customWidth="1"/>
    <col min="109" max="109" width="13.109375" style="162" bestFit="1" customWidth="1"/>
    <col min="110" max="110" width="12.77734375" style="162" bestFit="1" customWidth="1"/>
    <col min="111" max="111" width="13.77734375" style="162" bestFit="1" customWidth="1"/>
    <col min="112" max="112" width="13.109375" style="162" bestFit="1" customWidth="1"/>
    <col min="113" max="114" width="13.77734375" style="162" bestFit="1" customWidth="1"/>
    <col min="115" max="117" width="12" style="162" bestFit="1" customWidth="1"/>
    <col min="118" max="118" width="13.109375" style="162" bestFit="1" customWidth="1"/>
    <col min="119" max="119" width="13.77734375" style="162" bestFit="1" customWidth="1"/>
    <col min="120" max="120" width="13.109375" style="162" bestFit="1" customWidth="1"/>
    <col min="121" max="122" width="12" style="162" bestFit="1" customWidth="1"/>
    <col min="123" max="123" width="13.77734375" style="162" bestFit="1" customWidth="1"/>
    <col min="124" max="125" width="13.109375" style="162" bestFit="1" customWidth="1"/>
    <col min="126" max="126" width="13.77734375" style="162" bestFit="1" customWidth="1"/>
    <col min="127" max="129" width="12" style="162" bestFit="1" customWidth="1"/>
    <col min="130" max="132" width="13.109375" style="162" bestFit="1" customWidth="1"/>
    <col min="133" max="134" width="12" style="162" bestFit="1" customWidth="1"/>
    <col min="135" max="138" width="13.109375" style="162" bestFit="1" customWidth="1"/>
    <col min="139" max="141" width="12" style="162" bestFit="1" customWidth="1"/>
    <col min="142" max="144" width="13.109375" style="162" bestFit="1" customWidth="1"/>
    <col min="145" max="146" width="12" style="162" bestFit="1" customWidth="1"/>
    <col min="147" max="150" width="13.109375" style="162" bestFit="1" customWidth="1"/>
    <col min="151" max="153" width="12" style="162" bestFit="1" customWidth="1"/>
    <col min="154" max="156" width="13.109375" style="162" bestFit="1" customWidth="1"/>
    <col min="157" max="158" width="12" style="162" bestFit="1" customWidth="1"/>
    <col min="159" max="162" width="13.109375" style="162" bestFit="1" customWidth="1"/>
    <col min="163" max="165" width="12" style="162" bestFit="1" customWidth="1"/>
    <col min="166" max="168" width="13.109375" style="162" bestFit="1" customWidth="1"/>
    <col min="169" max="170" width="12" style="162" bestFit="1" customWidth="1"/>
    <col min="171" max="174" width="13.109375" style="162" bestFit="1" customWidth="1"/>
    <col min="175" max="177" width="12" style="162" bestFit="1" customWidth="1"/>
    <col min="178" max="180" width="13.109375" style="162" bestFit="1" customWidth="1"/>
    <col min="181" max="182" width="12" style="162" bestFit="1" customWidth="1"/>
    <col min="183" max="186" width="13.109375" style="162" bestFit="1" customWidth="1"/>
    <col min="187" max="189" width="12" style="162" bestFit="1" customWidth="1"/>
    <col min="190" max="192" width="13.109375" style="162" bestFit="1" customWidth="1"/>
    <col min="193" max="194" width="12" style="162" bestFit="1" customWidth="1"/>
    <col min="195" max="198" width="13.109375" style="162" bestFit="1" customWidth="1"/>
    <col min="199" max="201" width="12" style="162" bestFit="1" customWidth="1"/>
    <col min="202" max="204" width="13.109375" style="162" bestFit="1" customWidth="1"/>
    <col min="205" max="206" width="12" style="162" bestFit="1" customWidth="1"/>
    <col min="207" max="210" width="13.109375" style="162" bestFit="1" customWidth="1"/>
    <col min="211" max="213" width="12" style="162" bestFit="1" customWidth="1"/>
    <col min="214" max="216" width="13.109375" style="162" bestFit="1" customWidth="1"/>
    <col min="217" max="218" width="12" style="162" bestFit="1" customWidth="1"/>
    <col min="219" max="222" width="13.109375" style="162" bestFit="1" customWidth="1"/>
    <col min="223" max="225" width="12" style="162" bestFit="1" customWidth="1"/>
    <col min="226" max="228" width="13.109375" style="162" bestFit="1" customWidth="1"/>
    <col min="229" max="230" width="12" style="162" bestFit="1" customWidth="1"/>
    <col min="231" max="234" width="13.109375" style="162" bestFit="1" customWidth="1"/>
    <col min="235" max="237" width="12" style="162" bestFit="1" customWidth="1"/>
    <col min="238" max="238" width="13.109375" style="162" bestFit="1" customWidth="1"/>
    <col min="239" max="240" width="14.109375" style="162" bestFit="1" customWidth="1"/>
    <col min="241" max="242" width="12" style="162" bestFit="1" customWidth="1"/>
    <col min="243" max="245" width="13.109375" style="162" bestFit="1" customWidth="1"/>
    <col min="246" max="246" width="14.109375" style="162" bestFit="1" customWidth="1"/>
    <col min="247" max="249" width="12" style="162" bestFit="1" customWidth="1"/>
    <col min="250" max="250" width="13.109375" style="162" bestFit="1" customWidth="1"/>
    <col min="251" max="252" width="14.109375" style="162" bestFit="1" customWidth="1"/>
    <col min="253" max="254" width="12" style="162" bestFit="1" customWidth="1"/>
    <col min="255" max="257" width="13.109375" style="162" bestFit="1" customWidth="1"/>
    <col min="258" max="258" width="14.109375" style="162" bestFit="1" customWidth="1"/>
    <col min="259" max="261" width="12" style="162" bestFit="1" customWidth="1"/>
    <col min="262" max="262" width="13.109375" style="162" bestFit="1" customWidth="1"/>
    <col min="263" max="264" width="14.109375" style="162" bestFit="1" customWidth="1"/>
    <col min="265" max="266" width="12" style="162" bestFit="1" customWidth="1"/>
    <col min="267" max="269" width="13.109375" style="162" bestFit="1" customWidth="1"/>
    <col min="270" max="270" width="14.109375" style="162" bestFit="1" customWidth="1"/>
    <col min="271" max="273" width="12" style="162" bestFit="1" customWidth="1"/>
    <col min="274" max="274" width="13.109375" style="162" bestFit="1" customWidth="1"/>
    <col min="275" max="276" width="14.109375" style="162" bestFit="1" customWidth="1"/>
    <col min="277" max="278" width="12" style="162" bestFit="1" customWidth="1"/>
    <col min="279" max="281" width="13.109375" style="162" bestFit="1" customWidth="1"/>
    <col min="282" max="282" width="14.109375" style="162" bestFit="1" customWidth="1"/>
    <col min="283" max="285" width="12" style="162" bestFit="1" customWidth="1"/>
    <col min="286" max="286" width="13.109375" style="162" bestFit="1" customWidth="1"/>
    <col min="287" max="288" width="14.109375" style="162" bestFit="1" customWidth="1"/>
    <col min="289" max="290" width="12" style="162" bestFit="1" customWidth="1"/>
    <col min="291" max="293" width="13.109375" style="162" bestFit="1" customWidth="1"/>
    <col min="294" max="294" width="14.109375" style="162" bestFit="1" customWidth="1"/>
    <col min="295" max="298" width="12" style="162" bestFit="1" customWidth="1"/>
    <col min="299" max="300" width="14.109375" style="162" bestFit="1" customWidth="1"/>
    <col min="301" max="302" width="12" style="162" bestFit="1" customWidth="1"/>
    <col min="303" max="305" width="13.109375" style="162" bestFit="1" customWidth="1"/>
    <col min="306" max="306" width="14.109375" style="162" bestFit="1" customWidth="1"/>
    <col min="307" max="310" width="12" style="162" bestFit="1" customWidth="1"/>
    <col min="311" max="312" width="14.109375" style="162" bestFit="1" customWidth="1"/>
    <col min="313" max="314" width="12" style="162" bestFit="1" customWidth="1"/>
    <col min="315" max="317" width="13.109375" style="162" bestFit="1" customWidth="1"/>
    <col min="318" max="318" width="14.109375" style="162" bestFit="1" customWidth="1"/>
    <col min="319" max="322" width="12" style="162" bestFit="1" customWidth="1"/>
    <col min="323" max="324" width="14.109375" style="162" bestFit="1" customWidth="1"/>
    <col min="325" max="326" width="12" style="162" bestFit="1" customWidth="1"/>
    <col min="327" max="329" width="13.109375" style="162" bestFit="1" customWidth="1"/>
    <col min="330" max="330" width="14.109375" style="162" bestFit="1" customWidth="1"/>
    <col min="331" max="334" width="12" style="162" bestFit="1" customWidth="1"/>
    <col min="335" max="336" width="14.109375" style="162" bestFit="1" customWidth="1"/>
    <col min="337" max="338" width="12" style="162" bestFit="1" customWidth="1"/>
    <col min="339" max="341" width="13.109375" style="162" bestFit="1" customWidth="1"/>
    <col min="342" max="342" width="14.109375" style="162" bestFit="1" customWidth="1"/>
    <col min="343" max="346" width="12" style="162" bestFit="1" customWidth="1"/>
    <col min="347" max="348" width="14.109375" style="162" bestFit="1" customWidth="1"/>
    <col min="349" max="350" width="12" style="162" bestFit="1" customWidth="1"/>
    <col min="351" max="353" width="13.109375" style="162" bestFit="1" customWidth="1"/>
    <col min="354" max="354" width="14.109375" style="162" bestFit="1" customWidth="1"/>
    <col min="355" max="358" width="12" style="162" bestFit="1" customWidth="1"/>
    <col min="359" max="360" width="14.109375" style="162" bestFit="1" customWidth="1"/>
    <col min="361" max="362" width="12" style="162" bestFit="1" customWidth="1"/>
    <col min="363" max="365" width="13.109375" style="162" bestFit="1" customWidth="1"/>
    <col min="366" max="366" width="14.109375" style="162" customWidth="1"/>
    <col min="367" max="370" width="12" style="162" bestFit="1" customWidth="1"/>
    <col min="371" max="372" width="14.109375" style="162" bestFit="1" customWidth="1"/>
    <col min="373" max="374" width="12" style="162" bestFit="1" customWidth="1"/>
    <col min="375" max="377" width="13.109375" style="162" bestFit="1" customWidth="1"/>
    <col min="378" max="378" width="14.109375" style="162" bestFit="1" customWidth="1"/>
    <col min="379" max="382" width="12" style="162" bestFit="1" customWidth="1"/>
    <col min="383" max="384" width="14.109375" style="162" bestFit="1" customWidth="1"/>
    <col min="385" max="386" width="12" style="162" bestFit="1" customWidth="1"/>
    <col min="387" max="389" width="13.109375" style="162" bestFit="1" customWidth="1"/>
    <col min="390" max="390" width="13" style="162" bestFit="1" customWidth="1"/>
    <col min="391" max="394" width="12" style="162" bestFit="1" customWidth="1"/>
    <col min="395" max="395" width="14.109375" style="162" bestFit="1" customWidth="1"/>
    <col min="396" max="396" width="13.109375" style="162" bestFit="1" customWidth="1"/>
    <col min="397" max="398" width="12" style="162" bestFit="1" customWidth="1"/>
    <col min="399" max="401" width="13.109375" style="162" bestFit="1" customWidth="1"/>
    <col min="402" max="406" width="12" style="162" bestFit="1" customWidth="1"/>
    <col min="407" max="408" width="13.109375" style="162" bestFit="1" customWidth="1"/>
    <col min="409" max="410" width="12" style="162" bestFit="1" customWidth="1"/>
    <col min="411" max="413" width="13.109375" style="162" bestFit="1" customWidth="1"/>
    <col min="414" max="419" width="12" style="162" bestFit="1" customWidth="1"/>
    <col min="420" max="420" width="13.109375" style="162" bestFit="1" customWidth="1"/>
    <col min="421" max="422" width="12" style="162" bestFit="1" customWidth="1"/>
    <col min="423" max="424" width="13.109375" style="162" bestFit="1" customWidth="1"/>
    <col min="425" max="431" width="12" style="162" bestFit="1" customWidth="1"/>
    <col min="432" max="432" width="13.109375" style="162" bestFit="1" customWidth="1"/>
    <col min="433" max="434" width="12" style="162" bestFit="1" customWidth="1"/>
    <col min="435" max="436" width="13.109375" style="162" bestFit="1" customWidth="1"/>
    <col min="437" max="437" width="6.6640625" style="162" bestFit="1" customWidth="1"/>
    <col min="438" max="439" width="7.44140625" style="162" bestFit="1" customWidth="1"/>
    <col min="440" max="440" width="7.109375" style="162" bestFit="1" customWidth="1"/>
    <col min="441" max="442" width="7.44140625" style="162" bestFit="1" customWidth="1"/>
    <col min="443" max="443" width="7.33203125" style="162" bestFit="1" customWidth="1"/>
    <col min="444" max="444" width="13.109375" style="162" bestFit="1" customWidth="1"/>
    <col min="445" max="445" width="7.44140625" style="162" bestFit="1" customWidth="1"/>
    <col min="446" max="446" width="7.109375" style="162" bestFit="1" customWidth="1"/>
    <col min="447" max="447" width="14.77734375" style="162" bestFit="1" customWidth="1"/>
    <col min="448" max="16384" width="9.33203125" style="162"/>
  </cols>
  <sheetData>
    <row r="3" spans="1:447" x14ac:dyDescent="0.3">
      <c r="A3" s="162" t="s">
        <v>93</v>
      </c>
    </row>
    <row r="4" spans="1:447" x14ac:dyDescent="0.3">
      <c r="A4" s="215" t="s">
        <v>94</v>
      </c>
    </row>
    <row r="7" spans="1:447" s="153" customFormat="1" ht="34.5" customHeight="1" thickBot="1" x14ac:dyDescent="0.35">
      <c r="A7" s="147" t="s">
        <v>95</v>
      </c>
      <c r="B7" s="147" t="s">
        <v>96</v>
      </c>
      <c r="C7" s="210" t="s">
        <v>97</v>
      </c>
      <c r="D7" s="147" t="s">
        <v>98</v>
      </c>
      <c r="E7" s="147" t="s">
        <v>99</v>
      </c>
      <c r="F7" s="147" t="s">
        <v>100</v>
      </c>
      <c r="G7" s="147" t="s">
        <v>101</v>
      </c>
      <c r="H7" s="216" t="s">
        <v>102</v>
      </c>
      <c r="I7" s="217" t="s">
        <v>103</v>
      </c>
      <c r="J7" s="152" t="s">
        <v>104</v>
      </c>
      <c r="K7" s="148">
        <v>42370</v>
      </c>
      <c r="L7" s="148">
        <v>42401</v>
      </c>
      <c r="M7" s="148">
        <v>42430</v>
      </c>
      <c r="N7" s="148">
        <v>42461</v>
      </c>
      <c r="O7" s="148">
        <v>42491</v>
      </c>
      <c r="P7" s="148">
        <v>42522</v>
      </c>
      <c r="Q7" s="148">
        <v>42552</v>
      </c>
      <c r="R7" s="148">
        <v>42583</v>
      </c>
      <c r="S7" s="148">
        <v>42614</v>
      </c>
      <c r="T7" s="148">
        <v>42644</v>
      </c>
      <c r="U7" s="148">
        <v>42675</v>
      </c>
      <c r="V7" s="148">
        <v>42705</v>
      </c>
      <c r="W7" s="148">
        <v>42736</v>
      </c>
      <c r="X7" s="148">
        <v>42767</v>
      </c>
      <c r="Y7" s="148">
        <v>42795</v>
      </c>
      <c r="Z7" s="148">
        <v>42826</v>
      </c>
      <c r="AA7" s="148">
        <v>42856</v>
      </c>
      <c r="AB7" s="148">
        <v>42887</v>
      </c>
      <c r="AC7" s="148">
        <v>42917</v>
      </c>
      <c r="AD7" s="148">
        <v>42948</v>
      </c>
      <c r="AE7" s="148">
        <v>42979</v>
      </c>
      <c r="AF7" s="148">
        <v>43009</v>
      </c>
      <c r="AG7" s="148">
        <v>43040</v>
      </c>
      <c r="AH7" s="148">
        <v>43070</v>
      </c>
      <c r="AI7" s="148">
        <v>43101</v>
      </c>
      <c r="AJ7" s="148">
        <v>43132</v>
      </c>
      <c r="AK7" s="148">
        <v>43160</v>
      </c>
      <c r="AL7" s="148">
        <v>43191</v>
      </c>
      <c r="AM7" s="148">
        <v>43221</v>
      </c>
      <c r="AN7" s="148">
        <v>43252</v>
      </c>
      <c r="AO7" s="148">
        <v>43282</v>
      </c>
      <c r="AP7" s="148">
        <v>43313</v>
      </c>
      <c r="AQ7" s="148">
        <v>43344</v>
      </c>
      <c r="AR7" s="148">
        <v>43374</v>
      </c>
      <c r="AS7" s="148">
        <v>43405</v>
      </c>
      <c r="AT7" s="148">
        <v>43435</v>
      </c>
      <c r="AU7" s="148">
        <v>43466</v>
      </c>
      <c r="AV7" s="148">
        <v>43497</v>
      </c>
      <c r="AW7" s="148">
        <v>43525</v>
      </c>
      <c r="AX7" s="148">
        <v>43556</v>
      </c>
      <c r="AY7" s="148">
        <v>43586</v>
      </c>
      <c r="AZ7" s="148">
        <v>43617</v>
      </c>
      <c r="BA7" s="148">
        <v>43647</v>
      </c>
      <c r="BB7" s="148">
        <v>43678</v>
      </c>
      <c r="BC7" s="148">
        <v>43709</v>
      </c>
      <c r="BD7" s="148">
        <v>43739</v>
      </c>
      <c r="BE7" s="148">
        <v>43770</v>
      </c>
      <c r="BF7" s="148">
        <v>43800</v>
      </c>
      <c r="BG7" s="148">
        <v>43831</v>
      </c>
      <c r="BH7" s="148">
        <v>43862</v>
      </c>
      <c r="BI7" s="148">
        <v>43891</v>
      </c>
      <c r="BJ7" s="148">
        <v>43922</v>
      </c>
      <c r="BK7" s="148">
        <v>43952</v>
      </c>
      <c r="BL7" s="148">
        <v>43983</v>
      </c>
      <c r="BM7" s="148">
        <v>44013</v>
      </c>
      <c r="BN7" s="148">
        <v>44044</v>
      </c>
      <c r="BO7" s="148">
        <v>44075</v>
      </c>
      <c r="BP7" s="148">
        <v>44105</v>
      </c>
      <c r="BQ7" s="148">
        <v>44136</v>
      </c>
      <c r="BR7" s="148">
        <v>44166</v>
      </c>
      <c r="BS7" s="148">
        <v>44197</v>
      </c>
      <c r="BT7" s="148">
        <v>44228</v>
      </c>
      <c r="BU7" s="148">
        <v>44256</v>
      </c>
      <c r="BV7" s="148">
        <v>44287</v>
      </c>
      <c r="BW7" s="148">
        <v>44317</v>
      </c>
      <c r="BX7" s="148">
        <v>44348</v>
      </c>
      <c r="BY7" s="148">
        <v>44378</v>
      </c>
      <c r="BZ7" s="148">
        <v>44409</v>
      </c>
      <c r="CA7" s="148">
        <v>44440</v>
      </c>
      <c r="CB7" s="148">
        <v>44470</v>
      </c>
      <c r="CC7" s="148">
        <v>44501</v>
      </c>
      <c r="CD7" s="148">
        <v>44531</v>
      </c>
      <c r="CE7" s="148">
        <v>44562</v>
      </c>
      <c r="CF7" s="148">
        <v>44593</v>
      </c>
      <c r="CG7" s="148">
        <v>44621</v>
      </c>
      <c r="CH7" s="148">
        <v>44652</v>
      </c>
      <c r="CI7" s="148">
        <v>44682</v>
      </c>
      <c r="CJ7" s="148">
        <v>44713</v>
      </c>
      <c r="CK7" s="148">
        <v>44743</v>
      </c>
      <c r="CL7" s="148">
        <v>44774</v>
      </c>
      <c r="CM7" s="148">
        <v>44805</v>
      </c>
      <c r="CN7" s="148">
        <v>44835</v>
      </c>
      <c r="CO7" s="148">
        <v>44866</v>
      </c>
      <c r="CP7" s="148">
        <v>44896</v>
      </c>
      <c r="CQ7" s="148">
        <v>44927</v>
      </c>
      <c r="CR7" s="148">
        <v>44958</v>
      </c>
      <c r="CS7" s="148">
        <v>44986</v>
      </c>
      <c r="CT7" s="148">
        <v>45017</v>
      </c>
      <c r="CU7" s="148">
        <v>45047</v>
      </c>
      <c r="CV7" s="148">
        <v>45078</v>
      </c>
      <c r="CW7" s="148">
        <v>45108</v>
      </c>
      <c r="CX7" s="148">
        <v>45139</v>
      </c>
      <c r="CY7" s="148">
        <v>45170</v>
      </c>
      <c r="CZ7" s="148">
        <v>45200</v>
      </c>
      <c r="DA7" s="148">
        <v>45231</v>
      </c>
      <c r="DB7" s="148">
        <v>45261</v>
      </c>
      <c r="DC7" s="148">
        <v>45292</v>
      </c>
      <c r="DD7" s="148">
        <v>45323</v>
      </c>
      <c r="DE7" s="148">
        <v>45352</v>
      </c>
      <c r="DF7" s="148">
        <v>45383</v>
      </c>
      <c r="DG7" s="148">
        <v>45413</v>
      </c>
      <c r="DH7" s="148">
        <v>45444</v>
      </c>
      <c r="DI7" s="148">
        <v>45474</v>
      </c>
      <c r="DJ7" s="148">
        <v>45505</v>
      </c>
      <c r="DK7" s="148">
        <v>45536</v>
      </c>
      <c r="DL7" s="148">
        <v>45566</v>
      </c>
      <c r="DM7" s="148">
        <v>45597</v>
      </c>
      <c r="DN7" s="148">
        <v>45627</v>
      </c>
      <c r="DO7" s="148">
        <v>45658</v>
      </c>
      <c r="DP7" s="148">
        <v>45689</v>
      </c>
      <c r="DQ7" s="148">
        <v>45717</v>
      </c>
      <c r="DR7" s="148">
        <v>45748</v>
      </c>
      <c r="DS7" s="148">
        <v>45778</v>
      </c>
      <c r="DT7" s="148">
        <v>45809</v>
      </c>
      <c r="DU7" s="148">
        <v>45839</v>
      </c>
      <c r="DV7" s="148">
        <v>45870</v>
      </c>
      <c r="DW7" s="148">
        <v>45901</v>
      </c>
      <c r="DX7" s="148">
        <v>45931</v>
      </c>
      <c r="DY7" s="148">
        <v>45962</v>
      </c>
      <c r="DZ7" s="148">
        <v>45992</v>
      </c>
      <c r="EA7" s="148">
        <v>46023</v>
      </c>
      <c r="EB7" s="148">
        <v>46054</v>
      </c>
      <c r="EC7" s="148">
        <v>46082</v>
      </c>
      <c r="ED7" s="148">
        <v>46113</v>
      </c>
      <c r="EE7" s="148">
        <v>46143</v>
      </c>
      <c r="EF7" s="148">
        <v>46174</v>
      </c>
      <c r="EG7" s="148">
        <v>46204</v>
      </c>
      <c r="EH7" s="148">
        <v>46235</v>
      </c>
      <c r="EI7" s="148">
        <v>46266</v>
      </c>
      <c r="EJ7" s="148">
        <v>46296</v>
      </c>
      <c r="EK7" s="148">
        <v>46327</v>
      </c>
      <c r="EL7" s="148">
        <v>46357</v>
      </c>
      <c r="EM7" s="148">
        <v>46388</v>
      </c>
      <c r="EN7" s="148">
        <v>46419</v>
      </c>
      <c r="EO7" s="148">
        <v>46447</v>
      </c>
      <c r="EP7" s="148">
        <v>46478</v>
      </c>
      <c r="EQ7" s="148">
        <v>46508</v>
      </c>
      <c r="ER7" s="148">
        <v>46539</v>
      </c>
      <c r="ES7" s="148">
        <v>46569</v>
      </c>
      <c r="ET7" s="148">
        <v>46600</v>
      </c>
      <c r="EU7" s="148">
        <v>46631</v>
      </c>
      <c r="EV7" s="148">
        <v>46661</v>
      </c>
      <c r="EW7" s="148">
        <v>46692</v>
      </c>
      <c r="EX7" s="148">
        <v>46722</v>
      </c>
      <c r="EY7" s="148">
        <v>46753</v>
      </c>
      <c r="EZ7" s="148">
        <v>46784</v>
      </c>
      <c r="FA7" s="148">
        <v>46813</v>
      </c>
      <c r="FB7" s="148">
        <v>46844</v>
      </c>
      <c r="FC7" s="148">
        <v>46874</v>
      </c>
      <c r="FD7" s="148">
        <v>46905</v>
      </c>
      <c r="FE7" s="148">
        <v>46935</v>
      </c>
      <c r="FF7" s="148">
        <v>46966</v>
      </c>
      <c r="FG7" s="148">
        <v>46997</v>
      </c>
      <c r="FH7" s="148">
        <v>47027</v>
      </c>
      <c r="FI7" s="148">
        <v>47058</v>
      </c>
      <c r="FJ7" s="148">
        <v>47088</v>
      </c>
      <c r="FK7" s="148">
        <v>47119</v>
      </c>
      <c r="FL7" s="148">
        <v>47150</v>
      </c>
      <c r="FM7" s="148">
        <v>47178</v>
      </c>
      <c r="FN7" s="148">
        <v>47209</v>
      </c>
      <c r="FO7" s="148">
        <v>47239</v>
      </c>
      <c r="FP7" s="148">
        <v>47270</v>
      </c>
      <c r="FQ7" s="148">
        <v>47300</v>
      </c>
      <c r="FR7" s="148">
        <v>47331</v>
      </c>
      <c r="FS7" s="148">
        <v>47362</v>
      </c>
      <c r="FT7" s="148">
        <v>47392</v>
      </c>
      <c r="FU7" s="148">
        <v>47423</v>
      </c>
      <c r="FV7" s="148">
        <v>47453</v>
      </c>
      <c r="FW7" s="148">
        <v>47484</v>
      </c>
      <c r="FX7" s="148">
        <v>47515</v>
      </c>
      <c r="FY7" s="148">
        <v>47543</v>
      </c>
      <c r="FZ7" s="148">
        <v>47574</v>
      </c>
      <c r="GA7" s="148">
        <v>47604</v>
      </c>
      <c r="GB7" s="148">
        <v>47635</v>
      </c>
      <c r="GC7" s="148">
        <v>47665</v>
      </c>
      <c r="GD7" s="148">
        <v>47696</v>
      </c>
      <c r="GE7" s="148">
        <v>47727</v>
      </c>
      <c r="GF7" s="148">
        <v>47757</v>
      </c>
      <c r="GG7" s="148">
        <v>47788</v>
      </c>
      <c r="GH7" s="148">
        <v>47818</v>
      </c>
      <c r="GI7" s="148">
        <v>47849</v>
      </c>
      <c r="GJ7" s="148">
        <v>47880</v>
      </c>
      <c r="GK7" s="148">
        <v>47908</v>
      </c>
      <c r="GL7" s="148">
        <v>47939</v>
      </c>
      <c r="GM7" s="148">
        <v>47969</v>
      </c>
      <c r="GN7" s="148">
        <v>48000</v>
      </c>
      <c r="GO7" s="148">
        <v>48030</v>
      </c>
      <c r="GP7" s="148">
        <v>48061</v>
      </c>
      <c r="GQ7" s="148">
        <v>48092</v>
      </c>
      <c r="GR7" s="148">
        <v>48122</v>
      </c>
      <c r="GS7" s="148">
        <v>48153</v>
      </c>
      <c r="GT7" s="148">
        <v>48183</v>
      </c>
      <c r="GU7" s="148">
        <v>48214</v>
      </c>
      <c r="GV7" s="148">
        <v>48245</v>
      </c>
      <c r="GW7" s="148">
        <v>48274</v>
      </c>
      <c r="GX7" s="148">
        <v>48305</v>
      </c>
      <c r="GY7" s="148">
        <v>48335</v>
      </c>
      <c r="GZ7" s="148">
        <v>48366</v>
      </c>
      <c r="HA7" s="148">
        <v>48396</v>
      </c>
      <c r="HB7" s="148">
        <v>48427</v>
      </c>
      <c r="HC7" s="148">
        <v>48458</v>
      </c>
      <c r="HD7" s="148">
        <v>48488</v>
      </c>
      <c r="HE7" s="148">
        <v>48519</v>
      </c>
      <c r="HF7" s="148">
        <v>48549</v>
      </c>
      <c r="HG7" s="148">
        <v>48580</v>
      </c>
      <c r="HH7" s="148">
        <v>48611</v>
      </c>
      <c r="HI7" s="148">
        <v>48639</v>
      </c>
      <c r="HJ7" s="148">
        <v>48670</v>
      </c>
      <c r="HK7" s="148">
        <v>48700</v>
      </c>
      <c r="HL7" s="148">
        <v>48731</v>
      </c>
      <c r="HM7" s="148">
        <v>48761</v>
      </c>
      <c r="HN7" s="148">
        <v>48792</v>
      </c>
      <c r="HO7" s="148">
        <v>48823</v>
      </c>
      <c r="HP7" s="148">
        <v>48853</v>
      </c>
      <c r="HQ7" s="148">
        <v>48884</v>
      </c>
      <c r="HR7" s="148">
        <v>48914</v>
      </c>
      <c r="HS7" s="148">
        <v>48945</v>
      </c>
      <c r="HT7" s="148">
        <v>48976</v>
      </c>
      <c r="HU7" s="148">
        <v>49004</v>
      </c>
      <c r="HV7" s="148">
        <v>49035</v>
      </c>
      <c r="HW7" s="148">
        <v>49065</v>
      </c>
      <c r="HX7" s="148">
        <v>49096</v>
      </c>
      <c r="HY7" s="148">
        <v>49126</v>
      </c>
      <c r="HZ7" s="148">
        <v>49157</v>
      </c>
      <c r="IA7" s="148">
        <v>49188</v>
      </c>
      <c r="IB7" s="148">
        <v>49218</v>
      </c>
      <c r="IC7" s="148">
        <v>49249</v>
      </c>
      <c r="ID7" s="148">
        <v>49279</v>
      </c>
      <c r="IE7" s="149">
        <v>49310</v>
      </c>
      <c r="IF7" s="150">
        <v>49341</v>
      </c>
      <c r="IG7" s="150">
        <v>49369</v>
      </c>
      <c r="IH7" s="150">
        <v>49400</v>
      </c>
      <c r="II7" s="150">
        <v>49430</v>
      </c>
      <c r="IJ7" s="150">
        <v>49461</v>
      </c>
      <c r="IK7" s="150">
        <v>49491</v>
      </c>
      <c r="IL7" s="150">
        <v>49522</v>
      </c>
      <c r="IM7" s="150">
        <v>49553</v>
      </c>
      <c r="IN7" s="150">
        <v>49583</v>
      </c>
      <c r="IO7" s="150">
        <v>49614</v>
      </c>
      <c r="IP7" s="150">
        <v>49644</v>
      </c>
      <c r="IQ7" s="150">
        <v>49675</v>
      </c>
      <c r="IR7" s="150">
        <v>49706</v>
      </c>
      <c r="IS7" s="150">
        <v>49735</v>
      </c>
      <c r="IT7" s="150">
        <v>49766</v>
      </c>
      <c r="IU7" s="150">
        <v>49796</v>
      </c>
      <c r="IV7" s="150">
        <v>49827</v>
      </c>
      <c r="IW7" s="150">
        <v>49857</v>
      </c>
      <c r="IX7" s="150">
        <v>49888</v>
      </c>
      <c r="IY7" s="150">
        <v>49919</v>
      </c>
      <c r="IZ7" s="150">
        <v>49949</v>
      </c>
      <c r="JA7" s="150">
        <v>49980</v>
      </c>
      <c r="JB7" s="150">
        <v>50010</v>
      </c>
      <c r="JC7" s="150">
        <v>50041</v>
      </c>
      <c r="JD7" s="150">
        <v>50072</v>
      </c>
      <c r="JE7" s="150">
        <v>50100</v>
      </c>
      <c r="JF7" s="150">
        <v>50131</v>
      </c>
      <c r="JG7" s="150">
        <v>50161</v>
      </c>
      <c r="JH7" s="150">
        <v>50192</v>
      </c>
      <c r="JI7" s="150">
        <v>50222</v>
      </c>
      <c r="JJ7" s="150">
        <v>50253</v>
      </c>
      <c r="JK7" s="150">
        <v>50284</v>
      </c>
      <c r="JL7" s="150">
        <v>50314</v>
      </c>
      <c r="JM7" s="150">
        <v>50345</v>
      </c>
      <c r="JN7" s="150">
        <v>50375</v>
      </c>
      <c r="JO7" s="150">
        <v>50406</v>
      </c>
      <c r="JP7" s="150">
        <v>50437</v>
      </c>
      <c r="JQ7" s="150">
        <v>50465</v>
      </c>
      <c r="JR7" s="150">
        <v>50496</v>
      </c>
      <c r="JS7" s="150">
        <v>50526</v>
      </c>
      <c r="JT7" s="150">
        <v>50557</v>
      </c>
      <c r="JU7" s="150">
        <v>50587</v>
      </c>
      <c r="JV7" s="150">
        <v>50618</v>
      </c>
      <c r="JW7" s="150">
        <v>50649</v>
      </c>
      <c r="JX7" s="150">
        <v>50679</v>
      </c>
      <c r="JY7" s="150">
        <v>50710</v>
      </c>
      <c r="JZ7" s="150">
        <v>50740</v>
      </c>
      <c r="KA7" s="150">
        <v>50771</v>
      </c>
      <c r="KB7" s="150">
        <v>50802</v>
      </c>
      <c r="KC7" s="150">
        <v>50830</v>
      </c>
      <c r="KD7" s="150">
        <v>50861</v>
      </c>
      <c r="KE7" s="150">
        <v>50891</v>
      </c>
      <c r="KF7" s="150">
        <v>50922</v>
      </c>
      <c r="KG7" s="150">
        <v>50952</v>
      </c>
      <c r="KH7" s="150">
        <v>50983</v>
      </c>
      <c r="KI7" s="150">
        <v>51014</v>
      </c>
      <c r="KJ7" s="150">
        <v>51044</v>
      </c>
      <c r="KK7" s="150">
        <v>51075</v>
      </c>
      <c r="KL7" s="150">
        <v>51105</v>
      </c>
      <c r="KM7" s="150">
        <v>51136</v>
      </c>
      <c r="KN7" s="150">
        <v>51167</v>
      </c>
      <c r="KO7" s="150">
        <v>51196</v>
      </c>
      <c r="KP7" s="150">
        <v>51227</v>
      </c>
      <c r="KQ7" s="150">
        <v>51257</v>
      </c>
      <c r="KR7" s="150">
        <v>51288</v>
      </c>
      <c r="KS7" s="150">
        <v>51318</v>
      </c>
      <c r="KT7" s="150">
        <v>51349</v>
      </c>
      <c r="KU7" s="150">
        <v>51380</v>
      </c>
      <c r="KV7" s="150">
        <v>51410</v>
      </c>
      <c r="KW7" s="150">
        <v>51441</v>
      </c>
      <c r="KX7" s="150">
        <v>51471</v>
      </c>
      <c r="KY7" s="150">
        <v>51502</v>
      </c>
      <c r="KZ7" s="150">
        <v>51533</v>
      </c>
      <c r="LA7" s="150">
        <v>51561</v>
      </c>
      <c r="LB7" s="150">
        <v>51592</v>
      </c>
      <c r="LC7" s="150">
        <v>51622</v>
      </c>
      <c r="LD7" s="150">
        <v>51653</v>
      </c>
      <c r="LE7" s="150">
        <v>51683</v>
      </c>
      <c r="LF7" s="150">
        <v>51714</v>
      </c>
      <c r="LG7" s="150">
        <v>51745</v>
      </c>
      <c r="LH7" s="150">
        <v>51775</v>
      </c>
      <c r="LI7" s="150">
        <v>51806</v>
      </c>
      <c r="LJ7" s="150">
        <v>51836</v>
      </c>
      <c r="LK7" s="150">
        <v>51867</v>
      </c>
      <c r="LL7" s="150">
        <v>51898</v>
      </c>
      <c r="LM7" s="150">
        <v>51926</v>
      </c>
      <c r="LN7" s="150">
        <v>51957</v>
      </c>
      <c r="LO7" s="150">
        <v>51987</v>
      </c>
      <c r="LP7" s="150">
        <v>52018</v>
      </c>
      <c r="LQ7" s="150">
        <v>52048</v>
      </c>
      <c r="LR7" s="150">
        <v>52079</v>
      </c>
      <c r="LS7" s="150">
        <v>52110</v>
      </c>
      <c r="LT7" s="150">
        <v>52140</v>
      </c>
      <c r="LU7" s="150">
        <v>52171</v>
      </c>
      <c r="LV7" s="150">
        <v>52201</v>
      </c>
      <c r="LW7" s="150">
        <v>52232</v>
      </c>
      <c r="LX7" s="150">
        <v>52263</v>
      </c>
      <c r="LY7" s="150">
        <v>52291</v>
      </c>
      <c r="LZ7" s="150">
        <v>52322</v>
      </c>
      <c r="MA7" s="150">
        <v>52352</v>
      </c>
      <c r="MB7" s="150">
        <v>52383</v>
      </c>
      <c r="MC7" s="150">
        <v>52413</v>
      </c>
      <c r="MD7" s="150">
        <v>52444</v>
      </c>
      <c r="ME7" s="150">
        <v>52475</v>
      </c>
      <c r="MF7" s="150">
        <v>52505</v>
      </c>
      <c r="MG7" s="150">
        <v>52536</v>
      </c>
      <c r="MH7" s="150">
        <v>52566</v>
      </c>
      <c r="MI7" s="150">
        <v>52597</v>
      </c>
      <c r="MJ7" s="150">
        <v>52628</v>
      </c>
      <c r="MK7" s="150">
        <v>52657</v>
      </c>
      <c r="ML7" s="150">
        <v>52688</v>
      </c>
      <c r="MM7" s="150">
        <v>52718</v>
      </c>
      <c r="MN7" s="150">
        <v>52749</v>
      </c>
      <c r="MO7" s="150">
        <v>52779</v>
      </c>
      <c r="MP7" s="150">
        <v>52810</v>
      </c>
      <c r="MQ7" s="150">
        <v>52841</v>
      </c>
      <c r="MR7" s="150">
        <v>52871</v>
      </c>
      <c r="MS7" s="150">
        <v>52902</v>
      </c>
      <c r="MT7" s="150">
        <v>52932</v>
      </c>
      <c r="MU7" s="150">
        <v>52963</v>
      </c>
      <c r="MV7" s="150">
        <v>52994</v>
      </c>
      <c r="MW7" s="150">
        <v>53022</v>
      </c>
      <c r="MX7" s="150">
        <v>53053</v>
      </c>
      <c r="MY7" s="150">
        <v>53083</v>
      </c>
      <c r="MZ7" s="150">
        <v>53114</v>
      </c>
      <c r="NA7" s="150">
        <v>53144</v>
      </c>
      <c r="NB7" s="150">
        <v>53175</v>
      </c>
      <c r="NC7" s="150">
        <v>53206</v>
      </c>
      <c r="ND7" s="150">
        <v>53236</v>
      </c>
      <c r="NE7" s="150">
        <v>53267</v>
      </c>
      <c r="NF7" s="150">
        <v>53297</v>
      </c>
      <c r="NG7" s="150">
        <v>53328</v>
      </c>
      <c r="NH7" s="150">
        <v>53359</v>
      </c>
      <c r="NI7" s="150">
        <v>53387</v>
      </c>
      <c r="NJ7" s="150">
        <v>53418</v>
      </c>
      <c r="NK7" s="150">
        <v>53448</v>
      </c>
      <c r="NL7" s="150">
        <v>53479</v>
      </c>
      <c r="NM7" s="150">
        <v>53509</v>
      </c>
      <c r="NN7" s="150">
        <v>53540</v>
      </c>
      <c r="NO7" s="150">
        <v>53571</v>
      </c>
      <c r="NP7" s="150">
        <v>53601</v>
      </c>
      <c r="NQ7" s="150">
        <v>53632</v>
      </c>
      <c r="NR7" s="150">
        <v>53662</v>
      </c>
      <c r="NS7" s="150">
        <v>53693</v>
      </c>
      <c r="NT7" s="150">
        <v>53724</v>
      </c>
      <c r="NU7" s="150">
        <v>53752</v>
      </c>
      <c r="NV7" s="150">
        <v>53783</v>
      </c>
      <c r="NW7" s="150">
        <v>53813</v>
      </c>
      <c r="NX7" s="150">
        <v>53844</v>
      </c>
      <c r="NY7" s="150">
        <v>53874</v>
      </c>
      <c r="NZ7" s="150">
        <v>53905</v>
      </c>
      <c r="OA7" s="150">
        <v>53936</v>
      </c>
      <c r="OB7" s="150">
        <v>53966</v>
      </c>
      <c r="OC7" s="150">
        <v>53997</v>
      </c>
      <c r="OD7" s="150">
        <v>54027</v>
      </c>
      <c r="OE7" s="150">
        <v>54058</v>
      </c>
      <c r="OF7" s="150">
        <v>54089</v>
      </c>
      <c r="OG7" s="150">
        <v>54118</v>
      </c>
      <c r="OH7" s="150">
        <v>54149</v>
      </c>
      <c r="OI7" s="150">
        <v>54179</v>
      </c>
      <c r="OJ7" s="150">
        <v>54210</v>
      </c>
      <c r="OK7" s="150">
        <v>54240</v>
      </c>
      <c r="OL7" s="150">
        <v>54271</v>
      </c>
      <c r="OM7" s="150">
        <v>54302</v>
      </c>
      <c r="ON7" s="150">
        <v>54332</v>
      </c>
      <c r="OO7" s="150">
        <v>54363</v>
      </c>
      <c r="OP7" s="150">
        <v>54393</v>
      </c>
      <c r="OQ7" s="150">
        <v>54424</v>
      </c>
      <c r="OR7" s="150">
        <v>54455</v>
      </c>
      <c r="OS7" s="150">
        <v>54483</v>
      </c>
      <c r="OT7" s="150">
        <v>54514</v>
      </c>
      <c r="OU7" s="150">
        <v>54544</v>
      </c>
      <c r="OV7" s="150">
        <v>54575</v>
      </c>
      <c r="OW7" s="150">
        <v>54605</v>
      </c>
      <c r="OX7" s="150">
        <v>54636</v>
      </c>
      <c r="OY7" s="150">
        <v>54667</v>
      </c>
      <c r="OZ7" s="150">
        <v>54697</v>
      </c>
      <c r="PA7" s="150">
        <v>54728</v>
      </c>
      <c r="PB7" s="150">
        <v>54758</v>
      </c>
      <c r="PC7" s="150">
        <v>54789</v>
      </c>
      <c r="PD7" s="150">
        <v>54820</v>
      </c>
      <c r="PE7" s="150">
        <v>54848</v>
      </c>
      <c r="PF7" s="150">
        <v>54879</v>
      </c>
      <c r="PG7" s="150">
        <v>54909</v>
      </c>
      <c r="PH7" s="150">
        <v>54940</v>
      </c>
      <c r="PI7" s="150">
        <v>54970</v>
      </c>
      <c r="PJ7" s="150">
        <v>55001</v>
      </c>
      <c r="PK7" s="150">
        <v>55032</v>
      </c>
      <c r="PL7" s="150">
        <v>55062</v>
      </c>
      <c r="PM7" s="150">
        <v>55093</v>
      </c>
      <c r="PN7" s="150">
        <v>55123</v>
      </c>
      <c r="PO7" s="150">
        <v>55154</v>
      </c>
      <c r="PP7" s="150">
        <v>55185</v>
      </c>
      <c r="PQ7" s="150">
        <v>55213</v>
      </c>
      <c r="PR7" s="150">
        <v>55244</v>
      </c>
      <c r="PS7" s="150">
        <v>55274</v>
      </c>
      <c r="PT7" s="150">
        <v>55305</v>
      </c>
      <c r="PU7" s="150">
        <v>55335</v>
      </c>
      <c r="PV7" s="150">
        <v>55366</v>
      </c>
      <c r="PW7" s="150">
        <v>55397</v>
      </c>
      <c r="PX7" s="150">
        <v>55427</v>
      </c>
      <c r="PY7" s="150">
        <v>55458</v>
      </c>
      <c r="PZ7" s="150">
        <v>55488</v>
      </c>
      <c r="QA7" s="150">
        <v>55519</v>
      </c>
      <c r="QB7" s="150">
        <v>55550</v>
      </c>
      <c r="QC7" s="150">
        <v>55579</v>
      </c>
      <c r="QD7" s="150">
        <v>55610</v>
      </c>
      <c r="QE7" s="151">
        <v>55640</v>
      </c>
    </row>
    <row r="8" spans="1:447" s="173" customFormat="1" x14ac:dyDescent="0.3">
      <c r="A8" s="165" t="s">
        <v>105</v>
      </c>
      <c r="B8" s="208" t="s">
        <v>106</v>
      </c>
      <c r="C8" s="212" t="s">
        <v>107</v>
      </c>
      <c r="D8" s="209" t="s">
        <v>108</v>
      </c>
      <c r="E8" s="165" t="s">
        <v>109</v>
      </c>
      <c r="F8" s="167">
        <v>42339</v>
      </c>
      <c r="G8" s="167">
        <v>54209</v>
      </c>
      <c r="H8" s="165" t="s">
        <v>110</v>
      </c>
      <c r="I8" s="218" t="s">
        <v>57</v>
      </c>
      <c r="J8" s="168">
        <f t="shared" ref="J8:J43" si="0">SUM(K8:QE8)</f>
        <v>12951141.408300001</v>
      </c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>
        <v>6000.9083000000001</v>
      </c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>
        <v>83089.5</v>
      </c>
      <c r="AP8" s="169"/>
      <c r="AQ8" s="169"/>
      <c r="AR8" s="169"/>
      <c r="AS8" s="169"/>
      <c r="AT8" s="169"/>
      <c r="AU8" s="169">
        <v>322888</v>
      </c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>
        <v>329346</v>
      </c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>
        <v>335933</v>
      </c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>
        <v>342652</v>
      </c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>
        <v>349505</v>
      </c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>
        <v>356495</v>
      </c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>
        <v>363625</v>
      </c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>
        <v>370897</v>
      </c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>
        <v>378315</v>
      </c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>
        <v>385881</v>
      </c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>
        <v>393599</v>
      </c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>
        <v>401471</v>
      </c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>
        <v>409500</v>
      </c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>
        <v>417690</v>
      </c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>
        <v>426044</v>
      </c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>
        <v>434565</v>
      </c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70"/>
      <c r="IE8" s="171">
        <v>443565</v>
      </c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>
        <v>452122</v>
      </c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>
        <v>461164</v>
      </c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>
        <v>470387</v>
      </c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>
        <v>479795</v>
      </c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>
        <v>489391</v>
      </c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>
        <v>499179</v>
      </c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>
        <v>509162</v>
      </c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>
        <v>519346</v>
      </c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>
        <v>529732</v>
      </c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>
        <v>540327</v>
      </c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>
        <v>551134</v>
      </c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>
        <v>562156</v>
      </c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>
        <v>336185</v>
      </c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  <c r="OX8" s="171"/>
      <c r="OY8" s="171"/>
      <c r="OZ8" s="171"/>
      <c r="PA8" s="171"/>
      <c r="PB8" s="171"/>
      <c r="PC8" s="171"/>
      <c r="PD8" s="171"/>
      <c r="PE8" s="171"/>
      <c r="PF8" s="171"/>
      <c r="PG8" s="171"/>
      <c r="PH8" s="171"/>
      <c r="PI8" s="171"/>
      <c r="PJ8" s="171"/>
      <c r="PK8" s="171"/>
      <c r="PL8" s="171"/>
      <c r="PM8" s="171"/>
      <c r="PN8" s="171"/>
      <c r="PO8" s="171"/>
      <c r="PP8" s="171"/>
      <c r="PQ8" s="171"/>
      <c r="PR8" s="171"/>
      <c r="PS8" s="171"/>
      <c r="PT8" s="171"/>
      <c r="PU8" s="171"/>
      <c r="PV8" s="171"/>
      <c r="PW8" s="171"/>
      <c r="PX8" s="171"/>
      <c r="PY8" s="171"/>
      <c r="PZ8" s="171"/>
      <c r="QA8" s="171"/>
      <c r="QB8" s="171"/>
      <c r="QC8" s="171"/>
      <c r="QD8" s="171"/>
      <c r="QE8" s="172"/>
    </row>
    <row r="9" spans="1:447" s="173" customFormat="1" x14ac:dyDescent="0.3">
      <c r="A9" s="165" t="s">
        <v>105</v>
      </c>
      <c r="B9" s="208" t="s">
        <v>106</v>
      </c>
      <c r="C9" s="213" t="s">
        <v>107</v>
      </c>
      <c r="D9" s="209" t="s">
        <v>108</v>
      </c>
      <c r="E9" s="165" t="s">
        <v>109</v>
      </c>
      <c r="F9" s="167">
        <v>42339</v>
      </c>
      <c r="G9" s="167">
        <v>54209</v>
      </c>
      <c r="H9" s="165" t="s">
        <v>111</v>
      </c>
      <c r="I9" s="218" t="s">
        <v>57</v>
      </c>
      <c r="J9" s="168">
        <f t="shared" si="0"/>
        <v>68760</v>
      </c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>
        <v>45840</v>
      </c>
      <c r="AM9" s="169">
        <v>11460</v>
      </c>
      <c r="AN9" s="169">
        <v>11460</v>
      </c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70"/>
      <c r="IE9" s="171"/>
      <c r="IF9" s="171"/>
      <c r="IG9" s="171"/>
      <c r="IH9" s="171"/>
      <c r="II9" s="171"/>
      <c r="IJ9" s="171"/>
      <c r="IK9" s="171"/>
      <c r="IL9" s="171"/>
      <c r="IM9" s="171"/>
      <c r="IN9" s="171"/>
      <c r="IO9" s="171"/>
      <c r="IP9" s="171"/>
      <c r="IQ9" s="171"/>
      <c r="IR9" s="171"/>
      <c r="IS9" s="171"/>
      <c r="IT9" s="171"/>
      <c r="IU9" s="171"/>
      <c r="IV9" s="171"/>
      <c r="IW9" s="171"/>
      <c r="IX9" s="171"/>
      <c r="IY9" s="171"/>
      <c r="IZ9" s="171"/>
      <c r="JA9" s="171"/>
      <c r="JB9" s="171"/>
      <c r="JC9" s="171"/>
      <c r="JD9" s="171"/>
      <c r="JE9" s="171"/>
      <c r="JF9" s="171"/>
      <c r="JG9" s="171"/>
      <c r="JH9" s="171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  <c r="OX9" s="171"/>
      <c r="OY9" s="171"/>
      <c r="OZ9" s="171"/>
      <c r="PA9" s="171"/>
      <c r="PB9" s="171"/>
      <c r="PC9" s="171"/>
      <c r="PD9" s="171"/>
      <c r="PE9" s="171"/>
      <c r="PF9" s="171"/>
      <c r="PG9" s="171"/>
      <c r="PH9" s="171"/>
      <c r="PI9" s="171"/>
      <c r="PJ9" s="171"/>
      <c r="PK9" s="171"/>
      <c r="PL9" s="171"/>
      <c r="PM9" s="171"/>
      <c r="PN9" s="171"/>
      <c r="PO9" s="171"/>
      <c r="PP9" s="171"/>
      <c r="PQ9" s="171"/>
      <c r="PR9" s="171"/>
      <c r="PS9" s="171"/>
      <c r="PT9" s="171"/>
      <c r="PU9" s="171"/>
      <c r="PV9" s="171"/>
      <c r="PW9" s="171"/>
      <c r="PX9" s="171"/>
      <c r="PY9" s="171"/>
      <c r="PZ9" s="171"/>
      <c r="QA9" s="171"/>
      <c r="QB9" s="171"/>
      <c r="QC9" s="171"/>
      <c r="QD9" s="171"/>
      <c r="QE9" s="172"/>
    </row>
    <row r="10" spans="1:447" s="173" customFormat="1" ht="15" thickBot="1" x14ac:dyDescent="0.35">
      <c r="A10" s="165" t="s">
        <v>105</v>
      </c>
      <c r="B10" s="208" t="s">
        <v>106</v>
      </c>
      <c r="C10" s="214" t="s">
        <v>107</v>
      </c>
      <c r="D10" s="209" t="s">
        <v>108</v>
      </c>
      <c r="E10" s="165" t="s">
        <v>109</v>
      </c>
      <c r="F10" s="167">
        <v>42339</v>
      </c>
      <c r="G10" s="167">
        <v>54209</v>
      </c>
      <c r="H10" s="165" t="s">
        <v>112</v>
      </c>
      <c r="I10" s="219" t="s">
        <v>57</v>
      </c>
      <c r="J10" s="168">
        <f t="shared" si="0"/>
        <v>230000</v>
      </c>
      <c r="K10" s="169">
        <v>25000</v>
      </c>
      <c r="L10" s="169"/>
      <c r="M10" s="169"/>
      <c r="N10" s="169"/>
      <c r="O10" s="169">
        <v>25000</v>
      </c>
      <c r="P10" s="169"/>
      <c r="Q10" s="169"/>
      <c r="R10" s="169"/>
      <c r="S10" s="169"/>
      <c r="T10" s="169"/>
      <c r="U10" s="169"/>
      <c r="V10" s="169"/>
      <c r="W10" s="169">
        <v>30000</v>
      </c>
      <c r="X10" s="169"/>
      <c r="Y10" s="169"/>
      <c r="Z10" s="169"/>
      <c r="AA10" s="169">
        <v>30000</v>
      </c>
      <c r="AB10" s="169"/>
      <c r="AC10" s="169"/>
      <c r="AD10" s="169"/>
      <c r="AE10" s="169"/>
      <c r="AF10" s="169"/>
      <c r="AG10" s="169"/>
      <c r="AH10" s="169"/>
      <c r="AI10" s="169">
        <v>30000</v>
      </c>
      <c r="AJ10" s="169"/>
      <c r="AK10" s="169"/>
      <c r="AL10" s="169"/>
      <c r="AM10" s="169">
        <v>30000</v>
      </c>
      <c r="AN10" s="169"/>
      <c r="AO10" s="169"/>
      <c r="AP10" s="169"/>
      <c r="AQ10" s="169"/>
      <c r="AR10" s="169"/>
      <c r="AS10" s="169"/>
      <c r="AT10" s="169">
        <v>30000</v>
      </c>
      <c r="AU10" s="169"/>
      <c r="AV10" s="169"/>
      <c r="AW10" s="169"/>
      <c r="AX10" s="169"/>
      <c r="AY10" s="169">
        <v>30000</v>
      </c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70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2"/>
    </row>
    <row r="11" spans="1:447" s="206" customFormat="1" x14ac:dyDescent="0.3">
      <c r="A11" s="197" t="s">
        <v>113</v>
      </c>
      <c r="B11" s="197" t="s">
        <v>114</v>
      </c>
      <c r="C11" s="211" t="s">
        <v>115</v>
      </c>
      <c r="D11" s="197" t="s">
        <v>108</v>
      </c>
      <c r="E11" s="197" t="s">
        <v>109</v>
      </c>
      <c r="F11" s="199">
        <v>43586</v>
      </c>
      <c r="G11" s="199">
        <v>54788</v>
      </c>
      <c r="H11" s="197" t="s">
        <v>111</v>
      </c>
      <c r="I11" s="220" t="s">
        <v>54</v>
      </c>
      <c r="J11" s="200">
        <f t="shared" si="0"/>
        <v>2262.52</v>
      </c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>
        <v>565.63</v>
      </c>
      <c r="AZ11" s="201">
        <v>565.63</v>
      </c>
      <c r="BA11" s="201">
        <v>565.63</v>
      </c>
      <c r="BB11" s="201">
        <v>565.63</v>
      </c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/>
      <c r="CS11" s="201"/>
      <c r="CT11" s="201"/>
      <c r="CU11" s="201"/>
      <c r="CV11" s="201"/>
      <c r="CW11" s="201"/>
      <c r="CX11" s="201"/>
      <c r="CY11" s="201"/>
      <c r="CZ11" s="201"/>
      <c r="DA11" s="201"/>
      <c r="DB11" s="201"/>
      <c r="DC11" s="201"/>
      <c r="DD11" s="20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201"/>
      <c r="HT11" s="201"/>
      <c r="HU11" s="201"/>
      <c r="HV11" s="201"/>
      <c r="HW11" s="201"/>
      <c r="HX11" s="201"/>
      <c r="HY11" s="201"/>
      <c r="HZ11" s="201"/>
      <c r="IA11" s="201"/>
      <c r="IB11" s="201"/>
      <c r="IC11" s="201"/>
      <c r="ID11" s="202"/>
      <c r="IE11" s="204"/>
      <c r="IF11" s="204"/>
      <c r="IG11" s="204"/>
      <c r="IH11" s="204"/>
      <c r="II11" s="204"/>
      <c r="IJ11" s="204"/>
      <c r="IK11" s="204"/>
      <c r="IL11" s="204"/>
      <c r="IM11" s="204"/>
      <c r="IN11" s="204"/>
      <c r="IO11" s="204"/>
      <c r="IP11" s="204"/>
      <c r="IQ11" s="204"/>
      <c r="IR11" s="204"/>
      <c r="IS11" s="204"/>
      <c r="IT11" s="204"/>
      <c r="IU11" s="204"/>
      <c r="IV11" s="204"/>
      <c r="IW11" s="204"/>
      <c r="IX11" s="204"/>
      <c r="IY11" s="204"/>
      <c r="IZ11" s="204"/>
      <c r="JA11" s="204"/>
      <c r="JB11" s="204"/>
      <c r="JC11" s="204"/>
      <c r="JD11" s="204"/>
      <c r="JE11" s="204"/>
      <c r="JF11" s="204"/>
      <c r="JG11" s="204"/>
      <c r="JH11" s="204"/>
      <c r="JI11" s="204"/>
      <c r="JJ11" s="204"/>
      <c r="JK11" s="204"/>
      <c r="JL11" s="204"/>
      <c r="JM11" s="204"/>
      <c r="JN11" s="204"/>
      <c r="JO11" s="204"/>
      <c r="JP11" s="204"/>
      <c r="JQ11" s="204"/>
      <c r="JR11" s="204"/>
      <c r="JS11" s="204"/>
      <c r="JT11" s="204"/>
      <c r="JU11" s="204"/>
      <c r="JV11" s="204"/>
      <c r="JW11" s="204"/>
      <c r="JX11" s="204"/>
      <c r="JY11" s="204"/>
      <c r="JZ11" s="204"/>
      <c r="KA11" s="204"/>
      <c r="KB11" s="204"/>
      <c r="KC11" s="204"/>
      <c r="KD11" s="204"/>
      <c r="KE11" s="204"/>
      <c r="KF11" s="204"/>
      <c r="KG11" s="204"/>
      <c r="KH11" s="204"/>
      <c r="KI11" s="204"/>
      <c r="KJ11" s="204"/>
      <c r="KK11" s="204"/>
      <c r="KL11" s="204"/>
      <c r="KM11" s="204"/>
      <c r="KN11" s="204"/>
      <c r="KO11" s="204"/>
      <c r="KP11" s="204"/>
      <c r="KQ11" s="204"/>
      <c r="KR11" s="204"/>
      <c r="KS11" s="204"/>
      <c r="KT11" s="204"/>
      <c r="KU11" s="204"/>
      <c r="KV11" s="204"/>
      <c r="KW11" s="204"/>
      <c r="KX11" s="204"/>
      <c r="KY11" s="204"/>
      <c r="KZ11" s="204"/>
      <c r="LA11" s="204"/>
      <c r="LB11" s="204"/>
      <c r="LC11" s="204"/>
      <c r="LD11" s="204"/>
      <c r="LE11" s="204"/>
      <c r="LF11" s="204"/>
      <c r="LG11" s="204"/>
      <c r="LH11" s="204"/>
      <c r="LI11" s="204"/>
      <c r="LJ11" s="204"/>
      <c r="LK11" s="204"/>
      <c r="LL11" s="204"/>
      <c r="LM11" s="204"/>
      <c r="LN11" s="204"/>
      <c r="LO11" s="204"/>
      <c r="LP11" s="204"/>
      <c r="LQ11" s="204"/>
      <c r="LR11" s="204"/>
      <c r="LS11" s="204"/>
      <c r="LT11" s="204"/>
      <c r="LU11" s="204"/>
      <c r="LV11" s="204"/>
      <c r="LW11" s="204"/>
      <c r="LX11" s="204"/>
      <c r="LY11" s="204"/>
      <c r="LZ11" s="204"/>
      <c r="MA11" s="204"/>
      <c r="MB11" s="204"/>
      <c r="MC11" s="204"/>
      <c r="MD11" s="204"/>
      <c r="ME11" s="204"/>
      <c r="MF11" s="204"/>
      <c r="MG11" s="204"/>
      <c r="MH11" s="204"/>
      <c r="MI11" s="204"/>
      <c r="MJ11" s="204"/>
      <c r="MK11" s="204"/>
      <c r="ML11" s="204"/>
      <c r="MM11" s="204"/>
      <c r="MN11" s="204"/>
      <c r="MO11" s="204"/>
      <c r="MP11" s="204"/>
      <c r="MQ11" s="204"/>
      <c r="MR11" s="204"/>
      <c r="MS11" s="204"/>
      <c r="MT11" s="204"/>
      <c r="MU11" s="204"/>
      <c r="MV11" s="204"/>
      <c r="MW11" s="204"/>
      <c r="MX11" s="204"/>
      <c r="MY11" s="204"/>
      <c r="MZ11" s="204"/>
      <c r="NA11" s="204"/>
      <c r="NB11" s="204"/>
      <c r="NC11" s="204"/>
      <c r="ND11" s="204"/>
      <c r="NE11" s="204"/>
      <c r="NF11" s="204"/>
      <c r="NG11" s="204"/>
      <c r="NH11" s="204"/>
      <c r="NI11" s="204"/>
      <c r="NJ11" s="204"/>
      <c r="NK11" s="204"/>
      <c r="NL11" s="204"/>
      <c r="NM11" s="204"/>
      <c r="NN11" s="204"/>
      <c r="NO11" s="204"/>
      <c r="NP11" s="204"/>
      <c r="NQ11" s="204"/>
      <c r="NR11" s="204"/>
      <c r="NS11" s="204"/>
      <c r="NT11" s="204"/>
      <c r="NU11" s="204"/>
      <c r="NV11" s="204"/>
      <c r="NW11" s="204"/>
      <c r="NX11" s="204"/>
      <c r="NY11" s="204"/>
      <c r="NZ11" s="204"/>
      <c r="OA11" s="204"/>
      <c r="OB11" s="204"/>
      <c r="OC11" s="204"/>
      <c r="OD11" s="204"/>
      <c r="OE11" s="204"/>
      <c r="OF11" s="204"/>
      <c r="OG11" s="204"/>
      <c r="OH11" s="204"/>
      <c r="OI11" s="204"/>
      <c r="OJ11" s="204"/>
      <c r="OK11" s="204"/>
      <c r="OL11" s="204"/>
      <c r="OM11" s="204"/>
      <c r="ON11" s="204"/>
      <c r="OO11" s="204"/>
      <c r="OP11" s="204"/>
      <c r="OQ11" s="204"/>
      <c r="OR11" s="204"/>
      <c r="OS11" s="204"/>
      <c r="OT11" s="204"/>
      <c r="OU11" s="204"/>
      <c r="OV11" s="204"/>
      <c r="OW11" s="204"/>
      <c r="OX11" s="204"/>
      <c r="OY11" s="204"/>
      <c r="OZ11" s="204"/>
      <c r="PA11" s="204"/>
      <c r="PB11" s="204"/>
      <c r="PC11" s="204"/>
      <c r="PD11" s="204"/>
      <c r="PE11" s="204"/>
      <c r="PF11" s="204"/>
      <c r="PG11" s="204"/>
      <c r="PH11" s="204"/>
      <c r="PI11" s="204"/>
      <c r="PJ11" s="204"/>
      <c r="PK11" s="204"/>
      <c r="PL11" s="204"/>
      <c r="PM11" s="204"/>
      <c r="PN11" s="204"/>
      <c r="PO11" s="204"/>
      <c r="PP11" s="204"/>
      <c r="PQ11" s="204"/>
      <c r="PR11" s="204"/>
      <c r="PS11" s="204"/>
      <c r="PT11" s="204"/>
      <c r="PU11" s="204"/>
      <c r="PV11" s="204"/>
      <c r="PW11" s="204"/>
      <c r="PX11" s="204"/>
      <c r="PY11" s="204"/>
      <c r="PZ11" s="204"/>
      <c r="QA11" s="204"/>
      <c r="QB11" s="204"/>
      <c r="QC11" s="204"/>
      <c r="QD11" s="204"/>
      <c r="QE11" s="205"/>
    </row>
    <row r="12" spans="1:447" s="206" customFormat="1" x14ac:dyDescent="0.3">
      <c r="A12" s="197" t="s">
        <v>113</v>
      </c>
      <c r="B12" s="197" t="s">
        <v>114</v>
      </c>
      <c r="C12" s="198" t="s">
        <v>115</v>
      </c>
      <c r="D12" s="197" t="s">
        <v>108</v>
      </c>
      <c r="E12" s="197" t="s">
        <v>109</v>
      </c>
      <c r="F12" s="199">
        <v>43586</v>
      </c>
      <c r="G12" s="199">
        <v>54788</v>
      </c>
      <c r="H12" s="197" t="s">
        <v>112</v>
      </c>
      <c r="I12" s="220" t="s">
        <v>54</v>
      </c>
      <c r="J12" s="200">
        <f t="shared" si="0"/>
        <v>550711.68960000016</v>
      </c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  <c r="BF12" s="201"/>
      <c r="BG12" s="201">
        <v>6787.5</v>
      </c>
      <c r="BH12" s="201"/>
      <c r="BI12" s="201"/>
      <c r="BJ12" s="201"/>
      <c r="BK12" s="201"/>
      <c r="BL12" s="201"/>
      <c r="BM12" s="201">
        <v>6787.5</v>
      </c>
      <c r="BN12" s="201"/>
      <c r="BO12" s="201"/>
      <c r="BP12" s="201"/>
      <c r="BQ12" s="201"/>
      <c r="BR12" s="201"/>
      <c r="BS12" s="201">
        <v>6923.25</v>
      </c>
      <c r="BT12" s="201"/>
      <c r="BU12" s="201"/>
      <c r="BV12" s="201"/>
      <c r="BW12" s="201"/>
      <c r="BX12" s="201"/>
      <c r="BY12" s="201">
        <v>6923.25</v>
      </c>
      <c r="BZ12" s="201"/>
      <c r="CA12" s="201"/>
      <c r="CB12" s="201"/>
      <c r="CC12" s="201"/>
      <c r="CD12" s="201"/>
      <c r="CE12" s="201">
        <v>7061.7197999999999</v>
      </c>
      <c r="CF12" s="201"/>
      <c r="CG12" s="201"/>
      <c r="CH12" s="201"/>
      <c r="CI12" s="201"/>
      <c r="CJ12" s="201"/>
      <c r="CK12" s="201">
        <v>7061.7197999999999</v>
      </c>
      <c r="CL12" s="201"/>
      <c r="CM12" s="201"/>
      <c r="CN12" s="201"/>
      <c r="CO12" s="201"/>
      <c r="CP12" s="201"/>
      <c r="CQ12" s="201">
        <v>7202.9495999999999</v>
      </c>
      <c r="CR12" s="201"/>
      <c r="CS12" s="201"/>
      <c r="CT12" s="201"/>
      <c r="CU12" s="201"/>
      <c r="CV12" s="201"/>
      <c r="CW12" s="201">
        <v>7202.9495999999999</v>
      </c>
      <c r="CX12" s="201"/>
      <c r="CY12" s="201"/>
      <c r="CZ12" s="201"/>
      <c r="DA12" s="201"/>
      <c r="DB12" s="201"/>
      <c r="DC12" s="201">
        <v>7347.0096000000003</v>
      </c>
      <c r="DD12" s="201"/>
      <c r="DE12" s="201"/>
      <c r="DF12" s="201"/>
      <c r="DG12" s="201"/>
      <c r="DH12" s="201"/>
      <c r="DI12" s="201">
        <v>7347.0096000000003</v>
      </c>
      <c r="DJ12" s="201"/>
      <c r="DK12" s="201"/>
      <c r="DL12" s="201"/>
      <c r="DM12" s="201"/>
      <c r="DN12" s="201"/>
      <c r="DO12" s="201">
        <v>7493.9495999999999</v>
      </c>
      <c r="DP12" s="201"/>
      <c r="DQ12" s="201"/>
      <c r="DR12" s="201"/>
      <c r="DS12" s="201"/>
      <c r="DT12" s="201"/>
      <c r="DU12" s="201">
        <v>7493.9495999999999</v>
      </c>
      <c r="DV12" s="201"/>
      <c r="DW12" s="201"/>
      <c r="DX12" s="201"/>
      <c r="DY12" s="201"/>
      <c r="DZ12" s="201"/>
      <c r="EA12" s="201">
        <v>7643.8296</v>
      </c>
      <c r="EB12" s="201"/>
      <c r="EC12" s="201"/>
      <c r="ED12" s="201"/>
      <c r="EE12" s="201"/>
      <c r="EF12" s="201"/>
      <c r="EG12" s="201">
        <v>7643.8296</v>
      </c>
      <c r="EH12" s="201"/>
      <c r="EI12" s="201"/>
      <c r="EJ12" s="201"/>
      <c r="EK12" s="201"/>
      <c r="EL12" s="201"/>
      <c r="EM12" s="201">
        <v>7796.7</v>
      </c>
      <c r="EN12" s="201"/>
      <c r="EO12" s="201"/>
      <c r="EP12" s="201"/>
      <c r="EQ12" s="201"/>
      <c r="ER12" s="201"/>
      <c r="ES12" s="201">
        <v>7796.7</v>
      </c>
      <c r="ET12" s="201"/>
      <c r="EU12" s="201"/>
      <c r="EV12" s="201"/>
      <c r="EW12" s="201"/>
      <c r="EX12" s="201"/>
      <c r="EY12" s="201">
        <v>7952.64</v>
      </c>
      <c r="EZ12" s="201"/>
      <c r="FA12" s="201"/>
      <c r="FB12" s="201"/>
      <c r="FC12" s="201"/>
      <c r="FD12" s="201"/>
      <c r="FE12" s="201">
        <v>7952.64</v>
      </c>
      <c r="FF12" s="201"/>
      <c r="FG12" s="201"/>
      <c r="FH12" s="201"/>
      <c r="FI12" s="201"/>
      <c r="FJ12" s="201"/>
      <c r="FK12" s="201">
        <v>8111.6898000000001</v>
      </c>
      <c r="FL12" s="201"/>
      <c r="FM12" s="201"/>
      <c r="FN12" s="201"/>
      <c r="FO12" s="201"/>
      <c r="FP12" s="201"/>
      <c r="FQ12" s="201">
        <v>8111.6898000000001</v>
      </c>
      <c r="FR12" s="201"/>
      <c r="FS12" s="201"/>
      <c r="FT12" s="201"/>
      <c r="FU12" s="201"/>
      <c r="FV12" s="201"/>
      <c r="FW12" s="201">
        <v>8273.9195999999993</v>
      </c>
      <c r="FX12" s="201"/>
      <c r="FY12" s="201"/>
      <c r="FZ12" s="201"/>
      <c r="GA12" s="201"/>
      <c r="GB12" s="201"/>
      <c r="GC12" s="201">
        <v>8273.9195999999993</v>
      </c>
      <c r="GD12" s="201"/>
      <c r="GE12" s="201"/>
      <c r="GF12" s="201"/>
      <c r="GG12" s="201"/>
      <c r="GH12" s="201"/>
      <c r="GI12" s="201">
        <v>8439.3996000000006</v>
      </c>
      <c r="GJ12" s="201"/>
      <c r="GK12" s="201"/>
      <c r="GL12" s="201"/>
      <c r="GM12" s="201"/>
      <c r="GN12" s="201"/>
      <c r="GO12" s="201">
        <v>8439.3996000000006</v>
      </c>
      <c r="GP12" s="201"/>
      <c r="GQ12" s="201"/>
      <c r="GR12" s="201"/>
      <c r="GS12" s="201"/>
      <c r="GT12" s="201"/>
      <c r="GU12" s="201">
        <v>8608.1898000000001</v>
      </c>
      <c r="GV12" s="201"/>
      <c r="GW12" s="201"/>
      <c r="GX12" s="201"/>
      <c r="GY12" s="201"/>
      <c r="GZ12" s="201"/>
      <c r="HA12" s="201">
        <v>8608.1898000000001</v>
      </c>
      <c r="HB12" s="201"/>
      <c r="HC12" s="201"/>
      <c r="HD12" s="201"/>
      <c r="HE12" s="201"/>
      <c r="HF12" s="201"/>
      <c r="HG12" s="201">
        <v>8780.3598000000002</v>
      </c>
      <c r="HH12" s="201"/>
      <c r="HI12" s="201"/>
      <c r="HJ12" s="201"/>
      <c r="HK12" s="201"/>
      <c r="HL12" s="201"/>
      <c r="HM12" s="201">
        <v>8780.3598000000002</v>
      </c>
      <c r="HN12" s="201"/>
      <c r="HO12" s="201"/>
      <c r="HP12" s="201"/>
      <c r="HQ12" s="201"/>
      <c r="HR12" s="201"/>
      <c r="HS12" s="201">
        <v>8955.9599999999991</v>
      </c>
      <c r="HT12" s="201"/>
      <c r="HU12" s="201"/>
      <c r="HV12" s="201"/>
      <c r="HW12" s="201"/>
      <c r="HX12" s="201"/>
      <c r="HY12" s="201">
        <v>8955.9599999999991</v>
      </c>
      <c r="HZ12" s="201"/>
      <c r="IA12" s="201"/>
      <c r="IB12" s="201"/>
      <c r="IC12" s="201"/>
      <c r="ID12" s="202"/>
      <c r="IE12" s="203">
        <v>9135.0797999999995</v>
      </c>
      <c r="IF12" s="203"/>
      <c r="IG12" s="203"/>
      <c r="IH12" s="203"/>
      <c r="II12" s="203"/>
      <c r="IJ12" s="203"/>
      <c r="IK12" s="203">
        <v>9135.0797999999995</v>
      </c>
      <c r="IL12" s="203"/>
      <c r="IM12" s="203"/>
      <c r="IN12" s="203"/>
      <c r="IO12" s="203"/>
      <c r="IP12" s="203"/>
      <c r="IQ12" s="203">
        <v>9317.7798000000003</v>
      </c>
      <c r="IR12" s="203"/>
      <c r="IS12" s="203"/>
      <c r="IT12" s="203"/>
      <c r="IU12" s="203"/>
      <c r="IV12" s="203"/>
      <c r="IW12" s="203">
        <v>9317.7798000000003</v>
      </c>
      <c r="IX12" s="203"/>
      <c r="IY12" s="203"/>
      <c r="IZ12" s="203"/>
      <c r="JA12" s="203"/>
      <c r="JB12" s="203"/>
      <c r="JC12" s="203">
        <v>9504.1398000000008</v>
      </c>
      <c r="JD12" s="203"/>
      <c r="JE12" s="203"/>
      <c r="JF12" s="203"/>
      <c r="JG12" s="203"/>
      <c r="JH12" s="203"/>
      <c r="JI12" s="203">
        <v>9504.1398000000008</v>
      </c>
      <c r="JJ12" s="203"/>
      <c r="JK12" s="203"/>
      <c r="JL12" s="203"/>
      <c r="JM12" s="203"/>
      <c r="JN12" s="203"/>
      <c r="JO12" s="203">
        <v>9694.2198000000008</v>
      </c>
      <c r="JP12" s="203"/>
      <c r="JQ12" s="203"/>
      <c r="JR12" s="203"/>
      <c r="JS12" s="203"/>
      <c r="JT12" s="203"/>
      <c r="JU12" s="203">
        <v>9694.2198000000008</v>
      </c>
      <c r="JV12" s="203"/>
      <c r="JW12" s="203"/>
      <c r="JX12" s="203"/>
      <c r="JY12" s="203"/>
      <c r="JZ12" s="203"/>
      <c r="KA12" s="203">
        <v>9888.1098000000002</v>
      </c>
      <c r="KB12" s="203"/>
      <c r="KC12" s="203"/>
      <c r="KD12" s="203"/>
      <c r="KE12" s="203"/>
      <c r="KF12" s="203"/>
      <c r="KG12" s="203">
        <v>9888.1098000000002</v>
      </c>
      <c r="KH12" s="203"/>
      <c r="KI12" s="203"/>
      <c r="KJ12" s="203"/>
      <c r="KK12" s="203"/>
      <c r="KL12" s="203"/>
      <c r="KM12" s="203">
        <v>10085.8698</v>
      </c>
      <c r="KN12" s="203"/>
      <c r="KO12" s="203"/>
      <c r="KP12" s="203"/>
      <c r="KQ12" s="203"/>
      <c r="KR12" s="203"/>
      <c r="KS12" s="203">
        <v>10085.8698</v>
      </c>
      <c r="KT12" s="203"/>
      <c r="KU12" s="203"/>
      <c r="KV12" s="203"/>
      <c r="KW12" s="203"/>
      <c r="KX12" s="203"/>
      <c r="KY12" s="203">
        <v>10287.5898</v>
      </c>
      <c r="KZ12" s="203"/>
      <c r="LA12" s="203"/>
      <c r="LB12" s="203"/>
      <c r="LC12" s="203"/>
      <c r="LD12" s="203"/>
      <c r="LE12" s="203">
        <v>10287.5898</v>
      </c>
      <c r="LF12" s="203"/>
      <c r="LG12" s="203"/>
      <c r="LH12" s="203"/>
      <c r="LI12" s="203"/>
      <c r="LJ12" s="203"/>
      <c r="LK12" s="203">
        <v>10493.34</v>
      </c>
      <c r="LL12" s="203"/>
      <c r="LM12" s="203"/>
      <c r="LN12" s="203"/>
      <c r="LO12" s="203"/>
      <c r="LP12" s="203"/>
      <c r="LQ12" s="203">
        <v>10493.34</v>
      </c>
      <c r="LR12" s="203"/>
      <c r="LS12" s="203"/>
      <c r="LT12" s="203"/>
      <c r="LU12" s="203"/>
      <c r="LV12" s="203"/>
      <c r="LW12" s="203">
        <v>10703.1996</v>
      </c>
      <c r="LX12" s="203"/>
      <c r="LY12" s="203"/>
      <c r="LZ12" s="203"/>
      <c r="MA12" s="203"/>
      <c r="MB12" s="203"/>
      <c r="MC12" s="203">
        <v>10703.1996</v>
      </c>
      <c r="MD12" s="203"/>
      <c r="ME12" s="203"/>
      <c r="MF12" s="203"/>
      <c r="MG12" s="203"/>
      <c r="MH12" s="203"/>
      <c r="MI12" s="203">
        <v>10917.27</v>
      </c>
      <c r="MJ12" s="203"/>
      <c r="MK12" s="203"/>
      <c r="ML12" s="203"/>
      <c r="MM12" s="203"/>
      <c r="MN12" s="203"/>
      <c r="MO12" s="203">
        <v>10917.27</v>
      </c>
      <c r="MP12" s="203"/>
      <c r="MQ12" s="203"/>
      <c r="MR12" s="203"/>
      <c r="MS12" s="203"/>
      <c r="MT12" s="203"/>
      <c r="MU12" s="203">
        <v>11135.61</v>
      </c>
      <c r="MV12" s="203"/>
      <c r="MW12" s="203"/>
      <c r="MX12" s="203"/>
      <c r="MY12" s="203"/>
      <c r="MZ12" s="203"/>
      <c r="NA12" s="203">
        <v>11135.61</v>
      </c>
      <c r="NB12" s="203"/>
      <c r="NC12" s="203"/>
      <c r="ND12" s="203"/>
      <c r="NE12" s="203"/>
      <c r="NF12" s="203"/>
      <c r="NG12" s="203">
        <v>11358.33</v>
      </c>
      <c r="NH12" s="203"/>
      <c r="NI12" s="203"/>
      <c r="NJ12" s="203"/>
      <c r="NK12" s="203"/>
      <c r="NL12" s="203"/>
      <c r="NM12" s="203">
        <v>11358.33</v>
      </c>
      <c r="NN12" s="203"/>
      <c r="NO12" s="203"/>
      <c r="NP12" s="203"/>
      <c r="NQ12" s="203"/>
      <c r="NR12" s="203"/>
      <c r="NS12" s="203">
        <v>11585.49</v>
      </c>
      <c r="NT12" s="203"/>
      <c r="NU12" s="203"/>
      <c r="NV12" s="203"/>
      <c r="NW12" s="203"/>
      <c r="NX12" s="203"/>
      <c r="NY12" s="203">
        <v>11585.49</v>
      </c>
      <c r="NZ12" s="203"/>
      <c r="OA12" s="203"/>
      <c r="OB12" s="203"/>
      <c r="OC12" s="203"/>
      <c r="OD12" s="203"/>
      <c r="OE12" s="203">
        <v>11817.1998</v>
      </c>
      <c r="OF12" s="203"/>
      <c r="OG12" s="203"/>
      <c r="OH12" s="203"/>
      <c r="OI12" s="203"/>
      <c r="OJ12" s="203"/>
      <c r="OK12" s="203">
        <v>11817.1998</v>
      </c>
      <c r="OL12" s="203"/>
      <c r="OM12" s="203"/>
      <c r="ON12" s="203"/>
      <c r="OO12" s="203"/>
      <c r="OP12" s="203"/>
      <c r="OQ12" s="203">
        <v>12053.55</v>
      </c>
      <c r="OR12" s="203"/>
      <c r="OS12" s="203"/>
      <c r="OT12" s="203"/>
      <c r="OU12" s="203"/>
      <c r="OV12" s="203"/>
      <c r="OW12" s="203">
        <v>12053.55</v>
      </c>
      <c r="OX12" s="203"/>
      <c r="OY12" s="203"/>
      <c r="OZ12" s="203"/>
      <c r="PA12" s="203"/>
      <c r="PB12" s="203"/>
      <c r="PC12" s="204"/>
      <c r="PD12" s="204"/>
      <c r="PE12" s="204"/>
      <c r="PF12" s="204"/>
      <c r="PG12" s="204"/>
      <c r="PH12" s="204"/>
      <c r="PI12" s="204"/>
      <c r="PJ12" s="204"/>
      <c r="PK12" s="204"/>
      <c r="PL12" s="204"/>
      <c r="PM12" s="204"/>
      <c r="PN12" s="204"/>
      <c r="PO12" s="204"/>
      <c r="PP12" s="204"/>
      <c r="PQ12" s="204"/>
      <c r="PR12" s="204"/>
      <c r="PS12" s="204"/>
      <c r="PT12" s="204"/>
      <c r="PU12" s="204"/>
      <c r="PV12" s="204"/>
      <c r="PW12" s="204"/>
      <c r="PX12" s="204"/>
      <c r="PY12" s="204"/>
      <c r="PZ12" s="204"/>
      <c r="QA12" s="204"/>
      <c r="QB12" s="204"/>
      <c r="QC12" s="204"/>
      <c r="QD12" s="204"/>
      <c r="QE12" s="205"/>
    </row>
    <row r="13" spans="1:447" s="173" customFormat="1" x14ac:dyDescent="0.3">
      <c r="A13" s="165" t="s">
        <v>113</v>
      </c>
      <c r="B13" s="165" t="s">
        <v>114</v>
      </c>
      <c r="C13" s="166" t="s">
        <v>116</v>
      </c>
      <c r="D13" s="165" t="s">
        <v>108</v>
      </c>
      <c r="E13" s="165" t="s">
        <v>109</v>
      </c>
      <c r="F13" s="167">
        <v>43586</v>
      </c>
      <c r="G13" s="167">
        <v>54788</v>
      </c>
      <c r="H13" s="165" t="s">
        <v>111</v>
      </c>
      <c r="I13" s="219" t="s">
        <v>57</v>
      </c>
      <c r="J13" s="168">
        <f t="shared" si="0"/>
        <v>49264</v>
      </c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>
        <v>12316</v>
      </c>
      <c r="AZ13" s="169">
        <v>12316</v>
      </c>
      <c r="BA13" s="169">
        <v>12316</v>
      </c>
      <c r="BB13" s="169">
        <v>12316</v>
      </c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70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2"/>
    </row>
    <row r="14" spans="1:447" s="173" customFormat="1" x14ac:dyDescent="0.3">
      <c r="A14" s="165" t="s">
        <v>113</v>
      </c>
      <c r="B14" s="165" t="s">
        <v>114</v>
      </c>
      <c r="C14" s="166" t="s">
        <v>116</v>
      </c>
      <c r="D14" s="165" t="s">
        <v>108</v>
      </c>
      <c r="E14" s="165" t="s">
        <v>109</v>
      </c>
      <c r="F14" s="167">
        <v>43586</v>
      </c>
      <c r="G14" s="167">
        <v>54788</v>
      </c>
      <c r="H14" s="165" t="s">
        <v>112</v>
      </c>
      <c r="I14" s="219" t="s">
        <v>57</v>
      </c>
      <c r="J14" s="168">
        <f t="shared" si="0"/>
        <v>11991275.126400003</v>
      </c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>
        <v>147792</v>
      </c>
      <c r="BH14" s="169"/>
      <c r="BI14" s="169"/>
      <c r="BJ14" s="169"/>
      <c r="BK14" s="169"/>
      <c r="BL14" s="169"/>
      <c r="BM14" s="169">
        <v>147792</v>
      </c>
      <c r="BN14" s="169"/>
      <c r="BO14" s="169"/>
      <c r="BP14" s="169"/>
      <c r="BQ14" s="169"/>
      <c r="BR14" s="169"/>
      <c r="BS14" s="169">
        <v>150747.84</v>
      </c>
      <c r="BT14" s="169"/>
      <c r="BU14" s="169"/>
      <c r="BV14" s="169"/>
      <c r="BW14" s="169"/>
      <c r="BX14" s="169"/>
      <c r="BY14" s="169">
        <v>150747.84</v>
      </c>
      <c r="BZ14" s="169"/>
      <c r="CA14" s="169"/>
      <c r="CB14" s="169"/>
      <c r="CC14" s="169"/>
      <c r="CD14" s="169"/>
      <c r="CE14" s="169">
        <v>153762.79980000001</v>
      </c>
      <c r="CF14" s="169"/>
      <c r="CG14" s="169"/>
      <c r="CH14" s="169"/>
      <c r="CI14" s="169"/>
      <c r="CJ14" s="169"/>
      <c r="CK14" s="169">
        <v>153762.79980000001</v>
      </c>
      <c r="CL14" s="169"/>
      <c r="CM14" s="169"/>
      <c r="CN14" s="169"/>
      <c r="CO14" s="169"/>
      <c r="CP14" s="169"/>
      <c r="CQ14" s="169">
        <v>156838.04999999999</v>
      </c>
      <c r="CR14" s="169"/>
      <c r="CS14" s="169"/>
      <c r="CT14" s="169"/>
      <c r="CU14" s="169"/>
      <c r="CV14" s="169"/>
      <c r="CW14" s="169">
        <v>156838.04999999999</v>
      </c>
      <c r="CX14" s="169"/>
      <c r="CY14" s="169"/>
      <c r="CZ14" s="169"/>
      <c r="DA14" s="169"/>
      <c r="DB14" s="169"/>
      <c r="DC14" s="169">
        <v>159974.80979999999</v>
      </c>
      <c r="DD14" s="169"/>
      <c r="DE14" s="169"/>
      <c r="DF14" s="169"/>
      <c r="DG14" s="169"/>
      <c r="DH14" s="169"/>
      <c r="DI14" s="169">
        <v>159974.80979999999</v>
      </c>
      <c r="DJ14" s="169"/>
      <c r="DK14" s="169"/>
      <c r="DL14" s="169"/>
      <c r="DM14" s="169"/>
      <c r="DN14" s="169"/>
      <c r="DO14" s="169">
        <v>163174.30979999999</v>
      </c>
      <c r="DP14" s="169"/>
      <c r="DQ14" s="169"/>
      <c r="DR14" s="169"/>
      <c r="DS14" s="169"/>
      <c r="DT14" s="169"/>
      <c r="DU14" s="169">
        <v>163174.30979999999</v>
      </c>
      <c r="DV14" s="169"/>
      <c r="DW14" s="169"/>
      <c r="DX14" s="169"/>
      <c r="DY14" s="169"/>
      <c r="DZ14" s="169"/>
      <c r="EA14" s="169">
        <v>166437.79980000001</v>
      </c>
      <c r="EB14" s="169"/>
      <c r="EC14" s="169"/>
      <c r="ED14" s="169"/>
      <c r="EE14" s="169"/>
      <c r="EF14" s="169"/>
      <c r="EG14" s="169">
        <v>166437.79980000001</v>
      </c>
      <c r="EH14" s="169"/>
      <c r="EI14" s="169"/>
      <c r="EJ14" s="169"/>
      <c r="EK14" s="169"/>
      <c r="EL14" s="169"/>
      <c r="EM14" s="169">
        <v>169766.55</v>
      </c>
      <c r="EN14" s="169"/>
      <c r="EO14" s="169"/>
      <c r="EP14" s="169"/>
      <c r="EQ14" s="169"/>
      <c r="ER14" s="169"/>
      <c r="ES14" s="169">
        <v>169766.55</v>
      </c>
      <c r="ET14" s="169"/>
      <c r="EU14" s="169"/>
      <c r="EV14" s="169"/>
      <c r="EW14" s="169"/>
      <c r="EX14" s="169"/>
      <c r="EY14" s="169">
        <v>173161.8798</v>
      </c>
      <c r="EZ14" s="169"/>
      <c r="FA14" s="169"/>
      <c r="FB14" s="169"/>
      <c r="FC14" s="169"/>
      <c r="FD14" s="169"/>
      <c r="FE14" s="169">
        <v>173161.8798</v>
      </c>
      <c r="FF14" s="169"/>
      <c r="FG14" s="169"/>
      <c r="FH14" s="169"/>
      <c r="FI14" s="169"/>
      <c r="FJ14" s="169"/>
      <c r="FK14" s="169">
        <v>176625.12</v>
      </c>
      <c r="FL14" s="169"/>
      <c r="FM14" s="169"/>
      <c r="FN14" s="169"/>
      <c r="FO14" s="169"/>
      <c r="FP14" s="169"/>
      <c r="FQ14" s="169">
        <v>176625.12</v>
      </c>
      <c r="FR14" s="169"/>
      <c r="FS14" s="169"/>
      <c r="FT14" s="169"/>
      <c r="FU14" s="169"/>
      <c r="FV14" s="169"/>
      <c r="FW14" s="169">
        <v>180157.62</v>
      </c>
      <c r="FX14" s="169"/>
      <c r="FY14" s="169"/>
      <c r="FZ14" s="169"/>
      <c r="GA14" s="169"/>
      <c r="GB14" s="169"/>
      <c r="GC14" s="169">
        <v>180157.62</v>
      </c>
      <c r="GD14" s="169"/>
      <c r="GE14" s="169"/>
      <c r="GF14" s="169"/>
      <c r="GG14" s="169"/>
      <c r="GH14" s="169"/>
      <c r="GI14" s="169">
        <v>183760.77960000001</v>
      </c>
      <c r="GJ14" s="169"/>
      <c r="GK14" s="169"/>
      <c r="GL14" s="169"/>
      <c r="GM14" s="169"/>
      <c r="GN14" s="169"/>
      <c r="GO14" s="169">
        <v>183760.77960000001</v>
      </c>
      <c r="GP14" s="169"/>
      <c r="GQ14" s="169"/>
      <c r="GR14" s="169"/>
      <c r="GS14" s="169"/>
      <c r="GT14" s="169"/>
      <c r="GU14" s="169">
        <v>187435.9896</v>
      </c>
      <c r="GV14" s="169"/>
      <c r="GW14" s="169"/>
      <c r="GX14" s="169"/>
      <c r="GY14" s="169"/>
      <c r="GZ14" s="169"/>
      <c r="HA14" s="169">
        <v>187435.9896</v>
      </c>
      <c r="HB14" s="169"/>
      <c r="HC14" s="169"/>
      <c r="HD14" s="169"/>
      <c r="HE14" s="169"/>
      <c r="HF14" s="169"/>
      <c r="HG14" s="169">
        <v>191184.70980000001</v>
      </c>
      <c r="HH14" s="169"/>
      <c r="HI14" s="169"/>
      <c r="HJ14" s="169"/>
      <c r="HK14" s="169"/>
      <c r="HL14" s="169"/>
      <c r="HM14" s="169">
        <v>191184.70980000001</v>
      </c>
      <c r="HN14" s="169"/>
      <c r="HO14" s="169"/>
      <c r="HP14" s="169"/>
      <c r="HQ14" s="169"/>
      <c r="HR14" s="169"/>
      <c r="HS14" s="169">
        <v>195008.40960000001</v>
      </c>
      <c r="HT14" s="169"/>
      <c r="HU14" s="169"/>
      <c r="HV14" s="169"/>
      <c r="HW14" s="169"/>
      <c r="HX14" s="169"/>
      <c r="HY14" s="169">
        <v>195008.40960000001</v>
      </c>
      <c r="HZ14" s="169"/>
      <c r="IA14" s="169"/>
      <c r="IB14" s="169"/>
      <c r="IC14" s="169"/>
      <c r="ID14" s="170"/>
      <c r="IE14" s="184">
        <v>198908.5698</v>
      </c>
      <c r="IF14" s="184"/>
      <c r="IG14" s="184"/>
      <c r="IH14" s="184"/>
      <c r="II14" s="184"/>
      <c r="IJ14" s="184"/>
      <c r="IK14" s="184">
        <v>198908.5698</v>
      </c>
      <c r="IL14" s="184"/>
      <c r="IM14" s="184"/>
      <c r="IN14" s="184"/>
      <c r="IO14" s="184"/>
      <c r="IP14" s="184"/>
      <c r="IQ14" s="184">
        <v>202886.7396</v>
      </c>
      <c r="IR14" s="184"/>
      <c r="IS14" s="184"/>
      <c r="IT14" s="184"/>
      <c r="IU14" s="184"/>
      <c r="IV14" s="184"/>
      <c r="IW14" s="184">
        <v>202886.7396</v>
      </c>
      <c r="IX14" s="184"/>
      <c r="IY14" s="184"/>
      <c r="IZ14" s="184"/>
      <c r="JA14" s="184"/>
      <c r="JB14" s="184"/>
      <c r="JC14" s="184">
        <v>206944.47959999999</v>
      </c>
      <c r="JD14" s="184"/>
      <c r="JE14" s="184"/>
      <c r="JF14" s="184"/>
      <c r="JG14" s="184"/>
      <c r="JH14" s="184"/>
      <c r="JI14" s="184">
        <v>206944.47959999999</v>
      </c>
      <c r="JJ14" s="184"/>
      <c r="JK14" s="184"/>
      <c r="JL14" s="184"/>
      <c r="JM14" s="184"/>
      <c r="JN14" s="184"/>
      <c r="JO14" s="184">
        <v>211083.36960000001</v>
      </c>
      <c r="JP14" s="184"/>
      <c r="JQ14" s="184"/>
      <c r="JR14" s="184"/>
      <c r="JS14" s="184"/>
      <c r="JT14" s="184"/>
      <c r="JU14" s="184">
        <v>211083.36960000001</v>
      </c>
      <c r="JV14" s="184"/>
      <c r="JW14" s="184"/>
      <c r="JX14" s="184"/>
      <c r="JY14" s="184"/>
      <c r="JZ14" s="184"/>
      <c r="KA14" s="184">
        <v>215305.0398</v>
      </c>
      <c r="KB14" s="184"/>
      <c r="KC14" s="184"/>
      <c r="KD14" s="184"/>
      <c r="KE14" s="184"/>
      <c r="KF14" s="184"/>
      <c r="KG14" s="184">
        <v>215305.0398</v>
      </c>
      <c r="KH14" s="184"/>
      <c r="KI14" s="184"/>
      <c r="KJ14" s="184"/>
      <c r="KK14" s="184"/>
      <c r="KL14" s="184"/>
      <c r="KM14" s="184">
        <v>219611.13959999999</v>
      </c>
      <c r="KN14" s="184"/>
      <c r="KO14" s="184"/>
      <c r="KP14" s="184"/>
      <c r="KQ14" s="184"/>
      <c r="KR14" s="184"/>
      <c r="KS14" s="184">
        <v>219611.13959999999</v>
      </c>
      <c r="KT14" s="184"/>
      <c r="KU14" s="184"/>
      <c r="KV14" s="184"/>
      <c r="KW14" s="184"/>
      <c r="KX14" s="184"/>
      <c r="KY14" s="184">
        <v>224003.35980000001</v>
      </c>
      <c r="KZ14" s="184"/>
      <c r="LA14" s="184"/>
      <c r="LB14" s="184"/>
      <c r="LC14" s="184"/>
      <c r="LD14" s="184"/>
      <c r="LE14" s="184">
        <v>224003.35980000001</v>
      </c>
      <c r="LF14" s="184"/>
      <c r="LG14" s="184"/>
      <c r="LH14" s="184"/>
      <c r="LI14" s="184"/>
      <c r="LJ14" s="184"/>
      <c r="LK14" s="184">
        <v>228483.4296</v>
      </c>
      <c r="LL14" s="184"/>
      <c r="LM14" s="184"/>
      <c r="LN14" s="184"/>
      <c r="LO14" s="184"/>
      <c r="LP14" s="184"/>
      <c r="LQ14" s="184">
        <v>228483.4296</v>
      </c>
      <c r="LR14" s="184"/>
      <c r="LS14" s="184"/>
      <c r="LT14" s="184"/>
      <c r="LU14" s="184"/>
      <c r="LV14" s="184"/>
      <c r="LW14" s="184">
        <v>233053.0998</v>
      </c>
      <c r="LX14" s="184"/>
      <c r="LY14" s="184"/>
      <c r="LZ14" s="184"/>
      <c r="MA14" s="184"/>
      <c r="MB14" s="184"/>
      <c r="MC14" s="184">
        <v>233053.0998</v>
      </c>
      <c r="MD14" s="184"/>
      <c r="ME14" s="184"/>
      <c r="MF14" s="184"/>
      <c r="MG14" s="184"/>
      <c r="MH14" s="184"/>
      <c r="MI14" s="184">
        <v>237714.15960000001</v>
      </c>
      <c r="MJ14" s="184"/>
      <c r="MK14" s="184"/>
      <c r="ML14" s="184"/>
      <c r="MM14" s="184"/>
      <c r="MN14" s="184"/>
      <c r="MO14" s="184">
        <v>237714.15960000001</v>
      </c>
      <c r="MP14" s="184"/>
      <c r="MQ14" s="184"/>
      <c r="MR14" s="184"/>
      <c r="MS14" s="184"/>
      <c r="MT14" s="184"/>
      <c r="MU14" s="184">
        <v>242468.43960000001</v>
      </c>
      <c r="MV14" s="184"/>
      <c r="MW14" s="184"/>
      <c r="MX14" s="184"/>
      <c r="MY14" s="184"/>
      <c r="MZ14" s="184"/>
      <c r="NA14" s="184">
        <v>242468.43960000001</v>
      </c>
      <c r="NB14" s="184"/>
      <c r="NC14" s="184"/>
      <c r="ND14" s="184"/>
      <c r="NE14" s="184"/>
      <c r="NF14" s="184"/>
      <c r="NG14" s="184">
        <v>247317.81</v>
      </c>
      <c r="NH14" s="184"/>
      <c r="NI14" s="184"/>
      <c r="NJ14" s="184"/>
      <c r="NK14" s="184"/>
      <c r="NL14" s="184"/>
      <c r="NM14" s="184">
        <v>247317.81</v>
      </c>
      <c r="NN14" s="184"/>
      <c r="NO14" s="184"/>
      <c r="NP14" s="184"/>
      <c r="NQ14" s="184"/>
      <c r="NR14" s="184"/>
      <c r="NS14" s="184">
        <v>252264.1698</v>
      </c>
      <c r="NT14" s="184"/>
      <c r="NU14" s="184"/>
      <c r="NV14" s="184"/>
      <c r="NW14" s="184"/>
      <c r="NX14" s="184"/>
      <c r="NY14" s="184">
        <v>252264.1698</v>
      </c>
      <c r="NZ14" s="184"/>
      <c r="OA14" s="184"/>
      <c r="OB14" s="184"/>
      <c r="OC14" s="184"/>
      <c r="OD14" s="184"/>
      <c r="OE14" s="184">
        <v>257309.4498</v>
      </c>
      <c r="OF14" s="184"/>
      <c r="OG14" s="184"/>
      <c r="OH14" s="184"/>
      <c r="OI14" s="184"/>
      <c r="OJ14" s="184"/>
      <c r="OK14" s="184">
        <v>257309.4498</v>
      </c>
      <c r="OL14" s="184"/>
      <c r="OM14" s="184"/>
      <c r="ON14" s="184"/>
      <c r="OO14" s="184"/>
      <c r="OP14" s="184"/>
      <c r="OQ14" s="184">
        <v>262455.63959999999</v>
      </c>
      <c r="OR14" s="184"/>
      <c r="OS14" s="184"/>
      <c r="OT14" s="184"/>
      <c r="OU14" s="184"/>
      <c r="OV14" s="184"/>
      <c r="OW14" s="184">
        <v>262455.63959999999</v>
      </c>
      <c r="OX14" s="184"/>
      <c r="OY14" s="184"/>
      <c r="OZ14" s="184"/>
      <c r="PA14" s="184"/>
      <c r="PB14" s="184"/>
      <c r="PC14" s="171"/>
      <c r="PD14" s="171"/>
      <c r="PE14" s="171"/>
      <c r="PF14" s="171"/>
      <c r="PG14" s="171"/>
      <c r="PH14" s="171"/>
      <c r="PI14" s="171"/>
      <c r="PJ14" s="171"/>
      <c r="PK14" s="171"/>
      <c r="PL14" s="171"/>
      <c r="PM14" s="171"/>
      <c r="PN14" s="171"/>
      <c r="PO14" s="171"/>
      <c r="PP14" s="171"/>
      <c r="PQ14" s="171"/>
      <c r="PR14" s="171"/>
      <c r="PS14" s="171"/>
      <c r="PT14" s="171"/>
      <c r="PU14" s="171"/>
      <c r="PV14" s="171"/>
      <c r="PW14" s="171"/>
      <c r="PX14" s="171"/>
      <c r="PY14" s="171"/>
      <c r="PZ14" s="171"/>
      <c r="QA14" s="171"/>
      <c r="QB14" s="171"/>
      <c r="QC14" s="171"/>
      <c r="QD14" s="171"/>
      <c r="QE14" s="172"/>
    </row>
    <row r="15" spans="1:447" s="182" customFormat="1" x14ac:dyDescent="0.3">
      <c r="A15" s="174" t="s">
        <v>117</v>
      </c>
      <c r="B15" s="174" t="s">
        <v>118</v>
      </c>
      <c r="C15" s="175" t="s">
        <v>119</v>
      </c>
      <c r="D15" s="174" t="s">
        <v>108</v>
      </c>
      <c r="E15" s="174" t="s">
        <v>109</v>
      </c>
      <c r="F15" s="176">
        <v>43531</v>
      </c>
      <c r="G15" s="176">
        <v>52824</v>
      </c>
      <c r="H15" s="174" t="s">
        <v>110</v>
      </c>
      <c r="I15" s="221" t="s">
        <v>57</v>
      </c>
      <c r="J15" s="177">
        <f t="shared" si="0"/>
        <v>12019357.2213</v>
      </c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>
        <v>9847.1643999999997</v>
      </c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>
        <v>389510.05949999997</v>
      </c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>
        <v>436653.22499999998</v>
      </c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>
        <v>455000</v>
      </c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>
        <v>455000</v>
      </c>
      <c r="CM15" s="178"/>
      <c r="CN15" s="178"/>
      <c r="CO15" s="178"/>
      <c r="CP15" s="178"/>
      <c r="CQ15" s="178"/>
      <c r="CR15" s="178"/>
      <c r="CS15" s="178"/>
      <c r="CT15" s="178"/>
      <c r="CU15" s="178"/>
      <c r="CV15" s="178"/>
      <c r="CW15" s="178"/>
      <c r="CX15" s="178">
        <v>455000</v>
      </c>
      <c r="CY15" s="178"/>
      <c r="CZ15" s="178"/>
      <c r="DA15" s="178"/>
      <c r="DB15" s="178"/>
      <c r="DC15" s="178"/>
      <c r="DD15" s="178"/>
      <c r="DE15" s="178"/>
      <c r="DF15" s="178"/>
      <c r="DG15" s="178"/>
      <c r="DH15" s="178"/>
      <c r="DI15" s="178"/>
      <c r="DJ15" s="178">
        <v>468435.48349999997</v>
      </c>
      <c r="DK15" s="178"/>
      <c r="DL15" s="178"/>
      <c r="DM15" s="178"/>
      <c r="DN15" s="178"/>
      <c r="DO15" s="178"/>
      <c r="DP15" s="178"/>
      <c r="DQ15" s="178"/>
      <c r="DR15" s="178"/>
      <c r="DS15" s="178"/>
      <c r="DT15" s="178"/>
      <c r="DU15" s="178"/>
      <c r="DV15" s="178">
        <v>469000</v>
      </c>
      <c r="DW15" s="178"/>
      <c r="DX15" s="178"/>
      <c r="DY15" s="178"/>
      <c r="DZ15" s="178"/>
      <c r="EA15" s="178"/>
      <c r="EB15" s="178"/>
      <c r="EC15" s="178"/>
      <c r="ED15" s="178"/>
      <c r="EE15" s="178"/>
      <c r="EF15" s="178"/>
      <c r="EG15" s="178"/>
      <c r="EH15" s="178">
        <v>469000</v>
      </c>
      <c r="EI15" s="178"/>
      <c r="EJ15" s="178"/>
      <c r="EK15" s="178"/>
      <c r="EL15" s="178"/>
      <c r="EM15" s="178"/>
      <c r="EN15" s="178"/>
      <c r="EO15" s="178"/>
      <c r="EP15" s="178"/>
      <c r="EQ15" s="178"/>
      <c r="ER15" s="178"/>
      <c r="ES15" s="178"/>
      <c r="ET15" s="178">
        <v>469000</v>
      </c>
      <c r="EU15" s="178"/>
      <c r="EV15" s="178"/>
      <c r="EW15" s="178"/>
      <c r="EX15" s="178"/>
      <c r="EY15" s="178"/>
      <c r="EZ15" s="178"/>
      <c r="FA15" s="178"/>
      <c r="FB15" s="178"/>
      <c r="FC15" s="178"/>
      <c r="FD15" s="178"/>
      <c r="FE15" s="178"/>
      <c r="FF15" s="178">
        <v>469000</v>
      </c>
      <c r="FG15" s="178"/>
      <c r="FH15" s="178"/>
      <c r="FI15" s="178"/>
      <c r="FJ15" s="178"/>
      <c r="FK15" s="178"/>
      <c r="FL15" s="178"/>
      <c r="FM15" s="178"/>
      <c r="FN15" s="178"/>
      <c r="FO15" s="178"/>
      <c r="FP15" s="178"/>
      <c r="FQ15" s="178"/>
      <c r="FR15" s="178">
        <v>482435.48379999999</v>
      </c>
      <c r="FS15" s="178"/>
      <c r="FT15" s="178"/>
      <c r="FU15" s="178"/>
      <c r="FV15" s="178"/>
      <c r="FW15" s="178"/>
      <c r="FX15" s="178"/>
      <c r="FY15" s="178"/>
      <c r="FZ15" s="178"/>
      <c r="GA15" s="178"/>
      <c r="GB15" s="178"/>
      <c r="GC15" s="178"/>
      <c r="GD15" s="178">
        <v>483000</v>
      </c>
      <c r="GE15" s="178"/>
      <c r="GF15" s="178"/>
      <c r="GG15" s="178"/>
      <c r="GH15" s="178"/>
      <c r="GI15" s="178"/>
      <c r="GJ15" s="178"/>
      <c r="GK15" s="178"/>
      <c r="GL15" s="178"/>
      <c r="GM15" s="178"/>
      <c r="GN15" s="178"/>
      <c r="GO15" s="178"/>
      <c r="GP15" s="178">
        <v>483000</v>
      </c>
      <c r="GQ15" s="178"/>
      <c r="GR15" s="178"/>
      <c r="GS15" s="178"/>
      <c r="GT15" s="178"/>
      <c r="GU15" s="178"/>
      <c r="GV15" s="178"/>
      <c r="GW15" s="178"/>
      <c r="GX15" s="178"/>
      <c r="GY15" s="178"/>
      <c r="GZ15" s="178"/>
      <c r="HA15" s="178"/>
      <c r="HB15" s="178">
        <v>483000</v>
      </c>
      <c r="HC15" s="178"/>
      <c r="HD15" s="178"/>
      <c r="HE15" s="178"/>
      <c r="HF15" s="178"/>
      <c r="HG15" s="178"/>
      <c r="HH15" s="178"/>
      <c r="HI15" s="178"/>
      <c r="HJ15" s="178"/>
      <c r="HK15" s="178"/>
      <c r="HL15" s="178"/>
      <c r="HM15" s="178"/>
      <c r="HN15" s="178">
        <v>483000</v>
      </c>
      <c r="HO15" s="178"/>
      <c r="HP15" s="178"/>
      <c r="HQ15" s="178"/>
      <c r="HR15" s="178"/>
      <c r="HS15" s="178"/>
      <c r="HT15" s="178"/>
      <c r="HU15" s="178"/>
      <c r="HV15" s="178"/>
      <c r="HW15" s="178"/>
      <c r="HX15" s="178"/>
      <c r="HY15" s="178"/>
      <c r="HZ15" s="178">
        <v>496435.48300000001</v>
      </c>
      <c r="IA15" s="178"/>
      <c r="IB15" s="178"/>
      <c r="IC15" s="178"/>
      <c r="ID15" s="179"/>
      <c r="IE15" s="183"/>
      <c r="IF15" s="183"/>
      <c r="IG15" s="183"/>
      <c r="IH15" s="183"/>
      <c r="II15" s="183"/>
      <c r="IJ15" s="183"/>
      <c r="IK15" s="183"/>
      <c r="IL15" s="183">
        <v>497000</v>
      </c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>
        <v>497000</v>
      </c>
      <c r="IY15" s="183"/>
      <c r="IZ15" s="183"/>
      <c r="JA15" s="183"/>
      <c r="JB15" s="183"/>
      <c r="JC15" s="183"/>
      <c r="JD15" s="183"/>
      <c r="JE15" s="183"/>
      <c r="JF15" s="183"/>
      <c r="JG15" s="183"/>
      <c r="JH15" s="183"/>
      <c r="JI15" s="183"/>
      <c r="JJ15" s="183">
        <v>497000</v>
      </c>
      <c r="JK15" s="183"/>
      <c r="JL15" s="183"/>
      <c r="JM15" s="183"/>
      <c r="JN15" s="183"/>
      <c r="JO15" s="183"/>
      <c r="JP15" s="183"/>
      <c r="JQ15" s="183"/>
      <c r="JR15" s="183"/>
      <c r="JS15" s="183"/>
      <c r="JT15" s="183"/>
      <c r="JU15" s="183"/>
      <c r="JV15" s="183">
        <v>497000</v>
      </c>
      <c r="JW15" s="183"/>
      <c r="JX15" s="183"/>
      <c r="JY15" s="183"/>
      <c r="JZ15" s="183"/>
      <c r="KA15" s="183"/>
      <c r="KB15" s="183"/>
      <c r="KC15" s="183"/>
      <c r="KD15" s="183"/>
      <c r="KE15" s="183"/>
      <c r="KF15" s="183"/>
      <c r="KG15" s="183"/>
      <c r="KH15" s="183">
        <v>510435.48340000003</v>
      </c>
      <c r="KI15" s="183"/>
      <c r="KJ15" s="183"/>
      <c r="KK15" s="183"/>
      <c r="KL15" s="183"/>
      <c r="KM15" s="183"/>
      <c r="KN15" s="183"/>
      <c r="KO15" s="183"/>
      <c r="KP15" s="183"/>
      <c r="KQ15" s="183"/>
      <c r="KR15" s="183"/>
      <c r="KS15" s="183"/>
      <c r="KT15" s="183">
        <v>511000</v>
      </c>
      <c r="KU15" s="183"/>
      <c r="KV15" s="183"/>
      <c r="KW15" s="183"/>
      <c r="KX15" s="183"/>
      <c r="KY15" s="183"/>
      <c r="KZ15" s="183"/>
      <c r="LA15" s="183"/>
      <c r="LB15" s="183"/>
      <c r="LC15" s="183"/>
      <c r="LD15" s="183"/>
      <c r="LE15" s="183"/>
      <c r="LF15" s="183">
        <v>511000</v>
      </c>
      <c r="LG15" s="183"/>
      <c r="LH15" s="183"/>
      <c r="LI15" s="183"/>
      <c r="LJ15" s="183"/>
      <c r="LK15" s="183"/>
      <c r="LL15" s="183"/>
      <c r="LM15" s="183"/>
      <c r="LN15" s="183"/>
      <c r="LO15" s="183"/>
      <c r="LP15" s="183"/>
      <c r="LQ15" s="183"/>
      <c r="LR15" s="183">
        <v>511000</v>
      </c>
      <c r="LS15" s="183"/>
      <c r="LT15" s="183"/>
      <c r="LU15" s="183"/>
      <c r="LV15" s="183"/>
      <c r="LW15" s="183"/>
      <c r="LX15" s="183"/>
      <c r="LY15" s="183"/>
      <c r="LZ15" s="183"/>
      <c r="MA15" s="183"/>
      <c r="MB15" s="183"/>
      <c r="MC15" s="183"/>
      <c r="MD15" s="183">
        <v>511000</v>
      </c>
      <c r="ME15" s="183"/>
      <c r="MF15" s="183"/>
      <c r="MG15" s="183"/>
      <c r="MH15" s="183"/>
      <c r="MI15" s="183"/>
      <c r="MJ15" s="183"/>
      <c r="MK15" s="183"/>
      <c r="ML15" s="183"/>
      <c r="MM15" s="183"/>
      <c r="MN15" s="183"/>
      <c r="MO15" s="183"/>
      <c r="MP15" s="183">
        <v>20604.8387</v>
      </c>
      <c r="MQ15" s="183"/>
      <c r="MR15" s="183"/>
      <c r="MS15" s="183"/>
      <c r="MT15" s="183"/>
      <c r="MU15" s="180"/>
      <c r="MV15" s="180"/>
      <c r="MW15" s="180"/>
      <c r="MX15" s="180"/>
      <c r="MY15" s="180"/>
      <c r="MZ15" s="180"/>
      <c r="NA15" s="180"/>
      <c r="NB15" s="180"/>
      <c r="NC15" s="180"/>
      <c r="ND15" s="180"/>
      <c r="NE15" s="180"/>
      <c r="NF15" s="180"/>
      <c r="NG15" s="180"/>
      <c r="NH15" s="180"/>
      <c r="NI15" s="180"/>
      <c r="NJ15" s="180"/>
      <c r="NK15" s="180"/>
      <c r="NL15" s="180"/>
      <c r="NM15" s="180"/>
      <c r="NN15" s="180"/>
      <c r="NO15" s="180"/>
      <c r="NP15" s="180"/>
      <c r="NQ15" s="180"/>
      <c r="NR15" s="180"/>
      <c r="NS15" s="180"/>
      <c r="NT15" s="180"/>
      <c r="NU15" s="180"/>
      <c r="NV15" s="180"/>
      <c r="NW15" s="180"/>
      <c r="NX15" s="180"/>
      <c r="NY15" s="180"/>
      <c r="NZ15" s="180"/>
      <c r="OA15" s="180"/>
      <c r="OB15" s="180"/>
      <c r="OC15" s="180"/>
      <c r="OD15" s="180"/>
      <c r="OE15" s="180"/>
      <c r="OF15" s="180"/>
      <c r="OG15" s="180"/>
      <c r="OH15" s="180"/>
      <c r="OI15" s="180"/>
      <c r="OJ15" s="180"/>
      <c r="OK15" s="180"/>
      <c r="OL15" s="180"/>
      <c r="OM15" s="180"/>
      <c r="ON15" s="180"/>
      <c r="OO15" s="180"/>
      <c r="OP15" s="180"/>
      <c r="OQ15" s="180"/>
      <c r="OR15" s="180"/>
      <c r="OS15" s="180"/>
      <c r="OT15" s="180"/>
      <c r="OU15" s="180"/>
      <c r="OV15" s="180"/>
      <c r="OW15" s="180"/>
      <c r="OX15" s="180"/>
      <c r="OY15" s="180"/>
      <c r="OZ15" s="180"/>
      <c r="PA15" s="180"/>
      <c r="PB15" s="180"/>
      <c r="PC15" s="180"/>
      <c r="PD15" s="180"/>
      <c r="PE15" s="180"/>
      <c r="PF15" s="180"/>
      <c r="PG15" s="180"/>
      <c r="PH15" s="180"/>
      <c r="PI15" s="180"/>
      <c r="PJ15" s="180"/>
      <c r="PK15" s="180"/>
      <c r="PL15" s="180"/>
      <c r="PM15" s="180"/>
      <c r="PN15" s="180"/>
      <c r="PO15" s="180"/>
      <c r="PP15" s="180"/>
      <c r="PQ15" s="180"/>
      <c r="PR15" s="180"/>
      <c r="PS15" s="180"/>
      <c r="PT15" s="180"/>
      <c r="PU15" s="180"/>
      <c r="PV15" s="180"/>
      <c r="PW15" s="180"/>
      <c r="PX15" s="180"/>
      <c r="PY15" s="180"/>
      <c r="PZ15" s="180"/>
      <c r="QA15" s="180"/>
      <c r="QB15" s="180"/>
      <c r="QC15" s="180"/>
      <c r="QD15" s="180"/>
      <c r="QE15" s="181"/>
    </row>
    <row r="16" spans="1:447" s="182" customFormat="1" x14ac:dyDescent="0.3">
      <c r="A16" s="174" t="s">
        <v>117</v>
      </c>
      <c r="B16" s="174" t="s">
        <v>118</v>
      </c>
      <c r="C16" s="175" t="s">
        <v>119</v>
      </c>
      <c r="D16" s="174" t="s">
        <v>108</v>
      </c>
      <c r="E16" s="174" t="s">
        <v>109</v>
      </c>
      <c r="F16" s="176">
        <v>43531</v>
      </c>
      <c r="G16" s="176">
        <v>52824</v>
      </c>
      <c r="H16" s="174" t="s">
        <v>120</v>
      </c>
      <c r="I16" s="221" t="s">
        <v>57</v>
      </c>
      <c r="J16" s="177">
        <f t="shared" si="0"/>
        <v>58333.333200000001</v>
      </c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>
        <v>43749.999900000003</v>
      </c>
      <c r="BA16" s="178"/>
      <c r="BB16" s="178"/>
      <c r="BC16" s="178">
        <v>14583.3333</v>
      </c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  <c r="GU16" s="178"/>
      <c r="GV16" s="178"/>
      <c r="GW16" s="178"/>
      <c r="GX16" s="178"/>
      <c r="GY16" s="178"/>
      <c r="GZ16" s="178"/>
      <c r="HA16" s="178"/>
      <c r="HB16" s="178"/>
      <c r="HC16" s="178"/>
      <c r="HD16" s="178"/>
      <c r="HE16" s="178"/>
      <c r="HF16" s="178"/>
      <c r="HG16" s="178"/>
      <c r="HH16" s="178"/>
      <c r="HI16" s="178"/>
      <c r="HJ16" s="178"/>
      <c r="HK16" s="178"/>
      <c r="HL16" s="178"/>
      <c r="HM16" s="178"/>
      <c r="HN16" s="178"/>
      <c r="HO16" s="178"/>
      <c r="HP16" s="178"/>
      <c r="HQ16" s="178"/>
      <c r="HR16" s="178"/>
      <c r="HS16" s="178"/>
      <c r="HT16" s="178"/>
      <c r="HU16" s="178"/>
      <c r="HV16" s="178"/>
      <c r="HW16" s="178"/>
      <c r="HX16" s="178"/>
      <c r="HY16" s="178"/>
      <c r="HZ16" s="178"/>
      <c r="IA16" s="178"/>
      <c r="IB16" s="178"/>
      <c r="IC16" s="178"/>
      <c r="ID16" s="179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  <c r="MZ16" s="180"/>
      <c r="NA16" s="180"/>
      <c r="NB16" s="180"/>
      <c r="NC16" s="180"/>
      <c r="ND16" s="180"/>
      <c r="NE16" s="180"/>
      <c r="NF16" s="180"/>
      <c r="NG16" s="180"/>
      <c r="NH16" s="180"/>
      <c r="NI16" s="180"/>
      <c r="NJ16" s="180"/>
      <c r="NK16" s="180"/>
      <c r="NL16" s="180"/>
      <c r="NM16" s="180"/>
      <c r="NN16" s="180"/>
      <c r="NO16" s="180"/>
      <c r="NP16" s="180"/>
      <c r="NQ16" s="180"/>
      <c r="NR16" s="180"/>
      <c r="NS16" s="180"/>
      <c r="NT16" s="180"/>
      <c r="NU16" s="180"/>
      <c r="NV16" s="180"/>
      <c r="NW16" s="180"/>
      <c r="NX16" s="180"/>
      <c r="NY16" s="180"/>
      <c r="NZ16" s="180"/>
      <c r="OA16" s="180"/>
      <c r="OB16" s="180"/>
      <c r="OC16" s="180"/>
      <c r="OD16" s="180"/>
      <c r="OE16" s="180"/>
      <c r="OF16" s="180"/>
      <c r="OG16" s="180"/>
      <c r="OH16" s="180"/>
      <c r="OI16" s="180"/>
      <c r="OJ16" s="180"/>
      <c r="OK16" s="180"/>
      <c r="OL16" s="180"/>
      <c r="OM16" s="180"/>
      <c r="ON16" s="180"/>
      <c r="OO16" s="180"/>
      <c r="OP16" s="180"/>
      <c r="OQ16" s="180"/>
      <c r="OR16" s="180"/>
      <c r="OS16" s="180"/>
      <c r="OT16" s="180"/>
      <c r="OU16" s="180"/>
      <c r="OV16" s="180"/>
      <c r="OW16" s="180"/>
      <c r="OX16" s="180"/>
      <c r="OY16" s="180"/>
      <c r="OZ16" s="180"/>
      <c r="PA16" s="180"/>
      <c r="PB16" s="180"/>
      <c r="PC16" s="180"/>
      <c r="PD16" s="180"/>
      <c r="PE16" s="180"/>
      <c r="PF16" s="180"/>
      <c r="PG16" s="180"/>
      <c r="PH16" s="180"/>
      <c r="PI16" s="180"/>
      <c r="PJ16" s="180"/>
      <c r="PK16" s="180"/>
      <c r="PL16" s="180"/>
      <c r="PM16" s="180"/>
      <c r="PN16" s="180"/>
      <c r="PO16" s="180"/>
      <c r="PP16" s="180"/>
      <c r="PQ16" s="180"/>
      <c r="PR16" s="180"/>
      <c r="PS16" s="180"/>
      <c r="PT16" s="180"/>
      <c r="PU16" s="180"/>
      <c r="PV16" s="180"/>
      <c r="PW16" s="180"/>
      <c r="PX16" s="180"/>
      <c r="PY16" s="180"/>
      <c r="PZ16" s="180"/>
      <c r="QA16" s="180"/>
      <c r="QB16" s="180"/>
      <c r="QC16" s="180"/>
      <c r="QD16" s="180"/>
      <c r="QE16" s="181"/>
    </row>
    <row r="17" spans="1:447" s="182" customFormat="1" x14ac:dyDescent="0.3">
      <c r="A17" s="174" t="s">
        <v>117</v>
      </c>
      <c r="B17" s="174" t="s">
        <v>118</v>
      </c>
      <c r="C17" s="175" t="s">
        <v>119</v>
      </c>
      <c r="D17" s="174" t="s">
        <v>108</v>
      </c>
      <c r="E17" s="174" t="s">
        <v>109</v>
      </c>
      <c r="F17" s="176">
        <v>43531</v>
      </c>
      <c r="G17" s="176">
        <v>52824</v>
      </c>
      <c r="H17" s="174" t="s">
        <v>120</v>
      </c>
      <c r="I17" s="221" t="s">
        <v>57</v>
      </c>
      <c r="J17" s="177">
        <f t="shared" si="0"/>
        <v>43750</v>
      </c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>
        <v>43750</v>
      </c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8"/>
      <c r="HB17" s="178"/>
      <c r="HC17" s="178"/>
      <c r="HD17" s="178"/>
      <c r="HE17" s="178"/>
      <c r="HF17" s="178"/>
      <c r="HG17" s="178"/>
      <c r="HH17" s="178"/>
      <c r="HI17" s="178"/>
      <c r="HJ17" s="178"/>
      <c r="HK17" s="178"/>
      <c r="HL17" s="178"/>
      <c r="HM17" s="178"/>
      <c r="HN17" s="178"/>
      <c r="HO17" s="178"/>
      <c r="HP17" s="178"/>
      <c r="HQ17" s="178"/>
      <c r="HR17" s="178"/>
      <c r="HS17" s="178"/>
      <c r="HT17" s="178"/>
      <c r="HU17" s="178"/>
      <c r="HV17" s="178"/>
      <c r="HW17" s="178"/>
      <c r="HX17" s="178"/>
      <c r="HY17" s="178"/>
      <c r="HZ17" s="178"/>
      <c r="IA17" s="178"/>
      <c r="IB17" s="178"/>
      <c r="IC17" s="178"/>
      <c r="ID17" s="179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  <c r="MZ17" s="180"/>
      <c r="NA17" s="180"/>
      <c r="NB17" s="180"/>
      <c r="NC17" s="180"/>
      <c r="ND17" s="180"/>
      <c r="NE17" s="180"/>
      <c r="NF17" s="180"/>
      <c r="NG17" s="180"/>
      <c r="NH17" s="180"/>
      <c r="NI17" s="180"/>
      <c r="NJ17" s="180"/>
      <c r="NK17" s="180"/>
      <c r="NL17" s="180"/>
      <c r="NM17" s="180"/>
      <c r="NN17" s="180"/>
      <c r="NO17" s="180"/>
      <c r="NP17" s="180"/>
      <c r="NQ17" s="180"/>
      <c r="NR17" s="180"/>
      <c r="NS17" s="180"/>
      <c r="NT17" s="180"/>
      <c r="NU17" s="180"/>
      <c r="NV17" s="180"/>
      <c r="NW17" s="180"/>
      <c r="NX17" s="180"/>
      <c r="NY17" s="180"/>
      <c r="NZ17" s="180"/>
      <c r="OA17" s="180"/>
      <c r="OB17" s="180"/>
      <c r="OC17" s="180"/>
      <c r="OD17" s="180"/>
      <c r="OE17" s="180"/>
      <c r="OF17" s="180"/>
      <c r="OG17" s="180"/>
      <c r="OH17" s="180"/>
      <c r="OI17" s="180"/>
      <c r="OJ17" s="180"/>
      <c r="OK17" s="180"/>
      <c r="OL17" s="180"/>
      <c r="OM17" s="180"/>
      <c r="ON17" s="180"/>
      <c r="OO17" s="180"/>
      <c r="OP17" s="180"/>
      <c r="OQ17" s="180"/>
      <c r="OR17" s="180"/>
      <c r="OS17" s="180"/>
      <c r="OT17" s="180"/>
      <c r="OU17" s="180"/>
      <c r="OV17" s="180"/>
      <c r="OW17" s="180"/>
      <c r="OX17" s="180"/>
      <c r="OY17" s="180"/>
      <c r="OZ17" s="180"/>
      <c r="PA17" s="180"/>
      <c r="PB17" s="180"/>
      <c r="PC17" s="180"/>
      <c r="PD17" s="180"/>
      <c r="PE17" s="180"/>
      <c r="PF17" s="180"/>
      <c r="PG17" s="180"/>
      <c r="PH17" s="180"/>
      <c r="PI17" s="180"/>
      <c r="PJ17" s="180"/>
      <c r="PK17" s="180"/>
      <c r="PL17" s="180"/>
      <c r="PM17" s="180"/>
      <c r="PN17" s="180"/>
      <c r="PO17" s="180"/>
      <c r="PP17" s="180"/>
      <c r="PQ17" s="180"/>
      <c r="PR17" s="180"/>
      <c r="PS17" s="180"/>
      <c r="PT17" s="180"/>
      <c r="PU17" s="180"/>
      <c r="PV17" s="180"/>
      <c r="PW17" s="180"/>
      <c r="PX17" s="180"/>
      <c r="PY17" s="180"/>
      <c r="PZ17" s="180"/>
      <c r="QA17" s="180"/>
      <c r="QB17" s="180"/>
      <c r="QC17" s="180"/>
      <c r="QD17" s="180"/>
      <c r="QE17" s="181"/>
    </row>
    <row r="18" spans="1:447" s="173" customFormat="1" x14ac:dyDescent="0.3">
      <c r="A18" s="165" t="s">
        <v>121</v>
      </c>
      <c r="B18" s="165" t="s">
        <v>122</v>
      </c>
      <c r="C18" s="166" t="s">
        <v>123</v>
      </c>
      <c r="D18" s="165" t="s">
        <v>108</v>
      </c>
      <c r="E18" s="165" t="s">
        <v>109</v>
      </c>
      <c r="F18" s="167">
        <v>44783</v>
      </c>
      <c r="G18" s="167">
        <v>53913</v>
      </c>
      <c r="H18" s="165" t="s">
        <v>111</v>
      </c>
      <c r="I18" s="219" t="s">
        <v>57</v>
      </c>
      <c r="J18" s="168">
        <f t="shared" si="0"/>
        <v>208993</v>
      </c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>
        <v>208993</v>
      </c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70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1"/>
      <c r="JE18" s="171"/>
      <c r="JF18" s="171"/>
      <c r="JG18" s="171"/>
      <c r="JH18" s="171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71"/>
      <c r="NZ18" s="171"/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  <c r="OX18" s="171"/>
      <c r="OY18" s="171"/>
      <c r="OZ18" s="171"/>
      <c r="PA18" s="171"/>
      <c r="PB18" s="171"/>
      <c r="PC18" s="171"/>
      <c r="PD18" s="171"/>
      <c r="PE18" s="171"/>
      <c r="PF18" s="171"/>
      <c r="PG18" s="171"/>
      <c r="PH18" s="171"/>
      <c r="PI18" s="171"/>
      <c r="PJ18" s="171"/>
      <c r="PK18" s="171"/>
      <c r="PL18" s="171"/>
      <c r="PM18" s="171"/>
      <c r="PN18" s="171"/>
      <c r="PO18" s="171"/>
      <c r="PP18" s="171"/>
      <c r="PQ18" s="171"/>
      <c r="PR18" s="171"/>
      <c r="PS18" s="171"/>
      <c r="PT18" s="171"/>
      <c r="PU18" s="171"/>
      <c r="PV18" s="171"/>
      <c r="PW18" s="171"/>
      <c r="PX18" s="171"/>
      <c r="PY18" s="171"/>
      <c r="PZ18" s="171"/>
      <c r="QA18" s="171"/>
      <c r="QB18" s="171"/>
      <c r="QC18" s="171"/>
      <c r="QD18" s="171"/>
      <c r="QE18" s="172"/>
    </row>
    <row r="19" spans="1:447" s="173" customFormat="1" x14ac:dyDescent="0.3">
      <c r="A19" s="165" t="s">
        <v>121</v>
      </c>
      <c r="B19" s="165" t="s">
        <v>122</v>
      </c>
      <c r="C19" s="166" t="s">
        <v>123</v>
      </c>
      <c r="D19" s="165" t="s">
        <v>108</v>
      </c>
      <c r="E19" s="165" t="s">
        <v>109</v>
      </c>
      <c r="F19" s="167">
        <v>44783</v>
      </c>
      <c r="G19" s="167">
        <v>53913</v>
      </c>
      <c r="H19" s="165" t="s">
        <v>112</v>
      </c>
      <c r="I19" s="219" t="s">
        <v>57</v>
      </c>
      <c r="J19" s="168">
        <f t="shared" si="0"/>
        <v>17207405.602200001</v>
      </c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>
        <v>174160.83300000001</v>
      </c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>
        <v>262925.8296</v>
      </c>
      <c r="CY19" s="169"/>
      <c r="CZ19" s="169"/>
      <c r="DA19" s="169"/>
      <c r="DB19" s="169"/>
      <c r="DC19" s="169"/>
      <c r="DD19" s="169">
        <v>262925.8296</v>
      </c>
      <c r="DE19" s="169"/>
      <c r="DF19" s="169"/>
      <c r="DG19" s="169"/>
      <c r="DH19" s="169"/>
      <c r="DI19" s="169"/>
      <c r="DJ19" s="169">
        <v>269498.96999999997</v>
      </c>
      <c r="DK19" s="169"/>
      <c r="DL19" s="169"/>
      <c r="DM19" s="169"/>
      <c r="DN19" s="169"/>
      <c r="DO19" s="169"/>
      <c r="DP19" s="169">
        <v>269498.96999999997</v>
      </c>
      <c r="DQ19" s="169"/>
      <c r="DR19" s="169"/>
      <c r="DS19" s="169"/>
      <c r="DT19" s="169"/>
      <c r="DU19" s="169"/>
      <c r="DV19" s="169">
        <v>276236.43959999998</v>
      </c>
      <c r="DW19" s="169"/>
      <c r="DX19" s="169"/>
      <c r="DY19" s="169"/>
      <c r="DZ19" s="169"/>
      <c r="EA19" s="169"/>
      <c r="EB19" s="169">
        <v>276236.43959999998</v>
      </c>
      <c r="EC19" s="169"/>
      <c r="ED19" s="169"/>
      <c r="EE19" s="169"/>
      <c r="EF19" s="169"/>
      <c r="EG19" s="169"/>
      <c r="EH19" s="169">
        <v>283142.35979999998</v>
      </c>
      <c r="EI19" s="169"/>
      <c r="EJ19" s="169"/>
      <c r="EK19" s="169"/>
      <c r="EL19" s="169"/>
      <c r="EM19" s="169"/>
      <c r="EN19" s="169">
        <v>283142.35979999998</v>
      </c>
      <c r="EO19" s="169"/>
      <c r="EP19" s="169"/>
      <c r="EQ19" s="169"/>
      <c r="ER19" s="169"/>
      <c r="ES19" s="169"/>
      <c r="ET19" s="169">
        <v>290220.90960000001</v>
      </c>
      <c r="EU19" s="169"/>
      <c r="EV19" s="169"/>
      <c r="EW19" s="169"/>
      <c r="EX19" s="169"/>
      <c r="EY19" s="169"/>
      <c r="EZ19" s="169">
        <v>290220.90960000001</v>
      </c>
      <c r="FA19" s="169"/>
      <c r="FB19" s="169"/>
      <c r="FC19" s="169"/>
      <c r="FD19" s="169"/>
      <c r="FE19" s="169"/>
      <c r="FF19" s="169">
        <v>297476.43959999998</v>
      </c>
      <c r="FG19" s="169"/>
      <c r="FH19" s="169"/>
      <c r="FI19" s="169"/>
      <c r="FJ19" s="169"/>
      <c r="FK19" s="169"/>
      <c r="FL19" s="169">
        <v>297476.43959999998</v>
      </c>
      <c r="FM19" s="169"/>
      <c r="FN19" s="169"/>
      <c r="FO19" s="169"/>
      <c r="FP19" s="169"/>
      <c r="FQ19" s="169"/>
      <c r="FR19" s="169">
        <v>304913.34960000002</v>
      </c>
      <c r="FS19" s="169"/>
      <c r="FT19" s="169"/>
      <c r="FU19" s="169"/>
      <c r="FV19" s="169"/>
      <c r="FW19" s="169"/>
      <c r="FX19" s="169">
        <v>304913.34960000002</v>
      </c>
      <c r="FY19" s="169"/>
      <c r="FZ19" s="169"/>
      <c r="GA19" s="169"/>
      <c r="GB19" s="169"/>
      <c r="GC19" s="169"/>
      <c r="GD19" s="169">
        <v>312536.17979999998</v>
      </c>
      <c r="GE19" s="169"/>
      <c r="GF19" s="169"/>
      <c r="GG19" s="169"/>
      <c r="GH19" s="169"/>
      <c r="GI19" s="169"/>
      <c r="GJ19" s="169">
        <v>312536.17979999998</v>
      </c>
      <c r="GK19" s="169"/>
      <c r="GL19" s="169"/>
      <c r="GM19" s="169"/>
      <c r="GN19" s="169"/>
      <c r="GO19" s="169"/>
      <c r="GP19" s="169">
        <v>320349.58980000002</v>
      </c>
      <c r="GQ19" s="169"/>
      <c r="GR19" s="169"/>
      <c r="GS19" s="169"/>
      <c r="GT19" s="169"/>
      <c r="GU19" s="169"/>
      <c r="GV19" s="169">
        <v>320349.58980000002</v>
      </c>
      <c r="GW19" s="169"/>
      <c r="GX19" s="169"/>
      <c r="GY19" s="169"/>
      <c r="GZ19" s="169"/>
      <c r="HA19" s="169"/>
      <c r="HB19" s="169">
        <v>328358.32980000001</v>
      </c>
      <c r="HC19" s="169"/>
      <c r="HD19" s="169"/>
      <c r="HE19" s="169"/>
      <c r="HF19" s="169"/>
      <c r="HG19" s="169"/>
      <c r="HH19" s="169">
        <v>328358.32980000001</v>
      </c>
      <c r="HI19" s="169"/>
      <c r="HJ19" s="169"/>
      <c r="HK19" s="169"/>
      <c r="HL19" s="169"/>
      <c r="HM19" s="169"/>
      <c r="HN19" s="169">
        <v>336567.27960000001</v>
      </c>
      <c r="HO19" s="169"/>
      <c r="HP19" s="169"/>
      <c r="HQ19" s="169"/>
      <c r="HR19" s="169"/>
      <c r="HS19" s="169"/>
      <c r="HT19" s="169">
        <v>336567.27960000001</v>
      </c>
      <c r="HU19" s="169"/>
      <c r="HV19" s="169"/>
      <c r="HW19" s="169"/>
      <c r="HX19" s="169"/>
      <c r="HY19" s="169"/>
      <c r="HZ19" s="169">
        <v>344981.46960000001</v>
      </c>
      <c r="IA19" s="169"/>
      <c r="IB19" s="169"/>
      <c r="IC19" s="169"/>
      <c r="ID19" s="170"/>
      <c r="IE19" s="171"/>
      <c r="IF19" s="171">
        <v>344981.46960000001</v>
      </c>
      <c r="IG19" s="171"/>
      <c r="IH19" s="171"/>
      <c r="II19" s="171"/>
      <c r="IJ19" s="171"/>
      <c r="IK19" s="171"/>
      <c r="IL19" s="171">
        <v>353605.99979999999</v>
      </c>
      <c r="IM19" s="171"/>
      <c r="IN19" s="171"/>
      <c r="IO19" s="171"/>
      <c r="IP19" s="171"/>
      <c r="IQ19" s="171"/>
      <c r="IR19" s="171">
        <v>353605.99979999999</v>
      </c>
      <c r="IS19" s="171"/>
      <c r="IT19" s="171"/>
      <c r="IU19" s="171"/>
      <c r="IV19" s="171"/>
      <c r="IW19" s="171"/>
      <c r="IX19" s="171">
        <v>362446.1496</v>
      </c>
      <c r="IY19" s="171"/>
      <c r="IZ19" s="171"/>
      <c r="JA19" s="171"/>
      <c r="JB19" s="171"/>
      <c r="JC19" s="171"/>
      <c r="JD19" s="171">
        <v>362446.1496</v>
      </c>
      <c r="JE19" s="171"/>
      <c r="JF19" s="171"/>
      <c r="JG19" s="171"/>
      <c r="JH19" s="171"/>
      <c r="JI19" s="171"/>
      <c r="JJ19" s="171">
        <v>371507.31</v>
      </c>
      <c r="JK19" s="171"/>
      <c r="JL19" s="171"/>
      <c r="JM19" s="171"/>
      <c r="JN19" s="171"/>
      <c r="JO19" s="171"/>
      <c r="JP19" s="171">
        <v>371507.31</v>
      </c>
      <c r="JQ19" s="171"/>
      <c r="JR19" s="171"/>
      <c r="JS19" s="171"/>
      <c r="JT19" s="171"/>
      <c r="JU19" s="171"/>
      <c r="JV19" s="171">
        <v>380794.98959999997</v>
      </c>
      <c r="JW19" s="171"/>
      <c r="JX19" s="171"/>
      <c r="JY19" s="171"/>
      <c r="JZ19" s="171"/>
      <c r="KA19" s="171"/>
      <c r="KB19" s="171">
        <v>380794.98959999997</v>
      </c>
      <c r="KC19" s="171"/>
      <c r="KD19" s="171"/>
      <c r="KE19" s="171"/>
      <c r="KF19" s="171"/>
      <c r="KG19" s="171"/>
      <c r="KH19" s="171">
        <v>390314.86979999999</v>
      </c>
      <c r="KI19" s="171"/>
      <c r="KJ19" s="171"/>
      <c r="KK19" s="171"/>
      <c r="KL19" s="171"/>
      <c r="KM19" s="171"/>
      <c r="KN19" s="171">
        <v>390314.86979999999</v>
      </c>
      <c r="KO19" s="171"/>
      <c r="KP19" s="171"/>
      <c r="KQ19" s="171"/>
      <c r="KR19" s="171"/>
      <c r="KS19" s="171"/>
      <c r="KT19" s="171">
        <v>400072.74</v>
      </c>
      <c r="KU19" s="171"/>
      <c r="KV19" s="171"/>
      <c r="KW19" s="171"/>
      <c r="KX19" s="171"/>
      <c r="KY19" s="171"/>
      <c r="KZ19" s="171">
        <v>400072.74</v>
      </c>
      <c r="LA19" s="171"/>
      <c r="LB19" s="171"/>
      <c r="LC19" s="171"/>
      <c r="LD19" s="171"/>
      <c r="LE19" s="171"/>
      <c r="LF19" s="171">
        <v>410074.56</v>
      </c>
      <c r="LG19" s="171"/>
      <c r="LH19" s="171"/>
      <c r="LI19" s="171"/>
      <c r="LJ19" s="171"/>
      <c r="LK19" s="171"/>
      <c r="LL19" s="171">
        <v>410074.56</v>
      </c>
      <c r="LM19" s="171"/>
      <c r="LN19" s="171"/>
      <c r="LO19" s="171"/>
      <c r="LP19" s="171"/>
      <c r="LQ19" s="171"/>
      <c r="LR19" s="171">
        <v>420326.41979999997</v>
      </c>
      <c r="LS19" s="171"/>
      <c r="LT19" s="171"/>
      <c r="LU19" s="171"/>
      <c r="LV19" s="171"/>
      <c r="LW19" s="171"/>
      <c r="LX19" s="171">
        <v>420326.41979999997</v>
      </c>
      <c r="LY19" s="171"/>
      <c r="LZ19" s="171"/>
      <c r="MA19" s="171"/>
      <c r="MB19" s="171"/>
      <c r="MC19" s="171"/>
      <c r="MD19" s="171">
        <v>430834.57980000001</v>
      </c>
      <c r="ME19" s="171"/>
      <c r="MF19" s="171"/>
      <c r="MG19" s="171"/>
      <c r="MH19" s="171"/>
      <c r="MI19" s="171"/>
      <c r="MJ19" s="171">
        <v>430834.57980000001</v>
      </c>
      <c r="MK19" s="171"/>
      <c r="ML19" s="171"/>
      <c r="MM19" s="171"/>
      <c r="MN19" s="171"/>
      <c r="MO19" s="171"/>
      <c r="MP19" s="171">
        <v>441605.43959999998</v>
      </c>
      <c r="MQ19" s="171"/>
      <c r="MR19" s="171"/>
      <c r="MS19" s="171"/>
      <c r="MT19" s="171"/>
      <c r="MU19" s="171"/>
      <c r="MV19" s="171">
        <v>441605.43959999998</v>
      </c>
      <c r="MW19" s="171"/>
      <c r="MX19" s="171"/>
      <c r="MY19" s="171"/>
      <c r="MZ19" s="171"/>
      <c r="NA19" s="171"/>
      <c r="NB19" s="171">
        <v>452645.58</v>
      </c>
      <c r="NC19" s="171"/>
      <c r="ND19" s="171"/>
      <c r="NE19" s="171"/>
      <c r="NF19" s="171"/>
      <c r="NG19" s="171"/>
      <c r="NH19" s="171">
        <v>452645.58</v>
      </c>
      <c r="NI19" s="171"/>
      <c r="NJ19" s="171"/>
      <c r="NK19" s="171"/>
      <c r="NL19" s="171"/>
      <c r="NM19" s="171"/>
      <c r="NN19" s="171">
        <v>463961.71980000002</v>
      </c>
      <c r="NO19" s="171"/>
      <c r="NP19" s="171"/>
      <c r="NQ19" s="171"/>
      <c r="NR19" s="171"/>
      <c r="NS19" s="171"/>
      <c r="NT19" s="171">
        <v>463961.72</v>
      </c>
      <c r="NU19" s="171"/>
      <c r="NV19" s="171"/>
      <c r="NW19" s="171"/>
      <c r="NX19" s="171"/>
      <c r="NY19" s="171"/>
      <c r="NZ19" s="171">
        <v>22449.760600000001</v>
      </c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  <c r="OX19" s="171"/>
      <c r="OY19" s="171"/>
      <c r="OZ19" s="171"/>
      <c r="PA19" s="171"/>
      <c r="PB19" s="171"/>
      <c r="PC19" s="171"/>
      <c r="PD19" s="171"/>
      <c r="PE19" s="171"/>
      <c r="PF19" s="171"/>
      <c r="PG19" s="171"/>
      <c r="PH19" s="171"/>
      <c r="PI19" s="171"/>
      <c r="PJ19" s="171"/>
      <c r="PK19" s="171"/>
      <c r="PL19" s="171"/>
      <c r="PM19" s="171"/>
      <c r="PN19" s="171"/>
      <c r="PO19" s="171"/>
      <c r="PP19" s="171"/>
      <c r="PQ19" s="171"/>
      <c r="PR19" s="171"/>
      <c r="PS19" s="171"/>
      <c r="PT19" s="171"/>
      <c r="PU19" s="171"/>
      <c r="PV19" s="171"/>
      <c r="PW19" s="171"/>
      <c r="PX19" s="171"/>
      <c r="PY19" s="171"/>
      <c r="PZ19" s="171"/>
      <c r="QA19" s="171"/>
      <c r="QB19" s="171"/>
      <c r="QC19" s="171"/>
      <c r="QD19" s="171"/>
      <c r="QE19" s="172"/>
    </row>
    <row r="20" spans="1:447" s="206" customFormat="1" x14ac:dyDescent="0.3">
      <c r="A20" s="197" t="s">
        <v>124</v>
      </c>
      <c r="B20" s="197" t="s">
        <v>125</v>
      </c>
      <c r="C20" s="198" t="s">
        <v>126</v>
      </c>
      <c r="D20" s="197" t="s">
        <v>108</v>
      </c>
      <c r="E20" s="197" t="s">
        <v>109</v>
      </c>
      <c r="F20" s="199">
        <v>43559</v>
      </c>
      <c r="G20" s="199">
        <v>51123</v>
      </c>
      <c r="H20" s="197" t="s">
        <v>110</v>
      </c>
      <c r="I20" s="220" t="s">
        <v>54</v>
      </c>
      <c r="J20" s="200">
        <f t="shared" si="0"/>
        <v>2186520</v>
      </c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>
        <v>8631</v>
      </c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>
        <v>106449</v>
      </c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>
        <v>109202.258</v>
      </c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>
        <v>115080</v>
      </c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>
        <v>115080</v>
      </c>
      <c r="DC20" s="201"/>
      <c r="DD20" s="201"/>
      <c r="DE20" s="201"/>
      <c r="DF20" s="201"/>
      <c r="DG20" s="201"/>
      <c r="DH20" s="201"/>
      <c r="DI20" s="201"/>
      <c r="DJ20" s="201"/>
      <c r="DK20" s="201"/>
      <c r="DL20" s="201"/>
      <c r="DM20" s="201"/>
      <c r="DN20" s="201">
        <v>115080</v>
      </c>
      <c r="DO20" s="201"/>
      <c r="DP20" s="201"/>
      <c r="DQ20" s="201"/>
      <c r="DR20" s="201"/>
      <c r="DS20" s="201"/>
      <c r="DT20" s="201"/>
      <c r="DU20" s="201"/>
      <c r="DV20" s="201"/>
      <c r="DW20" s="201"/>
      <c r="DX20" s="201"/>
      <c r="DY20" s="201"/>
      <c r="DZ20" s="201">
        <v>115080</v>
      </c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>
        <v>115080</v>
      </c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>
        <v>115080</v>
      </c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>
        <v>115080</v>
      </c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>
        <v>115080</v>
      </c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>
        <v>115080</v>
      </c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201">
        <v>115080</v>
      </c>
      <c r="GU20" s="201"/>
      <c r="GV20" s="201"/>
      <c r="GW20" s="201"/>
      <c r="GX20" s="201"/>
      <c r="GY20" s="201"/>
      <c r="GZ20" s="201"/>
      <c r="HA20" s="201"/>
      <c r="HB20" s="201"/>
      <c r="HC20" s="201"/>
      <c r="HD20" s="201"/>
      <c r="HE20" s="201"/>
      <c r="HF20" s="201">
        <v>115080</v>
      </c>
      <c r="HG20" s="201"/>
      <c r="HH20" s="201"/>
      <c r="HI20" s="201"/>
      <c r="HJ20" s="201"/>
      <c r="HK20" s="201"/>
      <c r="HL20" s="201"/>
      <c r="HM20" s="201"/>
      <c r="HN20" s="201"/>
      <c r="HO20" s="201"/>
      <c r="HP20" s="201"/>
      <c r="HQ20" s="201"/>
      <c r="HR20" s="201">
        <v>115080</v>
      </c>
      <c r="HS20" s="201"/>
      <c r="HT20" s="201"/>
      <c r="HU20" s="201"/>
      <c r="HV20" s="201"/>
      <c r="HW20" s="201"/>
      <c r="HX20" s="201"/>
      <c r="HY20" s="201"/>
      <c r="HZ20" s="201"/>
      <c r="IA20" s="201"/>
      <c r="IB20" s="201"/>
      <c r="IC20" s="201"/>
      <c r="ID20" s="202">
        <v>115080</v>
      </c>
      <c r="IE20" s="203"/>
      <c r="IF20" s="203"/>
      <c r="IG20" s="203"/>
      <c r="IH20" s="203"/>
      <c r="II20" s="203"/>
      <c r="IJ20" s="203"/>
      <c r="IK20" s="203"/>
      <c r="IL20" s="203"/>
      <c r="IM20" s="203"/>
      <c r="IN20" s="203"/>
      <c r="IO20" s="203"/>
      <c r="IP20" s="203">
        <v>115080</v>
      </c>
      <c r="IQ20" s="203"/>
      <c r="IR20" s="203"/>
      <c r="IS20" s="203"/>
      <c r="IT20" s="203"/>
      <c r="IU20" s="203"/>
      <c r="IV20" s="203"/>
      <c r="IW20" s="203"/>
      <c r="IX20" s="203"/>
      <c r="IY20" s="203"/>
      <c r="IZ20" s="203"/>
      <c r="JA20" s="203"/>
      <c r="JB20" s="203">
        <v>115080</v>
      </c>
      <c r="JC20" s="203"/>
      <c r="JD20" s="203"/>
      <c r="JE20" s="203"/>
      <c r="JF20" s="203"/>
      <c r="JG20" s="203"/>
      <c r="JH20" s="203"/>
      <c r="JI20" s="203"/>
      <c r="JJ20" s="203"/>
      <c r="JK20" s="203"/>
      <c r="JL20" s="203"/>
      <c r="JM20" s="203"/>
      <c r="JN20" s="203">
        <v>115080</v>
      </c>
      <c r="JO20" s="203"/>
      <c r="JP20" s="203"/>
      <c r="JQ20" s="203"/>
      <c r="JR20" s="203"/>
      <c r="JS20" s="203"/>
      <c r="JT20" s="203"/>
      <c r="JU20" s="203"/>
      <c r="JV20" s="203"/>
      <c r="JW20" s="203"/>
      <c r="JX20" s="203"/>
      <c r="JY20" s="203"/>
      <c r="JZ20" s="203">
        <v>115080</v>
      </c>
      <c r="KA20" s="203"/>
      <c r="KB20" s="203"/>
      <c r="KC20" s="203"/>
      <c r="KD20" s="203"/>
      <c r="KE20" s="203"/>
      <c r="KF20" s="203"/>
      <c r="KG20" s="203"/>
      <c r="KH20" s="203"/>
      <c r="KI20" s="203"/>
      <c r="KJ20" s="203"/>
      <c r="KK20" s="203"/>
      <c r="KL20" s="203">
        <v>5877.7420000000002</v>
      </c>
      <c r="KM20" s="203"/>
      <c r="KN20" s="203"/>
      <c r="KO20" s="203"/>
      <c r="KP20" s="203"/>
      <c r="KQ20" s="203"/>
      <c r="KR20" s="203"/>
      <c r="KS20" s="203"/>
      <c r="KT20" s="203"/>
      <c r="KU20" s="203"/>
      <c r="KV20" s="203"/>
      <c r="KW20" s="203"/>
      <c r="KX20" s="203"/>
      <c r="KY20" s="203"/>
      <c r="KZ20" s="203"/>
      <c r="LA20" s="203"/>
      <c r="LB20" s="203"/>
      <c r="LC20" s="203"/>
      <c r="LD20" s="203"/>
      <c r="LE20" s="203"/>
      <c r="LF20" s="203"/>
      <c r="LG20" s="203"/>
      <c r="LH20" s="203"/>
      <c r="LI20" s="203"/>
      <c r="LJ20" s="203"/>
      <c r="LK20" s="203"/>
      <c r="LL20" s="203"/>
      <c r="LM20" s="203"/>
      <c r="LN20" s="203"/>
      <c r="LO20" s="203"/>
      <c r="LP20" s="203"/>
      <c r="LQ20" s="203"/>
      <c r="LR20" s="203"/>
      <c r="LS20" s="203"/>
      <c r="LT20" s="203"/>
      <c r="LU20" s="203"/>
      <c r="LV20" s="203"/>
      <c r="LW20" s="203"/>
      <c r="LX20" s="203"/>
      <c r="LY20" s="203"/>
      <c r="LZ20" s="203"/>
      <c r="MA20" s="203"/>
      <c r="MB20" s="203"/>
      <c r="MC20" s="203"/>
      <c r="MD20" s="203"/>
      <c r="ME20" s="203"/>
      <c r="MF20" s="203"/>
      <c r="MG20" s="203"/>
      <c r="MH20" s="203"/>
      <c r="MI20" s="203"/>
      <c r="MJ20" s="203"/>
      <c r="MK20" s="203"/>
      <c r="ML20" s="203"/>
      <c r="MM20" s="203"/>
      <c r="MN20" s="203"/>
      <c r="MO20" s="203"/>
      <c r="MP20" s="203"/>
      <c r="MQ20" s="203"/>
      <c r="MR20" s="203"/>
      <c r="MS20" s="203"/>
      <c r="MT20" s="203"/>
      <c r="MU20" s="203"/>
      <c r="MV20" s="203"/>
      <c r="MW20" s="203"/>
      <c r="MX20" s="203"/>
      <c r="MY20" s="203"/>
      <c r="MZ20" s="203"/>
      <c r="NA20" s="203"/>
      <c r="NB20" s="203"/>
      <c r="NC20" s="203"/>
      <c r="ND20" s="203"/>
      <c r="NE20" s="203"/>
      <c r="NF20" s="203"/>
      <c r="NG20" s="203"/>
      <c r="NH20" s="203"/>
      <c r="NI20" s="203"/>
      <c r="NJ20" s="203"/>
      <c r="NK20" s="203"/>
      <c r="NL20" s="203"/>
      <c r="NM20" s="203"/>
      <c r="NN20" s="203"/>
      <c r="NO20" s="203"/>
      <c r="NP20" s="203"/>
      <c r="NQ20" s="203"/>
      <c r="NR20" s="203"/>
      <c r="NS20" s="203"/>
      <c r="NT20" s="203"/>
      <c r="NU20" s="203"/>
      <c r="NV20" s="203"/>
      <c r="NW20" s="203"/>
      <c r="NX20" s="203"/>
      <c r="NY20" s="203"/>
      <c r="NZ20" s="203"/>
      <c r="OA20" s="203"/>
      <c r="OB20" s="203"/>
      <c r="OC20" s="203"/>
      <c r="OD20" s="203"/>
      <c r="OE20" s="203"/>
      <c r="OF20" s="203"/>
      <c r="OG20" s="203"/>
      <c r="OH20" s="203"/>
      <c r="OI20" s="203"/>
      <c r="OJ20" s="204"/>
      <c r="OK20" s="204"/>
      <c r="OL20" s="204"/>
      <c r="OM20" s="204"/>
      <c r="ON20" s="204"/>
      <c r="OO20" s="204"/>
      <c r="OP20" s="204"/>
      <c r="OQ20" s="204"/>
      <c r="OR20" s="204"/>
      <c r="OS20" s="204"/>
      <c r="OT20" s="204"/>
      <c r="OU20" s="204"/>
      <c r="OV20" s="204"/>
      <c r="OW20" s="204"/>
      <c r="OX20" s="204"/>
      <c r="OY20" s="204"/>
      <c r="OZ20" s="204"/>
      <c r="PA20" s="204"/>
      <c r="PB20" s="204"/>
      <c r="PC20" s="204"/>
      <c r="PD20" s="204"/>
      <c r="PE20" s="204"/>
      <c r="PF20" s="204"/>
      <c r="PG20" s="204"/>
      <c r="PH20" s="204"/>
      <c r="PI20" s="204"/>
      <c r="PJ20" s="204"/>
      <c r="PK20" s="204"/>
      <c r="PL20" s="204"/>
      <c r="PM20" s="204"/>
      <c r="PN20" s="204"/>
      <c r="PO20" s="204"/>
      <c r="PP20" s="204"/>
      <c r="PQ20" s="204"/>
      <c r="PR20" s="204"/>
      <c r="PS20" s="204"/>
      <c r="PT20" s="204"/>
      <c r="PU20" s="204"/>
      <c r="PV20" s="204"/>
      <c r="PW20" s="204"/>
      <c r="PX20" s="204"/>
      <c r="PY20" s="204"/>
      <c r="PZ20" s="204"/>
      <c r="QA20" s="204"/>
      <c r="QB20" s="204"/>
      <c r="QC20" s="204"/>
      <c r="QD20" s="204"/>
      <c r="QE20" s="205"/>
    </row>
    <row r="21" spans="1:447" s="206" customFormat="1" x14ac:dyDescent="0.3">
      <c r="A21" s="197" t="s">
        <v>124</v>
      </c>
      <c r="B21" s="197" t="s">
        <v>125</v>
      </c>
      <c r="C21" s="198" t="s">
        <v>127</v>
      </c>
      <c r="D21" s="197" t="s">
        <v>108</v>
      </c>
      <c r="E21" s="197" t="s">
        <v>109</v>
      </c>
      <c r="F21" s="199">
        <v>43559</v>
      </c>
      <c r="G21" s="199">
        <v>50863</v>
      </c>
      <c r="H21" s="197" t="s">
        <v>110</v>
      </c>
      <c r="I21" s="220" t="s">
        <v>54</v>
      </c>
      <c r="J21" s="200">
        <f t="shared" si="0"/>
        <v>6528000</v>
      </c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>
        <v>24480</v>
      </c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>
        <v>326400</v>
      </c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>
        <v>326400</v>
      </c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>
        <v>326400</v>
      </c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>
        <v>326400</v>
      </c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>
        <v>326400</v>
      </c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201">
        <v>326400</v>
      </c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>
        <v>326400</v>
      </c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>
        <v>326400</v>
      </c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>
        <v>326400</v>
      </c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>
        <v>326400</v>
      </c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>
        <v>326400</v>
      </c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>
        <v>326400</v>
      </c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>
        <v>326400</v>
      </c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>
        <v>326400</v>
      </c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>
        <v>326400</v>
      </c>
      <c r="HL21" s="201"/>
      <c r="HM21" s="201"/>
      <c r="HN21" s="201"/>
      <c r="HO21" s="201"/>
      <c r="HP21" s="201"/>
      <c r="HQ21" s="201"/>
      <c r="HR21" s="201"/>
      <c r="HS21" s="201"/>
      <c r="HT21" s="201"/>
      <c r="HU21" s="201"/>
      <c r="HV21" s="201"/>
      <c r="HW21" s="201">
        <v>326400</v>
      </c>
      <c r="HX21" s="201"/>
      <c r="HY21" s="201"/>
      <c r="HZ21" s="201"/>
      <c r="IA21" s="201"/>
      <c r="IB21" s="201"/>
      <c r="IC21" s="201"/>
      <c r="ID21" s="202"/>
      <c r="IE21" s="203"/>
      <c r="IF21" s="203"/>
      <c r="IG21" s="203"/>
      <c r="IH21" s="203"/>
      <c r="II21" s="203">
        <v>326400</v>
      </c>
      <c r="IJ21" s="203"/>
      <c r="IK21" s="203"/>
      <c r="IL21" s="203"/>
      <c r="IM21" s="203"/>
      <c r="IN21" s="203"/>
      <c r="IO21" s="203"/>
      <c r="IP21" s="203"/>
      <c r="IQ21" s="203"/>
      <c r="IR21" s="203"/>
      <c r="IS21" s="203"/>
      <c r="IT21" s="203"/>
      <c r="IU21" s="203">
        <v>326400</v>
      </c>
      <c r="IV21" s="203"/>
      <c r="IW21" s="203"/>
      <c r="IX21" s="203"/>
      <c r="IY21" s="203"/>
      <c r="IZ21" s="203"/>
      <c r="JA21" s="203"/>
      <c r="JB21" s="203"/>
      <c r="JC21" s="203"/>
      <c r="JD21" s="203"/>
      <c r="JE21" s="203"/>
      <c r="JF21" s="203"/>
      <c r="JG21" s="203">
        <v>326400</v>
      </c>
      <c r="JH21" s="203"/>
      <c r="JI21" s="203"/>
      <c r="JJ21" s="203"/>
      <c r="JK21" s="203"/>
      <c r="JL21" s="203"/>
      <c r="JM21" s="203"/>
      <c r="JN21" s="203"/>
      <c r="JO21" s="203"/>
      <c r="JP21" s="203"/>
      <c r="JQ21" s="203"/>
      <c r="JR21" s="203"/>
      <c r="JS21" s="203">
        <v>301920</v>
      </c>
      <c r="JT21" s="203"/>
      <c r="JU21" s="203"/>
      <c r="JV21" s="203"/>
      <c r="JW21" s="203"/>
      <c r="JX21" s="203"/>
      <c r="JY21" s="203"/>
      <c r="JZ21" s="203"/>
      <c r="KA21" s="203"/>
      <c r="KB21" s="203"/>
      <c r="KC21" s="203"/>
      <c r="KD21" s="203"/>
      <c r="KE21" s="203"/>
      <c r="KF21" s="203"/>
      <c r="KG21" s="203"/>
      <c r="KH21" s="203"/>
      <c r="KI21" s="203"/>
      <c r="KJ21" s="203"/>
      <c r="KK21" s="203"/>
      <c r="KL21" s="203"/>
      <c r="KM21" s="204"/>
      <c r="KN21" s="204"/>
      <c r="KO21" s="204"/>
      <c r="KP21" s="204"/>
      <c r="KQ21" s="204"/>
      <c r="KR21" s="204"/>
      <c r="KS21" s="204"/>
      <c r="KT21" s="204"/>
      <c r="KU21" s="204"/>
      <c r="KV21" s="204"/>
      <c r="KW21" s="204"/>
      <c r="KX21" s="204"/>
      <c r="KY21" s="204"/>
      <c r="KZ21" s="204"/>
      <c r="LA21" s="204"/>
      <c r="LB21" s="204"/>
      <c r="LC21" s="204"/>
      <c r="LD21" s="204"/>
      <c r="LE21" s="204"/>
      <c r="LF21" s="204"/>
      <c r="LG21" s="204"/>
      <c r="LH21" s="204"/>
      <c r="LI21" s="204"/>
      <c r="LJ21" s="204"/>
      <c r="LK21" s="204"/>
      <c r="LL21" s="204"/>
      <c r="LM21" s="204"/>
      <c r="LN21" s="204"/>
      <c r="LO21" s="204"/>
      <c r="LP21" s="204"/>
      <c r="LQ21" s="204"/>
      <c r="LR21" s="204"/>
      <c r="LS21" s="204"/>
      <c r="LT21" s="204"/>
      <c r="LU21" s="204"/>
      <c r="LV21" s="204"/>
      <c r="LW21" s="204"/>
      <c r="LX21" s="204"/>
      <c r="LY21" s="204"/>
      <c r="LZ21" s="204"/>
      <c r="MA21" s="204"/>
      <c r="MB21" s="204"/>
      <c r="MC21" s="204"/>
      <c r="MD21" s="204"/>
      <c r="ME21" s="204"/>
      <c r="MF21" s="204"/>
      <c r="MG21" s="204"/>
      <c r="MH21" s="204"/>
      <c r="MI21" s="204"/>
      <c r="MJ21" s="204"/>
      <c r="MK21" s="204"/>
      <c r="ML21" s="204"/>
      <c r="MM21" s="204"/>
      <c r="MN21" s="204"/>
      <c r="MO21" s="204"/>
      <c r="MP21" s="204"/>
      <c r="MQ21" s="204"/>
      <c r="MR21" s="204"/>
      <c r="MS21" s="204"/>
      <c r="MT21" s="204"/>
      <c r="MU21" s="204"/>
      <c r="MV21" s="204"/>
      <c r="MW21" s="204"/>
      <c r="MX21" s="204"/>
      <c r="MY21" s="204"/>
      <c r="MZ21" s="204"/>
      <c r="NA21" s="204"/>
      <c r="NB21" s="204"/>
      <c r="NC21" s="204"/>
      <c r="ND21" s="204"/>
      <c r="NE21" s="204"/>
      <c r="NF21" s="204"/>
      <c r="NG21" s="204"/>
      <c r="NH21" s="204"/>
      <c r="NI21" s="204"/>
      <c r="NJ21" s="204"/>
      <c r="NK21" s="204"/>
      <c r="NL21" s="204"/>
      <c r="NM21" s="204"/>
      <c r="NN21" s="204"/>
      <c r="NO21" s="204"/>
      <c r="NP21" s="204"/>
      <c r="NQ21" s="204"/>
      <c r="NR21" s="204"/>
      <c r="NS21" s="204"/>
      <c r="NT21" s="204"/>
      <c r="NU21" s="204"/>
      <c r="NV21" s="204"/>
      <c r="NW21" s="204"/>
      <c r="NX21" s="204"/>
      <c r="NY21" s="204"/>
      <c r="NZ21" s="204"/>
      <c r="OA21" s="204"/>
      <c r="OB21" s="204"/>
      <c r="OC21" s="204"/>
      <c r="OD21" s="204"/>
      <c r="OE21" s="204"/>
      <c r="OF21" s="204"/>
      <c r="OG21" s="204"/>
      <c r="OH21" s="204"/>
      <c r="OI21" s="204"/>
      <c r="OJ21" s="204"/>
      <c r="OK21" s="204"/>
      <c r="OL21" s="204"/>
      <c r="OM21" s="204"/>
      <c r="ON21" s="204"/>
      <c r="OO21" s="204"/>
      <c r="OP21" s="204"/>
      <c r="OQ21" s="204"/>
      <c r="OR21" s="204"/>
      <c r="OS21" s="204"/>
      <c r="OT21" s="204"/>
      <c r="OU21" s="204"/>
      <c r="OV21" s="204"/>
      <c r="OW21" s="204"/>
      <c r="OX21" s="204"/>
      <c r="OY21" s="204"/>
      <c r="OZ21" s="204"/>
      <c r="PA21" s="204"/>
      <c r="PB21" s="204"/>
      <c r="PC21" s="204"/>
      <c r="PD21" s="204"/>
      <c r="PE21" s="204"/>
      <c r="PF21" s="204"/>
      <c r="PG21" s="204"/>
      <c r="PH21" s="204"/>
      <c r="PI21" s="204"/>
      <c r="PJ21" s="204"/>
      <c r="PK21" s="204"/>
      <c r="PL21" s="204"/>
      <c r="PM21" s="204"/>
      <c r="PN21" s="204"/>
      <c r="PO21" s="204"/>
      <c r="PP21" s="204"/>
      <c r="PQ21" s="204"/>
      <c r="PR21" s="204"/>
      <c r="PS21" s="204"/>
      <c r="PT21" s="204"/>
      <c r="PU21" s="204"/>
      <c r="PV21" s="204"/>
      <c r="PW21" s="204"/>
      <c r="PX21" s="204"/>
      <c r="PY21" s="204"/>
      <c r="PZ21" s="204"/>
      <c r="QA21" s="204"/>
      <c r="QB21" s="204"/>
      <c r="QC21" s="204"/>
      <c r="QD21" s="204"/>
      <c r="QE21" s="205"/>
    </row>
    <row r="22" spans="1:447" s="194" customFormat="1" x14ac:dyDescent="0.3">
      <c r="A22" s="185" t="s">
        <v>105</v>
      </c>
      <c r="B22" s="185" t="s">
        <v>128</v>
      </c>
      <c r="C22" s="186" t="s">
        <v>129</v>
      </c>
      <c r="D22" s="185" t="s">
        <v>108</v>
      </c>
      <c r="E22" s="185" t="s">
        <v>109</v>
      </c>
      <c r="F22" s="187">
        <v>43941</v>
      </c>
      <c r="G22" s="187">
        <v>54226</v>
      </c>
      <c r="H22" s="185" t="s">
        <v>110</v>
      </c>
      <c r="I22" s="222" t="s">
        <v>57</v>
      </c>
      <c r="J22" s="188">
        <f t="shared" si="0"/>
        <v>13157594.4</v>
      </c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>
        <v>380612.71</v>
      </c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>
        <v>388224.97</v>
      </c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>
        <v>395989.47</v>
      </c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>
        <v>403909.26</v>
      </c>
      <c r="DP22" s="189"/>
      <c r="DQ22" s="189"/>
      <c r="DR22" s="189"/>
      <c r="DS22" s="189"/>
      <c r="DT22" s="189"/>
      <c r="DU22" s="189"/>
      <c r="DV22" s="189"/>
      <c r="DW22" s="189"/>
      <c r="DX22" s="189"/>
      <c r="DY22" s="189"/>
      <c r="DZ22" s="189"/>
      <c r="EA22" s="189">
        <v>411987.44</v>
      </c>
      <c r="EB22" s="189"/>
      <c r="EC22" s="189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>
        <v>420227.19</v>
      </c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>
        <v>428631.74</v>
      </c>
      <c r="EZ22" s="189"/>
      <c r="FA22" s="189"/>
      <c r="FB22" s="189"/>
      <c r="FC22" s="189"/>
      <c r="FD22" s="189"/>
      <c r="FE22" s="189"/>
      <c r="FF22" s="189"/>
      <c r="FG22" s="189"/>
      <c r="FH22" s="189"/>
      <c r="FI22" s="189"/>
      <c r="FJ22" s="189"/>
      <c r="FK22" s="189">
        <v>437204.37</v>
      </c>
      <c r="FL22" s="189"/>
      <c r="FM22" s="189"/>
      <c r="FN22" s="189"/>
      <c r="FO22" s="189"/>
      <c r="FP22" s="189"/>
      <c r="FQ22" s="189"/>
      <c r="FR22" s="189"/>
      <c r="FS22" s="189"/>
      <c r="FT22" s="189"/>
      <c r="FU22" s="189"/>
      <c r="FV22" s="189"/>
      <c r="FW22" s="189">
        <v>445948.46</v>
      </c>
      <c r="FX22" s="189"/>
      <c r="FY22" s="189"/>
      <c r="FZ22" s="189"/>
      <c r="GA22" s="189"/>
      <c r="GB22" s="189"/>
      <c r="GC22" s="189"/>
      <c r="GD22" s="189"/>
      <c r="GE22" s="189"/>
      <c r="GF22" s="189"/>
      <c r="GG22" s="189"/>
      <c r="GH22" s="189"/>
      <c r="GI22" s="189">
        <v>454867.43</v>
      </c>
      <c r="GJ22" s="189"/>
      <c r="GK22" s="189"/>
      <c r="GL22" s="189"/>
      <c r="GM22" s="189"/>
      <c r="GN22" s="189"/>
      <c r="GO22" s="189"/>
      <c r="GP22" s="189"/>
      <c r="GQ22" s="189"/>
      <c r="GR22" s="189"/>
      <c r="GS22" s="189"/>
      <c r="GT22" s="189"/>
      <c r="GU22" s="189">
        <v>463964.78</v>
      </c>
      <c r="GV22" s="189"/>
      <c r="GW22" s="189"/>
      <c r="GX22" s="189"/>
      <c r="GY22" s="189"/>
      <c r="GZ22" s="189"/>
      <c r="HA22" s="189"/>
      <c r="HB22" s="189"/>
      <c r="HC22" s="189"/>
      <c r="HD22" s="189"/>
      <c r="HE22" s="189"/>
      <c r="HF22" s="189"/>
      <c r="HG22" s="189">
        <v>473244.07</v>
      </c>
      <c r="HH22" s="189"/>
      <c r="HI22" s="189"/>
      <c r="HJ22" s="189"/>
      <c r="HK22" s="189"/>
      <c r="HL22" s="189"/>
      <c r="HM22" s="189"/>
      <c r="HN22" s="189"/>
      <c r="HO22" s="189"/>
      <c r="HP22" s="189"/>
      <c r="HQ22" s="189"/>
      <c r="HR22" s="189"/>
      <c r="HS22" s="189">
        <v>482708.95</v>
      </c>
      <c r="HT22" s="189"/>
      <c r="HU22" s="189"/>
      <c r="HV22" s="189"/>
      <c r="HW22" s="189"/>
      <c r="HX22" s="189"/>
      <c r="HY22" s="189"/>
      <c r="HZ22" s="189"/>
      <c r="IA22" s="189"/>
      <c r="IB22" s="189"/>
      <c r="IC22" s="189"/>
      <c r="ID22" s="190"/>
      <c r="IE22" s="191">
        <v>492363.13</v>
      </c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>
        <v>502210.39</v>
      </c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>
        <v>512254.6</v>
      </c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>
        <v>522499.69</v>
      </c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>
        <v>532949.68999999994</v>
      </c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>
        <v>543608.68000000005</v>
      </c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>
        <v>554480.85</v>
      </c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>
        <v>565570.47</v>
      </c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>
        <v>576881.88</v>
      </c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>
        <v>588419.52</v>
      </c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>
        <v>600187.91</v>
      </c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>
        <v>612191.67000000004</v>
      </c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>
        <v>624435.5</v>
      </c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>
        <v>342019.58</v>
      </c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2"/>
      <c r="PE22" s="192"/>
      <c r="PF22" s="192"/>
      <c r="PG22" s="192"/>
      <c r="PH22" s="192"/>
      <c r="PI22" s="192"/>
      <c r="PJ22" s="192"/>
      <c r="PK22" s="192"/>
      <c r="PL22" s="192"/>
      <c r="PM22" s="192"/>
      <c r="PN22" s="192"/>
      <c r="PO22" s="192"/>
      <c r="PP22" s="192"/>
      <c r="PQ22" s="192"/>
      <c r="PR22" s="192"/>
      <c r="PS22" s="192"/>
      <c r="PT22" s="192"/>
      <c r="PU22" s="192"/>
      <c r="PV22" s="192"/>
      <c r="PW22" s="192"/>
      <c r="PX22" s="192"/>
      <c r="PY22" s="192"/>
      <c r="PZ22" s="192"/>
      <c r="QA22" s="192"/>
      <c r="QB22" s="192"/>
      <c r="QC22" s="192"/>
      <c r="QD22" s="192"/>
      <c r="QE22" s="193"/>
    </row>
    <row r="23" spans="1:447" s="173" customFormat="1" x14ac:dyDescent="0.3">
      <c r="A23" s="165" t="s">
        <v>130</v>
      </c>
      <c r="B23" s="165" t="s">
        <v>131</v>
      </c>
      <c r="C23" s="166" t="s">
        <v>132</v>
      </c>
      <c r="D23" s="165" t="s">
        <v>108</v>
      </c>
      <c r="E23" s="165" t="s">
        <v>109</v>
      </c>
      <c r="F23" s="167">
        <v>44676</v>
      </c>
      <c r="G23" s="167">
        <v>56003</v>
      </c>
      <c r="H23" s="165" t="s">
        <v>110</v>
      </c>
      <c r="I23" s="219" t="s">
        <v>57</v>
      </c>
      <c r="J23" s="168">
        <f t="shared" si="0"/>
        <v>20735869.77</v>
      </c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>
        <v>492904.26</v>
      </c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>
        <v>504876.54</v>
      </c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>
        <v>517146.61</v>
      </c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>
        <v>529726.62</v>
      </c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>
        <v>542616.56999999995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>
        <v>555828.62</v>
      </c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>
        <v>569374.92000000004</v>
      </c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>
        <v>583261.55000000005</v>
      </c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>
        <v>597488.51</v>
      </c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>
        <v>612074.03</v>
      </c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>
        <v>627030.27</v>
      </c>
      <c r="HX23" s="169"/>
      <c r="HY23" s="169"/>
      <c r="HZ23" s="169"/>
      <c r="IA23" s="169"/>
      <c r="IB23" s="169"/>
      <c r="IC23" s="169"/>
      <c r="ID23" s="170"/>
      <c r="IE23" s="184"/>
      <c r="IF23" s="184"/>
      <c r="IG23" s="184"/>
      <c r="IH23" s="184"/>
      <c r="II23" s="184">
        <v>642351.14</v>
      </c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>
        <v>658060.96</v>
      </c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>
        <v>675770.22</v>
      </c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>
        <v>693971.73</v>
      </c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>
        <v>712665.5</v>
      </c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>
        <v>731881.93</v>
      </c>
      <c r="KR23" s="184"/>
      <c r="KS23" s="184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>
        <v>751621</v>
      </c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184"/>
      <c r="LO23" s="184">
        <v>771907.02</v>
      </c>
      <c r="LP23" s="184"/>
      <c r="LQ23" s="184"/>
      <c r="LR23" s="184"/>
      <c r="LS23" s="184"/>
      <c r="LT23" s="184"/>
      <c r="LU23" s="184"/>
      <c r="LV23" s="184"/>
      <c r="LW23" s="184"/>
      <c r="LX23" s="184"/>
      <c r="LY23" s="184"/>
      <c r="LZ23" s="184"/>
      <c r="MA23" s="184">
        <v>792746.09</v>
      </c>
      <c r="MB23" s="184"/>
      <c r="MC23" s="184"/>
      <c r="MD23" s="184"/>
      <c r="ME23" s="184"/>
      <c r="MF23" s="184"/>
      <c r="MG23" s="184"/>
      <c r="MH23" s="184"/>
      <c r="MI23" s="184"/>
      <c r="MJ23" s="184"/>
      <c r="MK23" s="184"/>
      <c r="ML23" s="184"/>
      <c r="MM23" s="184">
        <v>814162.49</v>
      </c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>
        <v>836162.32</v>
      </c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>
        <v>858775.95</v>
      </c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>
        <v>882003.39</v>
      </c>
      <c r="NX23" s="184"/>
      <c r="NY23" s="184"/>
      <c r="NZ23" s="184"/>
      <c r="OA23" s="184"/>
      <c r="OB23" s="184"/>
      <c r="OC23" s="184"/>
      <c r="OD23" s="184"/>
      <c r="OE23" s="184"/>
      <c r="OF23" s="184"/>
      <c r="OG23" s="184"/>
      <c r="OH23" s="184"/>
      <c r="OI23" s="184">
        <v>905875.03</v>
      </c>
      <c r="OJ23" s="184"/>
      <c r="OK23" s="184"/>
      <c r="OL23" s="184"/>
      <c r="OM23" s="184"/>
      <c r="ON23" s="184"/>
      <c r="OO23" s="184"/>
      <c r="OP23" s="184"/>
      <c r="OQ23" s="184"/>
      <c r="OR23" s="184"/>
      <c r="OS23" s="184"/>
      <c r="OT23" s="184"/>
      <c r="OU23" s="184">
        <v>930396.93</v>
      </c>
      <c r="OV23" s="184"/>
      <c r="OW23" s="184"/>
      <c r="OX23" s="184"/>
      <c r="OY23" s="184"/>
      <c r="OZ23" s="184"/>
      <c r="PA23" s="184"/>
      <c r="PB23" s="184"/>
      <c r="PC23" s="184"/>
      <c r="PD23" s="184"/>
      <c r="PE23" s="184"/>
      <c r="PF23" s="184"/>
      <c r="PG23" s="184">
        <v>955599.49</v>
      </c>
      <c r="PH23" s="184"/>
      <c r="PI23" s="184"/>
      <c r="PJ23" s="184"/>
      <c r="PK23" s="184"/>
      <c r="PL23" s="184"/>
      <c r="PM23" s="184"/>
      <c r="PN23" s="184"/>
      <c r="PO23" s="184"/>
      <c r="PP23" s="184"/>
      <c r="PQ23" s="184"/>
      <c r="PR23" s="184"/>
      <c r="PS23" s="184">
        <v>981494.87</v>
      </c>
      <c r="PT23" s="184"/>
      <c r="PU23" s="184"/>
      <c r="PV23" s="184"/>
      <c r="PW23" s="184"/>
      <c r="PX23" s="184"/>
      <c r="PY23" s="184"/>
      <c r="PZ23" s="184"/>
      <c r="QA23" s="184"/>
      <c r="QB23" s="184"/>
      <c r="QC23" s="184"/>
      <c r="QD23" s="184"/>
      <c r="QE23" s="195">
        <v>1008095.21</v>
      </c>
    </row>
    <row r="24" spans="1:447" s="194" customFormat="1" x14ac:dyDescent="0.3">
      <c r="A24" s="185" t="s">
        <v>130</v>
      </c>
      <c r="B24" s="185" t="s">
        <v>133</v>
      </c>
      <c r="C24" s="186" t="s">
        <v>134</v>
      </c>
      <c r="D24" s="185" t="s">
        <v>108</v>
      </c>
      <c r="E24" s="185" t="s">
        <v>109</v>
      </c>
      <c r="F24" s="187">
        <v>44698</v>
      </c>
      <c r="G24" s="187">
        <v>55655</v>
      </c>
      <c r="H24" s="185" t="s">
        <v>110</v>
      </c>
      <c r="I24" s="222" t="s">
        <v>57</v>
      </c>
      <c r="J24" s="188">
        <f t="shared" si="0"/>
        <v>20139364.68</v>
      </c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>
        <v>457679.69</v>
      </c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>
        <v>468762.9</v>
      </c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>
        <v>480122.91</v>
      </c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>
        <v>491765.47</v>
      </c>
      <c r="DU24" s="189"/>
      <c r="DV24" s="189"/>
      <c r="DW24" s="189"/>
      <c r="DX24" s="189"/>
      <c r="DY24" s="189"/>
      <c r="DZ24" s="189"/>
      <c r="EA24" s="189"/>
      <c r="EB24" s="189"/>
      <c r="EC24" s="189"/>
      <c r="ED24" s="189"/>
      <c r="EE24" s="189"/>
      <c r="EF24" s="189">
        <v>503702.12</v>
      </c>
      <c r="EG24" s="189"/>
      <c r="EH24" s="189"/>
      <c r="EI24" s="189"/>
      <c r="EJ24" s="189"/>
      <c r="EK24" s="189"/>
      <c r="EL24" s="189"/>
      <c r="EM24" s="189"/>
      <c r="EN24" s="189"/>
      <c r="EO24" s="189"/>
      <c r="EP24" s="189"/>
      <c r="EQ24" s="189"/>
      <c r="ER24" s="189">
        <v>515932.87</v>
      </c>
      <c r="ES24" s="189"/>
      <c r="ET24" s="189"/>
      <c r="EU24" s="189"/>
      <c r="EV24" s="189"/>
      <c r="EW24" s="189"/>
      <c r="EX24" s="189"/>
      <c r="EY24" s="189"/>
      <c r="EZ24" s="189"/>
      <c r="FA24" s="189"/>
      <c r="FB24" s="189"/>
      <c r="FC24" s="189"/>
      <c r="FD24" s="189">
        <v>528469.24</v>
      </c>
      <c r="FE24" s="189"/>
      <c r="FF24" s="189"/>
      <c r="FG24" s="189"/>
      <c r="FH24" s="189"/>
      <c r="FI24" s="189"/>
      <c r="FJ24" s="189"/>
      <c r="FK24" s="189"/>
      <c r="FL24" s="189"/>
      <c r="FM24" s="189"/>
      <c r="FN24" s="189"/>
      <c r="FO24" s="189"/>
      <c r="FP24" s="189">
        <v>541332.77</v>
      </c>
      <c r="FQ24" s="189"/>
      <c r="FR24" s="189"/>
      <c r="FS24" s="189"/>
      <c r="FT24" s="189"/>
      <c r="FU24" s="189"/>
      <c r="FV24" s="189"/>
      <c r="FW24" s="189"/>
      <c r="FX24" s="189"/>
      <c r="FY24" s="189"/>
      <c r="FZ24" s="189"/>
      <c r="GA24" s="189"/>
      <c r="GB24" s="189">
        <v>554499.22</v>
      </c>
      <c r="GC24" s="189"/>
      <c r="GD24" s="189"/>
      <c r="GE24" s="189"/>
      <c r="GF24" s="189"/>
      <c r="GG24" s="189"/>
      <c r="GH24" s="189"/>
      <c r="GI24" s="189"/>
      <c r="GJ24" s="189"/>
      <c r="GK24" s="189"/>
      <c r="GL24" s="189"/>
      <c r="GM24" s="189"/>
      <c r="GN24" s="189">
        <v>567998.6</v>
      </c>
      <c r="GO24" s="189"/>
      <c r="GP24" s="189"/>
      <c r="GQ24" s="189"/>
      <c r="GR24" s="189"/>
      <c r="GS24" s="189"/>
      <c r="GT24" s="189"/>
      <c r="GU24" s="189"/>
      <c r="GV24" s="189"/>
      <c r="GW24" s="189"/>
      <c r="GX24" s="189"/>
      <c r="GY24" s="189"/>
      <c r="GZ24" s="189">
        <v>581838.19999999995</v>
      </c>
      <c r="HA24" s="189"/>
      <c r="HB24" s="189"/>
      <c r="HC24" s="189"/>
      <c r="HD24" s="189"/>
      <c r="HE24" s="189"/>
      <c r="HF24" s="189"/>
      <c r="HG24" s="189"/>
      <c r="HH24" s="189"/>
      <c r="HI24" s="189"/>
      <c r="HJ24" s="189"/>
      <c r="HK24" s="189"/>
      <c r="HL24" s="189">
        <v>596029.56000000006</v>
      </c>
      <c r="HM24" s="189"/>
      <c r="HN24" s="189"/>
      <c r="HO24" s="189"/>
      <c r="HP24" s="189"/>
      <c r="HQ24" s="189"/>
      <c r="HR24" s="189"/>
      <c r="HS24" s="189"/>
      <c r="HT24" s="189"/>
      <c r="HU24" s="189"/>
      <c r="HV24" s="189"/>
      <c r="HW24" s="189"/>
      <c r="HX24" s="189">
        <v>610566.9</v>
      </c>
      <c r="HY24" s="189"/>
      <c r="HZ24" s="189"/>
      <c r="IA24" s="189"/>
      <c r="IB24" s="189"/>
      <c r="IC24" s="189"/>
      <c r="ID24" s="190"/>
      <c r="IE24" s="191"/>
      <c r="IF24" s="191"/>
      <c r="IG24" s="191"/>
      <c r="IH24" s="191"/>
      <c r="II24" s="191"/>
      <c r="IJ24" s="191">
        <v>625473.30000000005</v>
      </c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>
        <v>642276.89</v>
      </c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>
        <v>659547.55000000005</v>
      </c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>
        <v>677285.31</v>
      </c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>
        <v>695518.98</v>
      </c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>
        <v>714248.57</v>
      </c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>
        <v>733497.15</v>
      </c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>
        <v>753270.48</v>
      </c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>
        <v>773591.62</v>
      </c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>
        <v>794466.35</v>
      </c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>
        <v>815923.5</v>
      </c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>
        <v>837963.06</v>
      </c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>
        <v>860613.88</v>
      </c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>
        <v>883881.7</v>
      </c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>
        <v>907795.38</v>
      </c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>
        <v>932366.43</v>
      </c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>
        <v>932944.08</v>
      </c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6"/>
    </row>
    <row r="25" spans="1:447" s="206" customFormat="1" x14ac:dyDescent="0.3">
      <c r="A25" s="197" t="s">
        <v>135</v>
      </c>
      <c r="B25" s="197" t="s">
        <v>136</v>
      </c>
      <c r="C25" s="198" t="s">
        <v>137</v>
      </c>
      <c r="D25" s="197" t="s">
        <v>108</v>
      </c>
      <c r="E25" s="197" t="s">
        <v>109</v>
      </c>
      <c r="F25" s="199">
        <v>44295</v>
      </c>
      <c r="G25" s="199">
        <v>55251</v>
      </c>
      <c r="H25" s="197" t="s">
        <v>111</v>
      </c>
      <c r="I25" s="220" t="s">
        <v>54</v>
      </c>
      <c r="J25" s="200">
        <f t="shared" si="0"/>
        <v>7019232.0000000047</v>
      </c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>
        <v>15300</v>
      </c>
      <c r="CP25" s="201">
        <v>15300</v>
      </c>
      <c r="CQ25" s="201">
        <v>15300</v>
      </c>
      <c r="CR25" s="201">
        <v>15300</v>
      </c>
      <c r="CS25" s="201">
        <v>15300</v>
      </c>
      <c r="CT25" s="201">
        <v>15524.4</v>
      </c>
      <c r="CU25" s="201">
        <v>15606</v>
      </c>
      <c r="CV25" s="201">
        <v>15606</v>
      </c>
      <c r="CW25" s="201">
        <v>15606</v>
      </c>
      <c r="CX25" s="201">
        <v>15606</v>
      </c>
      <c r="CY25" s="201">
        <v>15606</v>
      </c>
      <c r="CZ25" s="201">
        <v>15606</v>
      </c>
      <c r="DA25" s="201">
        <v>15606</v>
      </c>
      <c r="DB25" s="201">
        <v>15606</v>
      </c>
      <c r="DC25" s="201">
        <v>15606</v>
      </c>
      <c r="DD25" s="201">
        <v>15606</v>
      </c>
      <c r="DE25" s="201">
        <v>15606</v>
      </c>
      <c r="DF25" s="201">
        <v>15834.888000000001</v>
      </c>
      <c r="DG25" s="201">
        <v>15918.12</v>
      </c>
      <c r="DH25" s="201">
        <v>15918.12</v>
      </c>
      <c r="DI25" s="201">
        <v>15918.12</v>
      </c>
      <c r="DJ25" s="201">
        <v>15918.12</v>
      </c>
      <c r="DK25" s="201">
        <v>15918.12</v>
      </c>
      <c r="DL25" s="201">
        <v>15918.12</v>
      </c>
      <c r="DM25" s="201">
        <v>15918.12</v>
      </c>
      <c r="DN25" s="201">
        <v>15918.12</v>
      </c>
      <c r="DO25" s="201">
        <v>15918.12</v>
      </c>
      <c r="DP25" s="201">
        <v>15918.12</v>
      </c>
      <c r="DQ25" s="201">
        <v>15918.12</v>
      </c>
      <c r="DR25" s="201">
        <v>16151.584000000001</v>
      </c>
      <c r="DS25" s="201">
        <v>16236.48</v>
      </c>
      <c r="DT25" s="201">
        <v>16236.48</v>
      </c>
      <c r="DU25" s="201">
        <v>16236.48</v>
      </c>
      <c r="DV25" s="201">
        <v>16236.48</v>
      </c>
      <c r="DW25" s="201">
        <v>16236.48</v>
      </c>
      <c r="DX25" s="201">
        <v>16236.48</v>
      </c>
      <c r="DY25" s="201">
        <v>16236.48</v>
      </c>
      <c r="DZ25" s="201">
        <v>16236.48</v>
      </c>
      <c r="EA25" s="201">
        <v>16236.48</v>
      </c>
      <c r="EB25" s="201">
        <v>16236.48</v>
      </c>
      <c r="EC25" s="201">
        <v>16236.48</v>
      </c>
      <c r="ED25" s="201">
        <v>16474.615300000001</v>
      </c>
      <c r="EE25" s="201">
        <v>16561.21</v>
      </c>
      <c r="EF25" s="201">
        <v>16561.21</v>
      </c>
      <c r="EG25" s="201">
        <v>16561.21</v>
      </c>
      <c r="EH25" s="201">
        <v>16561.21</v>
      </c>
      <c r="EI25" s="201">
        <v>16561.21</v>
      </c>
      <c r="EJ25" s="201">
        <v>16561.21</v>
      </c>
      <c r="EK25" s="201">
        <v>16561.21</v>
      </c>
      <c r="EL25" s="201">
        <v>16561.21</v>
      </c>
      <c r="EM25" s="201">
        <v>16561.21</v>
      </c>
      <c r="EN25" s="201">
        <v>16561.21</v>
      </c>
      <c r="EO25" s="201">
        <v>16561.21</v>
      </c>
      <c r="EP25" s="201">
        <v>16804.1047</v>
      </c>
      <c r="EQ25" s="201">
        <v>16892.43</v>
      </c>
      <c r="ER25" s="201">
        <v>16892.43</v>
      </c>
      <c r="ES25" s="201">
        <v>16892.43</v>
      </c>
      <c r="ET25" s="201">
        <v>16892.43</v>
      </c>
      <c r="EU25" s="201">
        <v>16892.43</v>
      </c>
      <c r="EV25" s="201">
        <v>16892.43</v>
      </c>
      <c r="EW25" s="201">
        <v>16892.43</v>
      </c>
      <c r="EX25" s="201">
        <v>16892.43</v>
      </c>
      <c r="EY25" s="201">
        <v>16892.43</v>
      </c>
      <c r="EZ25" s="201">
        <v>16892.43</v>
      </c>
      <c r="FA25" s="201">
        <v>16892.43</v>
      </c>
      <c r="FB25" s="201">
        <v>17140.186699999998</v>
      </c>
      <c r="FC25" s="201">
        <v>17230.28</v>
      </c>
      <c r="FD25" s="201">
        <v>17230.28</v>
      </c>
      <c r="FE25" s="201">
        <v>17230.28</v>
      </c>
      <c r="FF25" s="201">
        <v>17230.28</v>
      </c>
      <c r="FG25" s="201">
        <v>17230.28</v>
      </c>
      <c r="FH25" s="201">
        <v>17230.28</v>
      </c>
      <c r="FI25" s="201">
        <v>17230.28</v>
      </c>
      <c r="FJ25" s="201">
        <v>17230.28</v>
      </c>
      <c r="FK25" s="201">
        <v>17230.28</v>
      </c>
      <c r="FL25" s="201">
        <v>17230.28</v>
      </c>
      <c r="FM25" s="201">
        <v>17230.28</v>
      </c>
      <c r="FN25" s="201">
        <v>17482.993999999999</v>
      </c>
      <c r="FO25" s="201">
        <v>17574.89</v>
      </c>
      <c r="FP25" s="201">
        <v>17574.89</v>
      </c>
      <c r="FQ25" s="201">
        <v>17574.89</v>
      </c>
      <c r="FR25" s="201">
        <v>17574.89</v>
      </c>
      <c r="FS25" s="201">
        <v>17574.89</v>
      </c>
      <c r="FT25" s="201">
        <v>17574.89</v>
      </c>
      <c r="FU25" s="201">
        <v>17574.89</v>
      </c>
      <c r="FV25" s="201">
        <v>17574.89</v>
      </c>
      <c r="FW25" s="201">
        <v>17574.89</v>
      </c>
      <c r="FX25" s="201">
        <v>17574.89</v>
      </c>
      <c r="FY25" s="201">
        <v>17574.89</v>
      </c>
      <c r="FZ25" s="201">
        <v>17832.656599999998</v>
      </c>
      <c r="GA25" s="201">
        <v>17926.39</v>
      </c>
      <c r="GB25" s="201">
        <v>17926.39</v>
      </c>
      <c r="GC25" s="201">
        <v>17926.39</v>
      </c>
      <c r="GD25" s="201">
        <v>17926.39</v>
      </c>
      <c r="GE25" s="201">
        <v>17926.39</v>
      </c>
      <c r="GF25" s="201">
        <v>17926.39</v>
      </c>
      <c r="GG25" s="201">
        <v>17926.39</v>
      </c>
      <c r="GH25" s="201">
        <v>17926.39</v>
      </c>
      <c r="GI25" s="201">
        <v>17926.39</v>
      </c>
      <c r="GJ25" s="201">
        <v>17926.39</v>
      </c>
      <c r="GK25" s="201">
        <v>17926.39</v>
      </c>
      <c r="GL25" s="201">
        <v>18189.312000000002</v>
      </c>
      <c r="GM25" s="201">
        <v>18284.919999999998</v>
      </c>
      <c r="GN25" s="201">
        <v>18284.919999999998</v>
      </c>
      <c r="GO25" s="201">
        <v>18284.919999999998</v>
      </c>
      <c r="GP25" s="201">
        <v>18284.919999999998</v>
      </c>
      <c r="GQ25" s="201">
        <v>18284.919999999998</v>
      </c>
      <c r="GR25" s="201">
        <v>18284.919999999998</v>
      </c>
      <c r="GS25" s="201">
        <v>18284.919999999998</v>
      </c>
      <c r="GT25" s="201">
        <v>18284.919999999998</v>
      </c>
      <c r="GU25" s="201">
        <v>18284.919999999998</v>
      </c>
      <c r="GV25" s="201">
        <v>18284.919999999998</v>
      </c>
      <c r="GW25" s="201">
        <v>18284.919999999998</v>
      </c>
      <c r="GX25" s="201">
        <v>18553.099999999999</v>
      </c>
      <c r="GY25" s="201">
        <v>18650.62</v>
      </c>
      <c r="GZ25" s="201">
        <v>18650.62</v>
      </c>
      <c r="HA25" s="201">
        <v>18650.62</v>
      </c>
      <c r="HB25" s="201">
        <v>18650.62</v>
      </c>
      <c r="HC25" s="201">
        <v>18650.62</v>
      </c>
      <c r="HD25" s="201">
        <v>18650.62</v>
      </c>
      <c r="HE25" s="201">
        <v>18650.62</v>
      </c>
      <c r="HF25" s="201">
        <v>18650.62</v>
      </c>
      <c r="HG25" s="201">
        <v>18650.62</v>
      </c>
      <c r="HH25" s="201">
        <v>18650.62</v>
      </c>
      <c r="HI25" s="201">
        <v>18650.62</v>
      </c>
      <c r="HJ25" s="201">
        <v>18924.1607</v>
      </c>
      <c r="HK25" s="201">
        <v>19023.63</v>
      </c>
      <c r="HL25" s="201">
        <v>19023.63</v>
      </c>
      <c r="HM25" s="201">
        <v>19023.63</v>
      </c>
      <c r="HN25" s="201">
        <v>19023.63</v>
      </c>
      <c r="HO25" s="201">
        <v>19023.63</v>
      </c>
      <c r="HP25" s="201">
        <v>19023.63</v>
      </c>
      <c r="HQ25" s="201">
        <v>19023.63</v>
      </c>
      <c r="HR25" s="201">
        <v>19023.63</v>
      </c>
      <c r="HS25" s="201">
        <v>19023.63</v>
      </c>
      <c r="HT25" s="201">
        <v>19023.63</v>
      </c>
      <c r="HU25" s="201">
        <v>19023.63</v>
      </c>
      <c r="HV25" s="201">
        <v>19302.641299999999</v>
      </c>
      <c r="HW25" s="201">
        <v>19404.099999999999</v>
      </c>
      <c r="HX25" s="201">
        <v>19404.099999999999</v>
      </c>
      <c r="HY25" s="201">
        <v>19404.099999999999</v>
      </c>
      <c r="HZ25" s="201">
        <v>19404.099999999999</v>
      </c>
      <c r="IA25" s="201">
        <v>19404.099999999999</v>
      </c>
      <c r="IB25" s="201">
        <v>19404.099999999999</v>
      </c>
      <c r="IC25" s="201">
        <v>19404.099999999999</v>
      </c>
      <c r="ID25" s="202">
        <v>19404.099999999999</v>
      </c>
      <c r="IE25" s="203">
        <v>19404.099999999999</v>
      </c>
      <c r="IF25" s="203">
        <v>19404.099999999999</v>
      </c>
      <c r="IG25" s="203">
        <v>19404.099999999999</v>
      </c>
      <c r="IH25" s="203">
        <v>19688.691999999999</v>
      </c>
      <c r="II25" s="203">
        <v>19792.18</v>
      </c>
      <c r="IJ25" s="203">
        <v>19792.18</v>
      </c>
      <c r="IK25" s="203">
        <v>19792.18</v>
      </c>
      <c r="IL25" s="203">
        <v>19792.18</v>
      </c>
      <c r="IM25" s="203">
        <v>19792.18</v>
      </c>
      <c r="IN25" s="203">
        <v>19792.18</v>
      </c>
      <c r="IO25" s="203">
        <v>19792.18</v>
      </c>
      <c r="IP25" s="203">
        <v>19792.18</v>
      </c>
      <c r="IQ25" s="203">
        <v>19792.18</v>
      </c>
      <c r="IR25" s="203">
        <v>19792.18</v>
      </c>
      <c r="IS25" s="203">
        <v>19792.18</v>
      </c>
      <c r="IT25" s="203">
        <v>20082.4627</v>
      </c>
      <c r="IU25" s="203">
        <v>20188.02</v>
      </c>
      <c r="IV25" s="203">
        <v>20188.02</v>
      </c>
      <c r="IW25" s="203">
        <v>20188.02</v>
      </c>
      <c r="IX25" s="203">
        <v>20188.02</v>
      </c>
      <c r="IY25" s="203">
        <v>20188.02</v>
      </c>
      <c r="IZ25" s="203">
        <v>20188.02</v>
      </c>
      <c r="JA25" s="203">
        <v>20188.02</v>
      </c>
      <c r="JB25" s="203">
        <v>20188.02</v>
      </c>
      <c r="JC25" s="203">
        <v>20188.02</v>
      </c>
      <c r="JD25" s="203">
        <v>20188.02</v>
      </c>
      <c r="JE25" s="203">
        <v>20188.02</v>
      </c>
      <c r="JF25" s="203">
        <v>20484.110700000001</v>
      </c>
      <c r="JG25" s="203">
        <v>20591.78</v>
      </c>
      <c r="JH25" s="203">
        <v>20591.78</v>
      </c>
      <c r="JI25" s="203">
        <v>20591.78</v>
      </c>
      <c r="JJ25" s="203">
        <v>20591.78</v>
      </c>
      <c r="JK25" s="203">
        <v>20591.78</v>
      </c>
      <c r="JL25" s="203">
        <v>20591.78</v>
      </c>
      <c r="JM25" s="203">
        <v>20591.78</v>
      </c>
      <c r="JN25" s="203">
        <v>20591.78</v>
      </c>
      <c r="JO25" s="203">
        <v>20591.78</v>
      </c>
      <c r="JP25" s="203">
        <v>20591.78</v>
      </c>
      <c r="JQ25" s="203">
        <v>20591.78</v>
      </c>
      <c r="JR25" s="203">
        <v>20893.795999999998</v>
      </c>
      <c r="JS25" s="203">
        <v>21003.62</v>
      </c>
      <c r="JT25" s="203">
        <v>21003.62</v>
      </c>
      <c r="JU25" s="203">
        <v>21003.62</v>
      </c>
      <c r="JV25" s="203">
        <v>21003.62</v>
      </c>
      <c r="JW25" s="203">
        <v>21003.62</v>
      </c>
      <c r="JX25" s="203">
        <v>21003.62</v>
      </c>
      <c r="JY25" s="203">
        <v>21003.62</v>
      </c>
      <c r="JZ25" s="203">
        <v>21003.62</v>
      </c>
      <c r="KA25" s="203">
        <v>21003.62</v>
      </c>
      <c r="KB25" s="203">
        <v>21003.62</v>
      </c>
      <c r="KC25" s="203">
        <v>21003.62</v>
      </c>
      <c r="KD25" s="203">
        <v>21311.671300000002</v>
      </c>
      <c r="KE25" s="203">
        <v>21423.69</v>
      </c>
      <c r="KF25" s="203">
        <v>21423.69</v>
      </c>
      <c r="KG25" s="203">
        <v>21423.69</v>
      </c>
      <c r="KH25" s="203">
        <v>21423.69</v>
      </c>
      <c r="KI25" s="203">
        <v>21423.69</v>
      </c>
      <c r="KJ25" s="203">
        <v>21423.69</v>
      </c>
      <c r="KK25" s="203">
        <v>21423.69</v>
      </c>
      <c r="KL25" s="203">
        <v>21423.69</v>
      </c>
      <c r="KM25" s="203">
        <v>21423.69</v>
      </c>
      <c r="KN25" s="203">
        <v>21423.69</v>
      </c>
      <c r="KO25" s="203">
        <v>21423.69</v>
      </c>
      <c r="KP25" s="203">
        <v>21737.901300000001</v>
      </c>
      <c r="KQ25" s="203">
        <v>21852.16</v>
      </c>
      <c r="KR25" s="203">
        <v>21852.16</v>
      </c>
      <c r="KS25" s="203">
        <v>21852.16</v>
      </c>
      <c r="KT25" s="203">
        <v>21852.16</v>
      </c>
      <c r="KU25" s="203">
        <v>21852.16</v>
      </c>
      <c r="KV25" s="203">
        <v>21852.16</v>
      </c>
      <c r="KW25" s="203">
        <v>21852.16</v>
      </c>
      <c r="KX25" s="203">
        <v>21852.16</v>
      </c>
      <c r="KY25" s="203">
        <v>21852.16</v>
      </c>
      <c r="KZ25" s="203">
        <v>21852.16</v>
      </c>
      <c r="LA25" s="203">
        <v>21852.16</v>
      </c>
      <c r="LB25" s="203">
        <v>22172.655999999999</v>
      </c>
      <c r="LC25" s="203">
        <v>22289.200000000001</v>
      </c>
      <c r="LD25" s="203">
        <v>22289.200000000001</v>
      </c>
      <c r="LE25" s="203">
        <v>22289.200000000001</v>
      </c>
      <c r="LF25" s="203">
        <v>22289.200000000001</v>
      </c>
      <c r="LG25" s="203">
        <v>22289.200000000001</v>
      </c>
      <c r="LH25" s="203">
        <v>22289.200000000001</v>
      </c>
      <c r="LI25" s="203">
        <v>22289.200000000001</v>
      </c>
      <c r="LJ25" s="203">
        <v>22289.200000000001</v>
      </c>
      <c r="LK25" s="203">
        <v>22289.200000000001</v>
      </c>
      <c r="LL25" s="203">
        <v>22289.200000000001</v>
      </c>
      <c r="LM25" s="203">
        <v>22289.200000000001</v>
      </c>
      <c r="LN25" s="203">
        <v>22616.1054</v>
      </c>
      <c r="LO25" s="203">
        <v>22734.98</v>
      </c>
      <c r="LP25" s="203">
        <v>22734.98</v>
      </c>
      <c r="LQ25" s="203">
        <v>22734.98</v>
      </c>
      <c r="LR25" s="203">
        <v>22734.98</v>
      </c>
      <c r="LS25" s="203">
        <v>22734.98</v>
      </c>
      <c r="LT25" s="203">
        <v>22734.98</v>
      </c>
      <c r="LU25" s="203">
        <v>22734.98</v>
      </c>
      <c r="LV25" s="203">
        <v>22734.98</v>
      </c>
      <c r="LW25" s="203">
        <v>22734.98</v>
      </c>
      <c r="LX25" s="203">
        <v>22734.98</v>
      </c>
      <c r="LY25" s="203">
        <v>22734.98</v>
      </c>
      <c r="LZ25" s="203">
        <v>23068.426599999999</v>
      </c>
      <c r="MA25" s="203">
        <v>23189.68</v>
      </c>
      <c r="MB25" s="203">
        <v>23189.68</v>
      </c>
      <c r="MC25" s="203">
        <v>23189.68</v>
      </c>
      <c r="MD25" s="203">
        <v>23189.68</v>
      </c>
      <c r="ME25" s="203">
        <v>23189.68</v>
      </c>
      <c r="MF25" s="203">
        <v>23189.68</v>
      </c>
      <c r="MG25" s="203">
        <v>23189.68</v>
      </c>
      <c r="MH25" s="203">
        <v>23189.68</v>
      </c>
      <c r="MI25" s="203">
        <v>23189.68</v>
      </c>
      <c r="MJ25" s="203">
        <v>23189.68</v>
      </c>
      <c r="MK25" s="203">
        <v>23189.68</v>
      </c>
      <c r="ML25" s="203">
        <v>23529.792700000002</v>
      </c>
      <c r="MM25" s="203">
        <v>23653.47</v>
      </c>
      <c r="MN25" s="203">
        <v>23653.47</v>
      </c>
      <c r="MO25" s="203">
        <v>23653.47</v>
      </c>
      <c r="MP25" s="203">
        <v>23653.47</v>
      </c>
      <c r="MQ25" s="203">
        <v>23653.47</v>
      </c>
      <c r="MR25" s="203">
        <v>23653.47</v>
      </c>
      <c r="MS25" s="203">
        <v>23653.47</v>
      </c>
      <c r="MT25" s="203">
        <v>23653.47</v>
      </c>
      <c r="MU25" s="203">
        <v>23653.47</v>
      </c>
      <c r="MV25" s="203">
        <v>23653.47</v>
      </c>
      <c r="MW25" s="203">
        <v>23653.47</v>
      </c>
      <c r="MX25" s="203">
        <v>24000.387999999999</v>
      </c>
      <c r="MY25" s="203">
        <v>24126.54</v>
      </c>
      <c r="MZ25" s="203">
        <v>24126.54</v>
      </c>
      <c r="NA25" s="203">
        <v>24126.54</v>
      </c>
      <c r="NB25" s="203">
        <v>24126.54</v>
      </c>
      <c r="NC25" s="203">
        <v>24126.54</v>
      </c>
      <c r="ND25" s="203">
        <v>24126.54</v>
      </c>
      <c r="NE25" s="203">
        <v>24126.54</v>
      </c>
      <c r="NF25" s="203">
        <v>24126.54</v>
      </c>
      <c r="NG25" s="203">
        <v>24126.54</v>
      </c>
      <c r="NH25" s="203">
        <v>24126.54</v>
      </c>
      <c r="NI25" s="203">
        <v>24126.54</v>
      </c>
      <c r="NJ25" s="203">
        <v>24480.3953</v>
      </c>
      <c r="NK25" s="203">
        <v>24609.07</v>
      </c>
      <c r="NL25" s="203">
        <v>24609.07</v>
      </c>
      <c r="NM25" s="203">
        <v>24609.07</v>
      </c>
      <c r="NN25" s="203">
        <v>24609.07</v>
      </c>
      <c r="NO25" s="203">
        <v>24609.07</v>
      </c>
      <c r="NP25" s="203">
        <v>24609.07</v>
      </c>
      <c r="NQ25" s="203">
        <v>24609.07</v>
      </c>
      <c r="NR25" s="203">
        <v>24609.07</v>
      </c>
      <c r="NS25" s="203">
        <v>24609.07</v>
      </c>
      <c r="NT25" s="203">
        <v>24609.07</v>
      </c>
      <c r="NU25" s="203">
        <v>24609.07</v>
      </c>
      <c r="NV25" s="203">
        <v>24970.002</v>
      </c>
      <c r="NW25" s="203">
        <v>25101.25</v>
      </c>
      <c r="NX25" s="203">
        <v>25101.25</v>
      </c>
      <c r="NY25" s="203">
        <v>25101.25</v>
      </c>
      <c r="NZ25" s="203">
        <v>25101.25</v>
      </c>
      <c r="OA25" s="203">
        <v>25101.25</v>
      </c>
      <c r="OB25" s="203">
        <v>25101.25</v>
      </c>
      <c r="OC25" s="203">
        <v>25101.25</v>
      </c>
      <c r="OD25" s="203">
        <v>25101.25</v>
      </c>
      <c r="OE25" s="203">
        <v>25101.25</v>
      </c>
      <c r="OF25" s="203">
        <v>25101.25</v>
      </c>
      <c r="OG25" s="203">
        <v>25101.25</v>
      </c>
      <c r="OH25" s="203">
        <v>25469.4054</v>
      </c>
      <c r="OI25" s="203">
        <v>25603.279999999999</v>
      </c>
      <c r="OJ25" s="203">
        <v>25603.279999999999</v>
      </c>
      <c r="OK25" s="203">
        <v>25603.279999999999</v>
      </c>
      <c r="OL25" s="203">
        <v>25603.279999999999</v>
      </c>
      <c r="OM25" s="203">
        <v>25603.279999999999</v>
      </c>
      <c r="ON25" s="203">
        <v>25603.279999999999</v>
      </c>
      <c r="OO25" s="203">
        <v>25603.279999999999</v>
      </c>
      <c r="OP25" s="203">
        <v>25603.279999999999</v>
      </c>
      <c r="OQ25" s="203">
        <v>25603.279999999999</v>
      </c>
      <c r="OR25" s="203">
        <v>25603.279999999999</v>
      </c>
      <c r="OS25" s="203">
        <v>25603.279999999999</v>
      </c>
      <c r="OT25" s="203">
        <v>25978.797999999999</v>
      </c>
      <c r="OU25" s="203">
        <v>26115.35</v>
      </c>
      <c r="OV25" s="203">
        <v>26115.35</v>
      </c>
      <c r="OW25" s="203">
        <v>26115.35</v>
      </c>
      <c r="OX25" s="203">
        <v>26115.35</v>
      </c>
      <c r="OY25" s="203">
        <v>26115.35</v>
      </c>
      <c r="OZ25" s="203">
        <v>26115.35</v>
      </c>
      <c r="PA25" s="203">
        <v>26115.35</v>
      </c>
      <c r="PB25" s="203">
        <v>26115.35</v>
      </c>
      <c r="PC25" s="203">
        <v>26115.35</v>
      </c>
      <c r="PD25" s="203">
        <v>26115.35</v>
      </c>
      <c r="PE25" s="203">
        <v>26115.35</v>
      </c>
      <c r="PF25" s="203">
        <v>26498.3773</v>
      </c>
      <c r="PG25" s="203">
        <v>26637.66</v>
      </c>
      <c r="PH25" s="203">
        <v>26637.66</v>
      </c>
      <c r="PI25" s="203">
        <v>26637.66</v>
      </c>
      <c r="PJ25" s="203">
        <v>26637.66</v>
      </c>
      <c r="PK25" s="203">
        <v>26637.66</v>
      </c>
      <c r="PL25" s="203">
        <v>26637.66</v>
      </c>
      <c r="PM25" s="203">
        <v>26637.66</v>
      </c>
      <c r="PN25" s="203">
        <v>26637.66</v>
      </c>
      <c r="PO25" s="203">
        <v>26637.66</v>
      </c>
      <c r="PP25" s="203">
        <v>26637.66</v>
      </c>
      <c r="PQ25" s="203">
        <v>26637.66</v>
      </c>
      <c r="PR25" s="203">
        <v>7103.3760000000002</v>
      </c>
      <c r="PS25" s="204"/>
      <c r="PT25" s="204"/>
      <c r="PU25" s="204"/>
      <c r="PV25" s="204"/>
      <c r="PW25" s="204"/>
      <c r="PX25" s="204"/>
      <c r="PY25" s="204"/>
      <c r="PZ25" s="204"/>
      <c r="QA25" s="204"/>
      <c r="QB25" s="204"/>
      <c r="QC25" s="204"/>
      <c r="QD25" s="204"/>
      <c r="QE25" s="205"/>
    </row>
    <row r="26" spans="1:447" s="206" customFormat="1" x14ac:dyDescent="0.3">
      <c r="A26" s="197" t="s">
        <v>138</v>
      </c>
      <c r="B26" s="197" t="s">
        <v>139</v>
      </c>
      <c r="C26" s="198" t="s">
        <v>140</v>
      </c>
      <c r="D26" s="197" t="s">
        <v>108</v>
      </c>
      <c r="E26" s="197" t="s">
        <v>109</v>
      </c>
      <c r="F26" s="199">
        <v>44676</v>
      </c>
      <c r="G26" s="199">
        <v>55633</v>
      </c>
      <c r="H26" s="197" t="s">
        <v>110</v>
      </c>
      <c r="I26" s="220" t="s">
        <v>54</v>
      </c>
      <c r="J26" s="200">
        <f t="shared" si="0"/>
        <v>5714883.6499999994</v>
      </c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>
        <v>158752.5</v>
      </c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>
        <v>161133.78</v>
      </c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>
        <v>163550.79999999999</v>
      </c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>
        <v>166004.07</v>
      </c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>
        <v>168494.12</v>
      </c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>
        <v>171021.53</v>
      </c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>
        <v>173586.85</v>
      </c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>
        <v>176190.65</v>
      </c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>
        <v>178833.51</v>
      </c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>
        <v>181516.02</v>
      </c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>
        <v>184238.76</v>
      </c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2"/>
      <c r="IE26" s="204"/>
      <c r="IF26" s="203">
        <v>187002.34</v>
      </c>
      <c r="IG26" s="203"/>
      <c r="IH26" s="203"/>
      <c r="II26" s="203"/>
      <c r="IJ26" s="203"/>
      <c r="IK26" s="203"/>
      <c r="IL26" s="203"/>
      <c r="IM26" s="203"/>
      <c r="IN26" s="203"/>
      <c r="IO26" s="203"/>
      <c r="IP26" s="203"/>
      <c r="IQ26" s="203"/>
      <c r="IR26" s="203">
        <v>189807.37</v>
      </c>
      <c r="IS26" s="203"/>
      <c r="IT26" s="203"/>
      <c r="IU26" s="203"/>
      <c r="IV26" s="203"/>
      <c r="IW26" s="203"/>
      <c r="IX26" s="203"/>
      <c r="IY26" s="203"/>
      <c r="IZ26" s="203"/>
      <c r="JA26" s="203"/>
      <c r="JB26" s="203"/>
      <c r="JC26" s="203"/>
      <c r="JD26" s="203">
        <v>192654.48</v>
      </c>
      <c r="JE26" s="203"/>
      <c r="JF26" s="203"/>
      <c r="JG26" s="203"/>
      <c r="JH26" s="203"/>
      <c r="JI26" s="203"/>
      <c r="JJ26" s="203"/>
      <c r="JK26" s="203"/>
      <c r="JL26" s="203"/>
      <c r="JM26" s="203"/>
      <c r="JN26" s="203"/>
      <c r="JO26" s="203"/>
      <c r="JP26" s="203">
        <v>195544.29</v>
      </c>
      <c r="JQ26" s="203"/>
      <c r="JR26" s="203"/>
      <c r="JS26" s="203"/>
      <c r="JT26" s="203"/>
      <c r="JU26" s="203"/>
      <c r="JV26" s="203"/>
      <c r="JW26" s="203"/>
      <c r="JX26" s="203"/>
      <c r="JY26" s="203"/>
      <c r="JZ26" s="203"/>
      <c r="KA26" s="203"/>
      <c r="KB26" s="203">
        <v>198477.46</v>
      </c>
      <c r="KC26" s="203"/>
      <c r="KD26" s="203"/>
      <c r="KE26" s="203"/>
      <c r="KF26" s="203"/>
      <c r="KG26" s="203"/>
      <c r="KH26" s="203"/>
      <c r="KI26" s="203"/>
      <c r="KJ26" s="203"/>
      <c r="KK26" s="203"/>
      <c r="KL26" s="203"/>
      <c r="KM26" s="203"/>
      <c r="KN26" s="203">
        <v>201454.63</v>
      </c>
      <c r="KO26" s="203"/>
      <c r="KP26" s="203"/>
      <c r="KQ26" s="203"/>
      <c r="KR26" s="203"/>
      <c r="KS26" s="203"/>
      <c r="KT26" s="203"/>
      <c r="KU26" s="203"/>
      <c r="KV26" s="203"/>
      <c r="KW26" s="203"/>
      <c r="KX26" s="203"/>
      <c r="KY26" s="203"/>
      <c r="KZ26" s="203">
        <v>204476.44</v>
      </c>
      <c r="LA26" s="203"/>
      <c r="LB26" s="203"/>
      <c r="LC26" s="203"/>
      <c r="LD26" s="203"/>
      <c r="LE26" s="203"/>
      <c r="LF26" s="203"/>
      <c r="LG26" s="203"/>
      <c r="LH26" s="203"/>
      <c r="LI26" s="203"/>
      <c r="LJ26" s="203"/>
      <c r="LK26" s="203"/>
      <c r="LL26" s="203">
        <v>207543.59</v>
      </c>
      <c r="LM26" s="203"/>
      <c r="LN26" s="203"/>
      <c r="LO26" s="203"/>
      <c r="LP26" s="203"/>
      <c r="LQ26" s="203"/>
      <c r="LR26" s="203"/>
      <c r="LS26" s="203"/>
      <c r="LT26" s="203"/>
      <c r="LU26" s="203"/>
      <c r="LV26" s="203"/>
      <c r="LW26" s="203"/>
      <c r="LX26" s="203">
        <v>210656.74</v>
      </c>
      <c r="LY26" s="203"/>
      <c r="LZ26" s="203"/>
      <c r="MA26" s="203"/>
      <c r="MB26" s="203"/>
      <c r="MC26" s="203"/>
      <c r="MD26" s="203"/>
      <c r="ME26" s="203"/>
      <c r="MF26" s="203"/>
      <c r="MG26" s="203"/>
      <c r="MH26" s="203"/>
      <c r="MI26" s="203"/>
      <c r="MJ26" s="203">
        <v>213816.6</v>
      </c>
      <c r="MK26" s="203"/>
      <c r="ML26" s="203"/>
      <c r="MM26" s="203"/>
      <c r="MN26" s="203"/>
      <c r="MO26" s="203"/>
      <c r="MP26" s="203"/>
      <c r="MQ26" s="203"/>
      <c r="MR26" s="203"/>
      <c r="MS26" s="203"/>
      <c r="MT26" s="203"/>
      <c r="MU26" s="203"/>
      <c r="MV26" s="203">
        <v>217023.83</v>
      </c>
      <c r="MW26" s="203"/>
      <c r="MX26" s="203"/>
      <c r="MY26" s="203"/>
      <c r="MZ26" s="203"/>
      <c r="NA26" s="203"/>
      <c r="NB26" s="203"/>
      <c r="NC26" s="203"/>
      <c r="ND26" s="203"/>
      <c r="NE26" s="203"/>
      <c r="NF26" s="203"/>
      <c r="NG26" s="203"/>
      <c r="NH26" s="203">
        <v>220279.19</v>
      </c>
      <c r="NI26" s="203"/>
      <c r="NJ26" s="203"/>
      <c r="NK26" s="203"/>
      <c r="NL26" s="203"/>
      <c r="NM26" s="203"/>
      <c r="NN26" s="203"/>
      <c r="NO26" s="203"/>
      <c r="NP26" s="203"/>
      <c r="NQ26" s="203"/>
      <c r="NR26" s="203"/>
      <c r="NS26" s="203"/>
      <c r="NT26" s="203">
        <v>223583.38</v>
      </c>
      <c r="NU26" s="203"/>
      <c r="NV26" s="203"/>
      <c r="NW26" s="203"/>
      <c r="NX26" s="203"/>
      <c r="NY26" s="203"/>
      <c r="NZ26" s="203"/>
      <c r="OA26" s="203"/>
      <c r="OB26" s="203"/>
      <c r="OC26" s="203"/>
      <c r="OD26" s="203"/>
      <c r="OE26" s="203"/>
      <c r="OF26" s="203">
        <v>226937.14</v>
      </c>
      <c r="OG26" s="203"/>
      <c r="OH26" s="203"/>
      <c r="OI26" s="203"/>
      <c r="OJ26" s="203"/>
      <c r="OK26" s="203"/>
      <c r="OL26" s="203"/>
      <c r="OM26" s="203"/>
      <c r="ON26" s="203"/>
      <c r="OO26" s="203"/>
      <c r="OP26" s="203"/>
      <c r="OQ26" s="203"/>
      <c r="OR26" s="203">
        <v>230341.2</v>
      </c>
      <c r="OS26" s="203"/>
      <c r="OT26" s="203"/>
      <c r="OU26" s="203"/>
      <c r="OV26" s="203"/>
      <c r="OW26" s="203"/>
      <c r="OX26" s="203"/>
      <c r="OY26" s="203"/>
      <c r="OZ26" s="203"/>
      <c r="PA26" s="203"/>
      <c r="PB26" s="203"/>
      <c r="PC26" s="203"/>
      <c r="PD26" s="203">
        <v>233796.33</v>
      </c>
      <c r="PE26" s="203"/>
      <c r="PF26" s="203"/>
      <c r="PG26" s="203"/>
      <c r="PH26" s="203"/>
      <c r="PI26" s="203"/>
      <c r="PJ26" s="203"/>
      <c r="PK26" s="203"/>
      <c r="PL26" s="203"/>
      <c r="PM26" s="203"/>
      <c r="PN26" s="203"/>
      <c r="PO26" s="203"/>
      <c r="PP26" s="203">
        <v>237303.25</v>
      </c>
      <c r="PQ26" s="203"/>
      <c r="PR26" s="203"/>
      <c r="PS26" s="203"/>
      <c r="PT26" s="203"/>
      <c r="PU26" s="203"/>
      <c r="PV26" s="203"/>
      <c r="PW26" s="203"/>
      <c r="PX26" s="203"/>
      <c r="PY26" s="203"/>
      <c r="PZ26" s="203"/>
      <c r="QA26" s="203"/>
      <c r="QB26" s="203">
        <v>240862.8</v>
      </c>
      <c r="QC26" s="203"/>
      <c r="QD26" s="203"/>
      <c r="QE26" s="207"/>
    </row>
    <row r="27" spans="1:447" x14ac:dyDescent="0.3">
      <c r="A27" s="154" t="s">
        <v>121</v>
      </c>
      <c r="B27" s="154" t="s">
        <v>141</v>
      </c>
      <c r="C27" s="155" t="s">
        <v>142</v>
      </c>
      <c r="D27" s="154" t="s">
        <v>108</v>
      </c>
      <c r="E27" s="154" t="s">
        <v>109</v>
      </c>
      <c r="F27" s="156">
        <v>44368</v>
      </c>
      <c r="G27" s="156">
        <v>55324</v>
      </c>
      <c r="H27" s="154" t="s">
        <v>110</v>
      </c>
      <c r="I27" s="223" t="s">
        <v>57</v>
      </c>
      <c r="J27" s="161">
        <f t="shared" si="0"/>
        <v>259621.85589999997</v>
      </c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>
        <v>62148.257599999997</v>
      </c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>
        <v>11652.7983</v>
      </c>
      <c r="CQ27" s="157">
        <v>185820.79999999999</v>
      </c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8"/>
      <c r="IE27" s="159"/>
      <c r="IF27" s="159"/>
      <c r="IG27" s="159"/>
      <c r="IH27" s="159"/>
      <c r="II27" s="159"/>
      <c r="IJ27" s="159"/>
      <c r="IK27" s="159"/>
      <c r="IL27" s="159"/>
      <c r="IM27" s="159"/>
      <c r="IN27" s="159"/>
      <c r="IO27" s="159"/>
      <c r="IP27" s="159"/>
      <c r="IQ27" s="159"/>
      <c r="IR27" s="159"/>
      <c r="IS27" s="159"/>
      <c r="IT27" s="159"/>
      <c r="IU27" s="159"/>
      <c r="IV27" s="159"/>
      <c r="IW27" s="159"/>
      <c r="IX27" s="159"/>
      <c r="IY27" s="159"/>
      <c r="IZ27" s="159"/>
      <c r="JA27" s="159"/>
      <c r="JB27" s="159"/>
      <c r="JC27" s="159"/>
      <c r="JD27" s="159"/>
      <c r="JE27" s="159"/>
      <c r="JF27" s="159"/>
      <c r="JG27" s="159"/>
      <c r="JH27" s="159"/>
      <c r="JI27" s="159"/>
      <c r="JJ27" s="159"/>
      <c r="JK27" s="159"/>
      <c r="JL27" s="159"/>
      <c r="JM27" s="159"/>
      <c r="JN27" s="159"/>
      <c r="JO27" s="159"/>
      <c r="JP27" s="159"/>
      <c r="JQ27" s="159"/>
      <c r="JR27" s="159"/>
      <c r="JS27" s="159"/>
      <c r="JT27" s="159"/>
      <c r="JU27" s="159"/>
      <c r="JV27" s="159"/>
      <c r="JW27" s="159"/>
      <c r="JX27" s="159"/>
      <c r="JY27" s="159"/>
      <c r="JZ27" s="159"/>
      <c r="KA27" s="159"/>
      <c r="KB27" s="159"/>
      <c r="KC27" s="159"/>
      <c r="KD27" s="159"/>
      <c r="KE27" s="159"/>
      <c r="KF27" s="159"/>
      <c r="KG27" s="159"/>
      <c r="KH27" s="159"/>
      <c r="KI27" s="159"/>
      <c r="KJ27" s="159"/>
      <c r="KK27" s="159"/>
      <c r="KL27" s="159"/>
      <c r="KM27" s="159"/>
      <c r="KN27" s="159"/>
      <c r="KO27" s="159"/>
      <c r="KP27" s="159"/>
      <c r="KQ27" s="159"/>
      <c r="KR27" s="159"/>
      <c r="KS27" s="159"/>
      <c r="KT27" s="159"/>
      <c r="KU27" s="159"/>
      <c r="KV27" s="159"/>
      <c r="KW27" s="159"/>
      <c r="KX27" s="159"/>
      <c r="KY27" s="159"/>
      <c r="KZ27" s="159"/>
      <c r="LA27" s="159"/>
      <c r="LB27" s="159"/>
      <c r="LC27" s="159"/>
      <c r="LD27" s="159"/>
      <c r="LE27" s="159"/>
      <c r="LF27" s="159"/>
      <c r="LG27" s="159"/>
      <c r="LH27" s="159"/>
      <c r="LI27" s="159"/>
      <c r="LJ27" s="159"/>
      <c r="LK27" s="159"/>
      <c r="LL27" s="159"/>
      <c r="LM27" s="159"/>
      <c r="LN27" s="159"/>
      <c r="LO27" s="159"/>
      <c r="LP27" s="159"/>
      <c r="LQ27" s="159"/>
      <c r="LR27" s="159"/>
      <c r="LS27" s="159"/>
      <c r="LT27" s="159"/>
      <c r="LU27" s="159"/>
      <c r="LV27" s="159"/>
      <c r="LW27" s="159"/>
      <c r="LX27" s="159"/>
      <c r="LY27" s="159"/>
      <c r="LZ27" s="159"/>
      <c r="MA27" s="159"/>
      <c r="MB27" s="159"/>
      <c r="MC27" s="159"/>
      <c r="MD27" s="159"/>
      <c r="ME27" s="159"/>
      <c r="MF27" s="159"/>
      <c r="MG27" s="159"/>
      <c r="MH27" s="159"/>
      <c r="MI27" s="159"/>
      <c r="MJ27" s="159"/>
      <c r="MK27" s="159"/>
      <c r="ML27" s="159"/>
      <c r="MM27" s="159"/>
      <c r="MN27" s="159"/>
      <c r="MO27" s="159"/>
      <c r="MP27" s="159"/>
      <c r="MQ27" s="159"/>
      <c r="MR27" s="159"/>
      <c r="MS27" s="159"/>
      <c r="MT27" s="159"/>
      <c r="MU27" s="159"/>
      <c r="MV27" s="159"/>
      <c r="MW27" s="159"/>
      <c r="MX27" s="159"/>
      <c r="MY27" s="159"/>
      <c r="MZ27" s="159"/>
      <c r="NA27" s="159"/>
      <c r="NB27" s="159"/>
      <c r="NC27" s="159"/>
      <c r="ND27" s="159"/>
      <c r="NE27" s="159"/>
      <c r="NF27" s="159"/>
      <c r="NG27" s="159"/>
      <c r="NH27" s="159"/>
      <c r="NI27" s="159"/>
      <c r="NJ27" s="159"/>
      <c r="NK27" s="159"/>
      <c r="NL27" s="159"/>
      <c r="NM27" s="159"/>
      <c r="NN27" s="159"/>
      <c r="NO27" s="159"/>
      <c r="NP27" s="159"/>
      <c r="NQ27" s="159"/>
      <c r="NR27" s="159"/>
      <c r="NS27" s="159"/>
      <c r="NT27" s="159"/>
      <c r="NU27" s="159"/>
      <c r="NV27" s="159"/>
      <c r="NW27" s="159"/>
      <c r="NX27" s="159"/>
      <c r="NY27" s="159"/>
      <c r="NZ27" s="159"/>
      <c r="OA27" s="159"/>
      <c r="OB27" s="159"/>
      <c r="OC27" s="159"/>
      <c r="OD27" s="159"/>
      <c r="OE27" s="159"/>
      <c r="OF27" s="159"/>
      <c r="OG27" s="159"/>
      <c r="OH27" s="159"/>
      <c r="OI27" s="159"/>
      <c r="OJ27" s="159"/>
      <c r="OK27" s="159"/>
      <c r="OL27" s="159"/>
      <c r="OM27" s="159"/>
      <c r="ON27" s="159"/>
      <c r="OO27" s="159"/>
      <c r="OP27" s="159"/>
      <c r="OQ27" s="159"/>
      <c r="OR27" s="159"/>
      <c r="OS27" s="159"/>
      <c r="OT27" s="159"/>
      <c r="OU27" s="159"/>
      <c r="OV27" s="159"/>
      <c r="OW27" s="159"/>
      <c r="OX27" s="159"/>
      <c r="OY27" s="159"/>
      <c r="OZ27" s="159"/>
      <c r="PA27" s="159"/>
      <c r="PB27" s="159"/>
      <c r="PC27" s="159"/>
      <c r="PD27" s="159"/>
      <c r="PE27" s="159"/>
      <c r="PF27" s="159"/>
      <c r="PG27" s="159"/>
      <c r="PH27" s="159"/>
      <c r="PI27" s="159"/>
      <c r="PJ27" s="159"/>
      <c r="PK27" s="159"/>
      <c r="PL27" s="159"/>
      <c r="PM27" s="159"/>
      <c r="PN27" s="159"/>
      <c r="PO27" s="159"/>
      <c r="PP27" s="159"/>
      <c r="PQ27" s="159"/>
      <c r="PR27" s="159"/>
      <c r="PS27" s="159"/>
      <c r="PT27" s="159"/>
      <c r="PU27" s="159"/>
      <c r="PV27" s="159"/>
      <c r="PW27" s="159"/>
      <c r="PX27" s="159"/>
      <c r="PY27" s="159"/>
      <c r="PZ27" s="159"/>
      <c r="QA27" s="159"/>
      <c r="QB27" s="159"/>
      <c r="QC27" s="159"/>
      <c r="QD27" s="159"/>
      <c r="QE27" s="160"/>
    </row>
    <row r="28" spans="1:447" x14ac:dyDescent="0.3">
      <c r="A28" s="154" t="s">
        <v>121</v>
      </c>
      <c r="B28" s="154" t="s">
        <v>141</v>
      </c>
      <c r="C28" s="155" t="s">
        <v>142</v>
      </c>
      <c r="D28" s="154" t="s">
        <v>108</v>
      </c>
      <c r="E28" s="154" t="s">
        <v>109</v>
      </c>
      <c r="F28" s="156">
        <v>44368</v>
      </c>
      <c r="G28" s="156">
        <v>55324</v>
      </c>
      <c r="H28" s="154" t="s">
        <v>111</v>
      </c>
      <c r="I28" s="223" t="s">
        <v>57</v>
      </c>
      <c r="J28" s="161">
        <f t="shared" si="0"/>
        <v>10127493.103299994</v>
      </c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>
        <v>22056.23</v>
      </c>
      <c r="CR28" s="157">
        <v>22056.23</v>
      </c>
      <c r="CS28" s="157">
        <v>22056.23</v>
      </c>
      <c r="CT28" s="157">
        <v>22056.23</v>
      </c>
      <c r="CU28" s="157">
        <v>22056.23</v>
      </c>
      <c r="CV28" s="157">
        <v>22056.23</v>
      </c>
      <c r="CW28" s="157">
        <v>22497.35</v>
      </c>
      <c r="CX28" s="157">
        <v>22497.35</v>
      </c>
      <c r="CY28" s="157">
        <v>22497.35</v>
      </c>
      <c r="CZ28" s="157">
        <v>22497.35</v>
      </c>
      <c r="DA28" s="157">
        <v>22497.35</v>
      </c>
      <c r="DB28" s="157">
        <v>22497.35</v>
      </c>
      <c r="DC28" s="157">
        <v>22497.35</v>
      </c>
      <c r="DD28" s="157">
        <v>22497.35</v>
      </c>
      <c r="DE28" s="157">
        <v>22497.35</v>
      </c>
      <c r="DF28" s="157">
        <v>22497.35</v>
      </c>
      <c r="DG28" s="157">
        <v>22497.35</v>
      </c>
      <c r="DH28" s="157">
        <v>22647.333299999998</v>
      </c>
      <c r="DI28" s="157">
        <v>22947.3</v>
      </c>
      <c r="DJ28" s="157">
        <v>22947.3</v>
      </c>
      <c r="DK28" s="157">
        <v>22947.3</v>
      </c>
      <c r="DL28" s="157">
        <v>22947.3</v>
      </c>
      <c r="DM28" s="157">
        <v>22947.3</v>
      </c>
      <c r="DN28" s="157">
        <v>22947.3</v>
      </c>
      <c r="DO28" s="157">
        <v>22947.3</v>
      </c>
      <c r="DP28" s="157">
        <v>22947.3</v>
      </c>
      <c r="DQ28" s="157">
        <v>22947.3</v>
      </c>
      <c r="DR28" s="157">
        <v>22947.3</v>
      </c>
      <c r="DS28" s="157">
        <v>22947.3</v>
      </c>
      <c r="DT28" s="157">
        <v>23100.283299999999</v>
      </c>
      <c r="DU28" s="157">
        <v>23406.25</v>
      </c>
      <c r="DV28" s="157">
        <v>23406.25</v>
      </c>
      <c r="DW28" s="157">
        <v>23406.25</v>
      </c>
      <c r="DX28" s="157">
        <v>23406.25</v>
      </c>
      <c r="DY28" s="157">
        <v>23406.25</v>
      </c>
      <c r="DZ28" s="157">
        <v>23406.25</v>
      </c>
      <c r="EA28" s="157">
        <v>23406.25</v>
      </c>
      <c r="EB28" s="157">
        <v>23406.25</v>
      </c>
      <c r="EC28" s="157">
        <v>23406.25</v>
      </c>
      <c r="ED28" s="157">
        <v>23406.25</v>
      </c>
      <c r="EE28" s="157">
        <v>23406.25</v>
      </c>
      <c r="EF28" s="157">
        <v>23562.293399999999</v>
      </c>
      <c r="EG28" s="157">
        <v>23874.38</v>
      </c>
      <c r="EH28" s="157">
        <v>23874.38</v>
      </c>
      <c r="EI28" s="157">
        <v>23874.38</v>
      </c>
      <c r="EJ28" s="157">
        <v>23874.38</v>
      </c>
      <c r="EK28" s="157">
        <v>23874.38</v>
      </c>
      <c r="EL28" s="157">
        <v>23874.38</v>
      </c>
      <c r="EM28" s="157">
        <v>23874.38</v>
      </c>
      <c r="EN28" s="157">
        <v>23874.38</v>
      </c>
      <c r="EO28" s="157">
        <v>23874.38</v>
      </c>
      <c r="EP28" s="157">
        <v>23874.38</v>
      </c>
      <c r="EQ28" s="157">
        <v>23874.38</v>
      </c>
      <c r="ER28" s="157">
        <v>24033.543300000001</v>
      </c>
      <c r="ES28" s="157">
        <v>24351.87</v>
      </c>
      <c r="ET28" s="157">
        <v>24351.87</v>
      </c>
      <c r="EU28" s="157">
        <v>24351.87</v>
      </c>
      <c r="EV28" s="157">
        <v>24351.87</v>
      </c>
      <c r="EW28" s="157">
        <v>24351.87</v>
      </c>
      <c r="EX28" s="157">
        <v>24351.87</v>
      </c>
      <c r="EY28" s="157">
        <v>24351.87</v>
      </c>
      <c r="EZ28" s="157">
        <v>24351.87</v>
      </c>
      <c r="FA28" s="157">
        <v>24351.87</v>
      </c>
      <c r="FB28" s="157">
        <v>24351.87</v>
      </c>
      <c r="FC28" s="157">
        <v>24351.87</v>
      </c>
      <c r="FD28" s="157">
        <v>24514.216700000001</v>
      </c>
      <c r="FE28" s="157">
        <v>24838.91</v>
      </c>
      <c r="FF28" s="157">
        <v>24838.91</v>
      </c>
      <c r="FG28" s="157">
        <v>24838.91</v>
      </c>
      <c r="FH28" s="157">
        <v>24838.91</v>
      </c>
      <c r="FI28" s="157">
        <v>24838.91</v>
      </c>
      <c r="FJ28" s="157">
        <v>24838.91</v>
      </c>
      <c r="FK28" s="157">
        <v>24838.91</v>
      </c>
      <c r="FL28" s="157">
        <v>24838.91</v>
      </c>
      <c r="FM28" s="157">
        <v>24838.91</v>
      </c>
      <c r="FN28" s="157">
        <v>24838.91</v>
      </c>
      <c r="FO28" s="157">
        <v>24838.91</v>
      </c>
      <c r="FP28" s="157">
        <v>25004.5033</v>
      </c>
      <c r="FQ28" s="157">
        <v>25335.69</v>
      </c>
      <c r="FR28" s="157">
        <v>25335.69</v>
      </c>
      <c r="FS28" s="157">
        <v>25335.69</v>
      </c>
      <c r="FT28" s="157">
        <v>25335.69</v>
      </c>
      <c r="FU28" s="157">
        <v>25335.69</v>
      </c>
      <c r="FV28" s="157">
        <v>25335.69</v>
      </c>
      <c r="FW28" s="157">
        <v>25335.69</v>
      </c>
      <c r="FX28" s="157">
        <v>25335.69</v>
      </c>
      <c r="FY28" s="157">
        <v>25335.69</v>
      </c>
      <c r="FZ28" s="157">
        <v>25335.69</v>
      </c>
      <c r="GA28" s="157">
        <v>25335.69</v>
      </c>
      <c r="GB28" s="157">
        <v>25504.5933</v>
      </c>
      <c r="GC28" s="157">
        <v>25842.400000000001</v>
      </c>
      <c r="GD28" s="157">
        <v>25842.400000000001</v>
      </c>
      <c r="GE28" s="157">
        <v>25842.400000000001</v>
      </c>
      <c r="GF28" s="157">
        <v>25842.400000000001</v>
      </c>
      <c r="GG28" s="157">
        <v>25842.400000000001</v>
      </c>
      <c r="GH28" s="157">
        <v>25842.400000000001</v>
      </c>
      <c r="GI28" s="157">
        <v>25842.400000000001</v>
      </c>
      <c r="GJ28" s="157">
        <v>25842.400000000001</v>
      </c>
      <c r="GK28" s="157">
        <v>25842.400000000001</v>
      </c>
      <c r="GL28" s="157">
        <v>25842.400000000001</v>
      </c>
      <c r="GM28" s="157">
        <v>25842.400000000001</v>
      </c>
      <c r="GN28" s="157">
        <v>26014.683400000002</v>
      </c>
      <c r="GO28" s="157">
        <v>26359.25</v>
      </c>
      <c r="GP28" s="157">
        <v>26359.25</v>
      </c>
      <c r="GQ28" s="157">
        <v>26359.25</v>
      </c>
      <c r="GR28" s="157">
        <v>26359.25</v>
      </c>
      <c r="GS28" s="157">
        <v>26359.25</v>
      </c>
      <c r="GT28" s="157">
        <v>26359.25</v>
      </c>
      <c r="GU28" s="157">
        <v>26359.25</v>
      </c>
      <c r="GV28" s="157">
        <v>26359.25</v>
      </c>
      <c r="GW28" s="157">
        <v>26359.25</v>
      </c>
      <c r="GX28" s="157">
        <v>26359.25</v>
      </c>
      <c r="GY28" s="157">
        <v>26359.25</v>
      </c>
      <c r="GZ28" s="157">
        <v>26534.98</v>
      </c>
      <c r="HA28" s="157">
        <v>26886.44</v>
      </c>
      <c r="HB28" s="157">
        <v>26886.44</v>
      </c>
      <c r="HC28" s="157">
        <v>26886.44</v>
      </c>
      <c r="HD28" s="157">
        <v>26886.44</v>
      </c>
      <c r="HE28" s="157">
        <v>26886.44</v>
      </c>
      <c r="HF28" s="157">
        <v>26886.44</v>
      </c>
      <c r="HG28" s="157">
        <v>26886.44</v>
      </c>
      <c r="HH28" s="157">
        <v>26886.44</v>
      </c>
      <c r="HI28" s="157">
        <v>26886.44</v>
      </c>
      <c r="HJ28" s="157">
        <v>26886.44</v>
      </c>
      <c r="HK28" s="157">
        <v>26886.44</v>
      </c>
      <c r="HL28" s="157">
        <v>27065.683300000001</v>
      </c>
      <c r="HM28" s="157">
        <v>27424.17</v>
      </c>
      <c r="HN28" s="157">
        <v>27424.17</v>
      </c>
      <c r="HO28" s="157">
        <v>27424.17</v>
      </c>
      <c r="HP28" s="157">
        <v>27424.17</v>
      </c>
      <c r="HQ28" s="157">
        <v>27424.17</v>
      </c>
      <c r="HR28" s="157">
        <v>27424.17</v>
      </c>
      <c r="HS28" s="157">
        <v>27424.17</v>
      </c>
      <c r="HT28" s="157">
        <v>27424.17</v>
      </c>
      <c r="HU28" s="157">
        <v>27424.17</v>
      </c>
      <c r="HV28" s="157">
        <v>27424.17</v>
      </c>
      <c r="HW28" s="157">
        <v>27424.17</v>
      </c>
      <c r="HX28" s="157">
        <v>27606.9967</v>
      </c>
      <c r="HY28" s="157">
        <v>27972.65</v>
      </c>
      <c r="HZ28" s="157">
        <v>27972.65</v>
      </c>
      <c r="IA28" s="157">
        <v>27972.65</v>
      </c>
      <c r="IB28" s="157">
        <v>27972.65</v>
      </c>
      <c r="IC28" s="157">
        <v>27972.65</v>
      </c>
      <c r="ID28" s="158">
        <v>27972.65</v>
      </c>
      <c r="IE28" s="163">
        <v>27972.65</v>
      </c>
      <c r="IF28" s="163">
        <v>27972.65</v>
      </c>
      <c r="IG28" s="163">
        <v>27972.65</v>
      </c>
      <c r="IH28" s="163">
        <v>27972.65</v>
      </c>
      <c r="II28" s="163">
        <v>27972.65</v>
      </c>
      <c r="IJ28" s="163">
        <v>28159.133300000001</v>
      </c>
      <c r="IK28" s="163">
        <v>28532.1</v>
      </c>
      <c r="IL28" s="163">
        <v>28532.1</v>
      </c>
      <c r="IM28" s="163">
        <v>28532.1</v>
      </c>
      <c r="IN28" s="163">
        <v>28532.1</v>
      </c>
      <c r="IO28" s="163">
        <v>28532.1</v>
      </c>
      <c r="IP28" s="163">
        <v>28532.1</v>
      </c>
      <c r="IQ28" s="163">
        <v>28532.1</v>
      </c>
      <c r="IR28" s="163">
        <v>28532.1</v>
      </c>
      <c r="IS28" s="163">
        <v>28532.1</v>
      </c>
      <c r="IT28" s="163">
        <v>28532.1</v>
      </c>
      <c r="IU28" s="163">
        <v>28532.1</v>
      </c>
      <c r="IV28" s="163">
        <v>28722.313300000002</v>
      </c>
      <c r="IW28" s="163">
        <v>29102.74</v>
      </c>
      <c r="IX28" s="163">
        <v>29102.74</v>
      </c>
      <c r="IY28" s="163">
        <v>29102.74</v>
      </c>
      <c r="IZ28" s="163">
        <v>29102.74</v>
      </c>
      <c r="JA28" s="163">
        <v>29102.74</v>
      </c>
      <c r="JB28" s="163">
        <v>29102.74</v>
      </c>
      <c r="JC28" s="163">
        <v>29102.74</v>
      </c>
      <c r="JD28" s="163">
        <v>29102.74</v>
      </c>
      <c r="JE28" s="163">
        <v>29102.74</v>
      </c>
      <c r="JF28" s="163">
        <v>29102.74</v>
      </c>
      <c r="JG28" s="163">
        <v>29102.74</v>
      </c>
      <c r="JH28" s="163">
        <v>29296.756700000002</v>
      </c>
      <c r="JI28" s="163">
        <v>29684.79</v>
      </c>
      <c r="JJ28" s="163">
        <v>29684.79</v>
      </c>
      <c r="JK28" s="163">
        <v>29684.79</v>
      </c>
      <c r="JL28" s="163">
        <v>29684.79</v>
      </c>
      <c r="JM28" s="163">
        <v>29684.79</v>
      </c>
      <c r="JN28" s="163">
        <v>29684.79</v>
      </c>
      <c r="JO28" s="163">
        <v>29684.79</v>
      </c>
      <c r="JP28" s="163">
        <v>29684.79</v>
      </c>
      <c r="JQ28" s="163">
        <v>29684.79</v>
      </c>
      <c r="JR28" s="163">
        <v>29684.79</v>
      </c>
      <c r="JS28" s="163">
        <v>29684.79</v>
      </c>
      <c r="JT28" s="163">
        <v>29882.69</v>
      </c>
      <c r="JU28" s="163">
        <v>30278.49</v>
      </c>
      <c r="JV28" s="163">
        <v>30278.49</v>
      </c>
      <c r="JW28" s="163">
        <v>30278.49</v>
      </c>
      <c r="JX28" s="163">
        <v>30278.49</v>
      </c>
      <c r="JY28" s="163">
        <v>30278.49</v>
      </c>
      <c r="JZ28" s="163">
        <v>30278.49</v>
      </c>
      <c r="KA28" s="163">
        <v>30278.49</v>
      </c>
      <c r="KB28" s="163">
        <v>30278.49</v>
      </c>
      <c r="KC28" s="163">
        <v>30278.49</v>
      </c>
      <c r="KD28" s="163">
        <v>30278.49</v>
      </c>
      <c r="KE28" s="163">
        <v>30278.49</v>
      </c>
      <c r="KF28" s="163">
        <v>30480.346699999998</v>
      </c>
      <c r="KG28" s="163">
        <v>30884.06</v>
      </c>
      <c r="KH28" s="163">
        <v>30884.06</v>
      </c>
      <c r="KI28" s="163">
        <v>30884.06</v>
      </c>
      <c r="KJ28" s="163">
        <v>30884.06</v>
      </c>
      <c r="KK28" s="163">
        <v>30884.06</v>
      </c>
      <c r="KL28" s="163">
        <v>30884.06</v>
      </c>
      <c r="KM28" s="163">
        <v>30884.06</v>
      </c>
      <c r="KN28" s="163">
        <v>30884.06</v>
      </c>
      <c r="KO28" s="163">
        <v>30884.06</v>
      </c>
      <c r="KP28" s="163">
        <v>30884.06</v>
      </c>
      <c r="KQ28" s="163">
        <v>30884.06</v>
      </c>
      <c r="KR28" s="163">
        <v>31089.953300000001</v>
      </c>
      <c r="KS28" s="163">
        <v>31501.74</v>
      </c>
      <c r="KT28" s="163">
        <v>31501.74</v>
      </c>
      <c r="KU28" s="163">
        <v>31501.74</v>
      </c>
      <c r="KV28" s="163">
        <v>31501.74</v>
      </c>
      <c r="KW28" s="163">
        <v>31501.74</v>
      </c>
      <c r="KX28" s="163">
        <v>31501.74</v>
      </c>
      <c r="KY28" s="163">
        <v>31501.74</v>
      </c>
      <c r="KZ28" s="163">
        <v>31501.74</v>
      </c>
      <c r="LA28" s="163">
        <v>31501.74</v>
      </c>
      <c r="LB28" s="163">
        <v>31501.74</v>
      </c>
      <c r="LC28" s="163">
        <v>31501.74</v>
      </c>
      <c r="LD28" s="163">
        <v>31711.75</v>
      </c>
      <c r="LE28" s="163">
        <v>32131.77</v>
      </c>
      <c r="LF28" s="163">
        <v>32131.77</v>
      </c>
      <c r="LG28" s="163">
        <v>32131.77</v>
      </c>
      <c r="LH28" s="163">
        <v>32131.77</v>
      </c>
      <c r="LI28" s="163">
        <v>32131.77</v>
      </c>
      <c r="LJ28" s="163">
        <v>32131.77</v>
      </c>
      <c r="LK28" s="163">
        <v>32131.77</v>
      </c>
      <c r="LL28" s="163">
        <v>32131.77</v>
      </c>
      <c r="LM28" s="163">
        <v>32131.77</v>
      </c>
      <c r="LN28" s="163">
        <v>32131.77</v>
      </c>
      <c r="LO28" s="163">
        <v>32131.77</v>
      </c>
      <c r="LP28" s="163">
        <v>32345.9833</v>
      </c>
      <c r="LQ28" s="163">
        <v>32774.410000000003</v>
      </c>
      <c r="LR28" s="163">
        <v>32774.410000000003</v>
      </c>
      <c r="LS28" s="163">
        <v>32774.410000000003</v>
      </c>
      <c r="LT28" s="163">
        <v>32774.410000000003</v>
      </c>
      <c r="LU28" s="163">
        <v>32774.410000000003</v>
      </c>
      <c r="LV28" s="163">
        <v>32774.410000000003</v>
      </c>
      <c r="LW28" s="163">
        <v>32774.410000000003</v>
      </c>
      <c r="LX28" s="163">
        <v>32774.410000000003</v>
      </c>
      <c r="LY28" s="163">
        <v>32774.410000000003</v>
      </c>
      <c r="LZ28" s="163">
        <v>32774.410000000003</v>
      </c>
      <c r="MA28" s="163">
        <v>32774.410000000003</v>
      </c>
      <c r="MB28" s="163">
        <v>32992.9067</v>
      </c>
      <c r="MC28" s="163">
        <v>33429.9</v>
      </c>
      <c r="MD28" s="163">
        <v>33429.9</v>
      </c>
      <c r="ME28" s="163">
        <v>33429.9</v>
      </c>
      <c r="MF28" s="163">
        <v>33429.9</v>
      </c>
      <c r="MG28" s="163">
        <v>33429.9</v>
      </c>
      <c r="MH28" s="163">
        <v>33429.9</v>
      </c>
      <c r="MI28" s="163">
        <v>33429.9</v>
      </c>
      <c r="MJ28" s="163">
        <v>33429.9</v>
      </c>
      <c r="MK28" s="163">
        <v>33429.9</v>
      </c>
      <c r="ML28" s="163">
        <v>33429.9</v>
      </c>
      <c r="MM28" s="163">
        <v>33429.9</v>
      </c>
      <c r="MN28" s="163">
        <v>33652.7667</v>
      </c>
      <c r="MO28" s="163">
        <v>34098.5</v>
      </c>
      <c r="MP28" s="163">
        <v>34098.5</v>
      </c>
      <c r="MQ28" s="163">
        <v>34098.5</v>
      </c>
      <c r="MR28" s="163">
        <v>34098.5</v>
      </c>
      <c r="MS28" s="163">
        <v>34098.5</v>
      </c>
      <c r="MT28" s="163">
        <v>34098.5</v>
      </c>
      <c r="MU28" s="163">
        <v>34098.5</v>
      </c>
      <c r="MV28" s="163">
        <v>34098.5</v>
      </c>
      <c r="MW28" s="163">
        <v>34098.5</v>
      </c>
      <c r="MX28" s="163">
        <v>34098.5</v>
      </c>
      <c r="MY28" s="163">
        <v>34098.5</v>
      </c>
      <c r="MZ28" s="163">
        <v>34325.823299999996</v>
      </c>
      <c r="NA28" s="163">
        <v>34780.47</v>
      </c>
      <c r="NB28" s="163">
        <v>34780.47</v>
      </c>
      <c r="NC28" s="163">
        <v>34780.47</v>
      </c>
      <c r="ND28" s="163">
        <v>34780.47</v>
      </c>
      <c r="NE28" s="163">
        <v>34780.47</v>
      </c>
      <c r="NF28" s="163">
        <v>34780.47</v>
      </c>
      <c r="NG28" s="163">
        <v>34780.47</v>
      </c>
      <c r="NH28" s="163">
        <v>34780.47</v>
      </c>
      <c r="NI28" s="163">
        <v>34780.47</v>
      </c>
      <c r="NJ28" s="163">
        <v>34780.47</v>
      </c>
      <c r="NK28" s="163">
        <v>34780.47</v>
      </c>
      <c r="NL28" s="163">
        <v>35012.339999999997</v>
      </c>
      <c r="NM28" s="163">
        <v>35476.080000000002</v>
      </c>
      <c r="NN28" s="163">
        <v>35476.080000000002</v>
      </c>
      <c r="NO28" s="163">
        <v>35476.080000000002</v>
      </c>
      <c r="NP28" s="163">
        <v>35476.080000000002</v>
      </c>
      <c r="NQ28" s="163">
        <v>35476.080000000002</v>
      </c>
      <c r="NR28" s="163">
        <v>35476.080000000002</v>
      </c>
      <c r="NS28" s="163">
        <v>35476.080000000002</v>
      </c>
      <c r="NT28" s="163">
        <v>35476.080000000002</v>
      </c>
      <c r="NU28" s="163">
        <v>35476.080000000002</v>
      </c>
      <c r="NV28" s="163">
        <v>35476.080000000002</v>
      </c>
      <c r="NW28" s="163">
        <v>35476.080000000002</v>
      </c>
      <c r="NX28" s="163">
        <v>35712.5867</v>
      </c>
      <c r="NY28" s="163">
        <v>36185.599999999999</v>
      </c>
      <c r="NZ28" s="163">
        <v>36185.599999999999</v>
      </c>
      <c r="OA28" s="163">
        <v>36185.599999999999</v>
      </c>
      <c r="OB28" s="163">
        <v>36185.599999999999</v>
      </c>
      <c r="OC28" s="163">
        <v>36185.599999999999</v>
      </c>
      <c r="OD28" s="163">
        <v>36185.599999999999</v>
      </c>
      <c r="OE28" s="163">
        <v>36185.599999999999</v>
      </c>
      <c r="OF28" s="163">
        <v>36185.599999999999</v>
      </c>
      <c r="OG28" s="163">
        <v>36185.599999999999</v>
      </c>
      <c r="OH28" s="163">
        <v>36185.599999999999</v>
      </c>
      <c r="OI28" s="163">
        <v>36185.599999999999</v>
      </c>
      <c r="OJ28" s="163">
        <v>36426.836600000002</v>
      </c>
      <c r="OK28" s="163">
        <v>36909.31</v>
      </c>
      <c r="OL28" s="163">
        <v>36909.31</v>
      </c>
      <c r="OM28" s="163">
        <v>36909.31</v>
      </c>
      <c r="ON28" s="163">
        <v>36909.31</v>
      </c>
      <c r="OO28" s="163">
        <v>36909.31</v>
      </c>
      <c r="OP28" s="163">
        <v>36909.31</v>
      </c>
      <c r="OQ28" s="163">
        <v>36909.31</v>
      </c>
      <c r="OR28" s="163">
        <v>36909.31</v>
      </c>
      <c r="OS28" s="163">
        <v>36909.31</v>
      </c>
      <c r="OT28" s="163">
        <v>36909.31</v>
      </c>
      <c r="OU28" s="163">
        <v>36909.31</v>
      </c>
      <c r="OV28" s="163">
        <v>37155.373399999997</v>
      </c>
      <c r="OW28" s="163">
        <v>37647.5</v>
      </c>
      <c r="OX28" s="163">
        <v>37647.5</v>
      </c>
      <c r="OY28" s="163">
        <v>37647.5</v>
      </c>
      <c r="OZ28" s="163">
        <v>37647.5</v>
      </c>
      <c r="PA28" s="163">
        <v>37647.5</v>
      </c>
      <c r="PB28" s="163">
        <v>37647.5</v>
      </c>
      <c r="PC28" s="163">
        <v>37647.5</v>
      </c>
      <c r="PD28" s="163">
        <v>37647.5</v>
      </c>
      <c r="PE28" s="163">
        <v>37647.5</v>
      </c>
      <c r="PF28" s="163">
        <v>37647.5</v>
      </c>
      <c r="PG28" s="163">
        <v>37647.5</v>
      </c>
      <c r="PH28" s="163">
        <v>37898.4833</v>
      </c>
      <c r="PI28" s="163">
        <v>38400.449999999997</v>
      </c>
      <c r="PJ28" s="163">
        <v>38400.449999999997</v>
      </c>
      <c r="PK28" s="163">
        <v>38400.449999999997</v>
      </c>
      <c r="PL28" s="163">
        <v>38400.449999999997</v>
      </c>
      <c r="PM28" s="163">
        <v>38400.449999999997</v>
      </c>
      <c r="PN28" s="163">
        <v>38400.449999999997</v>
      </c>
      <c r="PO28" s="163">
        <v>38400.449999999997</v>
      </c>
      <c r="PP28" s="163">
        <v>38400.449999999997</v>
      </c>
      <c r="PQ28" s="163">
        <v>38400.449999999997</v>
      </c>
      <c r="PR28" s="163">
        <v>38400.449999999997</v>
      </c>
      <c r="PS28" s="163">
        <v>38400.449999999997</v>
      </c>
      <c r="PT28" s="163">
        <v>25600.3</v>
      </c>
      <c r="PU28" s="159"/>
      <c r="PV28" s="159"/>
      <c r="PW28" s="159"/>
      <c r="PX28" s="159"/>
      <c r="PY28" s="159"/>
      <c r="PZ28" s="159"/>
      <c r="QA28" s="159"/>
      <c r="QB28" s="159"/>
      <c r="QC28" s="159"/>
      <c r="QD28" s="159"/>
      <c r="QE28" s="160"/>
    </row>
    <row r="29" spans="1:447" x14ac:dyDescent="0.3">
      <c r="A29" s="154" t="s">
        <v>143</v>
      </c>
      <c r="B29" s="154" t="s">
        <v>144</v>
      </c>
      <c r="C29" s="155" t="s">
        <v>145</v>
      </c>
      <c r="D29" s="154" t="s">
        <v>108</v>
      </c>
      <c r="E29" s="154" t="s">
        <v>109</v>
      </c>
      <c r="F29" s="156">
        <v>45016</v>
      </c>
      <c r="G29" s="156">
        <v>52320</v>
      </c>
      <c r="H29" s="154" t="s">
        <v>110</v>
      </c>
      <c r="I29" s="223" t="s">
        <v>54</v>
      </c>
      <c r="J29" s="161">
        <f t="shared" si="0"/>
        <v>69888</v>
      </c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>
        <v>69888</v>
      </c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8"/>
      <c r="IE29" s="159"/>
      <c r="IF29" s="159"/>
      <c r="IG29" s="159"/>
      <c r="IH29" s="159"/>
      <c r="II29" s="159"/>
      <c r="IJ29" s="159"/>
      <c r="IK29" s="159"/>
      <c r="IL29" s="159"/>
      <c r="IM29" s="159"/>
      <c r="IN29" s="159"/>
      <c r="IO29" s="159"/>
      <c r="IP29" s="159"/>
      <c r="IQ29" s="159"/>
      <c r="IR29" s="159"/>
      <c r="IS29" s="159"/>
      <c r="IT29" s="159"/>
      <c r="IU29" s="159"/>
      <c r="IV29" s="159"/>
      <c r="IW29" s="159"/>
      <c r="IX29" s="159"/>
      <c r="IY29" s="159"/>
      <c r="IZ29" s="159"/>
      <c r="JA29" s="159"/>
      <c r="JB29" s="159"/>
      <c r="JC29" s="159"/>
      <c r="JD29" s="159"/>
      <c r="JE29" s="159"/>
      <c r="JF29" s="159"/>
      <c r="JG29" s="159"/>
      <c r="JH29" s="159"/>
      <c r="JI29" s="159"/>
      <c r="JJ29" s="159"/>
      <c r="JK29" s="159"/>
      <c r="JL29" s="159"/>
      <c r="JM29" s="159"/>
      <c r="JN29" s="159"/>
      <c r="JO29" s="159"/>
      <c r="JP29" s="159"/>
      <c r="JQ29" s="159"/>
      <c r="JR29" s="159"/>
      <c r="JS29" s="159"/>
      <c r="JT29" s="159"/>
      <c r="JU29" s="159"/>
      <c r="JV29" s="159"/>
      <c r="JW29" s="159"/>
      <c r="JX29" s="159"/>
      <c r="JY29" s="159"/>
      <c r="JZ29" s="159"/>
      <c r="KA29" s="159"/>
      <c r="KB29" s="159"/>
      <c r="KC29" s="159"/>
      <c r="KD29" s="159"/>
      <c r="KE29" s="159"/>
      <c r="KF29" s="159"/>
      <c r="KG29" s="159"/>
      <c r="KH29" s="159"/>
      <c r="KI29" s="159"/>
      <c r="KJ29" s="159"/>
      <c r="KK29" s="159"/>
      <c r="KL29" s="159"/>
      <c r="KM29" s="159"/>
      <c r="KN29" s="159"/>
      <c r="KO29" s="159"/>
      <c r="KP29" s="159"/>
      <c r="KQ29" s="159"/>
      <c r="KR29" s="159"/>
      <c r="KS29" s="159"/>
      <c r="KT29" s="159"/>
      <c r="KU29" s="159"/>
      <c r="KV29" s="159"/>
      <c r="KW29" s="159"/>
      <c r="KX29" s="159"/>
      <c r="KY29" s="159"/>
      <c r="KZ29" s="159"/>
      <c r="LA29" s="159"/>
      <c r="LB29" s="159"/>
      <c r="LC29" s="159"/>
      <c r="LD29" s="159"/>
      <c r="LE29" s="159"/>
      <c r="LF29" s="159"/>
      <c r="LG29" s="159"/>
      <c r="LH29" s="159"/>
      <c r="LI29" s="159"/>
      <c r="LJ29" s="159"/>
      <c r="LK29" s="159"/>
      <c r="LL29" s="159"/>
      <c r="LM29" s="159"/>
      <c r="LN29" s="159"/>
      <c r="LO29" s="159"/>
      <c r="LP29" s="159"/>
      <c r="LQ29" s="159"/>
      <c r="LR29" s="159"/>
      <c r="LS29" s="159"/>
      <c r="LT29" s="159"/>
      <c r="LU29" s="159"/>
      <c r="LV29" s="159"/>
      <c r="LW29" s="159"/>
      <c r="LX29" s="159"/>
      <c r="LY29" s="159"/>
      <c r="LZ29" s="159"/>
      <c r="MA29" s="159"/>
      <c r="MB29" s="159"/>
      <c r="MC29" s="159"/>
      <c r="MD29" s="159"/>
      <c r="ME29" s="159"/>
      <c r="MF29" s="159"/>
      <c r="MG29" s="159"/>
      <c r="MH29" s="159"/>
      <c r="MI29" s="159"/>
      <c r="MJ29" s="159"/>
      <c r="MK29" s="159"/>
      <c r="ML29" s="159"/>
      <c r="MM29" s="159"/>
      <c r="MN29" s="159"/>
      <c r="MO29" s="159"/>
      <c r="MP29" s="159"/>
      <c r="MQ29" s="159"/>
      <c r="MR29" s="159"/>
      <c r="MS29" s="159"/>
      <c r="MT29" s="159"/>
      <c r="MU29" s="159"/>
      <c r="MV29" s="159"/>
      <c r="MW29" s="159"/>
      <c r="MX29" s="159"/>
      <c r="MY29" s="159"/>
      <c r="MZ29" s="159"/>
      <c r="NA29" s="159"/>
      <c r="NB29" s="159"/>
      <c r="NC29" s="159"/>
      <c r="ND29" s="159"/>
      <c r="NE29" s="159"/>
      <c r="NF29" s="159"/>
      <c r="NG29" s="159"/>
      <c r="NH29" s="159"/>
      <c r="NI29" s="159"/>
      <c r="NJ29" s="159"/>
      <c r="NK29" s="159"/>
      <c r="NL29" s="159"/>
      <c r="NM29" s="159"/>
      <c r="NN29" s="159"/>
      <c r="NO29" s="159"/>
      <c r="NP29" s="159"/>
      <c r="NQ29" s="159"/>
      <c r="NR29" s="159"/>
      <c r="NS29" s="159"/>
      <c r="NT29" s="159"/>
      <c r="NU29" s="159"/>
      <c r="NV29" s="159"/>
      <c r="NW29" s="159"/>
      <c r="NX29" s="159"/>
      <c r="NY29" s="159"/>
      <c r="NZ29" s="159"/>
      <c r="OA29" s="159"/>
      <c r="OB29" s="159"/>
      <c r="OC29" s="159"/>
      <c r="OD29" s="159"/>
      <c r="OE29" s="159"/>
      <c r="OF29" s="159"/>
      <c r="OG29" s="159"/>
      <c r="OH29" s="159"/>
      <c r="OI29" s="159"/>
      <c r="OJ29" s="159"/>
      <c r="OK29" s="159"/>
      <c r="OL29" s="159"/>
      <c r="OM29" s="159"/>
      <c r="ON29" s="159"/>
      <c r="OO29" s="159"/>
      <c r="OP29" s="159"/>
      <c r="OQ29" s="159"/>
      <c r="OR29" s="159"/>
      <c r="OS29" s="159"/>
      <c r="OT29" s="159"/>
      <c r="OU29" s="159"/>
      <c r="OV29" s="159"/>
      <c r="OW29" s="159"/>
      <c r="OX29" s="159"/>
      <c r="OY29" s="159"/>
      <c r="OZ29" s="159"/>
      <c r="PA29" s="159"/>
      <c r="PB29" s="159"/>
      <c r="PC29" s="159"/>
      <c r="PD29" s="159"/>
      <c r="PE29" s="159"/>
      <c r="PF29" s="159"/>
      <c r="PG29" s="159"/>
      <c r="PH29" s="159"/>
      <c r="PI29" s="159"/>
      <c r="PJ29" s="159"/>
      <c r="PK29" s="159"/>
      <c r="PL29" s="159"/>
      <c r="PM29" s="159"/>
      <c r="PN29" s="159"/>
      <c r="PO29" s="159"/>
      <c r="PP29" s="159"/>
      <c r="PQ29" s="159"/>
      <c r="PR29" s="159"/>
      <c r="PS29" s="159"/>
      <c r="PT29" s="159"/>
      <c r="PU29" s="159"/>
      <c r="PV29" s="159"/>
      <c r="PW29" s="159"/>
      <c r="PX29" s="159"/>
      <c r="PY29" s="159"/>
      <c r="PZ29" s="159"/>
      <c r="QA29" s="159"/>
      <c r="QB29" s="159"/>
      <c r="QC29" s="159"/>
      <c r="QD29" s="159"/>
      <c r="QE29" s="160"/>
    </row>
    <row r="30" spans="1:447" x14ac:dyDescent="0.3">
      <c r="A30" s="154" t="s">
        <v>143</v>
      </c>
      <c r="B30" s="154" t="s">
        <v>144</v>
      </c>
      <c r="C30" s="155" t="s">
        <v>145</v>
      </c>
      <c r="D30" s="154" t="s">
        <v>108</v>
      </c>
      <c r="E30" s="154" t="s">
        <v>109</v>
      </c>
      <c r="F30" s="156">
        <v>45016</v>
      </c>
      <c r="G30" s="156">
        <v>52320</v>
      </c>
      <c r="H30" s="154" t="s">
        <v>112</v>
      </c>
      <c r="I30" s="223" t="s">
        <v>54</v>
      </c>
      <c r="J30" s="161">
        <f t="shared" si="0"/>
        <v>3047510.692199999</v>
      </c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>
        <v>69888</v>
      </c>
      <c r="DD30" s="157"/>
      <c r="DE30" s="157"/>
      <c r="DF30" s="157"/>
      <c r="DG30" s="157"/>
      <c r="DH30" s="157"/>
      <c r="DI30" s="157">
        <v>69888</v>
      </c>
      <c r="DJ30" s="157"/>
      <c r="DK30" s="157"/>
      <c r="DL30" s="157"/>
      <c r="DM30" s="157"/>
      <c r="DN30" s="157"/>
      <c r="DO30" s="157">
        <v>69888</v>
      </c>
      <c r="DP30" s="157"/>
      <c r="DQ30" s="157"/>
      <c r="DR30" s="157"/>
      <c r="DS30" s="157"/>
      <c r="DT30" s="157"/>
      <c r="DU30" s="157">
        <v>69888</v>
      </c>
      <c r="DV30" s="157"/>
      <c r="DW30" s="157"/>
      <c r="DX30" s="157"/>
      <c r="DY30" s="157"/>
      <c r="DZ30" s="157"/>
      <c r="EA30" s="157">
        <v>69888</v>
      </c>
      <c r="EB30" s="157"/>
      <c r="EC30" s="157"/>
      <c r="ED30" s="157"/>
      <c r="EE30" s="157"/>
      <c r="EF30" s="157"/>
      <c r="EG30" s="157">
        <v>69888</v>
      </c>
      <c r="EH30" s="157"/>
      <c r="EI30" s="157"/>
      <c r="EJ30" s="157"/>
      <c r="EK30" s="157"/>
      <c r="EL30" s="157"/>
      <c r="EM30" s="157">
        <v>69888</v>
      </c>
      <c r="EN30" s="157"/>
      <c r="EO30" s="157"/>
      <c r="EP30" s="157"/>
      <c r="EQ30" s="157"/>
      <c r="ER30" s="157"/>
      <c r="ES30" s="157">
        <v>69888</v>
      </c>
      <c r="ET30" s="157"/>
      <c r="EU30" s="157"/>
      <c r="EV30" s="157"/>
      <c r="EW30" s="157"/>
      <c r="EX30" s="157"/>
      <c r="EY30" s="157">
        <v>69888</v>
      </c>
      <c r="EZ30" s="157"/>
      <c r="FA30" s="157"/>
      <c r="FB30" s="157"/>
      <c r="FC30" s="157"/>
      <c r="FD30" s="157"/>
      <c r="FE30" s="157">
        <v>71285.759999999995</v>
      </c>
      <c r="FF30" s="157"/>
      <c r="FG30" s="157"/>
      <c r="FH30" s="157"/>
      <c r="FI30" s="157"/>
      <c r="FJ30" s="157"/>
      <c r="FK30" s="157">
        <v>71285.759999999995</v>
      </c>
      <c r="FL30" s="157"/>
      <c r="FM30" s="157"/>
      <c r="FN30" s="157"/>
      <c r="FO30" s="157"/>
      <c r="FP30" s="157"/>
      <c r="FQ30" s="157">
        <v>72711.48</v>
      </c>
      <c r="FR30" s="157"/>
      <c r="FS30" s="157"/>
      <c r="FT30" s="157"/>
      <c r="FU30" s="157"/>
      <c r="FV30" s="157"/>
      <c r="FW30" s="157">
        <v>72711.48</v>
      </c>
      <c r="FX30" s="157"/>
      <c r="FY30" s="157"/>
      <c r="FZ30" s="157"/>
      <c r="GA30" s="157"/>
      <c r="GB30" s="157"/>
      <c r="GC30" s="157">
        <v>74165.7</v>
      </c>
      <c r="GD30" s="157"/>
      <c r="GE30" s="157"/>
      <c r="GF30" s="157"/>
      <c r="GG30" s="157"/>
      <c r="GH30" s="157"/>
      <c r="GI30" s="157">
        <v>74165.7</v>
      </c>
      <c r="GJ30" s="157"/>
      <c r="GK30" s="157"/>
      <c r="GL30" s="157"/>
      <c r="GM30" s="157"/>
      <c r="GN30" s="157"/>
      <c r="GO30" s="157">
        <v>75649.02</v>
      </c>
      <c r="GP30" s="157"/>
      <c r="GQ30" s="157"/>
      <c r="GR30" s="157"/>
      <c r="GS30" s="157"/>
      <c r="GT30" s="157"/>
      <c r="GU30" s="157">
        <v>75649.02</v>
      </c>
      <c r="GV30" s="157"/>
      <c r="GW30" s="157"/>
      <c r="GX30" s="157"/>
      <c r="GY30" s="157"/>
      <c r="GZ30" s="157"/>
      <c r="HA30" s="157">
        <v>77161.999800000005</v>
      </c>
      <c r="HB30" s="157"/>
      <c r="HC30" s="157"/>
      <c r="HD30" s="157"/>
      <c r="HE30" s="157"/>
      <c r="HF30" s="157"/>
      <c r="HG30" s="157">
        <v>77161.999800000005</v>
      </c>
      <c r="HH30" s="157"/>
      <c r="HI30" s="157"/>
      <c r="HJ30" s="157"/>
      <c r="HK30" s="157"/>
      <c r="HL30" s="157"/>
      <c r="HM30" s="157">
        <v>78705.240000000005</v>
      </c>
      <c r="HN30" s="157"/>
      <c r="HO30" s="157"/>
      <c r="HP30" s="157"/>
      <c r="HQ30" s="157"/>
      <c r="HR30" s="157"/>
      <c r="HS30" s="157">
        <v>78705.240000000005</v>
      </c>
      <c r="HT30" s="157"/>
      <c r="HU30" s="157"/>
      <c r="HV30" s="157"/>
      <c r="HW30" s="157"/>
      <c r="HX30" s="157"/>
      <c r="HY30" s="157">
        <v>80279.34</v>
      </c>
      <c r="HZ30" s="157"/>
      <c r="IA30" s="157"/>
      <c r="IB30" s="157"/>
      <c r="IC30" s="157"/>
      <c r="ID30" s="158"/>
      <c r="IE30" s="163">
        <v>80279.34</v>
      </c>
      <c r="IF30" s="163"/>
      <c r="IG30" s="163"/>
      <c r="IH30" s="163"/>
      <c r="II30" s="163"/>
      <c r="IJ30" s="163"/>
      <c r="IK30" s="163">
        <v>81884.929799999998</v>
      </c>
      <c r="IL30" s="163"/>
      <c r="IM30" s="163"/>
      <c r="IN30" s="163"/>
      <c r="IO30" s="163"/>
      <c r="IP30" s="163"/>
      <c r="IQ30" s="163">
        <v>81884.929799999998</v>
      </c>
      <c r="IR30" s="163"/>
      <c r="IS30" s="163"/>
      <c r="IT30" s="163"/>
      <c r="IU30" s="163"/>
      <c r="IV30" s="163"/>
      <c r="IW30" s="163">
        <v>83522.629799999995</v>
      </c>
      <c r="IX30" s="163"/>
      <c r="IY30" s="163"/>
      <c r="IZ30" s="163"/>
      <c r="JA30" s="163"/>
      <c r="JB30" s="163"/>
      <c r="JC30" s="163">
        <v>83522.629799999995</v>
      </c>
      <c r="JD30" s="163"/>
      <c r="JE30" s="163"/>
      <c r="JF30" s="163"/>
      <c r="JG30" s="163"/>
      <c r="JH30" s="163"/>
      <c r="JI30" s="163">
        <v>85193.079599999997</v>
      </c>
      <c r="JJ30" s="163"/>
      <c r="JK30" s="163"/>
      <c r="JL30" s="163"/>
      <c r="JM30" s="163"/>
      <c r="JN30" s="163"/>
      <c r="JO30" s="163">
        <v>85193.079599999997</v>
      </c>
      <c r="JP30" s="163"/>
      <c r="JQ30" s="163"/>
      <c r="JR30" s="163"/>
      <c r="JS30" s="163"/>
      <c r="JT30" s="163"/>
      <c r="JU30" s="163">
        <v>86896.939799999993</v>
      </c>
      <c r="JV30" s="163"/>
      <c r="JW30" s="163"/>
      <c r="JX30" s="163"/>
      <c r="JY30" s="163"/>
      <c r="JZ30" s="163"/>
      <c r="KA30" s="163">
        <v>86896.939799999993</v>
      </c>
      <c r="KB30" s="163"/>
      <c r="KC30" s="163"/>
      <c r="KD30" s="163"/>
      <c r="KE30" s="163"/>
      <c r="KF30" s="163"/>
      <c r="KG30" s="163">
        <v>88634.880000000005</v>
      </c>
      <c r="KH30" s="163"/>
      <c r="KI30" s="163"/>
      <c r="KJ30" s="163"/>
      <c r="KK30" s="163"/>
      <c r="KL30" s="163"/>
      <c r="KM30" s="163">
        <v>88634.880000000005</v>
      </c>
      <c r="KN30" s="163"/>
      <c r="KO30" s="163"/>
      <c r="KP30" s="163"/>
      <c r="KQ30" s="163"/>
      <c r="KR30" s="163"/>
      <c r="KS30" s="163">
        <v>90407.58</v>
      </c>
      <c r="KT30" s="163"/>
      <c r="KU30" s="163"/>
      <c r="KV30" s="163"/>
      <c r="KW30" s="163"/>
      <c r="KX30" s="163"/>
      <c r="KY30" s="163">
        <v>90407.58</v>
      </c>
      <c r="KZ30" s="163"/>
      <c r="LA30" s="163"/>
      <c r="LB30" s="163"/>
      <c r="LC30" s="163"/>
      <c r="LD30" s="163"/>
      <c r="LE30" s="163">
        <v>92215.729800000001</v>
      </c>
      <c r="LF30" s="163"/>
      <c r="LG30" s="163"/>
      <c r="LH30" s="163"/>
      <c r="LI30" s="163"/>
      <c r="LJ30" s="163"/>
      <c r="LK30" s="163">
        <v>92215.729800000001</v>
      </c>
      <c r="LL30" s="163"/>
      <c r="LM30" s="163"/>
      <c r="LN30" s="163"/>
      <c r="LO30" s="163"/>
      <c r="LP30" s="163"/>
      <c r="LQ30" s="163">
        <v>94060.05</v>
      </c>
      <c r="LR30" s="163"/>
      <c r="LS30" s="163"/>
      <c r="LT30" s="163"/>
      <c r="LU30" s="163"/>
      <c r="LV30" s="163"/>
      <c r="LW30" s="163">
        <v>47030.025000000001</v>
      </c>
      <c r="LX30" s="163"/>
      <c r="LY30" s="163"/>
      <c r="LZ30" s="163"/>
      <c r="MA30" s="163"/>
      <c r="MB30" s="163"/>
      <c r="MC30" s="163"/>
      <c r="MD30" s="163"/>
      <c r="ME30" s="163"/>
      <c r="MF30" s="163"/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59"/>
      <c r="OF30" s="159"/>
      <c r="OG30" s="159"/>
      <c r="OH30" s="159"/>
      <c r="OI30" s="159"/>
      <c r="OJ30" s="159"/>
      <c r="OK30" s="159"/>
      <c r="OL30" s="159"/>
      <c r="OM30" s="159"/>
      <c r="ON30" s="159"/>
      <c r="OO30" s="159"/>
      <c r="OP30" s="159"/>
      <c r="OQ30" s="159"/>
      <c r="OR30" s="159"/>
      <c r="OS30" s="159"/>
      <c r="OT30" s="159"/>
      <c r="OU30" s="159"/>
      <c r="OV30" s="159"/>
      <c r="OW30" s="159"/>
      <c r="OX30" s="159"/>
      <c r="OY30" s="159"/>
      <c r="OZ30" s="159"/>
      <c r="PA30" s="159"/>
      <c r="PB30" s="159"/>
      <c r="PC30" s="159"/>
      <c r="PD30" s="159"/>
      <c r="PE30" s="159"/>
      <c r="PF30" s="159"/>
      <c r="PG30" s="159"/>
      <c r="PH30" s="159"/>
      <c r="PI30" s="159"/>
      <c r="PJ30" s="159"/>
      <c r="PK30" s="159"/>
      <c r="PL30" s="159"/>
      <c r="PM30" s="159"/>
      <c r="PN30" s="159"/>
      <c r="PO30" s="159"/>
      <c r="PP30" s="159"/>
      <c r="PQ30" s="159"/>
      <c r="PR30" s="159"/>
      <c r="PS30" s="159"/>
      <c r="PT30" s="159"/>
      <c r="PU30" s="159"/>
      <c r="PV30" s="159"/>
      <c r="PW30" s="159"/>
      <c r="PX30" s="159"/>
      <c r="PY30" s="159"/>
      <c r="PZ30" s="159"/>
      <c r="QA30" s="159"/>
      <c r="QB30" s="159"/>
      <c r="QC30" s="159"/>
      <c r="QD30" s="159"/>
      <c r="QE30" s="160"/>
    </row>
    <row r="31" spans="1:447" x14ac:dyDescent="0.3">
      <c r="A31" s="154" t="s">
        <v>143</v>
      </c>
      <c r="B31" s="154" t="s">
        <v>144</v>
      </c>
      <c r="C31" s="155" t="s">
        <v>146</v>
      </c>
      <c r="D31" s="154" t="s">
        <v>108</v>
      </c>
      <c r="E31" s="154" t="s">
        <v>109</v>
      </c>
      <c r="F31" s="156">
        <v>45016</v>
      </c>
      <c r="G31" s="156">
        <v>52320</v>
      </c>
      <c r="H31" s="154" t="s">
        <v>110</v>
      </c>
      <c r="I31" s="223" t="s">
        <v>54</v>
      </c>
      <c r="J31" s="161">
        <f t="shared" si="0"/>
        <v>80374.399999999994</v>
      </c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>
        <v>80374.399999999994</v>
      </c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8"/>
      <c r="IE31" s="159"/>
      <c r="IF31" s="159"/>
      <c r="IG31" s="159"/>
      <c r="IH31" s="159"/>
      <c r="II31" s="159"/>
      <c r="IJ31" s="159"/>
      <c r="IK31" s="159"/>
      <c r="IL31" s="159"/>
      <c r="IM31" s="159"/>
      <c r="IN31" s="159"/>
      <c r="IO31" s="159"/>
      <c r="IP31" s="159"/>
      <c r="IQ31" s="159"/>
      <c r="IR31" s="159"/>
      <c r="IS31" s="159"/>
      <c r="IT31" s="159"/>
      <c r="IU31" s="159"/>
      <c r="IV31" s="159"/>
      <c r="IW31" s="159"/>
      <c r="IX31" s="159"/>
      <c r="IY31" s="159"/>
      <c r="IZ31" s="159"/>
      <c r="JA31" s="159"/>
      <c r="JB31" s="159"/>
      <c r="JC31" s="159"/>
      <c r="JD31" s="159"/>
      <c r="JE31" s="159"/>
      <c r="JF31" s="159"/>
      <c r="JG31" s="159"/>
      <c r="JH31" s="159"/>
      <c r="JI31" s="159"/>
      <c r="JJ31" s="159"/>
      <c r="JK31" s="159"/>
      <c r="JL31" s="159"/>
      <c r="JM31" s="159"/>
      <c r="JN31" s="159"/>
      <c r="JO31" s="159"/>
      <c r="JP31" s="159"/>
      <c r="JQ31" s="159"/>
      <c r="JR31" s="159"/>
      <c r="JS31" s="159"/>
      <c r="JT31" s="159"/>
      <c r="JU31" s="159"/>
      <c r="JV31" s="159"/>
      <c r="JW31" s="159"/>
      <c r="JX31" s="159"/>
      <c r="JY31" s="159"/>
      <c r="JZ31" s="159"/>
      <c r="KA31" s="159"/>
      <c r="KB31" s="159"/>
      <c r="KC31" s="159"/>
      <c r="KD31" s="159"/>
      <c r="KE31" s="159"/>
      <c r="KF31" s="159"/>
      <c r="KG31" s="159"/>
      <c r="KH31" s="159"/>
      <c r="KI31" s="159"/>
      <c r="KJ31" s="159"/>
      <c r="KK31" s="159"/>
      <c r="KL31" s="159"/>
      <c r="KM31" s="159"/>
      <c r="KN31" s="159"/>
      <c r="KO31" s="159"/>
      <c r="KP31" s="159"/>
      <c r="KQ31" s="159"/>
      <c r="KR31" s="159"/>
      <c r="KS31" s="159"/>
      <c r="KT31" s="159"/>
      <c r="KU31" s="159"/>
      <c r="KV31" s="159"/>
      <c r="KW31" s="159"/>
      <c r="KX31" s="159"/>
      <c r="KY31" s="159"/>
      <c r="KZ31" s="159"/>
      <c r="LA31" s="159"/>
      <c r="LB31" s="159"/>
      <c r="LC31" s="159"/>
      <c r="LD31" s="159"/>
      <c r="LE31" s="159"/>
      <c r="LF31" s="159"/>
      <c r="LG31" s="159"/>
      <c r="LH31" s="159"/>
      <c r="LI31" s="159"/>
      <c r="LJ31" s="159"/>
      <c r="LK31" s="159"/>
      <c r="LL31" s="159"/>
      <c r="LM31" s="159"/>
      <c r="LN31" s="159"/>
      <c r="LO31" s="159"/>
      <c r="LP31" s="159"/>
      <c r="LQ31" s="159"/>
      <c r="LR31" s="159"/>
      <c r="LS31" s="159"/>
      <c r="LT31" s="159"/>
      <c r="LU31" s="159"/>
      <c r="LV31" s="159"/>
      <c r="LW31" s="159"/>
      <c r="LX31" s="159"/>
      <c r="LY31" s="159"/>
      <c r="LZ31" s="159"/>
      <c r="MA31" s="159"/>
      <c r="MB31" s="159"/>
      <c r="MC31" s="159"/>
      <c r="MD31" s="159"/>
      <c r="ME31" s="159"/>
      <c r="MF31" s="159"/>
      <c r="MG31" s="159"/>
      <c r="MH31" s="159"/>
      <c r="MI31" s="159"/>
      <c r="MJ31" s="159"/>
      <c r="MK31" s="159"/>
      <c r="ML31" s="159"/>
      <c r="MM31" s="159"/>
      <c r="MN31" s="159"/>
      <c r="MO31" s="159"/>
      <c r="MP31" s="159"/>
      <c r="MQ31" s="159"/>
      <c r="MR31" s="159"/>
      <c r="MS31" s="159"/>
      <c r="MT31" s="159"/>
      <c r="MU31" s="159"/>
      <c r="MV31" s="159"/>
      <c r="MW31" s="159"/>
      <c r="MX31" s="159"/>
      <c r="MY31" s="159"/>
      <c r="MZ31" s="159"/>
      <c r="NA31" s="159"/>
      <c r="NB31" s="159"/>
      <c r="NC31" s="159"/>
      <c r="ND31" s="159"/>
      <c r="NE31" s="159"/>
      <c r="NF31" s="159"/>
      <c r="NG31" s="159"/>
      <c r="NH31" s="159"/>
      <c r="NI31" s="159"/>
      <c r="NJ31" s="159"/>
      <c r="NK31" s="159"/>
      <c r="NL31" s="159"/>
      <c r="NM31" s="159"/>
      <c r="NN31" s="159"/>
      <c r="NO31" s="159"/>
      <c r="NP31" s="159"/>
      <c r="NQ31" s="159"/>
      <c r="NR31" s="159"/>
      <c r="NS31" s="159"/>
      <c r="NT31" s="159"/>
      <c r="NU31" s="159"/>
      <c r="NV31" s="159"/>
      <c r="NW31" s="159"/>
      <c r="NX31" s="159"/>
      <c r="NY31" s="159"/>
      <c r="NZ31" s="159"/>
      <c r="OA31" s="159"/>
      <c r="OB31" s="159"/>
      <c r="OC31" s="159"/>
      <c r="OD31" s="159"/>
      <c r="OE31" s="159"/>
      <c r="OF31" s="159"/>
      <c r="OG31" s="159"/>
      <c r="OH31" s="159"/>
      <c r="OI31" s="159"/>
      <c r="OJ31" s="159"/>
      <c r="OK31" s="159"/>
      <c r="OL31" s="159"/>
      <c r="OM31" s="159"/>
      <c r="ON31" s="159"/>
      <c r="OO31" s="159"/>
      <c r="OP31" s="159"/>
      <c r="OQ31" s="159"/>
      <c r="OR31" s="159"/>
      <c r="OS31" s="159"/>
      <c r="OT31" s="159"/>
      <c r="OU31" s="159"/>
      <c r="OV31" s="159"/>
      <c r="OW31" s="159"/>
      <c r="OX31" s="159"/>
      <c r="OY31" s="159"/>
      <c r="OZ31" s="159"/>
      <c r="PA31" s="159"/>
      <c r="PB31" s="159"/>
      <c r="PC31" s="159"/>
      <c r="PD31" s="159"/>
      <c r="PE31" s="159"/>
      <c r="PF31" s="159"/>
      <c r="PG31" s="159"/>
      <c r="PH31" s="159"/>
      <c r="PI31" s="159"/>
      <c r="PJ31" s="159"/>
      <c r="PK31" s="159"/>
      <c r="PL31" s="159"/>
      <c r="PM31" s="159"/>
      <c r="PN31" s="159"/>
      <c r="PO31" s="159"/>
      <c r="PP31" s="159"/>
      <c r="PQ31" s="159"/>
      <c r="PR31" s="159"/>
      <c r="PS31" s="159"/>
      <c r="PT31" s="159"/>
      <c r="PU31" s="159"/>
      <c r="PV31" s="159"/>
      <c r="PW31" s="159"/>
      <c r="PX31" s="159"/>
      <c r="PY31" s="159"/>
      <c r="PZ31" s="159"/>
      <c r="QA31" s="159"/>
      <c r="QB31" s="159"/>
      <c r="QC31" s="159"/>
      <c r="QD31" s="159"/>
      <c r="QE31" s="160"/>
    </row>
    <row r="32" spans="1:447" x14ac:dyDescent="0.3">
      <c r="A32" s="154" t="s">
        <v>143</v>
      </c>
      <c r="B32" s="154" t="s">
        <v>144</v>
      </c>
      <c r="C32" s="155" t="s">
        <v>146</v>
      </c>
      <c r="D32" s="154" t="s">
        <v>108</v>
      </c>
      <c r="E32" s="154" t="s">
        <v>109</v>
      </c>
      <c r="F32" s="156">
        <v>45016</v>
      </c>
      <c r="G32" s="156">
        <v>52320</v>
      </c>
      <c r="H32" s="154" t="s">
        <v>112</v>
      </c>
      <c r="I32" s="223" t="s">
        <v>54</v>
      </c>
      <c r="J32" s="161">
        <f t="shared" si="0"/>
        <v>3671438.6441000002</v>
      </c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>
        <v>80374.399799999999</v>
      </c>
      <c r="DD32" s="157"/>
      <c r="DE32" s="157"/>
      <c r="DF32" s="157"/>
      <c r="DG32" s="157"/>
      <c r="DH32" s="157"/>
      <c r="DI32" s="157">
        <v>80374.399999999994</v>
      </c>
      <c r="DJ32" s="157"/>
      <c r="DK32" s="157"/>
      <c r="DL32" s="157"/>
      <c r="DM32" s="157"/>
      <c r="DN32" s="157"/>
      <c r="DO32" s="157">
        <v>80374.399999999994</v>
      </c>
      <c r="DP32" s="157"/>
      <c r="DQ32" s="157"/>
      <c r="DR32" s="157"/>
      <c r="DS32" s="157"/>
      <c r="DT32" s="157"/>
      <c r="DU32" s="157">
        <v>80374.399999999994</v>
      </c>
      <c r="DV32" s="157"/>
      <c r="DW32" s="157"/>
      <c r="DX32" s="157"/>
      <c r="DY32" s="157"/>
      <c r="DZ32" s="157"/>
      <c r="EA32" s="157">
        <v>80374.399999999994</v>
      </c>
      <c r="EB32" s="157"/>
      <c r="EC32" s="157"/>
      <c r="ED32" s="157"/>
      <c r="EE32" s="157"/>
      <c r="EF32" s="157"/>
      <c r="EG32" s="157">
        <v>80374.399999999994</v>
      </c>
      <c r="EH32" s="157"/>
      <c r="EI32" s="157"/>
      <c r="EJ32" s="157"/>
      <c r="EK32" s="157"/>
      <c r="EL32" s="157"/>
      <c r="EM32" s="157">
        <v>80374.399999999994</v>
      </c>
      <c r="EN32" s="157"/>
      <c r="EO32" s="157"/>
      <c r="EP32" s="157"/>
      <c r="EQ32" s="157"/>
      <c r="ER32" s="157"/>
      <c r="ES32" s="157">
        <v>80374.399999999994</v>
      </c>
      <c r="ET32" s="157"/>
      <c r="EU32" s="157"/>
      <c r="EV32" s="157"/>
      <c r="EW32" s="157"/>
      <c r="EX32" s="157"/>
      <c r="EY32" s="157">
        <v>80374.399799999999</v>
      </c>
      <c r="EZ32" s="157"/>
      <c r="FA32" s="157"/>
      <c r="FB32" s="157"/>
      <c r="FC32" s="157"/>
      <c r="FD32" s="157"/>
      <c r="FE32" s="157">
        <v>81981.889800000004</v>
      </c>
      <c r="FF32" s="157"/>
      <c r="FG32" s="157"/>
      <c r="FH32" s="157"/>
      <c r="FI32" s="157"/>
      <c r="FJ32" s="157"/>
      <c r="FK32" s="157">
        <v>81981.889800000004</v>
      </c>
      <c r="FL32" s="157"/>
      <c r="FM32" s="157"/>
      <c r="FN32" s="157"/>
      <c r="FO32" s="157"/>
      <c r="FP32" s="157"/>
      <c r="FQ32" s="157">
        <v>167243.05919999999</v>
      </c>
      <c r="FR32" s="157"/>
      <c r="FS32" s="157"/>
      <c r="FT32" s="157"/>
      <c r="FU32" s="157"/>
      <c r="FV32" s="157"/>
      <c r="FW32" s="157">
        <v>167243.05919999999</v>
      </c>
      <c r="FX32" s="157"/>
      <c r="FY32" s="157"/>
      <c r="FZ32" s="157"/>
      <c r="GA32" s="157"/>
      <c r="GB32" s="157"/>
      <c r="GC32" s="157">
        <v>85293.96</v>
      </c>
      <c r="GD32" s="157"/>
      <c r="GE32" s="157"/>
      <c r="GF32" s="157"/>
      <c r="GG32" s="157"/>
      <c r="GH32" s="157"/>
      <c r="GI32" s="157">
        <v>85293.96</v>
      </c>
      <c r="GJ32" s="157"/>
      <c r="GK32" s="157"/>
      <c r="GL32" s="157"/>
      <c r="GM32" s="157"/>
      <c r="GN32" s="157"/>
      <c r="GO32" s="157">
        <v>86999.839800000002</v>
      </c>
      <c r="GP32" s="157"/>
      <c r="GQ32" s="157"/>
      <c r="GR32" s="157"/>
      <c r="GS32" s="157"/>
      <c r="GT32" s="157"/>
      <c r="GU32" s="157">
        <v>86999.839800000002</v>
      </c>
      <c r="GV32" s="157"/>
      <c r="GW32" s="157"/>
      <c r="GX32" s="157"/>
      <c r="GY32" s="157"/>
      <c r="GZ32" s="157"/>
      <c r="HA32" s="157">
        <v>88739.839800000002</v>
      </c>
      <c r="HB32" s="157"/>
      <c r="HC32" s="157"/>
      <c r="HD32" s="157"/>
      <c r="HE32" s="157"/>
      <c r="HF32" s="157"/>
      <c r="HG32" s="157">
        <v>88739.839800000002</v>
      </c>
      <c r="HH32" s="157"/>
      <c r="HI32" s="157"/>
      <c r="HJ32" s="157"/>
      <c r="HK32" s="157"/>
      <c r="HL32" s="157"/>
      <c r="HM32" s="157">
        <v>90514.639800000004</v>
      </c>
      <c r="HN32" s="157"/>
      <c r="HO32" s="157"/>
      <c r="HP32" s="157"/>
      <c r="HQ32" s="157"/>
      <c r="HR32" s="157"/>
      <c r="HS32" s="157">
        <v>90514.639800000004</v>
      </c>
      <c r="HT32" s="157"/>
      <c r="HU32" s="157"/>
      <c r="HV32" s="157"/>
      <c r="HW32" s="157"/>
      <c r="HX32" s="157"/>
      <c r="HY32" s="157">
        <v>92324.929799999998</v>
      </c>
      <c r="HZ32" s="157"/>
      <c r="IA32" s="157"/>
      <c r="IB32" s="157"/>
      <c r="IC32" s="157"/>
      <c r="ID32" s="158"/>
      <c r="IE32" s="163">
        <v>92324.929799999998</v>
      </c>
      <c r="IF32" s="163"/>
      <c r="IG32" s="163"/>
      <c r="IH32" s="163"/>
      <c r="II32" s="163"/>
      <c r="IJ32" s="163"/>
      <c r="IK32" s="163">
        <v>94171.429799999998</v>
      </c>
      <c r="IL32" s="163"/>
      <c r="IM32" s="163"/>
      <c r="IN32" s="163"/>
      <c r="IO32" s="163"/>
      <c r="IP32" s="163"/>
      <c r="IQ32" s="163">
        <v>94171.429799999998</v>
      </c>
      <c r="IR32" s="163"/>
      <c r="IS32" s="163"/>
      <c r="IT32" s="163"/>
      <c r="IU32" s="163"/>
      <c r="IV32" s="163"/>
      <c r="IW32" s="163">
        <v>96054.859800000006</v>
      </c>
      <c r="IX32" s="163"/>
      <c r="IY32" s="163"/>
      <c r="IZ32" s="163"/>
      <c r="JA32" s="163"/>
      <c r="JB32" s="163"/>
      <c r="JC32" s="163">
        <v>96054.859800000006</v>
      </c>
      <c r="JD32" s="163"/>
      <c r="JE32" s="163"/>
      <c r="JF32" s="163"/>
      <c r="JG32" s="163"/>
      <c r="JH32" s="163"/>
      <c r="JI32" s="163">
        <v>97975.959600000002</v>
      </c>
      <c r="JJ32" s="163"/>
      <c r="JK32" s="163"/>
      <c r="JL32" s="163"/>
      <c r="JM32" s="163"/>
      <c r="JN32" s="163"/>
      <c r="JO32" s="163">
        <v>97975.959600000002</v>
      </c>
      <c r="JP32" s="163"/>
      <c r="JQ32" s="163"/>
      <c r="JR32" s="163"/>
      <c r="JS32" s="163"/>
      <c r="JT32" s="163"/>
      <c r="JU32" s="163">
        <v>99935.479800000001</v>
      </c>
      <c r="JV32" s="163"/>
      <c r="JW32" s="163"/>
      <c r="JX32" s="163"/>
      <c r="JY32" s="163"/>
      <c r="JZ32" s="163"/>
      <c r="KA32" s="163">
        <v>99935.479800000001</v>
      </c>
      <c r="KB32" s="163"/>
      <c r="KC32" s="163"/>
      <c r="KD32" s="163"/>
      <c r="KE32" s="163"/>
      <c r="KF32" s="163"/>
      <c r="KG32" s="163">
        <v>101934.1896</v>
      </c>
      <c r="KH32" s="163"/>
      <c r="KI32" s="163"/>
      <c r="KJ32" s="163"/>
      <c r="KK32" s="163"/>
      <c r="KL32" s="163"/>
      <c r="KM32" s="163">
        <v>101934.1896</v>
      </c>
      <c r="KN32" s="163"/>
      <c r="KO32" s="163"/>
      <c r="KP32" s="163"/>
      <c r="KQ32" s="163"/>
      <c r="KR32" s="163"/>
      <c r="KS32" s="163">
        <v>103972.86960000001</v>
      </c>
      <c r="KT32" s="163"/>
      <c r="KU32" s="163"/>
      <c r="KV32" s="163"/>
      <c r="KW32" s="163"/>
      <c r="KX32" s="163"/>
      <c r="KY32" s="163">
        <v>103972.86960000001</v>
      </c>
      <c r="KZ32" s="163"/>
      <c r="LA32" s="163"/>
      <c r="LB32" s="163"/>
      <c r="LC32" s="163"/>
      <c r="LD32" s="163"/>
      <c r="LE32" s="163">
        <v>106052.32980000001</v>
      </c>
      <c r="LF32" s="163"/>
      <c r="LG32" s="163"/>
      <c r="LH32" s="163"/>
      <c r="LI32" s="163"/>
      <c r="LJ32" s="163"/>
      <c r="LK32" s="163">
        <v>106052.32980000001</v>
      </c>
      <c r="LL32" s="163"/>
      <c r="LM32" s="163"/>
      <c r="LN32" s="163"/>
      <c r="LO32" s="163"/>
      <c r="LP32" s="163"/>
      <c r="LQ32" s="163">
        <v>108173.3796</v>
      </c>
      <c r="LR32" s="163"/>
      <c r="LS32" s="163"/>
      <c r="LT32" s="163"/>
      <c r="LU32" s="163"/>
      <c r="LV32" s="163"/>
      <c r="LW32" s="163">
        <v>53505.112500000003</v>
      </c>
      <c r="LX32" s="159"/>
      <c r="LY32" s="159"/>
      <c r="LZ32" s="159"/>
      <c r="MA32" s="159"/>
      <c r="MB32" s="159"/>
      <c r="MC32" s="159"/>
      <c r="MD32" s="159"/>
      <c r="ME32" s="159"/>
      <c r="MF32" s="159"/>
      <c r="MG32" s="159"/>
      <c r="MH32" s="159"/>
      <c r="MI32" s="159"/>
      <c r="MJ32" s="159"/>
      <c r="MK32" s="159"/>
      <c r="ML32" s="159"/>
      <c r="MM32" s="159"/>
      <c r="MN32" s="159"/>
      <c r="MO32" s="159"/>
      <c r="MP32" s="159"/>
      <c r="MQ32" s="159"/>
      <c r="MR32" s="159"/>
      <c r="MS32" s="159"/>
      <c r="MT32" s="159"/>
      <c r="MU32" s="159"/>
      <c r="MV32" s="159"/>
      <c r="MW32" s="159"/>
      <c r="MX32" s="159"/>
      <c r="MY32" s="159"/>
      <c r="MZ32" s="159"/>
      <c r="NA32" s="159"/>
      <c r="NB32" s="159"/>
      <c r="NC32" s="159"/>
      <c r="ND32" s="159"/>
      <c r="NE32" s="159"/>
      <c r="NF32" s="159"/>
      <c r="NG32" s="159"/>
      <c r="NH32" s="159"/>
      <c r="NI32" s="159"/>
      <c r="NJ32" s="159"/>
      <c r="NK32" s="159"/>
      <c r="NL32" s="159"/>
      <c r="NM32" s="159"/>
      <c r="NN32" s="159"/>
      <c r="NO32" s="159"/>
      <c r="NP32" s="159"/>
      <c r="NQ32" s="159"/>
      <c r="NR32" s="159"/>
      <c r="NS32" s="159"/>
      <c r="NT32" s="159"/>
      <c r="NU32" s="159"/>
      <c r="NV32" s="159"/>
      <c r="NW32" s="159"/>
      <c r="NX32" s="159"/>
      <c r="NY32" s="159"/>
      <c r="NZ32" s="159"/>
      <c r="OA32" s="159"/>
      <c r="OB32" s="159"/>
      <c r="OC32" s="159"/>
      <c r="OD32" s="159"/>
      <c r="OE32" s="159"/>
      <c r="OF32" s="159"/>
      <c r="OG32" s="159"/>
      <c r="OH32" s="159"/>
      <c r="OI32" s="159"/>
      <c r="OJ32" s="159"/>
      <c r="OK32" s="159"/>
      <c r="OL32" s="159"/>
      <c r="OM32" s="159"/>
      <c r="ON32" s="159"/>
      <c r="OO32" s="159"/>
      <c r="OP32" s="159"/>
      <c r="OQ32" s="159"/>
      <c r="OR32" s="159"/>
      <c r="OS32" s="159"/>
      <c r="OT32" s="159"/>
      <c r="OU32" s="159"/>
      <c r="OV32" s="159"/>
      <c r="OW32" s="159"/>
      <c r="OX32" s="159"/>
      <c r="OY32" s="159"/>
      <c r="OZ32" s="159"/>
      <c r="PA32" s="159"/>
      <c r="PB32" s="159"/>
      <c r="PC32" s="159"/>
      <c r="PD32" s="159"/>
      <c r="PE32" s="159"/>
      <c r="PF32" s="159"/>
      <c r="PG32" s="159"/>
      <c r="PH32" s="159"/>
      <c r="PI32" s="159"/>
      <c r="PJ32" s="159"/>
      <c r="PK32" s="159"/>
      <c r="PL32" s="159"/>
      <c r="PM32" s="159"/>
      <c r="PN32" s="159"/>
      <c r="PO32" s="159"/>
      <c r="PP32" s="159"/>
      <c r="PQ32" s="159"/>
      <c r="PR32" s="159"/>
      <c r="PS32" s="159"/>
      <c r="PT32" s="159"/>
      <c r="PU32" s="159"/>
      <c r="PV32" s="159"/>
      <c r="PW32" s="159"/>
      <c r="PX32" s="159"/>
      <c r="PY32" s="159"/>
      <c r="PZ32" s="159"/>
      <c r="QA32" s="159"/>
      <c r="QB32" s="159"/>
      <c r="QC32" s="159"/>
      <c r="QD32" s="159"/>
      <c r="QE32" s="160"/>
    </row>
    <row r="33" spans="1:447" x14ac:dyDescent="0.3">
      <c r="A33" s="154" t="s">
        <v>143</v>
      </c>
      <c r="B33" s="154" t="s">
        <v>144</v>
      </c>
      <c r="C33" s="155" t="s">
        <v>147</v>
      </c>
      <c r="D33" s="154" t="s">
        <v>108</v>
      </c>
      <c r="E33" s="154" t="s">
        <v>109</v>
      </c>
      <c r="F33" s="156">
        <v>45016</v>
      </c>
      <c r="G33" s="156">
        <v>52320</v>
      </c>
      <c r="H33" s="154" t="s">
        <v>110</v>
      </c>
      <c r="I33" s="223" t="s">
        <v>54</v>
      </c>
      <c r="J33" s="161">
        <f t="shared" si="0"/>
        <v>63012</v>
      </c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>
        <v>63012</v>
      </c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8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  <c r="IZ33" s="159"/>
      <c r="JA33" s="159"/>
      <c r="JB33" s="159"/>
      <c r="JC33" s="159"/>
      <c r="JD33" s="159"/>
      <c r="JE33" s="159"/>
      <c r="JF33" s="159"/>
      <c r="JG33" s="159"/>
      <c r="JH33" s="159"/>
      <c r="JI33" s="159"/>
      <c r="JJ33" s="159"/>
      <c r="JK33" s="159"/>
      <c r="JL33" s="159"/>
      <c r="JM33" s="159"/>
      <c r="JN33" s="159"/>
      <c r="JO33" s="159"/>
      <c r="JP33" s="159"/>
      <c r="JQ33" s="159"/>
      <c r="JR33" s="159"/>
      <c r="JS33" s="159"/>
      <c r="JT33" s="159"/>
      <c r="JU33" s="159"/>
      <c r="JV33" s="159"/>
      <c r="JW33" s="159"/>
      <c r="JX33" s="159"/>
      <c r="JY33" s="159"/>
      <c r="JZ33" s="159"/>
      <c r="KA33" s="159"/>
      <c r="KB33" s="159"/>
      <c r="KC33" s="159"/>
      <c r="KD33" s="159"/>
      <c r="KE33" s="159"/>
      <c r="KF33" s="159"/>
      <c r="KG33" s="159"/>
      <c r="KH33" s="159"/>
      <c r="KI33" s="159"/>
      <c r="KJ33" s="159"/>
      <c r="KK33" s="159"/>
      <c r="KL33" s="159"/>
      <c r="KM33" s="159"/>
      <c r="KN33" s="159"/>
      <c r="KO33" s="159"/>
      <c r="KP33" s="159"/>
      <c r="KQ33" s="159"/>
      <c r="KR33" s="159"/>
      <c r="KS33" s="159"/>
      <c r="KT33" s="159"/>
      <c r="KU33" s="159"/>
      <c r="KV33" s="159"/>
      <c r="KW33" s="159"/>
      <c r="KX33" s="159"/>
      <c r="KY33" s="159"/>
      <c r="KZ33" s="159"/>
      <c r="LA33" s="159"/>
      <c r="LB33" s="159"/>
      <c r="LC33" s="159"/>
      <c r="LD33" s="159"/>
      <c r="LE33" s="159"/>
      <c r="LF33" s="159"/>
      <c r="LG33" s="159"/>
      <c r="LH33" s="159"/>
      <c r="LI33" s="159"/>
      <c r="LJ33" s="159"/>
      <c r="LK33" s="159"/>
      <c r="LL33" s="159"/>
      <c r="LM33" s="159"/>
      <c r="LN33" s="159"/>
      <c r="LO33" s="159"/>
      <c r="LP33" s="159"/>
      <c r="LQ33" s="159"/>
      <c r="LR33" s="159"/>
      <c r="LS33" s="159"/>
      <c r="LT33" s="159"/>
      <c r="LU33" s="159"/>
      <c r="LV33" s="159"/>
      <c r="LW33" s="159"/>
      <c r="LX33" s="159"/>
      <c r="LY33" s="159"/>
      <c r="LZ33" s="159"/>
      <c r="MA33" s="159"/>
      <c r="MB33" s="159"/>
      <c r="MC33" s="159"/>
      <c r="MD33" s="159"/>
      <c r="ME33" s="159"/>
      <c r="MF33" s="159"/>
      <c r="MG33" s="159"/>
      <c r="MH33" s="159"/>
      <c r="MI33" s="159"/>
      <c r="MJ33" s="159"/>
      <c r="MK33" s="159"/>
      <c r="ML33" s="159"/>
      <c r="MM33" s="159"/>
      <c r="MN33" s="159"/>
      <c r="MO33" s="159"/>
      <c r="MP33" s="159"/>
      <c r="MQ33" s="159"/>
      <c r="MR33" s="159"/>
      <c r="MS33" s="159"/>
      <c r="MT33" s="159"/>
      <c r="MU33" s="159"/>
      <c r="MV33" s="159"/>
      <c r="MW33" s="159"/>
      <c r="MX33" s="159"/>
      <c r="MY33" s="159"/>
      <c r="MZ33" s="159"/>
      <c r="NA33" s="159"/>
      <c r="NB33" s="159"/>
      <c r="NC33" s="159"/>
      <c r="ND33" s="159"/>
      <c r="NE33" s="159"/>
      <c r="NF33" s="159"/>
      <c r="NG33" s="159"/>
      <c r="NH33" s="159"/>
      <c r="NI33" s="159"/>
      <c r="NJ33" s="159"/>
      <c r="NK33" s="159"/>
      <c r="NL33" s="159"/>
      <c r="NM33" s="159"/>
      <c r="NN33" s="159"/>
      <c r="NO33" s="159"/>
      <c r="NP33" s="159"/>
      <c r="NQ33" s="159"/>
      <c r="NR33" s="159"/>
      <c r="NS33" s="159"/>
      <c r="NT33" s="159"/>
      <c r="NU33" s="159"/>
      <c r="NV33" s="159"/>
      <c r="NW33" s="159"/>
      <c r="NX33" s="159"/>
      <c r="NY33" s="159"/>
      <c r="NZ33" s="159"/>
      <c r="OA33" s="159"/>
      <c r="OB33" s="159"/>
      <c r="OC33" s="159"/>
      <c r="OD33" s="159"/>
      <c r="OE33" s="159"/>
      <c r="OF33" s="159"/>
      <c r="OG33" s="159"/>
      <c r="OH33" s="159"/>
      <c r="OI33" s="159"/>
      <c r="OJ33" s="159"/>
      <c r="OK33" s="159"/>
      <c r="OL33" s="159"/>
      <c r="OM33" s="159"/>
      <c r="ON33" s="159"/>
      <c r="OO33" s="159"/>
      <c r="OP33" s="159"/>
      <c r="OQ33" s="159"/>
      <c r="OR33" s="159"/>
      <c r="OS33" s="159"/>
      <c r="OT33" s="159"/>
      <c r="OU33" s="159"/>
      <c r="OV33" s="159"/>
      <c r="OW33" s="159"/>
      <c r="OX33" s="159"/>
      <c r="OY33" s="159"/>
      <c r="OZ33" s="159"/>
      <c r="PA33" s="159"/>
      <c r="PB33" s="159"/>
      <c r="PC33" s="159"/>
      <c r="PD33" s="159"/>
      <c r="PE33" s="159"/>
      <c r="PF33" s="159"/>
      <c r="PG33" s="159"/>
      <c r="PH33" s="159"/>
      <c r="PI33" s="159"/>
      <c r="PJ33" s="159"/>
      <c r="PK33" s="159"/>
      <c r="PL33" s="159"/>
      <c r="PM33" s="159"/>
      <c r="PN33" s="159"/>
      <c r="PO33" s="159"/>
      <c r="PP33" s="159"/>
      <c r="PQ33" s="159"/>
      <c r="PR33" s="159"/>
      <c r="PS33" s="159"/>
      <c r="PT33" s="159"/>
      <c r="PU33" s="159"/>
      <c r="PV33" s="159"/>
      <c r="PW33" s="159"/>
      <c r="PX33" s="159"/>
      <c r="PY33" s="159"/>
      <c r="PZ33" s="159"/>
      <c r="QA33" s="159"/>
      <c r="QB33" s="159"/>
      <c r="QC33" s="159"/>
      <c r="QD33" s="159"/>
      <c r="QE33" s="160"/>
    </row>
    <row r="34" spans="1:447" x14ac:dyDescent="0.3">
      <c r="A34" s="154" t="s">
        <v>143</v>
      </c>
      <c r="B34" s="154" t="s">
        <v>144</v>
      </c>
      <c r="C34" s="155" t="s">
        <v>147</v>
      </c>
      <c r="D34" s="154" t="s">
        <v>108</v>
      </c>
      <c r="E34" s="154" t="s">
        <v>109</v>
      </c>
      <c r="F34" s="156">
        <v>45016</v>
      </c>
      <c r="G34" s="156">
        <v>52320</v>
      </c>
      <c r="H34" s="154" t="s">
        <v>112</v>
      </c>
      <c r="I34" s="223" t="s">
        <v>54</v>
      </c>
      <c r="J34" s="161">
        <f t="shared" si="0"/>
        <v>2747222.1107999994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>
        <v>63012</v>
      </c>
      <c r="DD34" s="157"/>
      <c r="DE34" s="157"/>
      <c r="DF34" s="157"/>
      <c r="DG34" s="157"/>
      <c r="DH34" s="157"/>
      <c r="DI34" s="157">
        <v>63012</v>
      </c>
      <c r="DJ34" s="157"/>
      <c r="DK34" s="157"/>
      <c r="DL34" s="157"/>
      <c r="DM34" s="157"/>
      <c r="DN34" s="157"/>
      <c r="DO34" s="157">
        <v>63012</v>
      </c>
      <c r="DP34" s="157"/>
      <c r="DQ34" s="157"/>
      <c r="DR34" s="157"/>
      <c r="DS34" s="157"/>
      <c r="DT34" s="157"/>
      <c r="DU34" s="157">
        <v>63012</v>
      </c>
      <c r="DV34" s="157"/>
      <c r="DW34" s="157"/>
      <c r="DX34" s="157"/>
      <c r="DY34" s="157"/>
      <c r="DZ34" s="157"/>
      <c r="EA34" s="157">
        <v>63012</v>
      </c>
      <c r="EB34" s="157"/>
      <c r="EC34" s="157"/>
      <c r="ED34" s="157"/>
      <c r="EE34" s="157"/>
      <c r="EF34" s="157"/>
      <c r="EG34" s="157">
        <v>63012</v>
      </c>
      <c r="EH34" s="157"/>
      <c r="EI34" s="157"/>
      <c r="EJ34" s="157"/>
      <c r="EK34" s="157"/>
      <c r="EL34" s="157"/>
      <c r="EM34" s="157">
        <v>63012</v>
      </c>
      <c r="EN34" s="157"/>
      <c r="EO34" s="157"/>
      <c r="EP34" s="157"/>
      <c r="EQ34" s="157"/>
      <c r="ER34" s="157"/>
      <c r="ES34" s="157">
        <v>63012</v>
      </c>
      <c r="ET34" s="157"/>
      <c r="EU34" s="157"/>
      <c r="EV34" s="157"/>
      <c r="EW34" s="157"/>
      <c r="EX34" s="157"/>
      <c r="EY34" s="157">
        <v>63012</v>
      </c>
      <c r="EZ34" s="157"/>
      <c r="FA34" s="157"/>
      <c r="FB34" s="157"/>
      <c r="FC34" s="157"/>
      <c r="FD34" s="157"/>
      <c r="FE34" s="157">
        <v>64272.24</v>
      </c>
      <c r="FF34" s="157"/>
      <c r="FG34" s="157"/>
      <c r="FH34" s="157"/>
      <c r="FI34" s="157"/>
      <c r="FJ34" s="157"/>
      <c r="FK34" s="157">
        <v>64272.24</v>
      </c>
      <c r="FL34" s="157"/>
      <c r="FM34" s="157"/>
      <c r="FN34" s="157"/>
      <c r="FO34" s="157"/>
      <c r="FP34" s="157"/>
      <c r="FQ34" s="157">
        <v>65557.679999999993</v>
      </c>
      <c r="FR34" s="157"/>
      <c r="FS34" s="157"/>
      <c r="FT34" s="157"/>
      <c r="FU34" s="157"/>
      <c r="FV34" s="157"/>
      <c r="FW34" s="157">
        <v>65557.679999999993</v>
      </c>
      <c r="FX34" s="157"/>
      <c r="FY34" s="157"/>
      <c r="FZ34" s="157"/>
      <c r="GA34" s="157"/>
      <c r="GB34" s="157"/>
      <c r="GC34" s="157">
        <v>66868.83</v>
      </c>
      <c r="GD34" s="157"/>
      <c r="GE34" s="157"/>
      <c r="GF34" s="157"/>
      <c r="GG34" s="157"/>
      <c r="GH34" s="157"/>
      <c r="GI34" s="157">
        <v>66868.83</v>
      </c>
      <c r="GJ34" s="157"/>
      <c r="GK34" s="157"/>
      <c r="GL34" s="157"/>
      <c r="GM34" s="157"/>
      <c r="GN34" s="157"/>
      <c r="GO34" s="157">
        <v>68206.209600000002</v>
      </c>
      <c r="GP34" s="157"/>
      <c r="GQ34" s="157"/>
      <c r="GR34" s="157"/>
      <c r="GS34" s="157"/>
      <c r="GT34" s="157"/>
      <c r="GU34" s="157">
        <v>68206.209600000002</v>
      </c>
      <c r="GV34" s="157"/>
      <c r="GW34" s="157"/>
      <c r="GX34" s="157"/>
      <c r="GY34" s="157"/>
      <c r="GZ34" s="157"/>
      <c r="HA34" s="157">
        <v>69570.33</v>
      </c>
      <c r="HB34" s="157"/>
      <c r="HC34" s="157"/>
      <c r="HD34" s="157"/>
      <c r="HE34" s="157"/>
      <c r="HF34" s="157"/>
      <c r="HG34" s="157">
        <v>69570.33</v>
      </c>
      <c r="HH34" s="157"/>
      <c r="HI34" s="157"/>
      <c r="HJ34" s="157"/>
      <c r="HK34" s="157"/>
      <c r="HL34" s="157"/>
      <c r="HM34" s="157">
        <v>70961.739600000001</v>
      </c>
      <c r="HN34" s="157"/>
      <c r="HO34" s="157"/>
      <c r="HP34" s="157"/>
      <c r="HQ34" s="157"/>
      <c r="HR34" s="157"/>
      <c r="HS34" s="157">
        <v>70961.739600000001</v>
      </c>
      <c r="HT34" s="157"/>
      <c r="HU34" s="157"/>
      <c r="HV34" s="157"/>
      <c r="HW34" s="157"/>
      <c r="HX34" s="157"/>
      <c r="HY34" s="157">
        <v>72380.97</v>
      </c>
      <c r="HZ34" s="157"/>
      <c r="IA34" s="157"/>
      <c r="IB34" s="157"/>
      <c r="IC34" s="157"/>
      <c r="ID34" s="158"/>
      <c r="IE34" s="163">
        <v>72380.97</v>
      </c>
      <c r="IF34" s="163"/>
      <c r="IG34" s="163"/>
      <c r="IH34" s="163"/>
      <c r="II34" s="163"/>
      <c r="IJ34" s="163"/>
      <c r="IK34" s="163">
        <v>73828.59</v>
      </c>
      <c r="IL34" s="163"/>
      <c r="IM34" s="163"/>
      <c r="IN34" s="163"/>
      <c r="IO34" s="163"/>
      <c r="IP34" s="163"/>
      <c r="IQ34" s="163">
        <v>73828.59</v>
      </c>
      <c r="IR34" s="163"/>
      <c r="IS34" s="163"/>
      <c r="IT34" s="163"/>
      <c r="IU34" s="163"/>
      <c r="IV34" s="163"/>
      <c r="IW34" s="163">
        <v>75305.16</v>
      </c>
      <c r="IX34" s="163"/>
      <c r="IY34" s="163"/>
      <c r="IZ34" s="163"/>
      <c r="JA34" s="163"/>
      <c r="JB34" s="163"/>
      <c r="JC34" s="163">
        <v>75305.16</v>
      </c>
      <c r="JD34" s="163"/>
      <c r="JE34" s="163"/>
      <c r="JF34" s="163"/>
      <c r="JG34" s="163"/>
      <c r="JH34" s="163"/>
      <c r="JI34" s="163">
        <v>76811.259600000005</v>
      </c>
      <c r="JJ34" s="163"/>
      <c r="JK34" s="163"/>
      <c r="JL34" s="163"/>
      <c r="JM34" s="163"/>
      <c r="JN34" s="163"/>
      <c r="JO34" s="163">
        <v>76811.259600000005</v>
      </c>
      <c r="JP34" s="163"/>
      <c r="JQ34" s="163"/>
      <c r="JR34" s="163"/>
      <c r="JS34" s="163"/>
      <c r="JT34" s="163"/>
      <c r="JU34" s="163">
        <v>78347.490000000005</v>
      </c>
      <c r="JV34" s="163"/>
      <c r="JW34" s="163"/>
      <c r="JX34" s="163"/>
      <c r="JY34" s="163"/>
      <c r="JZ34" s="163"/>
      <c r="KA34" s="163">
        <v>78347.490000000005</v>
      </c>
      <c r="KB34" s="163"/>
      <c r="KC34" s="163"/>
      <c r="KD34" s="163"/>
      <c r="KE34" s="163"/>
      <c r="KF34" s="163"/>
      <c r="KG34" s="163">
        <v>79914.439799999993</v>
      </c>
      <c r="KH34" s="163"/>
      <c r="KI34" s="163"/>
      <c r="KJ34" s="163"/>
      <c r="KK34" s="163"/>
      <c r="KL34" s="163"/>
      <c r="KM34" s="163">
        <v>79914.439799999993</v>
      </c>
      <c r="KN34" s="163"/>
      <c r="KO34" s="163"/>
      <c r="KP34" s="163"/>
      <c r="KQ34" s="163"/>
      <c r="KR34" s="163"/>
      <c r="KS34" s="163">
        <v>81512.73</v>
      </c>
      <c r="KT34" s="163"/>
      <c r="KU34" s="163"/>
      <c r="KV34" s="163"/>
      <c r="KW34" s="163"/>
      <c r="KX34" s="163"/>
      <c r="KY34" s="163">
        <v>81512.73</v>
      </c>
      <c r="KZ34" s="163"/>
      <c r="LA34" s="163"/>
      <c r="LB34" s="163"/>
      <c r="LC34" s="163"/>
      <c r="LD34" s="163"/>
      <c r="LE34" s="163">
        <v>83142.979800000001</v>
      </c>
      <c r="LF34" s="163"/>
      <c r="LG34" s="163"/>
      <c r="LH34" s="163"/>
      <c r="LI34" s="163"/>
      <c r="LJ34" s="163"/>
      <c r="LK34" s="163">
        <v>83142.979800000001</v>
      </c>
      <c r="LL34" s="163"/>
      <c r="LM34" s="163"/>
      <c r="LN34" s="163"/>
      <c r="LO34" s="163"/>
      <c r="LP34" s="163"/>
      <c r="LQ34" s="163">
        <v>84805.839600000007</v>
      </c>
      <c r="LR34" s="163"/>
      <c r="LS34" s="163"/>
      <c r="LT34" s="163"/>
      <c r="LU34" s="163"/>
      <c r="LV34" s="163"/>
      <c r="LW34" s="163">
        <v>41946.974399999999</v>
      </c>
      <c r="LX34" s="163"/>
      <c r="LY34" s="163"/>
      <c r="LZ34" s="163"/>
      <c r="MA34" s="163"/>
      <c r="MB34" s="163"/>
      <c r="MC34" s="163"/>
      <c r="MD34" s="163"/>
      <c r="ME34" s="163"/>
      <c r="MF34" s="163"/>
      <c r="MG34" s="163"/>
      <c r="MH34" s="163"/>
      <c r="MI34" s="163"/>
      <c r="MJ34" s="163"/>
      <c r="MK34" s="163"/>
      <c r="ML34" s="163"/>
      <c r="MM34" s="163"/>
      <c r="MN34" s="163"/>
      <c r="MO34" s="163"/>
      <c r="MP34" s="163"/>
      <c r="MQ34" s="163"/>
      <c r="MR34" s="163"/>
      <c r="MS34" s="163"/>
      <c r="MT34" s="163"/>
      <c r="MU34" s="163"/>
      <c r="MV34" s="163"/>
      <c r="MW34" s="163"/>
      <c r="MX34" s="163"/>
      <c r="MY34" s="163"/>
      <c r="MZ34" s="159"/>
      <c r="NA34" s="159"/>
      <c r="NB34" s="159"/>
      <c r="NC34" s="159"/>
      <c r="ND34" s="159"/>
      <c r="NE34" s="159"/>
      <c r="NF34" s="159"/>
      <c r="NG34" s="159"/>
      <c r="NH34" s="159"/>
      <c r="NI34" s="159"/>
      <c r="NJ34" s="159"/>
      <c r="NK34" s="159"/>
      <c r="NL34" s="159"/>
      <c r="NM34" s="159"/>
      <c r="NN34" s="159"/>
      <c r="NO34" s="159"/>
      <c r="NP34" s="159"/>
      <c r="NQ34" s="159"/>
      <c r="NR34" s="159"/>
      <c r="NS34" s="159"/>
      <c r="NT34" s="159"/>
      <c r="NU34" s="159"/>
      <c r="NV34" s="159"/>
      <c r="NW34" s="159"/>
      <c r="NX34" s="159"/>
      <c r="NY34" s="159"/>
      <c r="NZ34" s="159"/>
      <c r="OA34" s="159"/>
      <c r="OB34" s="159"/>
      <c r="OC34" s="159"/>
      <c r="OD34" s="159"/>
      <c r="OE34" s="159"/>
      <c r="OF34" s="159"/>
      <c r="OG34" s="159"/>
      <c r="OH34" s="159"/>
      <c r="OI34" s="159"/>
      <c r="OJ34" s="159"/>
      <c r="OK34" s="159"/>
      <c r="OL34" s="159"/>
      <c r="OM34" s="159"/>
      <c r="ON34" s="159"/>
      <c r="OO34" s="159"/>
      <c r="OP34" s="159"/>
      <c r="OQ34" s="159"/>
      <c r="OR34" s="159"/>
      <c r="OS34" s="159"/>
      <c r="OT34" s="159"/>
      <c r="OU34" s="159"/>
      <c r="OV34" s="159"/>
      <c r="OW34" s="159"/>
      <c r="OX34" s="159"/>
      <c r="OY34" s="159"/>
      <c r="OZ34" s="159"/>
      <c r="PA34" s="159"/>
      <c r="PB34" s="159"/>
      <c r="PC34" s="159"/>
      <c r="PD34" s="159"/>
      <c r="PE34" s="159"/>
      <c r="PF34" s="159"/>
      <c r="PG34" s="159"/>
      <c r="PH34" s="159"/>
      <c r="PI34" s="159"/>
      <c r="PJ34" s="159"/>
      <c r="PK34" s="159"/>
      <c r="PL34" s="159"/>
      <c r="PM34" s="159"/>
      <c r="PN34" s="159"/>
      <c r="PO34" s="159"/>
      <c r="PP34" s="159"/>
      <c r="PQ34" s="159"/>
      <c r="PR34" s="159"/>
      <c r="PS34" s="159"/>
      <c r="PT34" s="159"/>
      <c r="PU34" s="159"/>
      <c r="PV34" s="159"/>
      <c r="PW34" s="159"/>
      <c r="PX34" s="159"/>
      <c r="PY34" s="159"/>
      <c r="PZ34" s="159"/>
      <c r="QA34" s="159"/>
      <c r="QB34" s="159"/>
      <c r="QC34" s="159"/>
      <c r="QD34" s="159"/>
      <c r="QE34" s="160"/>
    </row>
    <row r="35" spans="1:447" x14ac:dyDescent="0.3">
      <c r="A35" s="154" t="s">
        <v>143</v>
      </c>
      <c r="B35" s="154" t="s">
        <v>144</v>
      </c>
      <c r="C35" s="155" t="s">
        <v>148</v>
      </c>
      <c r="D35" s="154" t="s">
        <v>108</v>
      </c>
      <c r="E35" s="154" t="s">
        <v>109</v>
      </c>
      <c r="F35" s="156">
        <v>45016</v>
      </c>
      <c r="G35" s="156">
        <v>52320</v>
      </c>
      <c r="H35" s="154" t="s">
        <v>110</v>
      </c>
      <c r="I35" s="223" t="s">
        <v>54</v>
      </c>
      <c r="J35" s="161">
        <f t="shared" si="0"/>
        <v>213430.80000000002</v>
      </c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>
        <v>58208.4</v>
      </c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>
        <v>38805.599999999999</v>
      </c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>
        <v>38805.599999999999</v>
      </c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>
        <v>38805.599999999999</v>
      </c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>
        <v>38805.599999999999</v>
      </c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8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  <c r="IW35" s="159"/>
      <c r="IX35" s="159"/>
      <c r="IY35" s="159"/>
      <c r="IZ35" s="159"/>
      <c r="JA35" s="159"/>
      <c r="JB35" s="159"/>
      <c r="JC35" s="159"/>
      <c r="JD35" s="159"/>
      <c r="JE35" s="159"/>
      <c r="JF35" s="159"/>
      <c r="JG35" s="159"/>
      <c r="JH35" s="159"/>
      <c r="JI35" s="159"/>
      <c r="JJ35" s="159"/>
      <c r="JK35" s="159"/>
      <c r="JL35" s="159"/>
      <c r="JM35" s="159"/>
      <c r="JN35" s="159"/>
      <c r="JO35" s="159"/>
      <c r="JP35" s="159"/>
      <c r="JQ35" s="159"/>
      <c r="JR35" s="159"/>
      <c r="JS35" s="159"/>
      <c r="JT35" s="159"/>
      <c r="JU35" s="159"/>
      <c r="JV35" s="159"/>
      <c r="JW35" s="159"/>
      <c r="JX35" s="159"/>
      <c r="JY35" s="159"/>
      <c r="JZ35" s="159"/>
      <c r="KA35" s="159"/>
      <c r="KB35" s="159"/>
      <c r="KC35" s="159"/>
      <c r="KD35" s="159"/>
      <c r="KE35" s="159"/>
      <c r="KF35" s="159"/>
      <c r="KG35" s="159"/>
      <c r="KH35" s="159"/>
      <c r="KI35" s="159"/>
      <c r="KJ35" s="159"/>
      <c r="KK35" s="159"/>
      <c r="KL35" s="159"/>
      <c r="KM35" s="159"/>
      <c r="KN35" s="159"/>
      <c r="KO35" s="159"/>
      <c r="KP35" s="159"/>
      <c r="KQ35" s="159"/>
      <c r="KR35" s="159"/>
      <c r="KS35" s="159"/>
      <c r="KT35" s="159"/>
      <c r="KU35" s="159"/>
      <c r="KV35" s="159"/>
      <c r="KW35" s="159"/>
      <c r="KX35" s="159"/>
      <c r="KY35" s="159"/>
      <c r="KZ35" s="159"/>
      <c r="LA35" s="159"/>
      <c r="LB35" s="159"/>
      <c r="LC35" s="159"/>
      <c r="LD35" s="159"/>
      <c r="LE35" s="159"/>
      <c r="LF35" s="159"/>
      <c r="LG35" s="159"/>
      <c r="LH35" s="159"/>
      <c r="LI35" s="159"/>
      <c r="LJ35" s="159"/>
      <c r="LK35" s="159"/>
      <c r="LL35" s="159"/>
      <c r="LM35" s="159"/>
      <c r="LN35" s="159"/>
      <c r="LO35" s="159"/>
      <c r="LP35" s="159"/>
      <c r="LQ35" s="159"/>
      <c r="LR35" s="159"/>
      <c r="LS35" s="159"/>
      <c r="LT35" s="159"/>
      <c r="LU35" s="159"/>
      <c r="LV35" s="159"/>
      <c r="LW35" s="159"/>
      <c r="LX35" s="159"/>
      <c r="LY35" s="159"/>
      <c r="LZ35" s="159"/>
      <c r="MA35" s="159"/>
      <c r="MB35" s="159"/>
      <c r="MC35" s="159"/>
      <c r="MD35" s="159"/>
      <c r="ME35" s="159"/>
      <c r="MF35" s="159"/>
      <c r="MG35" s="159"/>
      <c r="MH35" s="159"/>
      <c r="MI35" s="159"/>
      <c r="MJ35" s="159"/>
      <c r="MK35" s="159"/>
      <c r="ML35" s="159"/>
      <c r="MM35" s="159"/>
      <c r="MN35" s="159"/>
      <c r="MO35" s="159"/>
      <c r="MP35" s="159"/>
      <c r="MQ35" s="159"/>
      <c r="MR35" s="159"/>
      <c r="MS35" s="159"/>
      <c r="MT35" s="159"/>
      <c r="MU35" s="159"/>
      <c r="MV35" s="159"/>
      <c r="MW35" s="159"/>
      <c r="MX35" s="159"/>
      <c r="MY35" s="159"/>
      <c r="MZ35" s="159"/>
      <c r="NA35" s="159"/>
      <c r="NB35" s="159"/>
      <c r="NC35" s="159"/>
      <c r="ND35" s="159"/>
      <c r="NE35" s="159"/>
      <c r="NF35" s="159"/>
      <c r="NG35" s="159"/>
      <c r="NH35" s="159"/>
      <c r="NI35" s="159"/>
      <c r="NJ35" s="159"/>
      <c r="NK35" s="159"/>
      <c r="NL35" s="159"/>
      <c r="NM35" s="159"/>
      <c r="NN35" s="159"/>
      <c r="NO35" s="159"/>
      <c r="NP35" s="159"/>
      <c r="NQ35" s="159"/>
      <c r="NR35" s="159"/>
      <c r="NS35" s="159"/>
      <c r="NT35" s="159"/>
      <c r="NU35" s="159"/>
      <c r="NV35" s="159"/>
      <c r="NW35" s="159"/>
      <c r="NX35" s="159"/>
      <c r="NY35" s="159"/>
      <c r="NZ35" s="159"/>
      <c r="OA35" s="159"/>
      <c r="OB35" s="159"/>
      <c r="OC35" s="159"/>
      <c r="OD35" s="159"/>
      <c r="OE35" s="159"/>
      <c r="OF35" s="159"/>
      <c r="OG35" s="159"/>
      <c r="OH35" s="159"/>
      <c r="OI35" s="159"/>
      <c r="OJ35" s="159"/>
      <c r="OK35" s="159"/>
      <c r="OL35" s="159"/>
      <c r="OM35" s="159"/>
      <c r="ON35" s="159"/>
      <c r="OO35" s="159"/>
      <c r="OP35" s="159"/>
      <c r="OQ35" s="159"/>
      <c r="OR35" s="159"/>
      <c r="OS35" s="159"/>
      <c r="OT35" s="159"/>
      <c r="OU35" s="159"/>
      <c r="OV35" s="159"/>
      <c r="OW35" s="159"/>
      <c r="OX35" s="159"/>
      <c r="OY35" s="159"/>
      <c r="OZ35" s="159"/>
      <c r="PA35" s="159"/>
      <c r="PB35" s="159"/>
      <c r="PC35" s="159"/>
      <c r="PD35" s="159"/>
      <c r="PE35" s="159"/>
      <c r="PF35" s="159"/>
      <c r="PG35" s="159"/>
      <c r="PH35" s="159"/>
      <c r="PI35" s="159"/>
      <c r="PJ35" s="159"/>
      <c r="PK35" s="159"/>
      <c r="PL35" s="159"/>
      <c r="PM35" s="159"/>
      <c r="PN35" s="159"/>
      <c r="PO35" s="159"/>
      <c r="PP35" s="159"/>
      <c r="PQ35" s="159"/>
      <c r="PR35" s="159"/>
      <c r="PS35" s="159"/>
      <c r="PT35" s="159"/>
      <c r="PU35" s="159"/>
      <c r="PV35" s="159"/>
      <c r="PW35" s="159"/>
      <c r="PX35" s="159"/>
      <c r="PY35" s="159"/>
      <c r="PZ35" s="159"/>
      <c r="QA35" s="159"/>
      <c r="QB35" s="159"/>
      <c r="QC35" s="159"/>
      <c r="QD35" s="159"/>
      <c r="QE35" s="160"/>
    </row>
    <row r="36" spans="1:447" x14ac:dyDescent="0.3">
      <c r="A36" s="154" t="s">
        <v>143</v>
      </c>
      <c r="B36" s="154" t="s">
        <v>144</v>
      </c>
      <c r="C36" s="155" t="s">
        <v>148</v>
      </c>
      <c r="D36" s="154" t="s">
        <v>108</v>
      </c>
      <c r="E36" s="154" t="s">
        <v>109</v>
      </c>
      <c r="F36" s="156">
        <v>45016</v>
      </c>
      <c r="G36" s="156">
        <v>52320</v>
      </c>
      <c r="H36" s="154" t="s">
        <v>112</v>
      </c>
      <c r="I36" s="223" t="s">
        <v>54</v>
      </c>
      <c r="J36" s="161">
        <f t="shared" si="0"/>
        <v>1342611.8487000002</v>
      </c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>
        <v>39581.709600000002</v>
      </c>
      <c r="FF36" s="157"/>
      <c r="FG36" s="157"/>
      <c r="FH36" s="157"/>
      <c r="FI36" s="157"/>
      <c r="FJ36" s="157"/>
      <c r="FK36" s="157">
        <v>39581.709600000002</v>
      </c>
      <c r="FL36" s="157"/>
      <c r="FM36" s="157"/>
      <c r="FN36" s="157"/>
      <c r="FO36" s="157"/>
      <c r="FP36" s="157"/>
      <c r="FQ36" s="157">
        <v>40373.339999999997</v>
      </c>
      <c r="FR36" s="157"/>
      <c r="FS36" s="157"/>
      <c r="FT36" s="157"/>
      <c r="FU36" s="157"/>
      <c r="FV36" s="157"/>
      <c r="FW36" s="157">
        <v>40373.339999999997</v>
      </c>
      <c r="FX36" s="157"/>
      <c r="FY36" s="157"/>
      <c r="FZ36" s="157"/>
      <c r="GA36" s="157"/>
      <c r="GB36" s="157"/>
      <c r="GC36" s="157">
        <v>41180.809800000003</v>
      </c>
      <c r="GD36" s="157"/>
      <c r="GE36" s="157"/>
      <c r="GF36" s="157"/>
      <c r="GG36" s="157"/>
      <c r="GH36" s="157"/>
      <c r="GI36" s="157">
        <v>41180.809800000003</v>
      </c>
      <c r="GJ36" s="157"/>
      <c r="GK36" s="157"/>
      <c r="GL36" s="157"/>
      <c r="GM36" s="157"/>
      <c r="GN36" s="157"/>
      <c r="GO36" s="157">
        <v>42004.429799999998</v>
      </c>
      <c r="GP36" s="157"/>
      <c r="GQ36" s="157"/>
      <c r="GR36" s="157"/>
      <c r="GS36" s="157"/>
      <c r="GT36" s="157"/>
      <c r="GU36" s="157">
        <v>42004.429799999998</v>
      </c>
      <c r="GV36" s="157"/>
      <c r="GW36" s="157"/>
      <c r="GX36" s="157"/>
      <c r="GY36" s="157"/>
      <c r="GZ36" s="157"/>
      <c r="HA36" s="157">
        <v>42844.519800000002</v>
      </c>
      <c r="HB36" s="157"/>
      <c r="HC36" s="157"/>
      <c r="HD36" s="157"/>
      <c r="HE36" s="157"/>
      <c r="HF36" s="157"/>
      <c r="HG36" s="157">
        <v>42844.519800000002</v>
      </c>
      <c r="HH36" s="157"/>
      <c r="HI36" s="157"/>
      <c r="HJ36" s="157"/>
      <c r="HK36" s="157"/>
      <c r="HL36" s="157"/>
      <c r="HM36" s="157">
        <v>43701.409800000001</v>
      </c>
      <c r="HN36" s="157"/>
      <c r="HO36" s="157"/>
      <c r="HP36" s="157"/>
      <c r="HQ36" s="157"/>
      <c r="HR36" s="157"/>
      <c r="HS36" s="157">
        <v>43701.409800000001</v>
      </c>
      <c r="HT36" s="157"/>
      <c r="HU36" s="157"/>
      <c r="HV36" s="157"/>
      <c r="HW36" s="157"/>
      <c r="HX36" s="157"/>
      <c r="HY36" s="157">
        <v>44575.44</v>
      </c>
      <c r="HZ36" s="157"/>
      <c r="IA36" s="157"/>
      <c r="IB36" s="157"/>
      <c r="IC36" s="157"/>
      <c r="ID36" s="158"/>
      <c r="IE36" s="163">
        <v>44575.44</v>
      </c>
      <c r="IF36" s="163"/>
      <c r="IG36" s="163"/>
      <c r="IH36" s="163"/>
      <c r="II36" s="163"/>
      <c r="IJ36" s="163"/>
      <c r="IK36" s="163">
        <v>45466.95</v>
      </c>
      <c r="IL36" s="163"/>
      <c r="IM36" s="163"/>
      <c r="IN36" s="163"/>
      <c r="IO36" s="163"/>
      <c r="IP36" s="163"/>
      <c r="IQ36" s="163">
        <v>45466.95</v>
      </c>
      <c r="IR36" s="163"/>
      <c r="IS36" s="163"/>
      <c r="IT36" s="163"/>
      <c r="IU36" s="163"/>
      <c r="IV36" s="163"/>
      <c r="IW36" s="163">
        <v>46376.289599999996</v>
      </c>
      <c r="IX36" s="163"/>
      <c r="IY36" s="163"/>
      <c r="IZ36" s="163"/>
      <c r="JA36" s="163"/>
      <c r="JB36" s="163"/>
      <c r="JC36" s="163">
        <v>46376.289599999996</v>
      </c>
      <c r="JD36" s="163"/>
      <c r="JE36" s="163"/>
      <c r="JF36" s="163"/>
      <c r="JG36" s="163"/>
      <c r="JH36" s="163"/>
      <c r="JI36" s="163">
        <v>47303.82</v>
      </c>
      <c r="JJ36" s="163"/>
      <c r="JK36" s="163"/>
      <c r="JL36" s="163"/>
      <c r="JM36" s="163"/>
      <c r="JN36" s="163"/>
      <c r="JO36" s="163">
        <v>47303.82</v>
      </c>
      <c r="JP36" s="163"/>
      <c r="JQ36" s="163"/>
      <c r="JR36" s="163"/>
      <c r="JS36" s="163"/>
      <c r="JT36" s="163"/>
      <c r="JU36" s="163">
        <v>48249.9</v>
      </c>
      <c r="JV36" s="163"/>
      <c r="JW36" s="163"/>
      <c r="JX36" s="163"/>
      <c r="JY36" s="163"/>
      <c r="JZ36" s="163"/>
      <c r="KA36" s="163">
        <v>48249.9</v>
      </c>
      <c r="KB36" s="163"/>
      <c r="KC36" s="163"/>
      <c r="KD36" s="163"/>
      <c r="KE36" s="163"/>
      <c r="KF36" s="163"/>
      <c r="KG36" s="163">
        <v>49214.899799999999</v>
      </c>
      <c r="KH36" s="163"/>
      <c r="KI36" s="163"/>
      <c r="KJ36" s="163"/>
      <c r="KK36" s="163"/>
      <c r="KL36" s="163"/>
      <c r="KM36" s="163">
        <v>49214.899799999999</v>
      </c>
      <c r="KN36" s="163"/>
      <c r="KO36" s="163"/>
      <c r="KP36" s="163"/>
      <c r="KQ36" s="163"/>
      <c r="KR36" s="163"/>
      <c r="KS36" s="163">
        <v>50199.199800000002</v>
      </c>
      <c r="KT36" s="163"/>
      <c r="KU36" s="163"/>
      <c r="KV36" s="163"/>
      <c r="KW36" s="163"/>
      <c r="KX36" s="163"/>
      <c r="KY36" s="163">
        <v>50199.199800000002</v>
      </c>
      <c r="KZ36" s="163"/>
      <c r="LA36" s="163"/>
      <c r="LB36" s="163"/>
      <c r="LC36" s="163"/>
      <c r="LD36" s="163"/>
      <c r="LE36" s="163">
        <v>51203.179799999998</v>
      </c>
      <c r="LF36" s="163"/>
      <c r="LG36" s="163"/>
      <c r="LH36" s="163"/>
      <c r="LI36" s="163"/>
      <c r="LJ36" s="163"/>
      <c r="LK36" s="163">
        <v>51203.179799999998</v>
      </c>
      <c r="LL36" s="163"/>
      <c r="LM36" s="163"/>
      <c r="LN36" s="163"/>
      <c r="LO36" s="163"/>
      <c r="LP36" s="163"/>
      <c r="LQ36" s="163">
        <v>52227.229800000001</v>
      </c>
      <c r="LR36" s="163"/>
      <c r="LS36" s="163"/>
      <c r="LT36" s="163"/>
      <c r="LU36" s="163"/>
      <c r="LV36" s="163"/>
      <c r="LW36" s="163">
        <v>25832.8233</v>
      </c>
      <c r="LX36" s="163"/>
      <c r="LY36" s="163"/>
      <c r="LZ36" s="163"/>
      <c r="MA36" s="163"/>
      <c r="MB36" s="163"/>
      <c r="MC36" s="163"/>
      <c r="MD36" s="163"/>
      <c r="ME36" s="163"/>
      <c r="MF36" s="163"/>
      <c r="MG36" s="163"/>
      <c r="MH36" s="163"/>
      <c r="MI36" s="163"/>
      <c r="MJ36" s="163"/>
      <c r="MK36" s="163"/>
      <c r="ML36" s="163"/>
      <c r="MM36" s="163"/>
      <c r="MN36" s="163"/>
      <c r="MO36" s="163"/>
      <c r="MP36" s="163"/>
      <c r="MQ36" s="163"/>
      <c r="MR36" s="163"/>
      <c r="MS36" s="163"/>
      <c r="MT36" s="163"/>
      <c r="MU36" s="159"/>
      <c r="MV36" s="159"/>
      <c r="MW36" s="159"/>
      <c r="MX36" s="159"/>
      <c r="MY36" s="159"/>
      <c r="MZ36" s="159"/>
      <c r="NA36" s="159"/>
      <c r="NB36" s="159"/>
      <c r="NC36" s="159"/>
      <c r="ND36" s="159"/>
      <c r="NE36" s="159"/>
      <c r="NF36" s="159"/>
      <c r="NG36" s="159"/>
      <c r="NH36" s="159"/>
      <c r="NI36" s="159"/>
      <c r="NJ36" s="159"/>
      <c r="NK36" s="159"/>
      <c r="NL36" s="159"/>
      <c r="NM36" s="159"/>
      <c r="NN36" s="159"/>
      <c r="NO36" s="159"/>
      <c r="NP36" s="159"/>
      <c r="NQ36" s="159"/>
      <c r="NR36" s="159"/>
      <c r="NS36" s="159"/>
      <c r="NT36" s="159"/>
      <c r="NU36" s="159"/>
      <c r="NV36" s="159"/>
      <c r="NW36" s="159"/>
      <c r="NX36" s="159"/>
      <c r="NY36" s="159"/>
      <c r="NZ36" s="159"/>
      <c r="OA36" s="159"/>
      <c r="OB36" s="159"/>
      <c r="OC36" s="159"/>
      <c r="OD36" s="159"/>
      <c r="OE36" s="159"/>
      <c r="OF36" s="159"/>
      <c r="OG36" s="159"/>
      <c r="OH36" s="159"/>
      <c r="OI36" s="159"/>
      <c r="OJ36" s="159"/>
      <c r="OK36" s="159"/>
      <c r="OL36" s="159"/>
      <c r="OM36" s="159"/>
      <c r="ON36" s="159"/>
      <c r="OO36" s="159"/>
      <c r="OP36" s="159"/>
      <c r="OQ36" s="159"/>
      <c r="OR36" s="159"/>
      <c r="OS36" s="159"/>
      <c r="OT36" s="159"/>
      <c r="OU36" s="159"/>
      <c r="OV36" s="159"/>
      <c r="OW36" s="159"/>
      <c r="OX36" s="159"/>
      <c r="OY36" s="159"/>
      <c r="OZ36" s="159"/>
      <c r="PA36" s="159"/>
      <c r="PB36" s="159"/>
      <c r="PC36" s="159"/>
      <c r="PD36" s="159"/>
      <c r="PE36" s="159"/>
      <c r="PF36" s="159"/>
      <c r="PG36" s="159"/>
      <c r="PH36" s="159"/>
      <c r="PI36" s="159"/>
      <c r="PJ36" s="159"/>
      <c r="PK36" s="159"/>
      <c r="PL36" s="159"/>
      <c r="PM36" s="159"/>
      <c r="PN36" s="159"/>
      <c r="PO36" s="159"/>
      <c r="PP36" s="159"/>
      <c r="PQ36" s="159"/>
      <c r="PR36" s="159"/>
      <c r="PS36" s="159"/>
      <c r="PT36" s="159"/>
      <c r="PU36" s="159"/>
      <c r="PV36" s="159"/>
      <c r="PW36" s="159"/>
      <c r="PX36" s="159"/>
      <c r="PY36" s="159"/>
      <c r="PZ36" s="159"/>
      <c r="QA36" s="159"/>
      <c r="QB36" s="159"/>
      <c r="QC36" s="159"/>
      <c r="QD36" s="159"/>
      <c r="QE36" s="160"/>
    </row>
    <row r="37" spans="1:447" x14ac:dyDescent="0.3">
      <c r="A37" s="154" t="s">
        <v>143</v>
      </c>
      <c r="B37" s="154" t="s">
        <v>144</v>
      </c>
      <c r="C37" s="155" t="s">
        <v>149</v>
      </c>
      <c r="D37" s="154" t="s">
        <v>108</v>
      </c>
      <c r="E37" s="154" t="s">
        <v>109</v>
      </c>
      <c r="F37" s="156">
        <v>45016</v>
      </c>
      <c r="G37" s="156">
        <v>52320</v>
      </c>
      <c r="H37" s="154" t="s">
        <v>110</v>
      </c>
      <c r="I37" s="223" t="s">
        <v>54</v>
      </c>
      <c r="J37" s="161">
        <f t="shared" si="0"/>
        <v>31460</v>
      </c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>
        <v>31460</v>
      </c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8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  <c r="IW37" s="159"/>
      <c r="IX37" s="159"/>
      <c r="IY37" s="159"/>
      <c r="IZ37" s="159"/>
      <c r="JA37" s="159"/>
      <c r="JB37" s="159"/>
      <c r="JC37" s="159"/>
      <c r="JD37" s="159"/>
      <c r="JE37" s="159"/>
      <c r="JF37" s="159"/>
      <c r="JG37" s="159"/>
      <c r="JH37" s="159"/>
      <c r="JI37" s="159"/>
      <c r="JJ37" s="159"/>
      <c r="JK37" s="159"/>
      <c r="JL37" s="159"/>
      <c r="JM37" s="159"/>
      <c r="JN37" s="159"/>
      <c r="JO37" s="159"/>
      <c r="JP37" s="159"/>
      <c r="JQ37" s="159"/>
      <c r="JR37" s="159"/>
      <c r="JS37" s="159"/>
      <c r="JT37" s="159"/>
      <c r="JU37" s="159"/>
      <c r="JV37" s="159"/>
      <c r="JW37" s="159"/>
      <c r="JX37" s="159"/>
      <c r="JY37" s="159"/>
      <c r="JZ37" s="159"/>
      <c r="KA37" s="159"/>
      <c r="KB37" s="159"/>
      <c r="KC37" s="159"/>
      <c r="KD37" s="159"/>
      <c r="KE37" s="159"/>
      <c r="KF37" s="159"/>
      <c r="KG37" s="159"/>
      <c r="KH37" s="159"/>
      <c r="KI37" s="159"/>
      <c r="KJ37" s="159"/>
      <c r="KK37" s="159"/>
      <c r="KL37" s="159"/>
      <c r="KM37" s="159"/>
      <c r="KN37" s="159"/>
      <c r="KO37" s="159"/>
      <c r="KP37" s="159"/>
      <c r="KQ37" s="159"/>
      <c r="KR37" s="159"/>
      <c r="KS37" s="159"/>
      <c r="KT37" s="159"/>
      <c r="KU37" s="159"/>
      <c r="KV37" s="159"/>
      <c r="KW37" s="159"/>
      <c r="KX37" s="159"/>
      <c r="KY37" s="159"/>
      <c r="KZ37" s="159"/>
      <c r="LA37" s="159"/>
      <c r="LB37" s="159"/>
      <c r="LC37" s="159"/>
      <c r="LD37" s="159"/>
      <c r="LE37" s="159"/>
      <c r="LF37" s="159"/>
      <c r="LG37" s="159"/>
      <c r="LH37" s="159"/>
      <c r="LI37" s="159"/>
      <c r="LJ37" s="159"/>
      <c r="LK37" s="159"/>
      <c r="LL37" s="159"/>
      <c r="LM37" s="159"/>
      <c r="LN37" s="159"/>
      <c r="LO37" s="159"/>
      <c r="LP37" s="159"/>
      <c r="LQ37" s="159"/>
      <c r="LR37" s="159"/>
      <c r="LS37" s="159"/>
      <c r="LT37" s="159"/>
      <c r="LU37" s="159"/>
      <c r="LV37" s="159"/>
      <c r="LW37" s="159"/>
      <c r="LX37" s="159"/>
      <c r="LY37" s="159"/>
      <c r="LZ37" s="159"/>
      <c r="MA37" s="159"/>
      <c r="MB37" s="159"/>
      <c r="MC37" s="159"/>
      <c r="MD37" s="159"/>
      <c r="ME37" s="159"/>
      <c r="MF37" s="159"/>
      <c r="MG37" s="159"/>
      <c r="MH37" s="159"/>
      <c r="MI37" s="159"/>
      <c r="MJ37" s="159"/>
      <c r="MK37" s="159"/>
      <c r="ML37" s="159"/>
      <c r="MM37" s="159"/>
      <c r="MN37" s="159"/>
      <c r="MO37" s="159"/>
      <c r="MP37" s="159"/>
      <c r="MQ37" s="159"/>
      <c r="MR37" s="159"/>
      <c r="MS37" s="159"/>
      <c r="MT37" s="159"/>
      <c r="MU37" s="159"/>
      <c r="MV37" s="159"/>
      <c r="MW37" s="159"/>
      <c r="MX37" s="159"/>
      <c r="MY37" s="159"/>
      <c r="MZ37" s="159"/>
      <c r="NA37" s="159"/>
      <c r="NB37" s="159"/>
      <c r="NC37" s="159"/>
      <c r="ND37" s="159"/>
      <c r="NE37" s="159"/>
      <c r="NF37" s="159"/>
      <c r="NG37" s="159"/>
      <c r="NH37" s="159"/>
      <c r="NI37" s="159"/>
      <c r="NJ37" s="159"/>
      <c r="NK37" s="159"/>
      <c r="NL37" s="159"/>
      <c r="NM37" s="159"/>
      <c r="NN37" s="159"/>
      <c r="NO37" s="159"/>
      <c r="NP37" s="159"/>
      <c r="NQ37" s="159"/>
      <c r="NR37" s="159"/>
      <c r="NS37" s="159"/>
      <c r="NT37" s="159"/>
      <c r="NU37" s="159"/>
      <c r="NV37" s="159"/>
      <c r="NW37" s="159"/>
      <c r="NX37" s="159"/>
      <c r="NY37" s="159"/>
      <c r="NZ37" s="159"/>
      <c r="OA37" s="159"/>
      <c r="OB37" s="159"/>
      <c r="OC37" s="159"/>
      <c r="OD37" s="159"/>
      <c r="OE37" s="159"/>
      <c r="OF37" s="159"/>
      <c r="OG37" s="159"/>
      <c r="OH37" s="159"/>
      <c r="OI37" s="159"/>
      <c r="OJ37" s="159"/>
      <c r="OK37" s="159"/>
      <c r="OL37" s="159"/>
      <c r="OM37" s="159"/>
      <c r="ON37" s="159"/>
      <c r="OO37" s="159"/>
      <c r="OP37" s="159"/>
      <c r="OQ37" s="159"/>
      <c r="OR37" s="159"/>
      <c r="OS37" s="159"/>
      <c r="OT37" s="159"/>
      <c r="OU37" s="159"/>
      <c r="OV37" s="159"/>
      <c r="OW37" s="159"/>
      <c r="OX37" s="159"/>
      <c r="OY37" s="159"/>
      <c r="OZ37" s="159"/>
      <c r="PA37" s="159"/>
      <c r="PB37" s="159"/>
      <c r="PC37" s="159"/>
      <c r="PD37" s="159"/>
      <c r="PE37" s="159"/>
      <c r="PF37" s="159"/>
      <c r="PG37" s="159"/>
      <c r="PH37" s="159"/>
      <c r="PI37" s="159"/>
      <c r="PJ37" s="159"/>
      <c r="PK37" s="159"/>
      <c r="PL37" s="159"/>
      <c r="PM37" s="159"/>
      <c r="PN37" s="159"/>
      <c r="PO37" s="159"/>
      <c r="PP37" s="159"/>
      <c r="PQ37" s="159"/>
      <c r="PR37" s="159"/>
      <c r="PS37" s="159"/>
      <c r="PT37" s="159"/>
      <c r="PU37" s="159"/>
      <c r="PV37" s="159"/>
      <c r="PW37" s="159"/>
      <c r="PX37" s="159"/>
      <c r="PY37" s="159"/>
      <c r="PZ37" s="159"/>
      <c r="QA37" s="159"/>
      <c r="QB37" s="159"/>
      <c r="QC37" s="159"/>
      <c r="QD37" s="159"/>
      <c r="QE37" s="160"/>
    </row>
    <row r="38" spans="1:447" x14ac:dyDescent="0.3">
      <c r="A38" s="154" t="s">
        <v>143</v>
      </c>
      <c r="B38" s="154" t="s">
        <v>144</v>
      </c>
      <c r="C38" s="155" t="s">
        <v>149</v>
      </c>
      <c r="D38" s="154" t="s">
        <v>108</v>
      </c>
      <c r="E38" s="154" t="s">
        <v>109</v>
      </c>
      <c r="F38" s="156">
        <v>45016</v>
      </c>
      <c r="G38" s="156">
        <v>52320</v>
      </c>
      <c r="H38" s="154" t="s">
        <v>112</v>
      </c>
      <c r="I38" s="223" t="s">
        <v>54</v>
      </c>
      <c r="J38" s="161">
        <f t="shared" si="0"/>
        <v>1307427.1839000003</v>
      </c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>
        <v>31459.999800000001</v>
      </c>
      <c r="DD38" s="157"/>
      <c r="DE38" s="157"/>
      <c r="DF38" s="157"/>
      <c r="DG38" s="157"/>
      <c r="DH38" s="157"/>
      <c r="DI38" s="157">
        <v>31460</v>
      </c>
      <c r="DJ38" s="157"/>
      <c r="DK38" s="157"/>
      <c r="DL38" s="157"/>
      <c r="DM38" s="157"/>
      <c r="DN38" s="157"/>
      <c r="DO38" s="157">
        <v>31460</v>
      </c>
      <c r="DP38" s="157"/>
      <c r="DQ38" s="157"/>
      <c r="DR38" s="157"/>
      <c r="DS38" s="157"/>
      <c r="DT38" s="157"/>
      <c r="DU38" s="157">
        <v>31460</v>
      </c>
      <c r="DV38" s="157"/>
      <c r="DW38" s="157"/>
      <c r="DX38" s="157"/>
      <c r="DY38" s="157"/>
      <c r="DZ38" s="157"/>
      <c r="EA38" s="157">
        <v>31460</v>
      </c>
      <c r="EB38" s="157"/>
      <c r="EC38" s="157"/>
      <c r="ED38" s="157"/>
      <c r="EE38" s="157"/>
      <c r="EF38" s="157"/>
      <c r="EG38" s="157">
        <v>31460</v>
      </c>
      <c r="EH38" s="157"/>
      <c r="EI38" s="157"/>
      <c r="EJ38" s="157"/>
      <c r="EK38" s="157"/>
      <c r="EL38" s="157"/>
      <c r="EM38" s="157">
        <v>31460</v>
      </c>
      <c r="EN38" s="157"/>
      <c r="EO38" s="157"/>
      <c r="EP38" s="157"/>
      <c r="EQ38" s="157"/>
      <c r="ER38" s="157"/>
      <c r="ES38" s="157">
        <v>31460</v>
      </c>
      <c r="ET38" s="157"/>
      <c r="EU38" s="157"/>
      <c r="EV38" s="157"/>
      <c r="EW38" s="157"/>
      <c r="EX38" s="157"/>
      <c r="EY38" s="157">
        <v>31459.999800000001</v>
      </c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>
        <v>32730.979800000001</v>
      </c>
      <c r="FR38" s="157"/>
      <c r="FS38" s="157"/>
      <c r="FT38" s="157"/>
      <c r="FU38" s="157"/>
      <c r="FV38" s="157"/>
      <c r="FW38" s="157">
        <v>32730.979800000001</v>
      </c>
      <c r="FX38" s="157"/>
      <c r="FY38" s="157"/>
      <c r="FZ38" s="157"/>
      <c r="GA38" s="157"/>
      <c r="GB38" s="157"/>
      <c r="GC38" s="157">
        <v>33385.599600000001</v>
      </c>
      <c r="GD38" s="157"/>
      <c r="GE38" s="157"/>
      <c r="GF38" s="157"/>
      <c r="GG38" s="157"/>
      <c r="GH38" s="157"/>
      <c r="GI38" s="157">
        <v>33385.599600000001</v>
      </c>
      <c r="GJ38" s="157"/>
      <c r="GK38" s="157"/>
      <c r="GL38" s="157"/>
      <c r="GM38" s="157"/>
      <c r="GN38" s="157"/>
      <c r="GO38" s="157">
        <v>34053.309600000001</v>
      </c>
      <c r="GP38" s="157"/>
      <c r="GQ38" s="157"/>
      <c r="GR38" s="157"/>
      <c r="GS38" s="157"/>
      <c r="GT38" s="157"/>
      <c r="GU38" s="157">
        <v>34053.309600000001</v>
      </c>
      <c r="GV38" s="157"/>
      <c r="GW38" s="157"/>
      <c r="GX38" s="157"/>
      <c r="GY38" s="157"/>
      <c r="GZ38" s="157"/>
      <c r="HA38" s="157">
        <v>34734.379800000002</v>
      </c>
      <c r="HB38" s="157"/>
      <c r="HC38" s="157"/>
      <c r="HD38" s="157"/>
      <c r="HE38" s="157"/>
      <c r="HF38" s="157"/>
      <c r="HG38" s="157">
        <v>34734.379800000002</v>
      </c>
      <c r="HH38" s="157"/>
      <c r="HI38" s="157"/>
      <c r="HJ38" s="157"/>
      <c r="HK38" s="157"/>
      <c r="HL38" s="157"/>
      <c r="HM38" s="157">
        <v>35429.07</v>
      </c>
      <c r="HN38" s="157"/>
      <c r="HO38" s="157"/>
      <c r="HP38" s="157"/>
      <c r="HQ38" s="157"/>
      <c r="HR38" s="157"/>
      <c r="HS38" s="157">
        <v>35429.07</v>
      </c>
      <c r="HT38" s="157"/>
      <c r="HU38" s="157"/>
      <c r="HV38" s="157"/>
      <c r="HW38" s="157"/>
      <c r="HX38" s="157"/>
      <c r="HY38" s="157">
        <v>36137.649599999997</v>
      </c>
      <c r="HZ38" s="157"/>
      <c r="IA38" s="157"/>
      <c r="IB38" s="157"/>
      <c r="IC38" s="157"/>
      <c r="ID38" s="158"/>
      <c r="IE38" s="163">
        <v>36137.649599999997</v>
      </c>
      <c r="IF38" s="163"/>
      <c r="IG38" s="163"/>
      <c r="IH38" s="163"/>
      <c r="II38" s="163"/>
      <c r="IJ38" s="163"/>
      <c r="IK38" s="163">
        <v>36860.400000000001</v>
      </c>
      <c r="IL38" s="163"/>
      <c r="IM38" s="163"/>
      <c r="IN38" s="163"/>
      <c r="IO38" s="163"/>
      <c r="IP38" s="163"/>
      <c r="IQ38" s="163">
        <v>36860.400000000001</v>
      </c>
      <c r="IR38" s="163"/>
      <c r="IS38" s="163"/>
      <c r="IT38" s="163"/>
      <c r="IU38" s="163"/>
      <c r="IV38" s="163"/>
      <c r="IW38" s="163">
        <v>37597.609799999998</v>
      </c>
      <c r="IX38" s="163"/>
      <c r="IY38" s="163"/>
      <c r="IZ38" s="163"/>
      <c r="JA38" s="163"/>
      <c r="JB38" s="163"/>
      <c r="JC38" s="163">
        <v>37597.609799999998</v>
      </c>
      <c r="JD38" s="163"/>
      <c r="JE38" s="163"/>
      <c r="JF38" s="163"/>
      <c r="JG38" s="163"/>
      <c r="JH38" s="163"/>
      <c r="JI38" s="163">
        <v>38349.559800000003</v>
      </c>
      <c r="JJ38" s="163"/>
      <c r="JK38" s="163"/>
      <c r="JL38" s="163"/>
      <c r="JM38" s="163"/>
      <c r="JN38" s="163"/>
      <c r="JO38" s="163">
        <v>38349.559800000003</v>
      </c>
      <c r="JP38" s="163"/>
      <c r="JQ38" s="163"/>
      <c r="JR38" s="163"/>
      <c r="JS38" s="163"/>
      <c r="JT38" s="163"/>
      <c r="JU38" s="163">
        <v>39116.550000000003</v>
      </c>
      <c r="JV38" s="163"/>
      <c r="JW38" s="163"/>
      <c r="JX38" s="163"/>
      <c r="JY38" s="163"/>
      <c r="JZ38" s="163"/>
      <c r="KA38" s="163">
        <v>39116.550000000003</v>
      </c>
      <c r="KB38" s="163"/>
      <c r="KC38" s="163"/>
      <c r="KD38" s="163"/>
      <c r="KE38" s="163"/>
      <c r="KF38" s="163"/>
      <c r="KG38" s="163">
        <v>39898.879800000002</v>
      </c>
      <c r="KH38" s="163"/>
      <c r="KI38" s="163"/>
      <c r="KJ38" s="163"/>
      <c r="KK38" s="163"/>
      <c r="KL38" s="163"/>
      <c r="KM38" s="163">
        <v>39898.879800000002</v>
      </c>
      <c r="KN38" s="163"/>
      <c r="KO38" s="163"/>
      <c r="KP38" s="163"/>
      <c r="KQ38" s="163"/>
      <c r="KR38" s="163"/>
      <c r="KS38" s="163">
        <v>40696.86</v>
      </c>
      <c r="KT38" s="163"/>
      <c r="KU38" s="163"/>
      <c r="KV38" s="163"/>
      <c r="KW38" s="163"/>
      <c r="KX38" s="163"/>
      <c r="KY38" s="163">
        <v>40696.86</v>
      </c>
      <c r="KZ38" s="163"/>
      <c r="LA38" s="163"/>
      <c r="LB38" s="163"/>
      <c r="LC38" s="163"/>
      <c r="LD38" s="163"/>
      <c r="LE38" s="163">
        <v>41510.799599999998</v>
      </c>
      <c r="LF38" s="163"/>
      <c r="LG38" s="163"/>
      <c r="LH38" s="163"/>
      <c r="LI38" s="163"/>
      <c r="LJ38" s="163"/>
      <c r="LK38" s="163">
        <v>41510.799599999998</v>
      </c>
      <c r="LL38" s="163"/>
      <c r="LM38" s="163"/>
      <c r="LN38" s="163"/>
      <c r="LO38" s="163"/>
      <c r="LP38" s="163"/>
      <c r="LQ38" s="163">
        <v>42341.0196</v>
      </c>
      <c r="LR38" s="163"/>
      <c r="LS38" s="163"/>
      <c r="LT38" s="163"/>
      <c r="LU38" s="163"/>
      <c r="LV38" s="163"/>
      <c r="LW38" s="163">
        <v>20942.869900000002</v>
      </c>
      <c r="LX38" s="163"/>
      <c r="LY38" s="163"/>
      <c r="LZ38" s="163"/>
      <c r="MA38" s="163"/>
      <c r="MB38" s="163"/>
      <c r="MC38" s="163"/>
      <c r="MD38" s="163"/>
      <c r="ME38" s="163"/>
      <c r="MF38" s="163"/>
      <c r="MG38" s="163"/>
      <c r="MH38" s="163"/>
      <c r="MI38" s="163"/>
      <c r="MJ38" s="159"/>
      <c r="MK38" s="159"/>
      <c r="ML38" s="159"/>
      <c r="MM38" s="159"/>
      <c r="MN38" s="159"/>
      <c r="MO38" s="159"/>
      <c r="MP38" s="159"/>
      <c r="MQ38" s="159"/>
      <c r="MR38" s="159"/>
      <c r="MS38" s="159"/>
      <c r="MT38" s="159"/>
      <c r="MU38" s="159"/>
      <c r="MV38" s="159"/>
      <c r="MW38" s="159"/>
      <c r="MX38" s="159"/>
      <c r="MY38" s="159"/>
      <c r="MZ38" s="159"/>
      <c r="NA38" s="159"/>
      <c r="NB38" s="159"/>
      <c r="NC38" s="159"/>
      <c r="ND38" s="159"/>
      <c r="NE38" s="159"/>
      <c r="NF38" s="159"/>
      <c r="NG38" s="159"/>
      <c r="NH38" s="159"/>
      <c r="NI38" s="159"/>
      <c r="NJ38" s="159"/>
      <c r="NK38" s="159"/>
      <c r="NL38" s="159"/>
      <c r="NM38" s="159"/>
      <c r="NN38" s="159"/>
      <c r="NO38" s="159"/>
      <c r="NP38" s="159"/>
      <c r="NQ38" s="159"/>
      <c r="NR38" s="159"/>
      <c r="NS38" s="159"/>
      <c r="NT38" s="159"/>
      <c r="NU38" s="159"/>
      <c r="NV38" s="159"/>
      <c r="NW38" s="159"/>
      <c r="NX38" s="159"/>
      <c r="NY38" s="159"/>
      <c r="NZ38" s="159"/>
      <c r="OA38" s="159"/>
      <c r="OB38" s="159"/>
      <c r="OC38" s="159"/>
      <c r="OD38" s="159"/>
      <c r="OE38" s="159"/>
      <c r="OF38" s="159"/>
      <c r="OG38" s="159"/>
      <c r="OH38" s="159"/>
      <c r="OI38" s="159"/>
      <c r="OJ38" s="159"/>
      <c r="OK38" s="159"/>
      <c r="OL38" s="159"/>
      <c r="OM38" s="159"/>
      <c r="ON38" s="159"/>
      <c r="OO38" s="159"/>
      <c r="OP38" s="159"/>
      <c r="OQ38" s="159"/>
      <c r="OR38" s="159"/>
      <c r="OS38" s="159"/>
      <c r="OT38" s="159"/>
      <c r="OU38" s="159"/>
      <c r="OV38" s="159"/>
      <c r="OW38" s="159"/>
      <c r="OX38" s="159"/>
      <c r="OY38" s="159"/>
      <c r="OZ38" s="159"/>
      <c r="PA38" s="159"/>
      <c r="PB38" s="159"/>
      <c r="PC38" s="159"/>
      <c r="PD38" s="159"/>
      <c r="PE38" s="159"/>
      <c r="PF38" s="159"/>
      <c r="PG38" s="159"/>
      <c r="PH38" s="159"/>
      <c r="PI38" s="159"/>
      <c r="PJ38" s="159"/>
      <c r="PK38" s="159"/>
      <c r="PL38" s="159"/>
      <c r="PM38" s="159"/>
      <c r="PN38" s="159"/>
      <c r="PO38" s="159"/>
      <c r="PP38" s="159"/>
      <c r="PQ38" s="159"/>
      <c r="PR38" s="159"/>
      <c r="PS38" s="159"/>
      <c r="PT38" s="159"/>
      <c r="PU38" s="159"/>
      <c r="PV38" s="159"/>
      <c r="PW38" s="159"/>
      <c r="PX38" s="159"/>
      <c r="PY38" s="159"/>
      <c r="PZ38" s="159"/>
      <c r="QA38" s="159"/>
      <c r="QB38" s="159"/>
      <c r="QC38" s="159"/>
      <c r="QD38" s="159"/>
      <c r="QE38" s="160"/>
    </row>
    <row r="39" spans="1:447" x14ac:dyDescent="0.3">
      <c r="A39" s="154" t="s">
        <v>150</v>
      </c>
      <c r="B39" s="154" t="s">
        <v>151</v>
      </c>
      <c r="C39" s="155" t="s">
        <v>152</v>
      </c>
      <c r="D39" s="154" t="s">
        <v>108</v>
      </c>
      <c r="E39" s="154" t="s">
        <v>109</v>
      </c>
      <c r="F39" s="156">
        <v>44728</v>
      </c>
      <c r="G39" s="156">
        <v>52326</v>
      </c>
      <c r="H39" s="154" t="s">
        <v>110</v>
      </c>
      <c r="I39" s="223" t="s">
        <v>54</v>
      </c>
      <c r="J39" s="161">
        <f t="shared" si="0"/>
        <v>3565000</v>
      </c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>
        <v>172500</v>
      </c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>
        <v>180000</v>
      </c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>
        <v>180000</v>
      </c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>
        <v>180000</v>
      </c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>
        <v>180000</v>
      </c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>
        <v>180000</v>
      </c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>
        <v>180000</v>
      </c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>
        <v>180000</v>
      </c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>
        <v>180000</v>
      </c>
      <c r="GO39" s="157"/>
      <c r="GP39" s="157"/>
      <c r="GQ39" s="157"/>
      <c r="GR39" s="157"/>
      <c r="GS39" s="157"/>
      <c r="GT39" s="157"/>
      <c r="GU39" s="157"/>
      <c r="GV39" s="157"/>
      <c r="GW39" s="157"/>
      <c r="GX39" s="157"/>
      <c r="GY39" s="157"/>
      <c r="GZ39" s="157">
        <v>180000</v>
      </c>
      <c r="HA39" s="157"/>
      <c r="HB39" s="157"/>
      <c r="HC39" s="157"/>
      <c r="HD39" s="157"/>
      <c r="HE39" s="157"/>
      <c r="HF39" s="157"/>
      <c r="HG39" s="157"/>
      <c r="HH39" s="157"/>
      <c r="HI39" s="157"/>
      <c r="HJ39" s="157"/>
      <c r="HK39" s="157"/>
      <c r="HL39" s="157">
        <v>180000</v>
      </c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>
        <v>180000</v>
      </c>
      <c r="HY39" s="157"/>
      <c r="HZ39" s="157"/>
      <c r="IA39" s="157"/>
      <c r="IB39" s="157"/>
      <c r="IC39" s="157"/>
      <c r="ID39" s="158"/>
      <c r="IE39" s="163"/>
      <c r="IF39" s="163"/>
      <c r="IG39" s="163"/>
      <c r="IH39" s="163"/>
      <c r="II39" s="163"/>
      <c r="IJ39" s="163">
        <v>180000</v>
      </c>
      <c r="IK39" s="163"/>
      <c r="IL39" s="163"/>
      <c r="IM39" s="163"/>
      <c r="IN39" s="163"/>
      <c r="IO39" s="163"/>
      <c r="IP39" s="163"/>
      <c r="IQ39" s="163"/>
      <c r="IR39" s="163"/>
      <c r="IS39" s="163"/>
      <c r="IT39" s="163"/>
      <c r="IU39" s="163"/>
      <c r="IV39" s="163">
        <v>180000</v>
      </c>
      <c r="IW39" s="163"/>
      <c r="IX39" s="163"/>
      <c r="IY39" s="163"/>
      <c r="IZ39" s="163"/>
      <c r="JA39" s="163"/>
      <c r="JB39" s="163"/>
      <c r="JC39" s="163"/>
      <c r="JD39" s="163"/>
      <c r="JE39" s="163"/>
      <c r="JF39" s="163"/>
      <c r="JG39" s="163"/>
      <c r="JH39" s="163">
        <v>180000</v>
      </c>
      <c r="JI39" s="163"/>
      <c r="JJ39" s="163"/>
      <c r="JK39" s="163"/>
      <c r="JL39" s="163"/>
      <c r="JM39" s="163"/>
      <c r="JN39" s="163"/>
      <c r="JO39" s="163"/>
      <c r="JP39" s="163"/>
      <c r="JQ39" s="163"/>
      <c r="JR39" s="163"/>
      <c r="JS39" s="163"/>
      <c r="JT39" s="163">
        <v>180000</v>
      </c>
      <c r="JU39" s="163"/>
      <c r="JV39" s="163"/>
      <c r="JW39" s="163"/>
      <c r="JX39" s="163"/>
      <c r="JY39" s="163"/>
      <c r="JZ39" s="163"/>
      <c r="KA39" s="163"/>
      <c r="KB39" s="163"/>
      <c r="KC39" s="163"/>
      <c r="KD39" s="163"/>
      <c r="KE39" s="163"/>
      <c r="KF39" s="163">
        <v>180000</v>
      </c>
      <c r="KG39" s="163"/>
      <c r="KH39" s="163"/>
      <c r="KI39" s="163"/>
      <c r="KJ39" s="163"/>
      <c r="KK39" s="163"/>
      <c r="KL39" s="163"/>
      <c r="KM39" s="163"/>
      <c r="KN39" s="163"/>
      <c r="KO39" s="163"/>
      <c r="KP39" s="163"/>
      <c r="KQ39" s="163"/>
      <c r="KR39" s="163">
        <v>180000</v>
      </c>
      <c r="KS39" s="163"/>
      <c r="KT39" s="163"/>
      <c r="KU39" s="163"/>
      <c r="KV39" s="163"/>
      <c r="KW39" s="163"/>
      <c r="KX39" s="163"/>
      <c r="KY39" s="163"/>
      <c r="KZ39" s="163"/>
      <c r="LA39" s="163"/>
      <c r="LB39" s="163"/>
      <c r="LC39" s="163"/>
      <c r="LD39" s="163">
        <v>180000</v>
      </c>
      <c r="LE39" s="163"/>
      <c r="LF39" s="163"/>
      <c r="LG39" s="163"/>
      <c r="LH39" s="163"/>
      <c r="LI39" s="163"/>
      <c r="LJ39" s="163"/>
      <c r="LK39" s="163"/>
      <c r="LL39" s="163"/>
      <c r="LM39" s="163"/>
      <c r="LN39" s="163"/>
      <c r="LO39" s="163"/>
      <c r="LP39" s="163">
        <v>152500</v>
      </c>
      <c r="LQ39" s="163"/>
      <c r="LR39" s="163"/>
      <c r="LS39" s="163"/>
      <c r="LT39" s="163"/>
      <c r="LU39" s="163"/>
      <c r="LV39" s="163"/>
      <c r="LW39" s="163"/>
      <c r="LX39" s="163"/>
      <c r="LY39" s="163"/>
      <c r="LZ39" s="163"/>
      <c r="MA39" s="163"/>
      <c r="MB39" s="163"/>
      <c r="MC39" s="163"/>
      <c r="MD39" s="163"/>
      <c r="ME39" s="163"/>
      <c r="MF39" s="163"/>
      <c r="MG39" s="163"/>
      <c r="MH39" s="163"/>
      <c r="MI39" s="163"/>
      <c r="MJ39" s="163"/>
      <c r="MK39" s="163"/>
      <c r="ML39" s="163"/>
      <c r="MM39" s="163"/>
      <c r="MN39" s="163"/>
      <c r="MO39" s="163"/>
      <c r="MP39" s="163"/>
      <c r="MQ39" s="163"/>
      <c r="MR39" s="163"/>
      <c r="MS39" s="163"/>
      <c r="MT39" s="163"/>
      <c r="MU39" s="163"/>
      <c r="MV39" s="163"/>
      <c r="MW39" s="163"/>
      <c r="MX39" s="163"/>
      <c r="MY39" s="163"/>
      <c r="MZ39" s="163"/>
      <c r="NA39" s="163"/>
      <c r="NB39" s="163"/>
      <c r="NC39" s="159"/>
      <c r="ND39" s="159"/>
      <c r="NE39" s="159"/>
      <c r="NF39" s="159"/>
      <c r="NG39" s="159"/>
      <c r="NH39" s="159"/>
      <c r="NI39" s="159"/>
      <c r="NJ39" s="159"/>
      <c r="NK39" s="159"/>
      <c r="NL39" s="159"/>
      <c r="NM39" s="159"/>
      <c r="NN39" s="159"/>
      <c r="NO39" s="159"/>
      <c r="NP39" s="159"/>
      <c r="NQ39" s="159"/>
      <c r="NR39" s="159"/>
      <c r="NS39" s="159"/>
      <c r="NT39" s="159"/>
      <c r="NU39" s="159"/>
      <c r="NV39" s="159"/>
      <c r="NW39" s="159"/>
      <c r="NX39" s="159"/>
      <c r="NY39" s="159"/>
      <c r="NZ39" s="159"/>
      <c r="OA39" s="159"/>
      <c r="OB39" s="159"/>
      <c r="OC39" s="159"/>
      <c r="OD39" s="159"/>
      <c r="OE39" s="159"/>
      <c r="OF39" s="159"/>
      <c r="OG39" s="159"/>
      <c r="OH39" s="159"/>
      <c r="OI39" s="159"/>
      <c r="OJ39" s="159"/>
      <c r="OK39" s="159"/>
      <c r="OL39" s="159"/>
      <c r="OM39" s="159"/>
      <c r="ON39" s="159"/>
      <c r="OO39" s="159"/>
      <c r="OP39" s="159"/>
      <c r="OQ39" s="159"/>
      <c r="OR39" s="159"/>
      <c r="OS39" s="159"/>
      <c r="OT39" s="159"/>
      <c r="OU39" s="159"/>
      <c r="OV39" s="159"/>
      <c r="OW39" s="159"/>
      <c r="OX39" s="159"/>
      <c r="OY39" s="159"/>
      <c r="OZ39" s="159"/>
      <c r="PA39" s="159"/>
      <c r="PB39" s="159"/>
      <c r="PC39" s="159"/>
      <c r="PD39" s="159"/>
      <c r="PE39" s="159"/>
      <c r="PF39" s="159"/>
      <c r="PG39" s="159"/>
      <c r="PH39" s="159"/>
      <c r="PI39" s="159"/>
      <c r="PJ39" s="159"/>
      <c r="PK39" s="159"/>
      <c r="PL39" s="159"/>
      <c r="PM39" s="159"/>
      <c r="PN39" s="159"/>
      <c r="PO39" s="159"/>
      <c r="PP39" s="159"/>
      <c r="PQ39" s="159"/>
      <c r="PR39" s="159"/>
      <c r="PS39" s="159"/>
      <c r="PT39" s="159"/>
      <c r="PU39" s="159"/>
      <c r="PV39" s="159"/>
      <c r="PW39" s="159"/>
      <c r="PX39" s="159"/>
      <c r="PY39" s="159"/>
      <c r="PZ39" s="159"/>
      <c r="QA39" s="159"/>
      <c r="QB39" s="159"/>
      <c r="QC39" s="159"/>
      <c r="QD39" s="159"/>
      <c r="QE39" s="160"/>
    </row>
    <row r="40" spans="1:447" x14ac:dyDescent="0.3">
      <c r="A40" s="154" t="s">
        <v>150</v>
      </c>
      <c r="B40" s="154" t="s">
        <v>151</v>
      </c>
      <c r="C40" s="155" t="s">
        <v>152</v>
      </c>
      <c r="D40" s="154" t="s">
        <v>108</v>
      </c>
      <c r="E40" s="154" t="s">
        <v>153</v>
      </c>
      <c r="F40" s="156">
        <v>44728</v>
      </c>
      <c r="G40" s="156">
        <v>52326</v>
      </c>
      <c r="H40" s="154" t="s">
        <v>110</v>
      </c>
      <c r="I40" s="223" t="s">
        <v>54</v>
      </c>
      <c r="J40" s="161">
        <f t="shared" si="0"/>
        <v>243425</v>
      </c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>
        <v>487.5</v>
      </c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>
        <v>11212.5</v>
      </c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>
        <v>11212.5</v>
      </c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>
        <v>11700</v>
      </c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>
        <v>11700</v>
      </c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>
        <v>11700</v>
      </c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>
        <v>11700</v>
      </c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>
        <v>11700</v>
      </c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>
        <v>11700</v>
      </c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>
        <v>11700</v>
      </c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>
        <v>11700</v>
      </c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>
        <v>11700</v>
      </c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>
        <v>11700</v>
      </c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>
        <v>11700</v>
      </c>
      <c r="HY40" s="157"/>
      <c r="HZ40" s="157"/>
      <c r="IA40" s="157"/>
      <c r="IB40" s="157"/>
      <c r="IC40" s="157"/>
      <c r="ID40" s="158"/>
      <c r="IE40" s="163"/>
      <c r="IF40" s="163"/>
      <c r="IG40" s="163"/>
      <c r="IH40" s="163"/>
      <c r="II40" s="163"/>
      <c r="IJ40" s="163">
        <v>11700</v>
      </c>
      <c r="IK40" s="163"/>
      <c r="IL40" s="163"/>
      <c r="IM40" s="163"/>
      <c r="IN40" s="163"/>
      <c r="IO40" s="163"/>
      <c r="IP40" s="163"/>
      <c r="IQ40" s="163"/>
      <c r="IR40" s="163"/>
      <c r="IS40" s="163"/>
      <c r="IT40" s="163"/>
      <c r="IU40" s="163"/>
      <c r="IV40" s="163">
        <v>11700</v>
      </c>
      <c r="IW40" s="163"/>
      <c r="IX40" s="163"/>
      <c r="IY40" s="163"/>
      <c r="IZ40" s="163"/>
      <c r="JA40" s="163"/>
      <c r="JB40" s="163"/>
      <c r="JC40" s="163"/>
      <c r="JD40" s="163"/>
      <c r="JE40" s="163"/>
      <c r="JF40" s="163"/>
      <c r="JG40" s="163"/>
      <c r="JH40" s="163">
        <v>11700</v>
      </c>
      <c r="JI40" s="163"/>
      <c r="JJ40" s="163"/>
      <c r="JK40" s="163"/>
      <c r="JL40" s="163"/>
      <c r="JM40" s="163"/>
      <c r="JN40" s="163"/>
      <c r="JO40" s="163"/>
      <c r="JP40" s="163"/>
      <c r="JQ40" s="163"/>
      <c r="JR40" s="163"/>
      <c r="JS40" s="163"/>
      <c r="JT40" s="163">
        <v>11700</v>
      </c>
      <c r="JU40" s="163"/>
      <c r="JV40" s="163"/>
      <c r="JW40" s="163"/>
      <c r="JX40" s="163"/>
      <c r="JY40" s="163"/>
      <c r="JZ40" s="163"/>
      <c r="KA40" s="163"/>
      <c r="KB40" s="163"/>
      <c r="KC40" s="163"/>
      <c r="KD40" s="163"/>
      <c r="KE40" s="163"/>
      <c r="KF40" s="163">
        <v>11700</v>
      </c>
      <c r="KG40" s="163"/>
      <c r="KH40" s="163"/>
      <c r="KI40" s="163"/>
      <c r="KJ40" s="163"/>
      <c r="KK40" s="163"/>
      <c r="KL40" s="163"/>
      <c r="KM40" s="163"/>
      <c r="KN40" s="163"/>
      <c r="KO40" s="163"/>
      <c r="KP40" s="163"/>
      <c r="KQ40" s="163"/>
      <c r="KR40" s="163">
        <v>11700</v>
      </c>
      <c r="KS40" s="163"/>
      <c r="KT40" s="163"/>
      <c r="KU40" s="163"/>
      <c r="KV40" s="163"/>
      <c r="KW40" s="163"/>
      <c r="KX40" s="163"/>
      <c r="KY40" s="163"/>
      <c r="KZ40" s="163"/>
      <c r="LA40" s="163"/>
      <c r="LB40" s="163"/>
      <c r="LC40" s="163"/>
      <c r="LD40" s="163">
        <v>11700</v>
      </c>
      <c r="LE40" s="163"/>
      <c r="LF40" s="163"/>
      <c r="LG40" s="163"/>
      <c r="LH40" s="163"/>
      <c r="LI40" s="163"/>
      <c r="LJ40" s="163"/>
      <c r="LK40" s="163"/>
      <c r="LL40" s="163"/>
      <c r="LM40" s="163"/>
      <c r="LN40" s="163"/>
      <c r="LO40" s="163"/>
      <c r="LP40" s="163">
        <v>9912.5</v>
      </c>
      <c r="LQ40" s="163"/>
      <c r="LR40" s="163"/>
      <c r="LS40" s="163"/>
      <c r="LT40" s="163"/>
      <c r="LU40" s="163"/>
      <c r="LV40" s="163"/>
      <c r="LW40" s="163"/>
      <c r="LX40" s="163"/>
      <c r="LY40" s="163"/>
      <c r="LZ40" s="163"/>
      <c r="MA40" s="163"/>
      <c r="MB40" s="163"/>
      <c r="MC40" s="163"/>
      <c r="MD40" s="163"/>
      <c r="ME40" s="163"/>
      <c r="MF40" s="163"/>
      <c r="MG40" s="163"/>
      <c r="MH40" s="163"/>
      <c r="MI40" s="163"/>
      <c r="MJ40" s="163"/>
      <c r="MK40" s="163"/>
      <c r="ML40" s="163"/>
      <c r="MM40" s="163"/>
      <c r="MN40" s="163"/>
      <c r="MO40" s="163"/>
      <c r="MP40" s="163"/>
      <c r="MQ40" s="163"/>
      <c r="MR40" s="163"/>
      <c r="MS40" s="163"/>
      <c r="MT40" s="163"/>
      <c r="MU40" s="163"/>
      <c r="MV40" s="163"/>
      <c r="MW40" s="163"/>
      <c r="MX40" s="163"/>
      <c r="MY40" s="163"/>
      <c r="MZ40" s="163"/>
      <c r="NA40" s="163"/>
      <c r="NB40" s="163"/>
      <c r="NC40" s="159"/>
      <c r="ND40" s="159"/>
      <c r="NE40" s="159"/>
      <c r="NF40" s="159"/>
      <c r="NG40" s="159"/>
      <c r="NH40" s="159"/>
      <c r="NI40" s="159"/>
      <c r="NJ40" s="159"/>
      <c r="NK40" s="159"/>
      <c r="NL40" s="159"/>
      <c r="NM40" s="159"/>
      <c r="NN40" s="159"/>
      <c r="NO40" s="159"/>
      <c r="NP40" s="159"/>
      <c r="NQ40" s="159"/>
      <c r="NR40" s="159"/>
      <c r="NS40" s="159"/>
      <c r="NT40" s="159"/>
      <c r="NU40" s="159"/>
      <c r="NV40" s="159"/>
      <c r="NW40" s="159"/>
      <c r="NX40" s="159"/>
      <c r="NY40" s="159"/>
      <c r="NZ40" s="159"/>
      <c r="OA40" s="159"/>
      <c r="OB40" s="159"/>
      <c r="OC40" s="159"/>
      <c r="OD40" s="159"/>
      <c r="OE40" s="159"/>
      <c r="OF40" s="159"/>
      <c r="OG40" s="159"/>
      <c r="OH40" s="159"/>
      <c r="OI40" s="159"/>
      <c r="OJ40" s="159"/>
      <c r="OK40" s="159"/>
      <c r="OL40" s="159"/>
      <c r="OM40" s="159"/>
      <c r="ON40" s="159"/>
      <c r="OO40" s="159"/>
      <c r="OP40" s="159"/>
      <c r="OQ40" s="159"/>
      <c r="OR40" s="159"/>
      <c r="OS40" s="159"/>
      <c r="OT40" s="159"/>
      <c r="OU40" s="159"/>
      <c r="OV40" s="159"/>
      <c r="OW40" s="159"/>
      <c r="OX40" s="159"/>
      <c r="OY40" s="159"/>
      <c r="OZ40" s="159"/>
      <c r="PA40" s="159"/>
      <c r="PB40" s="159"/>
      <c r="PC40" s="159"/>
      <c r="PD40" s="159"/>
      <c r="PE40" s="159"/>
      <c r="PF40" s="159"/>
      <c r="PG40" s="159"/>
      <c r="PH40" s="159"/>
      <c r="PI40" s="159"/>
      <c r="PJ40" s="159"/>
      <c r="PK40" s="159"/>
      <c r="PL40" s="159"/>
      <c r="PM40" s="159"/>
      <c r="PN40" s="159"/>
      <c r="PO40" s="159"/>
      <c r="PP40" s="159"/>
      <c r="PQ40" s="159"/>
      <c r="PR40" s="159"/>
      <c r="PS40" s="159"/>
      <c r="PT40" s="159"/>
      <c r="PU40" s="159"/>
      <c r="PV40" s="159"/>
      <c r="PW40" s="159"/>
      <c r="PX40" s="159"/>
      <c r="PY40" s="159"/>
      <c r="PZ40" s="159"/>
      <c r="QA40" s="159"/>
      <c r="QB40" s="159"/>
      <c r="QC40" s="159"/>
      <c r="QD40" s="159"/>
      <c r="QE40" s="160"/>
    </row>
    <row r="41" spans="1:447" x14ac:dyDescent="0.3">
      <c r="A41" s="154" t="s">
        <v>150</v>
      </c>
      <c r="B41" s="154" t="s">
        <v>151</v>
      </c>
      <c r="C41" s="155" t="s">
        <v>154</v>
      </c>
      <c r="D41" s="154" t="s">
        <v>108</v>
      </c>
      <c r="E41" s="154" t="s">
        <v>109</v>
      </c>
      <c r="F41" s="156">
        <v>44741</v>
      </c>
      <c r="G41" s="156">
        <v>52326</v>
      </c>
      <c r="H41" s="154" t="s">
        <v>110</v>
      </c>
      <c r="I41" s="223" t="s">
        <v>54</v>
      </c>
      <c r="J41" s="161">
        <f t="shared" si="0"/>
        <v>929954.66660000011</v>
      </c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>
        <v>261.33330000000001</v>
      </c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>
        <v>47040</v>
      </c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>
        <v>47040</v>
      </c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>
        <v>47040</v>
      </c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>
        <v>47040</v>
      </c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>
        <v>47040</v>
      </c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>
        <v>47040</v>
      </c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>
        <v>47040</v>
      </c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>
        <v>47040</v>
      </c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>
        <v>47040</v>
      </c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>
        <v>47040</v>
      </c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  <c r="HL41" s="157"/>
      <c r="HM41" s="157">
        <v>47040</v>
      </c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>
        <v>47040</v>
      </c>
      <c r="HZ41" s="157"/>
      <c r="IA41" s="157"/>
      <c r="IB41" s="157"/>
      <c r="IC41" s="157"/>
      <c r="ID41" s="158"/>
      <c r="IE41" s="163"/>
      <c r="IF41" s="163"/>
      <c r="IG41" s="163"/>
      <c r="IH41" s="163"/>
      <c r="II41" s="163"/>
      <c r="IJ41" s="163"/>
      <c r="IK41" s="163">
        <v>47040</v>
      </c>
      <c r="IL41" s="163"/>
      <c r="IM41" s="163"/>
      <c r="IN41" s="163"/>
      <c r="IO41" s="163"/>
      <c r="IP41" s="163"/>
      <c r="IQ41" s="163"/>
      <c r="IR41" s="163"/>
      <c r="IS41" s="163"/>
      <c r="IT41" s="163"/>
      <c r="IU41" s="163"/>
      <c r="IV41" s="163"/>
      <c r="IW41" s="163">
        <v>47040</v>
      </c>
      <c r="IX41" s="163"/>
      <c r="IY41" s="163"/>
      <c r="IZ41" s="163"/>
      <c r="JA41" s="163"/>
      <c r="JB41" s="163"/>
      <c r="JC41" s="163"/>
      <c r="JD41" s="163"/>
      <c r="JE41" s="163"/>
      <c r="JF41" s="163"/>
      <c r="JG41" s="163"/>
      <c r="JH41" s="163"/>
      <c r="JI41" s="163">
        <v>47040</v>
      </c>
      <c r="JJ41" s="163"/>
      <c r="JK41" s="163"/>
      <c r="JL41" s="163"/>
      <c r="JM41" s="163"/>
      <c r="JN41" s="163"/>
      <c r="JO41" s="163"/>
      <c r="JP41" s="163"/>
      <c r="JQ41" s="163"/>
      <c r="JR41" s="163"/>
      <c r="JS41" s="163"/>
      <c r="JT41" s="163"/>
      <c r="JU41" s="163">
        <v>47040</v>
      </c>
      <c r="JV41" s="163"/>
      <c r="JW41" s="163"/>
      <c r="JX41" s="163"/>
      <c r="JY41" s="163"/>
      <c r="JZ41" s="163"/>
      <c r="KA41" s="163"/>
      <c r="KB41" s="163"/>
      <c r="KC41" s="163"/>
      <c r="KD41" s="163"/>
      <c r="KE41" s="163"/>
      <c r="KF41" s="163"/>
      <c r="KG41" s="163">
        <v>47040</v>
      </c>
      <c r="KH41" s="163"/>
      <c r="KI41" s="163"/>
      <c r="KJ41" s="163"/>
      <c r="KK41" s="163"/>
      <c r="KL41" s="163"/>
      <c r="KM41" s="163"/>
      <c r="KN41" s="163"/>
      <c r="KO41" s="163"/>
      <c r="KP41" s="163"/>
      <c r="KQ41" s="163"/>
      <c r="KR41" s="163"/>
      <c r="KS41" s="163">
        <v>47040</v>
      </c>
      <c r="KT41" s="163"/>
      <c r="KU41" s="163"/>
      <c r="KV41" s="163"/>
      <c r="KW41" s="163"/>
      <c r="KX41" s="163"/>
      <c r="KY41" s="163"/>
      <c r="KZ41" s="163"/>
      <c r="LA41" s="163"/>
      <c r="LB41" s="163"/>
      <c r="LC41" s="163"/>
      <c r="LD41" s="163"/>
      <c r="LE41" s="163">
        <v>47040</v>
      </c>
      <c r="LF41" s="163"/>
      <c r="LG41" s="163"/>
      <c r="LH41" s="163"/>
      <c r="LI41" s="163"/>
      <c r="LJ41" s="163"/>
      <c r="LK41" s="163"/>
      <c r="LL41" s="163"/>
      <c r="LM41" s="163"/>
      <c r="LN41" s="163"/>
      <c r="LO41" s="163"/>
      <c r="LP41" s="163"/>
      <c r="LQ41" s="163">
        <v>35933.333299999998</v>
      </c>
      <c r="LR41" s="163"/>
      <c r="LS41" s="163"/>
      <c r="LT41" s="163"/>
      <c r="LU41" s="163"/>
      <c r="LV41" s="163"/>
      <c r="LW41" s="163"/>
      <c r="LX41" s="163"/>
      <c r="LY41" s="163"/>
      <c r="LZ41" s="163"/>
      <c r="MA41" s="163"/>
      <c r="MB41" s="163"/>
      <c r="MC41" s="163"/>
      <c r="MD41" s="163"/>
      <c r="ME41" s="163"/>
      <c r="MF41" s="163"/>
      <c r="MG41" s="163"/>
      <c r="MH41" s="163"/>
      <c r="MI41" s="163"/>
      <c r="MJ41" s="163"/>
      <c r="MK41" s="163"/>
      <c r="ML41" s="163"/>
      <c r="MM41" s="163"/>
      <c r="MN41" s="163"/>
      <c r="MO41" s="163"/>
      <c r="MP41" s="163"/>
      <c r="MQ41" s="163"/>
      <c r="MR41" s="163"/>
      <c r="MS41" s="163"/>
      <c r="MT41" s="163"/>
      <c r="MU41" s="159"/>
      <c r="MV41" s="159"/>
      <c r="MW41" s="159"/>
      <c r="MX41" s="159"/>
      <c r="MY41" s="159"/>
      <c r="MZ41" s="159"/>
      <c r="NA41" s="159"/>
      <c r="NB41" s="159"/>
      <c r="NC41" s="159"/>
      <c r="ND41" s="159"/>
      <c r="NE41" s="159"/>
      <c r="NF41" s="159"/>
      <c r="NG41" s="159"/>
      <c r="NH41" s="159"/>
      <c r="NI41" s="159"/>
      <c r="NJ41" s="159"/>
      <c r="NK41" s="159"/>
      <c r="NL41" s="159"/>
      <c r="NM41" s="159"/>
      <c r="NN41" s="159"/>
      <c r="NO41" s="159"/>
      <c r="NP41" s="159"/>
      <c r="NQ41" s="159"/>
      <c r="NR41" s="159"/>
      <c r="NS41" s="159"/>
      <c r="NT41" s="159"/>
      <c r="NU41" s="159"/>
      <c r="NV41" s="159"/>
      <c r="NW41" s="159"/>
      <c r="NX41" s="159"/>
      <c r="NY41" s="159"/>
      <c r="NZ41" s="159"/>
      <c r="OA41" s="159"/>
      <c r="OB41" s="159"/>
      <c r="OC41" s="159"/>
      <c r="OD41" s="159"/>
      <c r="OE41" s="159"/>
      <c r="OF41" s="159"/>
      <c r="OG41" s="159"/>
      <c r="OH41" s="159"/>
      <c r="OI41" s="159"/>
      <c r="OJ41" s="159"/>
      <c r="OK41" s="159"/>
      <c r="OL41" s="159"/>
      <c r="OM41" s="159"/>
      <c r="ON41" s="159"/>
      <c r="OO41" s="159"/>
      <c r="OP41" s="159"/>
      <c r="OQ41" s="159"/>
      <c r="OR41" s="159"/>
      <c r="OS41" s="159"/>
      <c r="OT41" s="159"/>
      <c r="OU41" s="159"/>
      <c r="OV41" s="159"/>
      <c r="OW41" s="159"/>
      <c r="OX41" s="159"/>
      <c r="OY41" s="159"/>
      <c r="OZ41" s="159"/>
      <c r="PA41" s="159"/>
      <c r="PB41" s="159"/>
      <c r="PC41" s="159"/>
      <c r="PD41" s="159"/>
      <c r="PE41" s="159"/>
      <c r="PF41" s="159"/>
      <c r="PG41" s="159"/>
      <c r="PH41" s="159"/>
      <c r="PI41" s="159"/>
      <c r="PJ41" s="159"/>
      <c r="PK41" s="159"/>
      <c r="PL41" s="159"/>
      <c r="PM41" s="159"/>
      <c r="PN41" s="159"/>
      <c r="PO41" s="159"/>
      <c r="PP41" s="159"/>
      <c r="PQ41" s="159"/>
      <c r="PR41" s="159"/>
      <c r="PS41" s="159"/>
      <c r="PT41" s="159"/>
      <c r="PU41" s="159"/>
      <c r="PV41" s="159"/>
      <c r="PW41" s="159"/>
      <c r="PX41" s="159"/>
      <c r="PY41" s="159"/>
      <c r="PZ41" s="159"/>
      <c r="QA41" s="159"/>
      <c r="QB41" s="159"/>
      <c r="QC41" s="159"/>
      <c r="QD41" s="159"/>
      <c r="QE41" s="160"/>
    </row>
    <row r="42" spans="1:447" x14ac:dyDescent="0.3">
      <c r="A42" s="154" t="s">
        <v>150</v>
      </c>
      <c r="B42" s="154" t="s">
        <v>151</v>
      </c>
      <c r="C42" s="155" t="s">
        <v>155</v>
      </c>
      <c r="D42" s="154" t="s">
        <v>108</v>
      </c>
      <c r="E42" s="154" t="s">
        <v>109</v>
      </c>
      <c r="F42" s="156">
        <v>44762</v>
      </c>
      <c r="G42" s="156">
        <v>52326</v>
      </c>
      <c r="H42" s="154" t="s">
        <v>110</v>
      </c>
      <c r="I42" s="223" t="s">
        <v>54</v>
      </c>
      <c r="J42" s="161">
        <f t="shared" si="0"/>
        <v>784175.72580000001</v>
      </c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>
        <v>37748.2258</v>
      </c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>
        <v>39780</v>
      </c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>
        <v>39780</v>
      </c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>
        <v>39780</v>
      </c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>
        <v>39780</v>
      </c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>
        <v>39780</v>
      </c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>
        <v>39780</v>
      </c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>
        <v>39780</v>
      </c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>
        <v>39780</v>
      </c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>
        <v>39780</v>
      </c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>
        <v>39780</v>
      </c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>
        <v>39780</v>
      </c>
      <c r="HZ42" s="157"/>
      <c r="IA42" s="157"/>
      <c r="IB42" s="157"/>
      <c r="IC42" s="157"/>
      <c r="ID42" s="158"/>
      <c r="IE42" s="163"/>
      <c r="IF42" s="163"/>
      <c r="IG42" s="163"/>
      <c r="IH42" s="163"/>
      <c r="II42" s="163"/>
      <c r="IJ42" s="163"/>
      <c r="IK42" s="163">
        <v>39780</v>
      </c>
      <c r="IL42" s="163"/>
      <c r="IM42" s="163"/>
      <c r="IN42" s="163"/>
      <c r="IO42" s="163"/>
      <c r="IP42" s="163"/>
      <c r="IQ42" s="163"/>
      <c r="IR42" s="163"/>
      <c r="IS42" s="163"/>
      <c r="IT42" s="163"/>
      <c r="IU42" s="163"/>
      <c r="IV42" s="163"/>
      <c r="IW42" s="163">
        <v>39780</v>
      </c>
      <c r="IX42" s="163"/>
      <c r="IY42" s="163"/>
      <c r="IZ42" s="163"/>
      <c r="JA42" s="163"/>
      <c r="JB42" s="163"/>
      <c r="JC42" s="163"/>
      <c r="JD42" s="163"/>
      <c r="JE42" s="163"/>
      <c r="JF42" s="163"/>
      <c r="JG42" s="163"/>
      <c r="JH42" s="163"/>
      <c r="JI42" s="163">
        <v>39780</v>
      </c>
      <c r="JJ42" s="163"/>
      <c r="JK42" s="163"/>
      <c r="JL42" s="163"/>
      <c r="JM42" s="163"/>
      <c r="JN42" s="163"/>
      <c r="JO42" s="163"/>
      <c r="JP42" s="163"/>
      <c r="JQ42" s="163"/>
      <c r="JR42" s="163"/>
      <c r="JS42" s="163"/>
      <c r="JT42" s="163"/>
      <c r="JU42" s="163">
        <v>39780</v>
      </c>
      <c r="JV42" s="163"/>
      <c r="JW42" s="163"/>
      <c r="JX42" s="163"/>
      <c r="JY42" s="163"/>
      <c r="JZ42" s="163"/>
      <c r="KA42" s="163"/>
      <c r="KB42" s="163"/>
      <c r="KC42" s="163"/>
      <c r="KD42" s="163"/>
      <c r="KE42" s="163"/>
      <c r="KF42" s="163"/>
      <c r="KG42" s="163">
        <v>39780</v>
      </c>
      <c r="KH42" s="163"/>
      <c r="KI42" s="163"/>
      <c r="KJ42" s="163"/>
      <c r="KK42" s="163"/>
      <c r="KL42" s="163"/>
      <c r="KM42" s="163"/>
      <c r="KN42" s="163"/>
      <c r="KO42" s="163"/>
      <c r="KP42" s="163"/>
      <c r="KQ42" s="163"/>
      <c r="KR42" s="163"/>
      <c r="KS42" s="163">
        <v>39780</v>
      </c>
      <c r="KT42" s="163"/>
      <c r="KU42" s="163"/>
      <c r="KV42" s="163"/>
      <c r="KW42" s="163"/>
      <c r="KX42" s="163"/>
      <c r="KY42" s="163"/>
      <c r="KZ42" s="163"/>
      <c r="LA42" s="163"/>
      <c r="LB42" s="163"/>
      <c r="LC42" s="163"/>
      <c r="LD42" s="163"/>
      <c r="LE42" s="163">
        <v>39780</v>
      </c>
      <c r="LF42" s="163"/>
      <c r="LG42" s="163"/>
      <c r="LH42" s="163"/>
      <c r="LI42" s="163"/>
      <c r="LJ42" s="163"/>
      <c r="LK42" s="163"/>
      <c r="LL42" s="163"/>
      <c r="LM42" s="163"/>
      <c r="LN42" s="163"/>
      <c r="LO42" s="163"/>
      <c r="LP42" s="163"/>
      <c r="LQ42" s="163">
        <v>30387.5</v>
      </c>
      <c r="LR42" s="163"/>
      <c r="LS42" s="163"/>
      <c r="LT42" s="163"/>
      <c r="LU42" s="163"/>
      <c r="LV42" s="163"/>
      <c r="LW42" s="163"/>
      <c r="LX42" s="163"/>
      <c r="LY42" s="163"/>
      <c r="LZ42" s="163"/>
      <c r="MA42" s="163"/>
      <c r="MB42" s="163"/>
      <c r="MC42" s="163"/>
      <c r="MD42" s="163"/>
      <c r="ME42" s="163"/>
      <c r="MF42" s="163"/>
      <c r="MG42" s="163"/>
      <c r="MH42" s="163"/>
      <c r="MI42" s="163"/>
      <c r="MJ42" s="163"/>
      <c r="MK42" s="163"/>
      <c r="ML42" s="163"/>
      <c r="MM42" s="163"/>
      <c r="MN42" s="163"/>
      <c r="MO42" s="163"/>
      <c r="MP42" s="163"/>
      <c r="MQ42" s="163"/>
      <c r="MR42" s="163"/>
      <c r="MS42" s="163"/>
      <c r="MT42" s="163"/>
      <c r="MU42" s="159"/>
      <c r="MV42" s="159"/>
      <c r="MW42" s="159"/>
      <c r="MX42" s="159"/>
      <c r="MY42" s="159"/>
      <c r="MZ42" s="159"/>
      <c r="NA42" s="159"/>
      <c r="NB42" s="159"/>
      <c r="NC42" s="159"/>
      <c r="ND42" s="159"/>
      <c r="NE42" s="159"/>
      <c r="NF42" s="159"/>
      <c r="NG42" s="159"/>
      <c r="NH42" s="159"/>
      <c r="NI42" s="159"/>
      <c r="NJ42" s="159"/>
      <c r="NK42" s="159"/>
      <c r="NL42" s="159"/>
      <c r="NM42" s="159"/>
      <c r="NN42" s="159"/>
      <c r="NO42" s="159"/>
      <c r="NP42" s="159"/>
      <c r="NQ42" s="159"/>
      <c r="NR42" s="159"/>
      <c r="NS42" s="159"/>
      <c r="NT42" s="159"/>
      <c r="NU42" s="159"/>
      <c r="NV42" s="159"/>
      <c r="NW42" s="159"/>
      <c r="NX42" s="159"/>
      <c r="NY42" s="159"/>
      <c r="NZ42" s="159"/>
      <c r="OA42" s="159"/>
      <c r="OB42" s="159"/>
      <c r="OC42" s="159"/>
      <c r="OD42" s="159"/>
      <c r="OE42" s="159"/>
      <c r="OF42" s="159"/>
      <c r="OG42" s="159"/>
      <c r="OH42" s="159"/>
      <c r="OI42" s="159"/>
      <c r="OJ42" s="159"/>
      <c r="OK42" s="159"/>
      <c r="OL42" s="159"/>
      <c r="OM42" s="159"/>
      <c r="ON42" s="159"/>
      <c r="OO42" s="159"/>
      <c r="OP42" s="159"/>
      <c r="OQ42" s="159"/>
      <c r="OR42" s="159"/>
      <c r="OS42" s="159"/>
      <c r="OT42" s="159"/>
      <c r="OU42" s="159"/>
      <c r="OV42" s="159"/>
      <c r="OW42" s="159"/>
      <c r="OX42" s="159"/>
      <c r="OY42" s="159"/>
      <c r="OZ42" s="159"/>
      <c r="PA42" s="159"/>
      <c r="PB42" s="159"/>
      <c r="PC42" s="159"/>
      <c r="PD42" s="159"/>
      <c r="PE42" s="159"/>
      <c r="PF42" s="159"/>
      <c r="PG42" s="159"/>
      <c r="PH42" s="159"/>
      <c r="PI42" s="159"/>
      <c r="PJ42" s="159"/>
      <c r="PK42" s="159"/>
      <c r="PL42" s="159"/>
      <c r="PM42" s="159"/>
      <c r="PN42" s="159"/>
      <c r="PO42" s="159"/>
      <c r="PP42" s="159"/>
      <c r="PQ42" s="159"/>
      <c r="PR42" s="159"/>
      <c r="PS42" s="159"/>
      <c r="PT42" s="159"/>
      <c r="PU42" s="159"/>
      <c r="PV42" s="159"/>
      <c r="PW42" s="159"/>
      <c r="PX42" s="159"/>
      <c r="PY42" s="159"/>
      <c r="PZ42" s="159"/>
      <c r="QA42" s="159"/>
      <c r="QB42" s="159"/>
      <c r="QC42" s="159"/>
      <c r="QD42" s="159"/>
      <c r="QE42" s="160"/>
    </row>
    <row r="43" spans="1:447" x14ac:dyDescent="0.3">
      <c r="A43" s="154" t="s">
        <v>150</v>
      </c>
      <c r="B43" s="154" t="s">
        <v>156</v>
      </c>
      <c r="C43" s="155" t="s">
        <v>157</v>
      </c>
      <c r="D43" s="154" t="s">
        <v>108</v>
      </c>
      <c r="E43" s="154" t="s">
        <v>109</v>
      </c>
      <c r="F43" s="156">
        <v>44715</v>
      </c>
      <c r="G43" s="156">
        <v>52326</v>
      </c>
      <c r="H43" s="154" t="s">
        <v>110</v>
      </c>
      <c r="I43" s="223" t="s">
        <v>54</v>
      </c>
      <c r="J43" s="161">
        <f t="shared" si="0"/>
        <v>2375047.5</v>
      </c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>
        <v>119035</v>
      </c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>
        <v>119700</v>
      </c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>
        <v>119700</v>
      </c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>
        <v>119700</v>
      </c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>
        <v>119700</v>
      </c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>
        <v>119700</v>
      </c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>
        <v>119700</v>
      </c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>
        <v>119700</v>
      </c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>
        <v>119700</v>
      </c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>
        <v>119700</v>
      </c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>
        <v>119700</v>
      </c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>
        <v>119700</v>
      </c>
      <c r="HY43" s="157"/>
      <c r="HZ43" s="157"/>
      <c r="IA43" s="157"/>
      <c r="IB43" s="157"/>
      <c r="IC43" s="157"/>
      <c r="ID43" s="158"/>
      <c r="IE43" s="163"/>
      <c r="IF43" s="163"/>
      <c r="IG43" s="163"/>
      <c r="IH43" s="163"/>
      <c r="II43" s="163"/>
      <c r="IJ43" s="163">
        <v>119700</v>
      </c>
      <c r="IK43" s="163"/>
      <c r="IL43" s="163"/>
      <c r="IM43" s="163"/>
      <c r="IN43" s="163"/>
      <c r="IO43" s="163"/>
      <c r="IP43" s="163"/>
      <c r="IQ43" s="163"/>
      <c r="IR43" s="163"/>
      <c r="IS43" s="163"/>
      <c r="IT43" s="163"/>
      <c r="IU43" s="163"/>
      <c r="IV43" s="163">
        <v>119700</v>
      </c>
      <c r="IW43" s="163"/>
      <c r="IX43" s="163"/>
      <c r="IY43" s="163"/>
      <c r="IZ43" s="163"/>
      <c r="JA43" s="163"/>
      <c r="JB43" s="163"/>
      <c r="JC43" s="163"/>
      <c r="JD43" s="163"/>
      <c r="JE43" s="163"/>
      <c r="JF43" s="163"/>
      <c r="JG43" s="163"/>
      <c r="JH43" s="163">
        <v>119700</v>
      </c>
      <c r="JI43" s="163"/>
      <c r="JJ43" s="163"/>
      <c r="JK43" s="163"/>
      <c r="JL43" s="163"/>
      <c r="JM43" s="163"/>
      <c r="JN43" s="163"/>
      <c r="JO43" s="163"/>
      <c r="JP43" s="163"/>
      <c r="JQ43" s="163"/>
      <c r="JR43" s="163"/>
      <c r="JS43" s="163"/>
      <c r="JT43" s="163">
        <v>119700</v>
      </c>
      <c r="JU43" s="163"/>
      <c r="JV43" s="163"/>
      <c r="JW43" s="163"/>
      <c r="JX43" s="163"/>
      <c r="JY43" s="163"/>
      <c r="JZ43" s="163"/>
      <c r="KA43" s="163"/>
      <c r="KB43" s="163"/>
      <c r="KC43" s="163"/>
      <c r="KD43" s="163"/>
      <c r="KE43" s="163"/>
      <c r="KF43" s="163">
        <v>119700</v>
      </c>
      <c r="KG43" s="163"/>
      <c r="KH43" s="163"/>
      <c r="KI43" s="163"/>
      <c r="KJ43" s="163"/>
      <c r="KK43" s="163"/>
      <c r="KL43" s="163"/>
      <c r="KM43" s="163"/>
      <c r="KN43" s="163"/>
      <c r="KO43" s="163"/>
      <c r="KP43" s="163"/>
      <c r="KQ43" s="163"/>
      <c r="KR43" s="163">
        <v>119700</v>
      </c>
      <c r="KS43" s="163"/>
      <c r="KT43" s="163"/>
      <c r="KU43" s="163"/>
      <c r="KV43" s="163"/>
      <c r="KW43" s="163"/>
      <c r="KX43" s="163"/>
      <c r="KY43" s="163"/>
      <c r="KZ43" s="163"/>
      <c r="LA43" s="163"/>
      <c r="LB43" s="163"/>
      <c r="LC43" s="163"/>
      <c r="LD43" s="163">
        <v>119700</v>
      </c>
      <c r="LE43" s="163"/>
      <c r="LF43" s="163"/>
      <c r="LG43" s="163"/>
      <c r="LH43" s="163"/>
      <c r="LI43" s="163"/>
      <c r="LJ43" s="163"/>
      <c r="LK43" s="163"/>
      <c r="LL43" s="163"/>
      <c r="LM43" s="163"/>
      <c r="LN43" s="163"/>
      <c r="LO43" s="163"/>
      <c r="LP43" s="163">
        <v>101412.5</v>
      </c>
      <c r="LQ43" s="163"/>
      <c r="LR43" s="163"/>
      <c r="LS43" s="163"/>
      <c r="LT43" s="163"/>
      <c r="LU43" s="163"/>
      <c r="LV43" s="163"/>
      <c r="LW43" s="163"/>
      <c r="LX43" s="163"/>
      <c r="LY43" s="163"/>
      <c r="LZ43" s="163"/>
      <c r="MA43" s="163"/>
      <c r="MB43" s="163"/>
      <c r="MC43" s="163"/>
      <c r="MD43" s="163"/>
      <c r="ME43" s="163"/>
      <c r="MF43" s="163"/>
      <c r="MG43" s="163"/>
      <c r="MH43" s="163"/>
      <c r="MI43" s="163"/>
      <c r="MJ43" s="163"/>
      <c r="MK43" s="163"/>
      <c r="ML43" s="163"/>
      <c r="MM43" s="163"/>
      <c r="MN43" s="163"/>
      <c r="MO43" s="163"/>
      <c r="MP43" s="163"/>
      <c r="MQ43" s="163"/>
      <c r="MR43" s="163"/>
      <c r="MS43" s="163"/>
      <c r="MT43" s="163"/>
      <c r="MU43" s="159"/>
      <c r="MV43" s="159"/>
      <c r="MW43" s="159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59"/>
      <c r="NY43" s="159"/>
      <c r="NZ43" s="159"/>
      <c r="OA43" s="159"/>
      <c r="OB43" s="159"/>
      <c r="OC43" s="159"/>
      <c r="OD43" s="159"/>
      <c r="OE43" s="159"/>
      <c r="OF43" s="159"/>
      <c r="OG43" s="159"/>
      <c r="OH43" s="159"/>
      <c r="OI43" s="159"/>
      <c r="OJ43" s="159"/>
      <c r="OK43" s="159"/>
      <c r="OL43" s="159"/>
      <c r="OM43" s="159"/>
      <c r="ON43" s="159"/>
      <c r="OO43" s="159"/>
      <c r="OP43" s="159"/>
      <c r="OQ43" s="159"/>
      <c r="OR43" s="159"/>
      <c r="OS43" s="159"/>
      <c r="OT43" s="159"/>
      <c r="OU43" s="159"/>
      <c r="OV43" s="159"/>
      <c r="OW43" s="159"/>
      <c r="OX43" s="159"/>
      <c r="OY43" s="159"/>
      <c r="OZ43" s="159"/>
      <c r="PA43" s="159"/>
      <c r="PB43" s="159"/>
      <c r="PC43" s="159"/>
      <c r="PD43" s="159"/>
      <c r="PE43" s="159"/>
      <c r="PF43" s="159"/>
      <c r="PG43" s="159"/>
      <c r="PH43" s="159"/>
      <c r="PI43" s="159"/>
      <c r="PJ43" s="159"/>
      <c r="PK43" s="159"/>
      <c r="PL43" s="159"/>
      <c r="PM43" s="159"/>
      <c r="PN43" s="159"/>
      <c r="PO43" s="159"/>
      <c r="PP43" s="159"/>
      <c r="PQ43" s="159"/>
      <c r="PR43" s="159"/>
      <c r="PS43" s="159"/>
      <c r="PT43" s="159"/>
      <c r="PU43" s="159"/>
      <c r="PV43" s="159"/>
      <c r="PW43" s="159"/>
      <c r="PX43" s="159"/>
      <c r="PY43" s="159"/>
      <c r="PZ43" s="159"/>
      <c r="QA43" s="159"/>
      <c r="QB43" s="159"/>
      <c r="QC43" s="159"/>
      <c r="QD43" s="159"/>
      <c r="QE43" s="160"/>
    </row>
    <row r="44" spans="1:447" x14ac:dyDescent="0.3"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  <c r="CC44" s="164"/>
      <c r="CD44" s="164"/>
      <c r="CE44" s="164"/>
      <c r="CF44" s="164"/>
      <c r="CG44" s="164"/>
      <c r="CH44" s="164"/>
      <c r="CI44" s="164"/>
      <c r="CJ44" s="164"/>
      <c r="CK44" s="164"/>
      <c r="CL44" s="164"/>
      <c r="CM44" s="164"/>
      <c r="CN44" s="164"/>
      <c r="CO44" s="164"/>
      <c r="CP44" s="164"/>
      <c r="CQ44" s="164">
        <f>SUM(CQ8:CQ43)</f>
        <v>1124947.9996</v>
      </c>
      <c r="CR44" s="164">
        <f t="shared" ref="CR44:FC44" si="1">SUM(CR8:CR43)</f>
        <v>246349.23</v>
      </c>
      <c r="CS44" s="164">
        <f t="shared" si="1"/>
        <v>37356.229999999996</v>
      </c>
      <c r="CT44" s="164">
        <f t="shared" si="1"/>
        <v>37580.629999999997</v>
      </c>
      <c r="CU44" s="164">
        <f t="shared" si="1"/>
        <v>364062.23</v>
      </c>
      <c r="CV44" s="164">
        <f t="shared" si="1"/>
        <v>809172.63</v>
      </c>
      <c r="CW44" s="164">
        <f t="shared" si="1"/>
        <v>589875.37540000002</v>
      </c>
      <c r="CX44" s="164">
        <f t="shared" si="1"/>
        <v>756029.17960000003</v>
      </c>
      <c r="CY44" s="164">
        <f t="shared" si="1"/>
        <v>38103.35</v>
      </c>
      <c r="CZ44" s="164">
        <f t="shared" si="1"/>
        <v>38103.35</v>
      </c>
      <c r="DA44" s="164">
        <f t="shared" si="1"/>
        <v>38103.35</v>
      </c>
      <c r="DB44" s="164">
        <f t="shared" si="1"/>
        <v>153183.35</v>
      </c>
      <c r="DC44" s="164">
        <f t="shared" si="1"/>
        <v>1361396.5390000001</v>
      </c>
      <c r="DD44" s="164">
        <f t="shared" si="1"/>
        <v>301029.17959999997</v>
      </c>
      <c r="DE44" s="164">
        <f t="shared" si="1"/>
        <v>38103.35</v>
      </c>
      <c r="DF44" s="164">
        <f t="shared" si="1"/>
        <v>38332.237999999998</v>
      </c>
      <c r="DG44" s="164">
        <f t="shared" si="1"/>
        <v>857719.73</v>
      </c>
      <c r="DH44" s="164">
        <f t="shared" si="1"/>
        <v>830088.36329999997</v>
      </c>
      <c r="DI44" s="164">
        <f t="shared" si="1"/>
        <v>576547.23939999996</v>
      </c>
      <c r="DJ44" s="164">
        <f t="shared" si="1"/>
        <v>776799.87349999999</v>
      </c>
      <c r="DK44" s="164">
        <f t="shared" si="1"/>
        <v>38865.42</v>
      </c>
      <c r="DL44" s="164">
        <f t="shared" si="1"/>
        <v>38865.42</v>
      </c>
      <c r="DM44" s="164">
        <f t="shared" si="1"/>
        <v>38865.42</v>
      </c>
      <c r="DN44" s="164">
        <f t="shared" si="1"/>
        <v>153945.41999999998</v>
      </c>
      <c r="DO44" s="164">
        <f t="shared" si="1"/>
        <v>1382936.1194</v>
      </c>
      <c r="DP44" s="164">
        <f t="shared" si="1"/>
        <v>308364.38999999996</v>
      </c>
      <c r="DQ44" s="164">
        <f t="shared" si="1"/>
        <v>38865.42</v>
      </c>
      <c r="DR44" s="164">
        <f t="shared" si="1"/>
        <v>39098.883999999998</v>
      </c>
      <c r="DS44" s="164">
        <f t="shared" si="1"/>
        <v>870460.32000000007</v>
      </c>
      <c r="DT44" s="164">
        <f t="shared" si="1"/>
        <v>842502.23329999996</v>
      </c>
      <c r="DU44" s="164">
        <f t="shared" si="1"/>
        <v>580670.98939999996</v>
      </c>
      <c r="DV44" s="164">
        <f t="shared" si="1"/>
        <v>784879.16959999991</v>
      </c>
      <c r="DW44" s="164">
        <f t="shared" si="1"/>
        <v>39642.729999999996</v>
      </c>
      <c r="DX44" s="164">
        <f t="shared" si="1"/>
        <v>39642.729999999996</v>
      </c>
      <c r="DY44" s="164">
        <f t="shared" si="1"/>
        <v>39642.729999999996</v>
      </c>
      <c r="DZ44" s="164">
        <f t="shared" si="1"/>
        <v>154722.73000000001</v>
      </c>
      <c r="EA44" s="164">
        <f t="shared" si="1"/>
        <v>1404893.9993999999</v>
      </c>
      <c r="EB44" s="164">
        <f t="shared" si="1"/>
        <v>315879.16959999996</v>
      </c>
      <c r="EC44" s="164">
        <f t="shared" si="1"/>
        <v>39642.729999999996</v>
      </c>
      <c r="ED44" s="164">
        <f t="shared" si="1"/>
        <v>39880.865300000005</v>
      </c>
      <c r="EE44" s="164">
        <f t="shared" si="1"/>
        <v>883514.07</v>
      </c>
      <c r="EF44" s="164">
        <f t="shared" si="1"/>
        <v>855225.62340000004</v>
      </c>
      <c r="EG44" s="164">
        <f t="shared" si="1"/>
        <v>584877.21939999994</v>
      </c>
      <c r="EH44" s="164">
        <f t="shared" si="1"/>
        <v>792577.94979999994</v>
      </c>
      <c r="EI44" s="164">
        <f t="shared" si="1"/>
        <v>40435.589999999997</v>
      </c>
      <c r="EJ44" s="164">
        <f t="shared" si="1"/>
        <v>40435.589999999997</v>
      </c>
      <c r="EK44" s="164">
        <f t="shared" si="1"/>
        <v>40435.589999999997</v>
      </c>
      <c r="EL44" s="164">
        <f t="shared" si="1"/>
        <v>155515.59</v>
      </c>
      <c r="EM44" s="164">
        <f t="shared" si="1"/>
        <v>1427279.4999999998</v>
      </c>
      <c r="EN44" s="164">
        <f t="shared" si="1"/>
        <v>323577.9498</v>
      </c>
      <c r="EO44" s="164">
        <f t="shared" si="1"/>
        <v>40435.589999999997</v>
      </c>
      <c r="EP44" s="164">
        <f t="shared" si="1"/>
        <v>40678.484700000001</v>
      </c>
      <c r="EQ44" s="164">
        <f t="shared" si="1"/>
        <v>896893.43</v>
      </c>
      <c r="ER44" s="164">
        <f t="shared" si="1"/>
        <v>868258.84330000007</v>
      </c>
      <c r="ES44" s="164">
        <f t="shared" si="1"/>
        <v>589167.54999999993</v>
      </c>
      <c r="ET44" s="164">
        <f t="shared" si="1"/>
        <v>800465.20960000006</v>
      </c>
      <c r="EU44" s="164">
        <f t="shared" si="1"/>
        <v>41244.300000000003</v>
      </c>
      <c r="EV44" s="164">
        <f t="shared" si="1"/>
        <v>41244.300000000003</v>
      </c>
      <c r="EW44" s="164">
        <f t="shared" si="1"/>
        <v>41244.300000000003</v>
      </c>
      <c r="EX44" s="164">
        <f t="shared" si="1"/>
        <v>156324.29999999999</v>
      </c>
      <c r="EY44" s="164">
        <f t="shared" si="1"/>
        <v>1450100.0794000002</v>
      </c>
      <c r="EZ44" s="164">
        <f t="shared" si="1"/>
        <v>331465.2096</v>
      </c>
      <c r="FA44" s="164">
        <f t="shared" si="1"/>
        <v>41244.300000000003</v>
      </c>
      <c r="FB44" s="164">
        <f t="shared" si="1"/>
        <v>41492.056700000001</v>
      </c>
      <c r="FC44" s="164">
        <f t="shared" si="1"/>
        <v>910598.72</v>
      </c>
      <c r="FD44" s="164">
        <f t="shared" ref="FD44:HO44" si="2">SUM(FD8:FD43)</f>
        <v>881613.73670000001</v>
      </c>
      <c r="FE44" s="164">
        <f t="shared" si="2"/>
        <v>567125.30920000002</v>
      </c>
      <c r="FF44" s="164">
        <f t="shared" si="2"/>
        <v>808545.62959999999</v>
      </c>
      <c r="FG44" s="164">
        <f t="shared" si="2"/>
        <v>42069.19</v>
      </c>
      <c r="FH44" s="164">
        <f t="shared" si="2"/>
        <v>42069.19</v>
      </c>
      <c r="FI44" s="164">
        <f t="shared" si="2"/>
        <v>42069.19</v>
      </c>
      <c r="FJ44" s="164">
        <f t="shared" si="2"/>
        <v>157149.19</v>
      </c>
      <c r="FK44" s="164">
        <f t="shared" si="2"/>
        <v>1485752.4991999997</v>
      </c>
      <c r="FL44" s="164">
        <f t="shared" si="2"/>
        <v>339545.62959999993</v>
      </c>
      <c r="FM44" s="164">
        <f t="shared" si="2"/>
        <v>42069.19</v>
      </c>
      <c r="FN44" s="164">
        <f t="shared" si="2"/>
        <v>42321.903999999995</v>
      </c>
      <c r="FO44" s="164">
        <f t="shared" si="2"/>
        <v>924642.42</v>
      </c>
      <c r="FP44" s="164">
        <f t="shared" si="2"/>
        <v>895312.16330000001</v>
      </c>
      <c r="FQ44" s="164">
        <f t="shared" si="2"/>
        <v>693083.92879999988</v>
      </c>
      <c r="FR44" s="164">
        <f t="shared" si="2"/>
        <v>830259.41339999996</v>
      </c>
      <c r="FS44" s="164">
        <f t="shared" si="2"/>
        <v>42910.58</v>
      </c>
      <c r="FT44" s="164">
        <f t="shared" si="2"/>
        <v>42910.58</v>
      </c>
      <c r="FU44" s="164">
        <f t="shared" si="2"/>
        <v>42910.58</v>
      </c>
      <c r="FV44" s="164">
        <f t="shared" si="2"/>
        <v>157990.58000000002</v>
      </c>
      <c r="FW44" s="164">
        <f t="shared" si="2"/>
        <v>1630964.9686</v>
      </c>
      <c r="FX44" s="164">
        <f t="shared" si="2"/>
        <v>347823.92960000003</v>
      </c>
      <c r="FY44" s="164">
        <f t="shared" si="2"/>
        <v>42910.58</v>
      </c>
      <c r="FZ44" s="164">
        <f t="shared" si="2"/>
        <v>43168.346599999997</v>
      </c>
      <c r="GA44" s="164">
        <f t="shared" si="2"/>
        <v>939037</v>
      </c>
      <c r="GB44" s="164">
        <f t="shared" si="2"/>
        <v>909330.20329999994</v>
      </c>
      <c r="GC44" s="164">
        <f t="shared" si="2"/>
        <v>619915.22899999993</v>
      </c>
      <c r="GD44" s="164">
        <f t="shared" si="2"/>
        <v>839304.96980000008</v>
      </c>
      <c r="GE44" s="164">
        <f t="shared" si="2"/>
        <v>43768.79</v>
      </c>
      <c r="GF44" s="164">
        <f t="shared" si="2"/>
        <v>43768.79</v>
      </c>
      <c r="GG44" s="164">
        <f t="shared" si="2"/>
        <v>43768.79</v>
      </c>
      <c r="GH44" s="164">
        <f t="shared" si="2"/>
        <v>158848.79</v>
      </c>
      <c r="GI44" s="164">
        <f t="shared" si="2"/>
        <v>1577421.9485999998</v>
      </c>
      <c r="GJ44" s="164">
        <f t="shared" si="2"/>
        <v>356304.96980000002</v>
      </c>
      <c r="GK44" s="164">
        <f t="shared" si="2"/>
        <v>43768.79</v>
      </c>
      <c r="GL44" s="164">
        <f t="shared" si="2"/>
        <v>44031.712</v>
      </c>
      <c r="GM44" s="164">
        <f t="shared" si="2"/>
        <v>953788.87000000011</v>
      </c>
      <c r="GN44" s="164">
        <f t="shared" si="2"/>
        <v>923698.2034</v>
      </c>
      <c r="GO44" s="164">
        <f t="shared" si="2"/>
        <v>630577.15800000005</v>
      </c>
      <c r="GP44" s="164">
        <f t="shared" si="2"/>
        <v>847993.7598</v>
      </c>
      <c r="GQ44" s="164">
        <f t="shared" si="2"/>
        <v>44644.17</v>
      </c>
      <c r="GR44" s="164">
        <f t="shared" si="2"/>
        <v>44644.17</v>
      </c>
      <c r="GS44" s="164">
        <f t="shared" si="2"/>
        <v>44644.17</v>
      </c>
      <c r="GT44" s="164">
        <f t="shared" si="2"/>
        <v>159724.16999999998</v>
      </c>
      <c r="GU44" s="164">
        <f t="shared" si="2"/>
        <v>1608089.4482</v>
      </c>
      <c r="GV44" s="164">
        <f t="shared" si="2"/>
        <v>364993.7598</v>
      </c>
      <c r="GW44" s="164">
        <f t="shared" si="2"/>
        <v>44644.17</v>
      </c>
      <c r="GX44" s="164">
        <f t="shared" si="2"/>
        <v>44912.35</v>
      </c>
      <c r="GY44" s="164">
        <f t="shared" si="2"/>
        <v>968898.38</v>
      </c>
      <c r="GZ44" s="164">
        <f t="shared" si="2"/>
        <v>938423.79999999993</v>
      </c>
      <c r="HA44" s="164">
        <f t="shared" si="2"/>
        <v>641452.30860000011</v>
      </c>
      <c r="HB44" s="164">
        <f t="shared" si="2"/>
        <v>856895.38979999989</v>
      </c>
      <c r="HC44" s="164">
        <f t="shared" si="2"/>
        <v>45537.06</v>
      </c>
      <c r="HD44" s="164">
        <f t="shared" si="2"/>
        <v>45537.06</v>
      </c>
      <c r="HE44" s="164">
        <f t="shared" si="2"/>
        <v>45537.06</v>
      </c>
      <c r="HF44" s="164">
        <f t="shared" si="2"/>
        <v>160617.06</v>
      </c>
      <c r="HG44" s="164">
        <f t="shared" si="2"/>
        <v>1639357.2888000002</v>
      </c>
      <c r="HH44" s="164">
        <f t="shared" si="2"/>
        <v>373895.3898</v>
      </c>
      <c r="HI44" s="164">
        <f t="shared" si="2"/>
        <v>45537.06</v>
      </c>
      <c r="HJ44" s="164">
        <f t="shared" si="2"/>
        <v>45810.600699999995</v>
      </c>
      <c r="HK44" s="164">
        <f t="shared" si="2"/>
        <v>984384.1</v>
      </c>
      <c r="HL44" s="164">
        <f t="shared" si="2"/>
        <v>953518.87330000009</v>
      </c>
      <c r="HM44" s="164">
        <f t="shared" si="2"/>
        <v>652544.96880000003</v>
      </c>
      <c r="HN44" s="164">
        <f t="shared" si="2"/>
        <v>866015.07960000006</v>
      </c>
      <c r="HO44" s="164">
        <f t="shared" si="2"/>
        <v>46447.8</v>
      </c>
      <c r="HP44" s="164">
        <f t="shared" ref="HP44:KA44" si="3">SUM(HP8:HP43)</f>
        <v>46447.8</v>
      </c>
      <c r="HQ44" s="164">
        <f t="shared" si="3"/>
        <v>46447.8</v>
      </c>
      <c r="HR44" s="164">
        <f t="shared" si="3"/>
        <v>161527.79999999999</v>
      </c>
      <c r="HS44" s="164">
        <f t="shared" si="3"/>
        <v>1671236.9787999999</v>
      </c>
      <c r="HT44" s="164">
        <f t="shared" si="3"/>
        <v>383015.0796</v>
      </c>
      <c r="HU44" s="164">
        <f t="shared" si="3"/>
        <v>46447.8</v>
      </c>
      <c r="HV44" s="164">
        <f t="shared" si="3"/>
        <v>46726.811300000001</v>
      </c>
      <c r="HW44" s="164">
        <f t="shared" si="3"/>
        <v>1000258.54</v>
      </c>
      <c r="HX44" s="164">
        <f t="shared" si="3"/>
        <v>968977.99670000002</v>
      </c>
      <c r="HY44" s="164">
        <f t="shared" si="3"/>
        <v>663859.44899999991</v>
      </c>
      <c r="HZ44" s="164">
        <f t="shared" si="3"/>
        <v>888793.70259999996</v>
      </c>
      <c r="IA44" s="164">
        <f t="shared" si="3"/>
        <v>47376.75</v>
      </c>
      <c r="IB44" s="164">
        <f t="shared" si="3"/>
        <v>47376.75</v>
      </c>
      <c r="IC44" s="164">
        <f t="shared" si="3"/>
        <v>47376.75</v>
      </c>
      <c r="ID44" s="164">
        <f t="shared" si="3"/>
        <v>162456.75</v>
      </c>
      <c r="IE44" s="164">
        <f t="shared" si="3"/>
        <v>1517046.8589999999</v>
      </c>
      <c r="IF44" s="164">
        <f t="shared" si="3"/>
        <v>579360.55960000004</v>
      </c>
      <c r="IG44" s="164">
        <f t="shared" si="3"/>
        <v>47376.75</v>
      </c>
      <c r="IH44" s="164">
        <f t="shared" si="3"/>
        <v>47661.342000000004</v>
      </c>
      <c r="II44" s="164">
        <f t="shared" si="3"/>
        <v>1016515.9700000001</v>
      </c>
      <c r="IJ44" s="164">
        <f t="shared" si="3"/>
        <v>984824.61330000008</v>
      </c>
      <c r="IK44" s="164">
        <f t="shared" si="3"/>
        <v>675400.22919999994</v>
      </c>
      <c r="IL44" s="164">
        <f t="shared" si="3"/>
        <v>898930.27980000002</v>
      </c>
      <c r="IM44" s="164">
        <f t="shared" si="3"/>
        <v>48324.28</v>
      </c>
      <c r="IN44" s="164">
        <f t="shared" si="3"/>
        <v>48324.28</v>
      </c>
      <c r="IO44" s="164">
        <f t="shared" si="3"/>
        <v>48324.28</v>
      </c>
      <c r="IP44" s="164">
        <f t="shared" si="3"/>
        <v>163404.28</v>
      </c>
      <c r="IQ44" s="164">
        <f t="shared" si="3"/>
        <v>1547073.4890000001</v>
      </c>
      <c r="IR44" s="164">
        <f t="shared" si="3"/>
        <v>591737.6497999999</v>
      </c>
      <c r="IS44" s="164">
        <f t="shared" si="3"/>
        <v>48324.28</v>
      </c>
      <c r="IT44" s="164">
        <f t="shared" si="3"/>
        <v>48614.562699999995</v>
      </c>
      <c r="IU44" s="164">
        <f t="shared" si="3"/>
        <v>1033181.08</v>
      </c>
      <c r="IV44" s="164">
        <f t="shared" si="3"/>
        <v>1002587.2233000001</v>
      </c>
      <c r="IW44" s="164">
        <f t="shared" si="3"/>
        <v>687171.8284</v>
      </c>
      <c r="IX44" s="164">
        <f t="shared" si="3"/>
        <v>908736.90960000001</v>
      </c>
      <c r="IY44" s="164">
        <f t="shared" si="3"/>
        <v>49290.76</v>
      </c>
      <c r="IZ44" s="164">
        <f t="shared" si="3"/>
        <v>49290.76</v>
      </c>
      <c r="JA44" s="164">
        <f t="shared" si="3"/>
        <v>49290.76</v>
      </c>
      <c r="JB44" s="164">
        <f t="shared" si="3"/>
        <v>164370.75999999998</v>
      </c>
      <c r="JC44" s="164">
        <f t="shared" si="3"/>
        <v>1578014.5283999997</v>
      </c>
      <c r="JD44" s="164">
        <f t="shared" si="3"/>
        <v>604391.38959999999</v>
      </c>
      <c r="JE44" s="164">
        <f t="shared" si="3"/>
        <v>49290.76</v>
      </c>
      <c r="JF44" s="164">
        <f t="shared" si="3"/>
        <v>49586.850700000003</v>
      </c>
      <c r="JG44" s="164">
        <f t="shared" si="3"/>
        <v>1051864.74</v>
      </c>
      <c r="JH44" s="164">
        <f t="shared" si="3"/>
        <v>1020836.0867000001</v>
      </c>
      <c r="JI44" s="164">
        <f t="shared" si="3"/>
        <v>699178.86800000002</v>
      </c>
      <c r="JJ44" s="164">
        <f t="shared" si="3"/>
        <v>918783.88000000012</v>
      </c>
      <c r="JK44" s="164">
        <f t="shared" si="3"/>
        <v>50276.57</v>
      </c>
      <c r="JL44" s="164">
        <f t="shared" si="3"/>
        <v>50276.57</v>
      </c>
      <c r="JM44" s="164">
        <f t="shared" si="3"/>
        <v>50276.57</v>
      </c>
      <c r="JN44" s="164">
        <f t="shared" si="3"/>
        <v>165356.57</v>
      </c>
      <c r="JO44" s="164">
        <f t="shared" si="3"/>
        <v>1609574.5280000002</v>
      </c>
      <c r="JP44" s="164">
        <f t="shared" si="3"/>
        <v>617328.17000000004</v>
      </c>
      <c r="JQ44" s="164">
        <f t="shared" si="3"/>
        <v>50276.57</v>
      </c>
      <c r="JR44" s="164">
        <f t="shared" si="3"/>
        <v>50578.585999999996</v>
      </c>
      <c r="JS44" s="164">
        <f t="shared" si="3"/>
        <v>1046580.14</v>
      </c>
      <c r="JT44" s="164">
        <f t="shared" si="3"/>
        <v>1039571.62</v>
      </c>
      <c r="JU44" s="164">
        <f t="shared" si="3"/>
        <v>711426.05900000001</v>
      </c>
      <c r="JV44" s="164">
        <f t="shared" si="3"/>
        <v>929077.09959999996</v>
      </c>
      <c r="JW44" s="164">
        <f t="shared" si="3"/>
        <v>51282.11</v>
      </c>
      <c r="JX44" s="164">
        <f t="shared" si="3"/>
        <v>51282.11</v>
      </c>
      <c r="JY44" s="164">
        <f t="shared" si="3"/>
        <v>51282.11</v>
      </c>
      <c r="JZ44" s="164">
        <f t="shared" si="3"/>
        <v>166362.10999999999</v>
      </c>
      <c r="KA44" s="164">
        <f t="shared" si="3"/>
        <v>1641766.3092000003</v>
      </c>
      <c r="KB44" s="164">
        <f t="shared" ref="KB44:MM44" si="4">SUM(KB8:KB43)</f>
        <v>630554.55959999992</v>
      </c>
      <c r="KC44" s="164">
        <f t="shared" si="4"/>
        <v>51282.11</v>
      </c>
      <c r="KD44" s="164">
        <f t="shared" si="4"/>
        <v>51590.161300000007</v>
      </c>
      <c r="KE44" s="164">
        <f t="shared" si="4"/>
        <v>764367.67999999993</v>
      </c>
      <c r="KF44" s="164">
        <f t="shared" si="4"/>
        <v>1058823.0167</v>
      </c>
      <c r="KG44" s="164">
        <f t="shared" si="4"/>
        <v>723918.18859999999</v>
      </c>
      <c r="KH44" s="164">
        <f t="shared" si="4"/>
        <v>953058.10320000001</v>
      </c>
      <c r="KI44" s="164">
        <f t="shared" si="4"/>
        <v>52307.75</v>
      </c>
      <c r="KJ44" s="164">
        <f t="shared" si="4"/>
        <v>52307.75</v>
      </c>
      <c r="KK44" s="164">
        <f t="shared" si="4"/>
        <v>52307.75</v>
      </c>
      <c r="KL44" s="164">
        <f t="shared" si="4"/>
        <v>58185.491999999998</v>
      </c>
      <c r="KM44" s="164">
        <f t="shared" si="4"/>
        <v>1674601.7283999999</v>
      </c>
      <c r="KN44" s="164">
        <f t="shared" si="4"/>
        <v>644077.24980000011</v>
      </c>
      <c r="KO44" s="164">
        <f t="shared" si="4"/>
        <v>52307.75</v>
      </c>
      <c r="KP44" s="164">
        <f t="shared" si="4"/>
        <v>52621.961300000003</v>
      </c>
      <c r="KQ44" s="164">
        <f t="shared" si="4"/>
        <v>784618.15000000014</v>
      </c>
      <c r="KR44" s="164">
        <f t="shared" si="4"/>
        <v>1078590.6833000001</v>
      </c>
      <c r="KS44" s="164">
        <f t="shared" si="4"/>
        <v>736660.14879999997</v>
      </c>
      <c r="KT44" s="164">
        <f t="shared" si="4"/>
        <v>964426.64</v>
      </c>
      <c r="KU44" s="164">
        <f t="shared" si="4"/>
        <v>53353.9</v>
      </c>
      <c r="KV44" s="164">
        <f t="shared" si="4"/>
        <v>53353.9</v>
      </c>
      <c r="KW44" s="164">
        <f t="shared" si="4"/>
        <v>53353.9</v>
      </c>
      <c r="KX44" s="164">
        <f t="shared" si="4"/>
        <v>53353.9</v>
      </c>
      <c r="KY44" s="164">
        <f t="shared" si="4"/>
        <v>1708093.9390000002</v>
      </c>
      <c r="KZ44" s="164">
        <f t="shared" si="4"/>
        <v>657903.07999999996</v>
      </c>
      <c r="LA44" s="164">
        <f t="shared" si="4"/>
        <v>53353.9</v>
      </c>
      <c r="LB44" s="164">
        <f t="shared" si="4"/>
        <v>53674.396000000001</v>
      </c>
      <c r="LC44" s="164">
        <f t="shared" si="4"/>
        <v>805411.94</v>
      </c>
      <c r="LD44" s="164">
        <f t="shared" si="4"/>
        <v>1098898.1000000001</v>
      </c>
      <c r="LE44" s="164">
        <f t="shared" si="4"/>
        <v>749656.9384000001</v>
      </c>
      <c r="LF44" s="164">
        <f t="shared" si="4"/>
        <v>975495.53</v>
      </c>
      <c r="LG44" s="164">
        <f t="shared" si="4"/>
        <v>54420.97</v>
      </c>
      <c r="LH44" s="164">
        <f t="shared" si="4"/>
        <v>54420.97</v>
      </c>
      <c r="LI44" s="164">
        <f t="shared" si="4"/>
        <v>54420.97</v>
      </c>
      <c r="LJ44" s="164">
        <f t="shared" si="4"/>
        <v>54420.97</v>
      </c>
      <c r="LK44" s="164">
        <f t="shared" si="4"/>
        <v>1742255.2284000001</v>
      </c>
      <c r="LL44" s="164">
        <f t="shared" si="4"/>
        <v>672039.12</v>
      </c>
      <c r="LM44" s="164">
        <f t="shared" si="4"/>
        <v>54420.97</v>
      </c>
      <c r="LN44" s="164">
        <f t="shared" si="4"/>
        <v>54747.875400000004</v>
      </c>
      <c r="LO44" s="164">
        <f t="shared" si="4"/>
        <v>826773.77</v>
      </c>
      <c r="LP44" s="164">
        <f t="shared" si="4"/>
        <v>1072176.4432999999</v>
      </c>
      <c r="LQ44" s="164">
        <f t="shared" si="4"/>
        <v>742414.51150000002</v>
      </c>
      <c r="LR44" s="164">
        <f t="shared" si="4"/>
        <v>986835.80980000005</v>
      </c>
      <c r="LS44" s="164">
        <f t="shared" si="4"/>
        <v>55509.39</v>
      </c>
      <c r="LT44" s="164">
        <f t="shared" si="4"/>
        <v>55509.39</v>
      </c>
      <c r="LU44" s="164">
        <f t="shared" si="4"/>
        <v>55509.39</v>
      </c>
      <c r="LV44" s="164">
        <f t="shared" si="4"/>
        <v>55509.39</v>
      </c>
      <c r="LW44" s="164">
        <f t="shared" si="4"/>
        <v>1584751.3744999999</v>
      </c>
      <c r="LX44" s="164">
        <f t="shared" si="4"/>
        <v>686492.54980000004</v>
      </c>
      <c r="LY44" s="164">
        <f t="shared" si="4"/>
        <v>55509.39</v>
      </c>
      <c r="LZ44" s="164">
        <f t="shared" si="4"/>
        <v>55842.836600000002</v>
      </c>
      <c r="MA44" s="164">
        <f t="shared" si="4"/>
        <v>848710.18</v>
      </c>
      <c r="MB44" s="164">
        <f t="shared" si="4"/>
        <v>829774.2067000001</v>
      </c>
      <c r="MC44" s="164">
        <f t="shared" si="4"/>
        <v>300375.87940000003</v>
      </c>
      <c r="MD44" s="164">
        <f t="shared" si="4"/>
        <v>998454.15980000002</v>
      </c>
      <c r="ME44" s="164">
        <f t="shared" si="4"/>
        <v>56619.58</v>
      </c>
      <c r="MF44" s="164">
        <f t="shared" si="4"/>
        <v>56619.58</v>
      </c>
      <c r="MG44" s="164">
        <f t="shared" si="4"/>
        <v>56619.58</v>
      </c>
      <c r="MH44" s="164">
        <f t="shared" si="4"/>
        <v>56619.58</v>
      </c>
      <c r="MI44" s="164">
        <f t="shared" si="4"/>
        <v>1423402.5295999998</v>
      </c>
      <c r="MJ44" s="164">
        <f t="shared" si="4"/>
        <v>701270.7598</v>
      </c>
      <c r="MK44" s="164">
        <f t="shared" si="4"/>
        <v>56619.58</v>
      </c>
      <c r="ML44" s="164">
        <f t="shared" si="4"/>
        <v>56959.6927</v>
      </c>
      <c r="MM44" s="164">
        <f t="shared" si="4"/>
        <v>871245.86</v>
      </c>
      <c r="MN44" s="164">
        <f t="shared" ref="MN44:OY44" si="5">SUM(MN8:MN43)</f>
        <v>851772.58669999999</v>
      </c>
      <c r="MO44" s="164">
        <f t="shared" si="5"/>
        <v>306383.3996</v>
      </c>
      <c r="MP44" s="164">
        <f t="shared" si="5"/>
        <v>519962.24829999998</v>
      </c>
      <c r="MQ44" s="164">
        <f t="shared" si="5"/>
        <v>57751.97</v>
      </c>
      <c r="MR44" s="164">
        <f t="shared" si="5"/>
        <v>57751.97</v>
      </c>
      <c r="MS44" s="164">
        <f t="shared" si="5"/>
        <v>57751.97</v>
      </c>
      <c r="MT44" s="164">
        <f t="shared" si="5"/>
        <v>57751.97</v>
      </c>
      <c r="MU44" s="164">
        <f t="shared" si="5"/>
        <v>1451870.9296000001</v>
      </c>
      <c r="MV44" s="164">
        <f t="shared" si="5"/>
        <v>716381.23959999997</v>
      </c>
      <c r="MW44" s="164">
        <f t="shared" si="5"/>
        <v>57751.97</v>
      </c>
      <c r="MX44" s="164">
        <f t="shared" si="5"/>
        <v>58098.887999999999</v>
      </c>
      <c r="MY44" s="164">
        <f t="shared" si="5"/>
        <v>894387.36</v>
      </c>
      <c r="MZ44" s="164">
        <f t="shared" si="5"/>
        <v>874375.86330000008</v>
      </c>
      <c r="NA44" s="164">
        <f t="shared" si="5"/>
        <v>312511.05960000004</v>
      </c>
      <c r="NB44" s="164">
        <f t="shared" si="5"/>
        <v>511552.58999999997</v>
      </c>
      <c r="NC44" s="164">
        <f t="shared" si="5"/>
        <v>58907.01</v>
      </c>
      <c r="ND44" s="164">
        <f t="shared" si="5"/>
        <v>58907.01</v>
      </c>
      <c r="NE44" s="164">
        <f t="shared" si="5"/>
        <v>58907.01</v>
      </c>
      <c r="NF44" s="164">
        <f t="shared" si="5"/>
        <v>58907.01</v>
      </c>
      <c r="NG44" s="164">
        <f t="shared" si="5"/>
        <v>1480908.82</v>
      </c>
      <c r="NH44" s="164">
        <f t="shared" si="5"/>
        <v>731831.78</v>
      </c>
      <c r="NI44" s="164">
        <f t="shared" si="5"/>
        <v>58907.01</v>
      </c>
      <c r="NJ44" s="164">
        <f t="shared" si="5"/>
        <v>59260.865300000005</v>
      </c>
      <c r="NK44" s="164">
        <f t="shared" si="5"/>
        <v>918165.48999999987</v>
      </c>
      <c r="NL44" s="164">
        <f t="shared" si="5"/>
        <v>897584.47</v>
      </c>
      <c r="NM44" s="164">
        <f t="shared" si="5"/>
        <v>318761.28999999998</v>
      </c>
      <c r="NN44" s="164">
        <f t="shared" si="5"/>
        <v>524046.86980000004</v>
      </c>
      <c r="NO44" s="164">
        <f t="shared" si="5"/>
        <v>60085.15</v>
      </c>
      <c r="NP44" s="164">
        <f t="shared" si="5"/>
        <v>60085.15</v>
      </c>
      <c r="NQ44" s="164">
        <f t="shared" si="5"/>
        <v>60085.15</v>
      </c>
      <c r="NR44" s="164">
        <f t="shared" si="5"/>
        <v>60085.15</v>
      </c>
      <c r="NS44" s="164">
        <f t="shared" si="5"/>
        <v>1510526.3098000002</v>
      </c>
      <c r="NT44" s="164">
        <f t="shared" si="5"/>
        <v>747630.24999999988</v>
      </c>
      <c r="NU44" s="164">
        <f t="shared" si="5"/>
        <v>60085.15</v>
      </c>
      <c r="NV44" s="164">
        <f t="shared" si="5"/>
        <v>60446.082000000002</v>
      </c>
      <c r="NW44" s="164">
        <f t="shared" si="5"/>
        <v>942580.72</v>
      </c>
      <c r="NX44" s="164">
        <f t="shared" si="5"/>
        <v>921427.71669999999</v>
      </c>
      <c r="NY44" s="164">
        <f t="shared" si="5"/>
        <v>325136.5098</v>
      </c>
      <c r="NZ44" s="164">
        <f t="shared" si="5"/>
        <v>83736.6106</v>
      </c>
      <c r="OA44" s="164">
        <f t="shared" si="5"/>
        <v>61286.85</v>
      </c>
      <c r="OB44" s="164">
        <f t="shared" si="5"/>
        <v>61286.85</v>
      </c>
      <c r="OC44" s="164">
        <f t="shared" si="5"/>
        <v>61286.85</v>
      </c>
      <c r="OD44" s="164">
        <f t="shared" si="5"/>
        <v>61286.85</v>
      </c>
      <c r="OE44" s="164">
        <f t="shared" si="5"/>
        <v>1008618.0795999999</v>
      </c>
      <c r="OF44" s="164">
        <f t="shared" si="5"/>
        <v>288223.99</v>
      </c>
      <c r="OG44" s="164">
        <f t="shared" si="5"/>
        <v>61286.85</v>
      </c>
      <c r="OH44" s="164">
        <f t="shared" si="5"/>
        <v>61655.005399999995</v>
      </c>
      <c r="OI44" s="164">
        <f t="shared" si="5"/>
        <v>967663.91</v>
      </c>
      <c r="OJ44" s="164">
        <f t="shared" si="5"/>
        <v>945911.81660000002</v>
      </c>
      <c r="OK44" s="164">
        <f t="shared" si="5"/>
        <v>331639.23960000003</v>
      </c>
      <c r="OL44" s="164">
        <f t="shared" si="5"/>
        <v>62512.59</v>
      </c>
      <c r="OM44" s="164">
        <f t="shared" si="5"/>
        <v>62512.59</v>
      </c>
      <c r="ON44" s="164">
        <f t="shared" si="5"/>
        <v>62512.59</v>
      </c>
      <c r="OO44" s="164">
        <f t="shared" si="5"/>
        <v>62512.59</v>
      </c>
      <c r="OP44" s="164">
        <f t="shared" si="5"/>
        <v>62512.59</v>
      </c>
      <c r="OQ44" s="164">
        <f t="shared" si="5"/>
        <v>337021.77959999995</v>
      </c>
      <c r="OR44" s="164">
        <f t="shared" si="5"/>
        <v>292853.79000000004</v>
      </c>
      <c r="OS44" s="164">
        <f t="shared" si="5"/>
        <v>62512.59</v>
      </c>
      <c r="OT44" s="164">
        <f t="shared" si="5"/>
        <v>62888.107999999993</v>
      </c>
      <c r="OU44" s="164">
        <f t="shared" si="5"/>
        <v>993421.59000000008</v>
      </c>
      <c r="OV44" s="164">
        <f t="shared" si="5"/>
        <v>971066.10340000002</v>
      </c>
      <c r="OW44" s="164">
        <f t="shared" si="5"/>
        <v>338272.03959999996</v>
      </c>
      <c r="OX44" s="164">
        <f t="shared" si="5"/>
        <v>63762.85</v>
      </c>
      <c r="OY44" s="164">
        <f t="shared" si="5"/>
        <v>63762.85</v>
      </c>
      <c r="OZ44" s="164">
        <f t="shared" ref="OZ44:QE44" si="6">SUM(OZ8:OZ43)</f>
        <v>63762.85</v>
      </c>
      <c r="PA44" s="164">
        <f t="shared" si="6"/>
        <v>63762.85</v>
      </c>
      <c r="PB44" s="164">
        <f t="shared" si="6"/>
        <v>63762.85</v>
      </c>
      <c r="PC44" s="164">
        <f t="shared" si="6"/>
        <v>63762.85</v>
      </c>
      <c r="PD44" s="164">
        <f t="shared" si="6"/>
        <v>297559.18</v>
      </c>
      <c r="PE44" s="164">
        <f t="shared" si="6"/>
        <v>63762.85</v>
      </c>
      <c r="PF44" s="164">
        <f t="shared" si="6"/>
        <v>64145.8773</v>
      </c>
      <c r="PG44" s="164">
        <f t="shared" si="6"/>
        <v>1019884.65</v>
      </c>
      <c r="PH44" s="164">
        <f t="shared" si="6"/>
        <v>996902.57330000005</v>
      </c>
      <c r="PI44" s="164">
        <f t="shared" si="6"/>
        <v>65038.11</v>
      </c>
      <c r="PJ44" s="164">
        <f t="shared" si="6"/>
        <v>65038.11</v>
      </c>
      <c r="PK44" s="164">
        <f t="shared" si="6"/>
        <v>65038.11</v>
      </c>
      <c r="PL44" s="164">
        <f t="shared" si="6"/>
        <v>65038.11</v>
      </c>
      <c r="PM44" s="164">
        <f t="shared" si="6"/>
        <v>65038.11</v>
      </c>
      <c r="PN44" s="164">
        <f t="shared" si="6"/>
        <v>65038.11</v>
      </c>
      <c r="PO44" s="164">
        <f t="shared" si="6"/>
        <v>65038.11</v>
      </c>
      <c r="PP44" s="164">
        <f t="shared" si="6"/>
        <v>302341.36</v>
      </c>
      <c r="PQ44" s="164">
        <f t="shared" si="6"/>
        <v>65038.11</v>
      </c>
      <c r="PR44" s="164">
        <f t="shared" si="6"/>
        <v>45503.826000000001</v>
      </c>
      <c r="PS44" s="164">
        <f t="shared" si="6"/>
        <v>1019895.32</v>
      </c>
      <c r="PT44" s="164">
        <f t="shared" si="6"/>
        <v>958544.38</v>
      </c>
      <c r="PU44" s="164">
        <f t="shared" si="6"/>
        <v>0</v>
      </c>
      <c r="PV44" s="164">
        <f t="shared" si="6"/>
        <v>0</v>
      </c>
      <c r="PW44" s="164">
        <f t="shared" si="6"/>
        <v>0</v>
      </c>
      <c r="PX44" s="164">
        <f t="shared" si="6"/>
        <v>0</v>
      </c>
      <c r="PY44" s="164">
        <f t="shared" si="6"/>
        <v>0</v>
      </c>
      <c r="PZ44" s="164">
        <f t="shared" si="6"/>
        <v>0</v>
      </c>
      <c r="QA44" s="164">
        <f t="shared" si="6"/>
        <v>0</v>
      </c>
      <c r="QB44" s="164">
        <f t="shared" si="6"/>
        <v>240862.8</v>
      </c>
      <c r="QC44" s="164">
        <f t="shared" si="6"/>
        <v>0</v>
      </c>
      <c r="QD44" s="164">
        <f t="shared" si="6"/>
        <v>0</v>
      </c>
      <c r="QE44" s="164">
        <f t="shared" si="6"/>
        <v>1008095.21</v>
      </c>
    </row>
    <row r="45" spans="1:447" x14ac:dyDescent="0.3"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  <c r="FJ45" s="164"/>
      <c r="FK45" s="164"/>
      <c r="FL45" s="164"/>
      <c r="FM45" s="164"/>
      <c r="FN45" s="164"/>
      <c r="FO45" s="164"/>
      <c r="FP45" s="164"/>
      <c r="FQ45" s="164"/>
      <c r="FR45" s="164"/>
      <c r="FS45" s="164"/>
      <c r="FT45" s="164"/>
      <c r="FU45" s="164"/>
      <c r="FV45" s="164"/>
      <c r="FW45" s="164"/>
      <c r="FX45" s="164"/>
      <c r="FY45" s="164"/>
      <c r="FZ45" s="164"/>
      <c r="GA45" s="164"/>
      <c r="GB45" s="164"/>
      <c r="GC45" s="164"/>
      <c r="GD45" s="164"/>
      <c r="GE45" s="164"/>
      <c r="GF45" s="164"/>
      <c r="GG45" s="164"/>
      <c r="GH45" s="164"/>
      <c r="GI45" s="164"/>
      <c r="GJ45" s="164"/>
      <c r="GK45" s="164"/>
      <c r="GL45" s="164"/>
      <c r="GM45" s="164"/>
      <c r="GN45" s="164"/>
      <c r="GO45" s="164"/>
      <c r="GP45" s="164"/>
      <c r="GQ45" s="164"/>
      <c r="GR45" s="164"/>
      <c r="GS45" s="164"/>
      <c r="GT45" s="164"/>
      <c r="GU45" s="164"/>
      <c r="GV45" s="164"/>
      <c r="GW45" s="164"/>
      <c r="GX45" s="164"/>
      <c r="GY45" s="164"/>
      <c r="GZ45" s="164"/>
      <c r="HA45" s="164"/>
      <c r="HB45" s="164"/>
      <c r="HC45" s="164"/>
      <c r="HD45" s="164"/>
      <c r="HE45" s="164"/>
      <c r="HF45" s="164"/>
      <c r="HG45" s="164"/>
      <c r="HH45" s="164"/>
      <c r="HI45" s="164"/>
      <c r="HJ45" s="164"/>
      <c r="HK45" s="164"/>
      <c r="HL45" s="164"/>
      <c r="HM45" s="164"/>
      <c r="HN45" s="164"/>
      <c r="HO45" s="164"/>
      <c r="HP45" s="164"/>
      <c r="HQ45" s="164"/>
      <c r="HR45" s="164"/>
      <c r="HS45" s="164"/>
      <c r="HT45" s="164"/>
      <c r="HU45" s="164"/>
      <c r="HV45" s="164"/>
      <c r="HW45" s="164"/>
      <c r="HX45" s="164"/>
      <c r="HY45" s="164"/>
      <c r="HZ45" s="164"/>
      <c r="IA45" s="164"/>
      <c r="IB45" s="164"/>
      <c r="IC45" s="164"/>
      <c r="ID45" s="164"/>
    </row>
    <row r="46" spans="1:447" x14ac:dyDescent="0.3"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4"/>
      <c r="EF46" s="164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4"/>
      <c r="ES46" s="164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4"/>
      <c r="FF46" s="164"/>
      <c r="FG46" s="164"/>
      <c r="FH46" s="164"/>
      <c r="FI46" s="164"/>
      <c r="FJ46" s="164"/>
      <c r="FK46" s="164"/>
      <c r="FL46" s="164"/>
      <c r="FM46" s="164"/>
      <c r="FN46" s="164"/>
      <c r="FO46" s="164"/>
      <c r="FP46" s="164"/>
      <c r="FQ46" s="164"/>
      <c r="FR46" s="164"/>
      <c r="FS46" s="164"/>
      <c r="FT46" s="164"/>
      <c r="FU46" s="164"/>
      <c r="FV46" s="164"/>
      <c r="FW46" s="164"/>
      <c r="FX46" s="164"/>
      <c r="FY46" s="164"/>
      <c r="FZ46" s="164"/>
      <c r="GA46" s="164"/>
      <c r="GB46" s="164"/>
      <c r="GC46" s="164"/>
      <c r="GD46" s="164"/>
      <c r="GE46" s="164"/>
      <c r="GF46" s="164"/>
      <c r="GG46" s="164"/>
      <c r="GH46" s="164"/>
      <c r="GI46" s="164"/>
      <c r="GJ46" s="164"/>
      <c r="GK46" s="164"/>
      <c r="GL46" s="164"/>
      <c r="GM46" s="164"/>
      <c r="GN46" s="164"/>
      <c r="GO46" s="164"/>
      <c r="GP46" s="164"/>
      <c r="GQ46" s="164"/>
      <c r="GR46" s="164"/>
      <c r="GS46" s="164"/>
      <c r="GT46" s="164"/>
      <c r="GU46" s="164"/>
      <c r="GV46" s="164"/>
      <c r="GW46" s="164"/>
      <c r="GX46" s="164"/>
      <c r="GY46" s="164"/>
      <c r="GZ46" s="164"/>
      <c r="HA46" s="164"/>
      <c r="HB46" s="164"/>
      <c r="HC46" s="164"/>
      <c r="HD46" s="164"/>
      <c r="HE46" s="164"/>
      <c r="HF46" s="164"/>
      <c r="HG46" s="164"/>
      <c r="HH46" s="164"/>
      <c r="HI46" s="164"/>
      <c r="HJ46" s="164"/>
      <c r="HK46" s="164"/>
      <c r="HL46" s="164"/>
      <c r="HM46" s="164"/>
      <c r="HN46" s="164"/>
      <c r="HO46" s="164"/>
      <c r="HP46" s="164"/>
      <c r="HQ46" s="164"/>
      <c r="HR46" s="164"/>
      <c r="HS46" s="164"/>
      <c r="HT46" s="164"/>
      <c r="HU46" s="164"/>
      <c r="HV46" s="164"/>
      <c r="HW46" s="164"/>
      <c r="HX46" s="164"/>
      <c r="HY46" s="164"/>
      <c r="HZ46" s="164"/>
      <c r="IA46" s="164"/>
      <c r="IB46" s="164"/>
      <c r="IC46" s="164"/>
      <c r="ID46" s="164"/>
    </row>
    <row r="47" spans="1:447" x14ac:dyDescent="0.3"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  <c r="FE47" s="164"/>
      <c r="FF47" s="164"/>
      <c r="FG47" s="164"/>
      <c r="FH47" s="164"/>
      <c r="FI47" s="164"/>
      <c r="FJ47" s="164"/>
      <c r="FK47" s="164"/>
      <c r="FL47" s="164"/>
      <c r="FM47" s="164"/>
      <c r="FN47" s="164"/>
      <c r="FO47" s="164"/>
      <c r="FP47" s="164"/>
      <c r="FQ47" s="164"/>
      <c r="FR47" s="164"/>
      <c r="FS47" s="164"/>
      <c r="FT47" s="164"/>
      <c r="FU47" s="164"/>
      <c r="FV47" s="164"/>
      <c r="FW47" s="164"/>
      <c r="FX47" s="164"/>
      <c r="FY47" s="164"/>
      <c r="FZ47" s="164"/>
      <c r="GA47" s="164"/>
      <c r="GB47" s="164"/>
      <c r="GC47" s="164"/>
      <c r="GD47" s="164"/>
      <c r="GE47" s="164"/>
      <c r="GF47" s="164"/>
      <c r="GG47" s="164"/>
      <c r="GH47" s="164"/>
      <c r="GI47" s="164"/>
      <c r="GJ47" s="164"/>
      <c r="GK47" s="164"/>
      <c r="GL47" s="164"/>
      <c r="GM47" s="164"/>
      <c r="GN47" s="164"/>
      <c r="GO47" s="164"/>
      <c r="GP47" s="164"/>
      <c r="GQ47" s="164"/>
      <c r="GR47" s="164"/>
      <c r="GS47" s="164"/>
      <c r="GT47" s="164"/>
      <c r="GU47" s="164"/>
      <c r="GV47" s="164"/>
      <c r="GW47" s="164"/>
      <c r="GX47" s="164"/>
      <c r="GY47" s="164"/>
      <c r="GZ47" s="164"/>
      <c r="HA47" s="164"/>
      <c r="HB47" s="164"/>
      <c r="HC47" s="164"/>
      <c r="HD47" s="164"/>
      <c r="HE47" s="164"/>
      <c r="HF47" s="164"/>
      <c r="HG47" s="164"/>
      <c r="HH47" s="164"/>
      <c r="HI47" s="164"/>
      <c r="HJ47" s="164"/>
      <c r="HK47" s="164"/>
      <c r="HL47" s="164"/>
      <c r="HM47" s="164"/>
      <c r="HN47" s="164"/>
      <c r="HO47" s="164"/>
      <c r="HP47" s="164"/>
      <c r="HQ47" s="164"/>
      <c r="HR47" s="164"/>
      <c r="HS47" s="164"/>
      <c r="HT47" s="164"/>
      <c r="HU47" s="164"/>
      <c r="HV47" s="164"/>
      <c r="HW47" s="164"/>
      <c r="HX47" s="164"/>
      <c r="HY47" s="164"/>
      <c r="HZ47" s="164"/>
      <c r="IA47" s="164"/>
      <c r="IB47" s="164"/>
      <c r="IC47" s="164"/>
      <c r="ID47" s="164"/>
    </row>
    <row r="48" spans="1:447" x14ac:dyDescent="0.3"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  <c r="FE48" s="164"/>
      <c r="FF48" s="164"/>
      <c r="FG48" s="164"/>
      <c r="FH48" s="164"/>
      <c r="FI48" s="164"/>
      <c r="FJ48" s="164"/>
      <c r="FK48" s="164"/>
      <c r="FL48" s="164"/>
      <c r="FM48" s="164"/>
      <c r="FN48" s="164"/>
      <c r="FO48" s="164"/>
      <c r="FP48" s="164"/>
      <c r="FQ48" s="164"/>
      <c r="FR48" s="164"/>
      <c r="FS48" s="164"/>
      <c r="FT48" s="164"/>
      <c r="FU48" s="164"/>
      <c r="FV48" s="164"/>
      <c r="FW48" s="164"/>
      <c r="FX48" s="164"/>
      <c r="FY48" s="164"/>
      <c r="FZ48" s="164"/>
      <c r="GA48" s="164"/>
      <c r="GB48" s="164"/>
      <c r="GC48" s="164"/>
      <c r="GD48" s="164"/>
      <c r="GE48" s="164"/>
      <c r="GF48" s="164"/>
      <c r="GG48" s="164"/>
      <c r="GH48" s="164"/>
      <c r="GI48" s="164"/>
      <c r="GJ48" s="164"/>
      <c r="GK48" s="164"/>
      <c r="GL48" s="164"/>
      <c r="GM48" s="164"/>
      <c r="GN48" s="164"/>
      <c r="GO48" s="164"/>
      <c r="GP48" s="164"/>
      <c r="GQ48" s="164"/>
      <c r="GR48" s="164"/>
      <c r="GS48" s="164"/>
      <c r="GT48" s="164"/>
      <c r="GU48" s="164"/>
      <c r="GV48" s="164"/>
      <c r="GW48" s="164"/>
      <c r="GX48" s="164"/>
      <c r="GY48" s="164"/>
      <c r="GZ48" s="164"/>
      <c r="HA48" s="164"/>
      <c r="HB48" s="164"/>
      <c r="HC48" s="164"/>
      <c r="HD48" s="164"/>
      <c r="HE48" s="164"/>
      <c r="HF48" s="164"/>
      <c r="HG48" s="164"/>
      <c r="HH48" s="164"/>
      <c r="HI48" s="164"/>
      <c r="HJ48" s="164"/>
      <c r="HK48" s="164"/>
      <c r="HL48" s="164"/>
      <c r="HM48" s="164"/>
      <c r="HN48" s="164"/>
      <c r="HO48" s="164"/>
      <c r="HP48" s="164"/>
      <c r="HQ48" s="164"/>
      <c r="HR48" s="164"/>
      <c r="HS48" s="164"/>
      <c r="HT48" s="164"/>
      <c r="HU48" s="164"/>
      <c r="HV48" s="164"/>
      <c r="HW48" s="164"/>
      <c r="HX48" s="164"/>
      <c r="HY48" s="164"/>
      <c r="HZ48" s="164"/>
      <c r="IA48" s="164"/>
      <c r="IB48" s="164"/>
      <c r="IC48" s="164"/>
      <c r="ID48" s="164"/>
    </row>
  </sheetData>
  <autoFilter ref="A7:QE43" xr:uid="{00000000-0009-0000-0000-000000000000}"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81160-A342-4D45-B2C6-DF9074BCFB66}">
  <sheetPr>
    <tabColor rgb="FF00B0F0"/>
  </sheetPr>
  <dimension ref="A2:J46"/>
  <sheetViews>
    <sheetView tabSelected="1" topLeftCell="A7" workbookViewId="0">
      <selection activeCell="A32" sqref="A32:XFD32"/>
    </sheetView>
  </sheetViews>
  <sheetFormatPr defaultColWidth="9.33203125" defaultRowHeight="14.4" x14ac:dyDescent="0.3"/>
  <cols>
    <col min="1" max="1" width="9.44140625" style="224" customWidth="1"/>
    <col min="2" max="2" width="12.33203125" style="224" bestFit="1" customWidth="1"/>
    <col min="3" max="6" width="14" style="224" customWidth="1"/>
    <col min="7" max="7" width="17.109375" style="224" customWidth="1"/>
    <col min="8" max="8" width="19" style="224" customWidth="1"/>
    <col min="9" max="9" width="15" style="224" customWidth="1"/>
    <col min="10" max="16384" width="9.33203125" style="224"/>
  </cols>
  <sheetData>
    <row r="2" spans="1:10" ht="48" customHeight="1" thickBot="1" x14ac:dyDescent="0.35">
      <c r="B2" s="225" t="s">
        <v>158</v>
      </c>
      <c r="C2" s="225" t="s">
        <v>159</v>
      </c>
      <c r="D2" s="225" t="s">
        <v>160</v>
      </c>
      <c r="E2" s="225" t="s">
        <v>161</v>
      </c>
      <c r="F2" s="225" t="s">
        <v>162</v>
      </c>
      <c r="G2" s="226" t="s">
        <v>91</v>
      </c>
      <c r="H2" s="226" t="s">
        <v>92</v>
      </c>
      <c r="J2" s="224" t="s">
        <v>163</v>
      </c>
    </row>
    <row r="3" spans="1:10" x14ac:dyDescent="0.3">
      <c r="H3" s="227">
        <f>+G27</f>
        <v>19228000</v>
      </c>
    </row>
    <row r="4" spans="1:10" x14ac:dyDescent="0.3">
      <c r="A4" s="224">
        <v>2023</v>
      </c>
      <c r="B4" s="224">
        <v>0</v>
      </c>
      <c r="C4" s="228">
        <v>0</v>
      </c>
      <c r="D4" s="228">
        <v>0</v>
      </c>
      <c r="E4" s="228">
        <v>0</v>
      </c>
      <c r="F4" s="228"/>
      <c r="G4" s="227">
        <f>SUM(B4:F4)</f>
        <v>0</v>
      </c>
      <c r="H4" s="227">
        <f>+H3-G4</f>
        <v>19228000</v>
      </c>
    </row>
    <row r="5" spans="1:10" x14ac:dyDescent="0.3">
      <c r="A5" s="224">
        <f t="shared" ref="A5:A26" si="0">A4+1</f>
        <v>2024</v>
      </c>
      <c r="B5" s="227">
        <f>I46*4</f>
        <v>1672000</v>
      </c>
      <c r="C5" s="228">
        <v>0</v>
      </c>
      <c r="D5" s="228">
        <v>0</v>
      </c>
      <c r="E5" s="228">
        <v>0</v>
      </c>
      <c r="F5" s="228">
        <v>0</v>
      </c>
      <c r="G5" s="227">
        <f t="shared" ref="G5:G26" si="1">SUM(B5:F5)</f>
        <v>1672000</v>
      </c>
      <c r="H5" s="227">
        <f t="shared" ref="H5:H26" si="2">+H4-G5</f>
        <v>17556000</v>
      </c>
    </row>
    <row r="6" spans="1:10" x14ac:dyDescent="0.3">
      <c r="A6" s="224">
        <f t="shared" si="0"/>
        <v>2025</v>
      </c>
      <c r="B6" s="227">
        <f>B5</f>
        <v>1672000</v>
      </c>
      <c r="C6" s="228">
        <f>I46*2</f>
        <v>836000</v>
      </c>
      <c r="D6" s="228">
        <f>$I$46*4</f>
        <v>1672000</v>
      </c>
      <c r="E6" s="227">
        <f t="shared" ref="C6:F8" si="3">E5</f>
        <v>0</v>
      </c>
      <c r="F6" s="227">
        <f t="shared" si="3"/>
        <v>0</v>
      </c>
      <c r="G6" s="227">
        <f t="shared" si="1"/>
        <v>4180000</v>
      </c>
      <c r="H6" s="227">
        <f t="shared" si="2"/>
        <v>13376000</v>
      </c>
    </row>
    <row r="7" spans="1:10" x14ac:dyDescent="0.3">
      <c r="A7" s="224">
        <f t="shared" si="0"/>
        <v>2026</v>
      </c>
      <c r="B7" s="227">
        <f t="shared" ref="B7:B8" si="4">B6</f>
        <v>1672000</v>
      </c>
      <c r="C7" s="227">
        <f t="shared" si="3"/>
        <v>836000</v>
      </c>
      <c r="D7" s="227">
        <f t="shared" si="3"/>
        <v>1672000</v>
      </c>
      <c r="E7" s="227">
        <f>+I46*4</f>
        <v>1672000</v>
      </c>
      <c r="F7" s="227">
        <f t="shared" si="3"/>
        <v>0</v>
      </c>
      <c r="G7" s="227">
        <f t="shared" si="1"/>
        <v>5852000</v>
      </c>
      <c r="H7" s="227">
        <f t="shared" si="2"/>
        <v>7524000</v>
      </c>
    </row>
    <row r="8" spans="1:10" x14ac:dyDescent="0.3">
      <c r="A8" s="224">
        <f t="shared" si="0"/>
        <v>2027</v>
      </c>
      <c r="B8" s="227">
        <f t="shared" si="4"/>
        <v>1672000</v>
      </c>
      <c r="C8" s="227">
        <f t="shared" si="3"/>
        <v>836000</v>
      </c>
      <c r="D8" s="227">
        <f t="shared" si="3"/>
        <v>1672000</v>
      </c>
      <c r="E8" s="227">
        <f t="shared" si="3"/>
        <v>1672000</v>
      </c>
      <c r="F8" s="227">
        <f>+I46*4</f>
        <v>1672000</v>
      </c>
      <c r="G8" s="227">
        <f t="shared" si="1"/>
        <v>7524000</v>
      </c>
      <c r="H8" s="227">
        <f t="shared" si="2"/>
        <v>0</v>
      </c>
    </row>
    <row r="9" spans="1:10" x14ac:dyDescent="0.3">
      <c r="A9" s="224">
        <f t="shared" si="0"/>
        <v>2028</v>
      </c>
      <c r="B9" s="253" t="s">
        <v>164</v>
      </c>
      <c r="C9" s="253"/>
      <c r="D9" s="253"/>
      <c r="E9" s="253"/>
      <c r="F9" s="253"/>
      <c r="G9" s="227">
        <f t="shared" si="1"/>
        <v>0</v>
      </c>
      <c r="H9" s="227">
        <f t="shared" si="2"/>
        <v>0</v>
      </c>
    </row>
    <row r="10" spans="1:10" x14ac:dyDescent="0.3">
      <c r="A10" s="224">
        <f t="shared" si="0"/>
        <v>2029</v>
      </c>
      <c r="B10" s="253"/>
      <c r="C10" s="253"/>
      <c r="D10" s="253"/>
      <c r="E10" s="253"/>
      <c r="F10" s="253"/>
      <c r="G10" s="227">
        <f t="shared" si="1"/>
        <v>0</v>
      </c>
      <c r="H10" s="227">
        <f t="shared" si="2"/>
        <v>0</v>
      </c>
    </row>
    <row r="11" spans="1:10" x14ac:dyDescent="0.3">
      <c r="A11" s="224">
        <f t="shared" si="0"/>
        <v>2030</v>
      </c>
      <c r="B11" s="253"/>
      <c r="C11" s="253"/>
      <c r="D11" s="253"/>
      <c r="E11" s="253"/>
      <c r="F11" s="253"/>
      <c r="G11" s="227">
        <f t="shared" si="1"/>
        <v>0</v>
      </c>
      <c r="H11" s="227">
        <f t="shared" si="2"/>
        <v>0</v>
      </c>
    </row>
    <row r="12" spans="1:10" x14ac:dyDescent="0.3">
      <c r="A12" s="224">
        <f t="shared" si="0"/>
        <v>2031</v>
      </c>
      <c r="B12" s="253"/>
      <c r="C12" s="253"/>
      <c r="D12" s="253"/>
      <c r="E12" s="253"/>
      <c r="F12" s="253"/>
      <c r="G12" s="227">
        <f t="shared" si="1"/>
        <v>0</v>
      </c>
      <c r="H12" s="227">
        <f t="shared" si="2"/>
        <v>0</v>
      </c>
    </row>
    <row r="13" spans="1:10" x14ac:dyDescent="0.3">
      <c r="A13" s="224">
        <f t="shared" si="0"/>
        <v>2032</v>
      </c>
      <c r="B13" s="253"/>
      <c r="C13" s="253"/>
      <c r="D13" s="253"/>
      <c r="E13" s="253"/>
      <c r="F13" s="253"/>
      <c r="G13" s="227">
        <f t="shared" si="1"/>
        <v>0</v>
      </c>
      <c r="H13" s="227">
        <f t="shared" si="2"/>
        <v>0</v>
      </c>
    </row>
    <row r="14" spans="1:10" x14ac:dyDescent="0.3">
      <c r="A14" s="224">
        <f t="shared" si="0"/>
        <v>2033</v>
      </c>
      <c r="B14" s="253"/>
      <c r="C14" s="253"/>
      <c r="D14" s="253"/>
      <c r="E14" s="253"/>
      <c r="F14" s="253"/>
      <c r="G14" s="227">
        <f t="shared" si="1"/>
        <v>0</v>
      </c>
      <c r="H14" s="227">
        <f t="shared" si="2"/>
        <v>0</v>
      </c>
    </row>
    <row r="15" spans="1:10" x14ac:dyDescent="0.3">
      <c r="A15" s="224">
        <f t="shared" si="0"/>
        <v>2034</v>
      </c>
      <c r="B15" s="253"/>
      <c r="C15" s="253"/>
      <c r="D15" s="253"/>
      <c r="E15" s="253"/>
      <c r="F15" s="253"/>
      <c r="G15" s="227">
        <f t="shared" si="1"/>
        <v>0</v>
      </c>
      <c r="H15" s="227">
        <f t="shared" si="2"/>
        <v>0</v>
      </c>
    </row>
    <row r="16" spans="1:10" x14ac:dyDescent="0.3">
      <c r="A16" s="224">
        <f t="shared" si="0"/>
        <v>2035</v>
      </c>
      <c r="B16" s="253"/>
      <c r="C16" s="253"/>
      <c r="D16" s="253"/>
      <c r="E16" s="253"/>
      <c r="F16" s="253"/>
      <c r="G16" s="227">
        <f t="shared" si="1"/>
        <v>0</v>
      </c>
      <c r="H16" s="227">
        <f t="shared" si="2"/>
        <v>0</v>
      </c>
    </row>
    <row r="17" spans="1:8" x14ac:dyDescent="0.3">
      <c r="A17" s="224">
        <f t="shared" si="0"/>
        <v>2036</v>
      </c>
      <c r="B17" s="253"/>
      <c r="C17" s="253"/>
      <c r="D17" s="253"/>
      <c r="E17" s="253"/>
      <c r="F17" s="253"/>
      <c r="G17" s="227">
        <f t="shared" si="1"/>
        <v>0</v>
      </c>
      <c r="H17" s="227">
        <f t="shared" si="2"/>
        <v>0</v>
      </c>
    </row>
    <row r="18" spans="1:8" x14ac:dyDescent="0.3">
      <c r="A18" s="224">
        <f t="shared" si="0"/>
        <v>2037</v>
      </c>
      <c r="B18" s="253"/>
      <c r="C18" s="253"/>
      <c r="D18" s="253"/>
      <c r="E18" s="253"/>
      <c r="F18" s="253"/>
      <c r="G18" s="227">
        <f t="shared" si="1"/>
        <v>0</v>
      </c>
      <c r="H18" s="227">
        <f t="shared" si="2"/>
        <v>0</v>
      </c>
    </row>
    <row r="19" spans="1:8" x14ac:dyDescent="0.3">
      <c r="A19" s="224">
        <f t="shared" si="0"/>
        <v>2038</v>
      </c>
      <c r="B19" s="253"/>
      <c r="C19" s="253"/>
      <c r="D19" s="253"/>
      <c r="E19" s="253"/>
      <c r="F19" s="253"/>
      <c r="G19" s="227">
        <f t="shared" si="1"/>
        <v>0</v>
      </c>
      <c r="H19" s="227">
        <f t="shared" si="2"/>
        <v>0</v>
      </c>
    </row>
    <row r="20" spans="1:8" x14ac:dyDescent="0.3">
      <c r="A20" s="224">
        <f t="shared" si="0"/>
        <v>2039</v>
      </c>
      <c r="B20" s="253"/>
      <c r="C20" s="253"/>
      <c r="D20" s="253"/>
      <c r="E20" s="253"/>
      <c r="F20" s="253"/>
      <c r="G20" s="227">
        <f t="shared" si="1"/>
        <v>0</v>
      </c>
      <c r="H20" s="227">
        <f t="shared" si="2"/>
        <v>0</v>
      </c>
    </row>
    <row r="21" spans="1:8" x14ac:dyDescent="0.3">
      <c r="A21" s="224">
        <f t="shared" si="0"/>
        <v>2040</v>
      </c>
      <c r="B21" s="253"/>
      <c r="C21" s="253"/>
      <c r="D21" s="253"/>
      <c r="E21" s="253"/>
      <c r="F21" s="253"/>
      <c r="G21" s="227">
        <f t="shared" si="1"/>
        <v>0</v>
      </c>
      <c r="H21" s="227">
        <f t="shared" si="2"/>
        <v>0</v>
      </c>
    </row>
    <row r="22" spans="1:8" x14ac:dyDescent="0.3">
      <c r="A22" s="224">
        <f t="shared" si="0"/>
        <v>2041</v>
      </c>
      <c r="B22" s="253"/>
      <c r="C22" s="253"/>
      <c r="D22" s="253"/>
      <c r="E22" s="253"/>
      <c r="F22" s="253"/>
      <c r="G22" s="227">
        <f t="shared" si="1"/>
        <v>0</v>
      </c>
      <c r="H22" s="227">
        <f t="shared" si="2"/>
        <v>0</v>
      </c>
    </row>
    <row r="23" spans="1:8" x14ac:dyDescent="0.3">
      <c r="A23" s="224">
        <f t="shared" si="0"/>
        <v>2042</v>
      </c>
      <c r="B23" s="253"/>
      <c r="C23" s="253"/>
      <c r="D23" s="253"/>
      <c r="E23" s="253"/>
      <c r="F23" s="253"/>
      <c r="G23" s="227">
        <f t="shared" si="1"/>
        <v>0</v>
      </c>
      <c r="H23" s="227">
        <f t="shared" si="2"/>
        <v>0</v>
      </c>
    </row>
    <row r="24" spans="1:8" x14ac:dyDescent="0.3">
      <c r="A24" s="224">
        <f t="shared" si="0"/>
        <v>2043</v>
      </c>
      <c r="B24" s="253"/>
      <c r="C24" s="253"/>
      <c r="D24" s="253"/>
      <c r="E24" s="253"/>
      <c r="F24" s="253"/>
      <c r="G24" s="227">
        <f t="shared" si="1"/>
        <v>0</v>
      </c>
      <c r="H24" s="227">
        <f t="shared" si="2"/>
        <v>0</v>
      </c>
    </row>
    <row r="25" spans="1:8" x14ac:dyDescent="0.3">
      <c r="A25" s="224">
        <f t="shared" si="0"/>
        <v>2044</v>
      </c>
      <c r="B25" s="253"/>
      <c r="C25" s="253"/>
      <c r="D25" s="253"/>
      <c r="E25" s="253"/>
      <c r="F25" s="253"/>
      <c r="G25" s="227">
        <f t="shared" si="1"/>
        <v>0</v>
      </c>
      <c r="H25" s="227">
        <f t="shared" si="2"/>
        <v>0</v>
      </c>
    </row>
    <row r="26" spans="1:8" x14ac:dyDescent="0.3">
      <c r="A26" s="224">
        <f t="shared" si="0"/>
        <v>2045</v>
      </c>
      <c r="B26" s="253"/>
      <c r="C26" s="253"/>
      <c r="D26" s="253"/>
      <c r="E26" s="253"/>
      <c r="F26" s="253"/>
      <c r="G26" s="227">
        <f t="shared" si="1"/>
        <v>0</v>
      </c>
      <c r="H26" s="227">
        <f t="shared" si="2"/>
        <v>0</v>
      </c>
    </row>
    <row r="27" spans="1:8" ht="15" thickBot="1" x14ac:dyDescent="0.35">
      <c r="B27" s="229">
        <f t="shared" ref="B27:E27" si="5">SUM(B4:B26)</f>
        <v>6688000</v>
      </c>
      <c r="C27" s="229">
        <f t="shared" si="5"/>
        <v>2508000</v>
      </c>
      <c r="D27" s="229">
        <f t="shared" si="5"/>
        <v>5016000</v>
      </c>
      <c r="E27" s="229">
        <f t="shared" si="5"/>
        <v>3344000</v>
      </c>
      <c r="F27" s="229">
        <f>SUM(F4:F26)</f>
        <v>1672000</v>
      </c>
      <c r="G27" s="229">
        <f>SUM(G4:G26)</f>
        <v>19228000</v>
      </c>
    </row>
    <row r="28" spans="1:8" ht="15" thickTop="1" x14ac:dyDescent="0.3">
      <c r="C28" s="230"/>
      <c r="D28" s="230"/>
      <c r="E28" s="230"/>
      <c r="F28" s="230"/>
      <c r="G28" s="230">
        <f>SUM(B27:F27)-G27</f>
        <v>0</v>
      </c>
    </row>
    <row r="29" spans="1:8" x14ac:dyDescent="0.3">
      <c r="C29" s="230"/>
      <c r="D29" s="230"/>
      <c r="E29" s="230"/>
      <c r="F29" s="230"/>
    </row>
    <row r="30" spans="1:8" x14ac:dyDescent="0.3">
      <c r="C30" s="231" t="s">
        <v>165</v>
      </c>
    </row>
    <row r="31" spans="1:8" x14ac:dyDescent="0.3">
      <c r="C31" s="224" t="s">
        <v>166</v>
      </c>
    </row>
    <row r="33" spans="3:9" x14ac:dyDescent="0.3">
      <c r="C33" s="254" t="s">
        <v>167</v>
      </c>
      <c r="D33" s="254"/>
      <c r="E33" s="254"/>
      <c r="F33" s="231" t="s">
        <v>168</v>
      </c>
    </row>
    <row r="34" spans="3:9" ht="15.6" x14ac:dyDescent="0.3">
      <c r="C34" s="232" t="s">
        <v>169</v>
      </c>
      <c r="D34" s="233" t="s">
        <v>170</v>
      </c>
      <c r="F34" s="234">
        <v>983213.83333333302</v>
      </c>
      <c r="G34" s="235"/>
    </row>
    <row r="35" spans="3:9" ht="15.6" x14ac:dyDescent="0.3">
      <c r="C35" s="232" t="s">
        <v>171</v>
      </c>
      <c r="D35" s="233" t="s">
        <v>170</v>
      </c>
      <c r="F35" s="234">
        <v>983213.83333333302</v>
      </c>
      <c r="G35" s="235"/>
    </row>
    <row r="36" spans="3:9" ht="15.6" x14ac:dyDescent="0.3">
      <c r="C36" s="232" t="s">
        <v>172</v>
      </c>
      <c r="D36" s="233" t="s">
        <v>170</v>
      </c>
      <c r="F36" s="234">
        <v>983213.83333333302</v>
      </c>
      <c r="G36" s="235"/>
    </row>
    <row r="37" spans="3:9" ht="15.6" x14ac:dyDescent="0.3">
      <c r="C37" s="232" t="s">
        <v>173</v>
      </c>
      <c r="D37" s="233" t="s">
        <v>170</v>
      </c>
      <c r="F37" s="234">
        <v>983213.83333333302</v>
      </c>
      <c r="G37" s="235"/>
    </row>
    <row r="38" spans="3:9" ht="15.6" x14ac:dyDescent="0.3">
      <c r="C38" s="232" t="s">
        <v>174</v>
      </c>
      <c r="D38" s="236">
        <v>2025</v>
      </c>
      <c r="F38" s="234">
        <f>983214*2</f>
        <v>1966428</v>
      </c>
      <c r="G38" s="237"/>
    </row>
    <row r="39" spans="3:9" ht="15.6" x14ac:dyDescent="0.3">
      <c r="C39" s="232" t="s">
        <v>175</v>
      </c>
      <c r="D39" s="236">
        <v>2025</v>
      </c>
      <c r="F39" s="234">
        <f>983214*4</f>
        <v>3932856</v>
      </c>
      <c r="G39" s="238"/>
    </row>
    <row r="40" spans="3:9" ht="15.6" x14ac:dyDescent="0.3">
      <c r="C40" s="232" t="s">
        <v>175</v>
      </c>
      <c r="D40" s="236">
        <v>2026</v>
      </c>
      <c r="F40" s="234">
        <f>983214*4</f>
        <v>3932856</v>
      </c>
      <c r="G40" s="238"/>
    </row>
    <row r="41" spans="3:9" ht="15.6" x14ac:dyDescent="0.3">
      <c r="C41" s="232" t="s">
        <v>175</v>
      </c>
      <c r="D41" s="236">
        <v>2027</v>
      </c>
      <c r="F41" s="234">
        <f>983214*4</f>
        <v>3932856</v>
      </c>
      <c r="G41" s="238"/>
    </row>
    <row r="42" spans="3:9" ht="15.6" x14ac:dyDescent="0.3">
      <c r="G42" s="238"/>
    </row>
    <row r="44" spans="3:9" x14ac:dyDescent="0.3">
      <c r="C44" s="224" t="s">
        <v>176</v>
      </c>
    </row>
    <row r="45" spans="3:9" x14ac:dyDescent="0.3">
      <c r="C45" s="239" t="s">
        <v>177</v>
      </c>
      <c r="D45" s="239" t="s">
        <v>178</v>
      </c>
      <c r="E45" s="239" t="s">
        <v>179</v>
      </c>
      <c r="F45" s="239" t="s">
        <v>180</v>
      </c>
      <c r="G45" s="240"/>
      <c r="H45" s="239" t="s">
        <v>181</v>
      </c>
      <c r="I45" s="239" t="s">
        <v>182</v>
      </c>
    </row>
    <row r="46" spans="3:9" x14ac:dyDescent="0.3">
      <c r="C46" s="240" t="s">
        <v>183</v>
      </c>
      <c r="D46" s="241">
        <f>H46+I46</f>
        <v>1052000</v>
      </c>
      <c r="E46" s="241">
        <v>68785.877061024104</v>
      </c>
      <c r="F46" s="241">
        <v>983214.12293897592</v>
      </c>
      <c r="G46" s="241"/>
      <c r="H46" s="241">
        <v>634000</v>
      </c>
      <c r="I46" s="241">
        <v>418000</v>
      </c>
    </row>
  </sheetData>
  <mergeCells count="2">
    <mergeCell ref="B9:F26"/>
    <mergeCell ref="C33:E33"/>
  </mergeCells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6BD34-7DE4-400E-9D57-BFD24608EEA0}">
  <sheetPr>
    <tabColor rgb="FFFFFF00"/>
  </sheetPr>
  <dimension ref="A1"/>
  <sheetViews>
    <sheetView tabSelected="1" workbookViewId="0">
      <selection activeCell="A32" sqref="A32:XFD32"/>
    </sheetView>
  </sheetViews>
  <sheetFormatPr defaultRowHeight="13.2" x14ac:dyDescent="0.25"/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683C-E182-4124-A7F5-344ABF788E7F}">
  <sheetPr>
    <tabColor rgb="FFFFFF00"/>
  </sheetPr>
  <dimension ref="A1:J77"/>
  <sheetViews>
    <sheetView tabSelected="1" workbookViewId="0">
      <selection activeCell="A32" sqref="A32:XFD32"/>
    </sheetView>
  </sheetViews>
  <sheetFormatPr defaultColWidth="9.33203125" defaultRowHeight="14.4" x14ac:dyDescent="0.3"/>
  <cols>
    <col min="1" max="1" width="5.77734375" style="50" bestFit="1" customWidth="1"/>
    <col min="2" max="4" width="17" style="50" bestFit="1" customWidth="1"/>
    <col min="5" max="7" width="16.6640625" style="50" bestFit="1" customWidth="1"/>
    <col min="8" max="9" width="9.33203125" style="50"/>
    <col min="10" max="10" width="32.77734375" style="50" customWidth="1"/>
    <col min="11" max="16384" width="9.33203125" style="50"/>
  </cols>
  <sheetData>
    <row r="1" spans="1:10" x14ac:dyDescent="0.3">
      <c r="A1" s="245"/>
      <c r="B1" s="245">
        <v>2022</v>
      </c>
      <c r="C1" s="245">
        <v>2023</v>
      </c>
      <c r="D1" s="245">
        <v>2024</v>
      </c>
      <c r="E1" s="245">
        <v>2025</v>
      </c>
      <c r="F1" s="245">
        <v>2026</v>
      </c>
      <c r="G1" s="245">
        <v>2027</v>
      </c>
      <c r="H1" s="245"/>
      <c r="I1" s="245"/>
      <c r="J1" s="245"/>
    </row>
    <row r="3" spans="1:10" x14ac:dyDescent="0.3">
      <c r="A3" s="43" t="s">
        <v>84</v>
      </c>
      <c r="B3" s="43"/>
      <c r="C3" s="245"/>
      <c r="D3" s="245"/>
      <c r="E3" s="245"/>
      <c r="F3" s="245"/>
      <c r="G3" s="245"/>
      <c r="H3" s="245"/>
      <c r="I3" s="245"/>
      <c r="J3" s="47"/>
    </row>
    <row r="4" spans="1:10" x14ac:dyDescent="0.3">
      <c r="A4" s="245">
        <f>2021+1</f>
        <v>2022</v>
      </c>
      <c r="B4" s="51"/>
      <c r="C4" s="248"/>
      <c r="D4" s="248"/>
      <c r="E4" s="248"/>
      <c r="F4" s="245"/>
      <c r="G4" s="245"/>
      <c r="H4" s="245"/>
      <c r="I4" s="245"/>
      <c r="J4" s="245"/>
    </row>
    <row r="5" spans="1:10" x14ac:dyDescent="0.3">
      <c r="A5" s="245">
        <f t="shared" ref="A5:A27" si="0">A4+1</f>
        <v>2023</v>
      </c>
      <c r="B5" s="248">
        <f t="shared" ref="B5:B27" si="1">425516.08</f>
        <v>425516.08</v>
      </c>
      <c r="C5" s="248"/>
      <c r="D5" s="248"/>
      <c r="E5" s="248"/>
      <c r="F5" s="248"/>
      <c r="G5" s="245"/>
      <c r="H5" s="245"/>
      <c r="I5" s="245"/>
      <c r="J5" s="245"/>
    </row>
    <row r="6" spans="1:10" x14ac:dyDescent="0.3">
      <c r="A6" s="245">
        <f t="shared" si="0"/>
        <v>2024</v>
      </c>
      <c r="B6" s="248">
        <f t="shared" si="1"/>
        <v>425516.08</v>
      </c>
      <c r="C6" s="248">
        <f t="shared" ref="C6:C27" si="2">B6</f>
        <v>425516.08</v>
      </c>
      <c r="D6" s="248"/>
      <c r="E6" s="248"/>
      <c r="F6" s="248"/>
      <c r="G6" s="248"/>
      <c r="H6" s="245"/>
      <c r="I6" s="245"/>
      <c r="J6" s="245"/>
    </row>
    <row r="7" spans="1:10" x14ac:dyDescent="0.3">
      <c r="A7" s="245">
        <f t="shared" si="0"/>
        <v>2025</v>
      </c>
      <c r="B7" s="248">
        <f t="shared" si="1"/>
        <v>425516.08</v>
      </c>
      <c r="C7" s="248">
        <f t="shared" si="2"/>
        <v>425516.08</v>
      </c>
      <c r="D7" s="248">
        <f>C7:C33</f>
        <v>425516.08</v>
      </c>
      <c r="E7" s="248"/>
      <c r="F7" s="248"/>
      <c r="G7" s="248"/>
      <c r="H7" s="245"/>
      <c r="I7" s="245"/>
      <c r="J7" s="245"/>
    </row>
    <row r="8" spans="1:10" x14ac:dyDescent="0.3">
      <c r="A8" s="245">
        <f t="shared" si="0"/>
        <v>2026</v>
      </c>
      <c r="B8" s="248">
        <f t="shared" si="1"/>
        <v>425516.08</v>
      </c>
      <c r="C8" s="248">
        <f t="shared" si="2"/>
        <v>425516.08</v>
      </c>
      <c r="D8" s="248">
        <f>C8:C33</f>
        <v>425516.08</v>
      </c>
      <c r="E8" s="248">
        <f t="shared" ref="E8:G20" si="3">D8</f>
        <v>425516.08</v>
      </c>
      <c r="F8" s="248"/>
      <c r="G8" s="248"/>
      <c r="H8" s="245"/>
      <c r="I8" s="245"/>
      <c r="J8" s="245"/>
    </row>
    <row r="9" spans="1:10" x14ac:dyDescent="0.3">
      <c r="A9" s="245">
        <f t="shared" si="0"/>
        <v>2027</v>
      </c>
      <c r="B9" s="248">
        <f t="shared" si="1"/>
        <v>425516.08</v>
      </c>
      <c r="C9" s="248">
        <f t="shared" si="2"/>
        <v>425516.08</v>
      </c>
      <c r="D9" s="248">
        <f t="shared" ref="D9" si="4">C9:C33</f>
        <v>425516.08</v>
      </c>
      <c r="E9" s="248">
        <f t="shared" si="3"/>
        <v>425516.08</v>
      </c>
      <c r="F9" s="248"/>
      <c r="G9" s="248"/>
      <c r="H9" s="245"/>
      <c r="I9" s="245"/>
      <c r="J9" s="245"/>
    </row>
    <row r="10" spans="1:10" x14ac:dyDescent="0.3">
      <c r="A10" s="245">
        <f t="shared" si="0"/>
        <v>2028</v>
      </c>
      <c r="B10" s="248">
        <f t="shared" si="1"/>
        <v>425516.08</v>
      </c>
      <c r="C10" s="248">
        <f t="shared" si="2"/>
        <v>425516.08</v>
      </c>
      <c r="D10" s="248">
        <f>C10:C33</f>
        <v>425516.08</v>
      </c>
      <c r="E10" s="248">
        <f t="shared" si="3"/>
        <v>425516.08</v>
      </c>
      <c r="F10" s="248">
        <f t="shared" si="3"/>
        <v>425516.08</v>
      </c>
      <c r="G10" s="248"/>
      <c r="H10" s="245"/>
      <c r="I10" s="245"/>
      <c r="J10" s="245"/>
    </row>
    <row r="11" spans="1:10" x14ac:dyDescent="0.3">
      <c r="A11" s="245">
        <f t="shared" si="0"/>
        <v>2029</v>
      </c>
      <c r="B11" s="248">
        <f t="shared" si="1"/>
        <v>425516.08</v>
      </c>
      <c r="C11" s="248">
        <f t="shared" si="2"/>
        <v>425516.08</v>
      </c>
      <c r="D11" s="248">
        <f>C11:C33</f>
        <v>425516.08</v>
      </c>
      <c r="E11" s="248">
        <f t="shared" si="3"/>
        <v>425516.08</v>
      </c>
      <c r="F11" s="248">
        <f t="shared" si="3"/>
        <v>425516.08</v>
      </c>
      <c r="G11" s="248">
        <f t="shared" si="3"/>
        <v>425516.08</v>
      </c>
      <c r="H11" s="245"/>
      <c r="I11" s="245"/>
      <c r="J11" s="245"/>
    </row>
    <row r="12" spans="1:10" x14ac:dyDescent="0.3">
      <c r="A12" s="245">
        <f t="shared" si="0"/>
        <v>2030</v>
      </c>
      <c r="B12" s="248">
        <f t="shared" si="1"/>
        <v>425516.08</v>
      </c>
      <c r="C12" s="248">
        <f t="shared" si="2"/>
        <v>425516.08</v>
      </c>
      <c r="D12" s="248">
        <f t="shared" ref="D12:D20" si="5">C12:C33</f>
        <v>425516.08</v>
      </c>
      <c r="E12" s="248">
        <f t="shared" si="3"/>
        <v>425516.08</v>
      </c>
      <c r="F12" s="248">
        <f t="shared" si="3"/>
        <v>425516.08</v>
      </c>
      <c r="G12" s="248">
        <f t="shared" si="3"/>
        <v>425516.08</v>
      </c>
      <c r="H12" s="245"/>
      <c r="I12" s="245"/>
      <c r="J12" s="245"/>
    </row>
    <row r="13" spans="1:10" x14ac:dyDescent="0.3">
      <c r="A13" s="245">
        <f t="shared" si="0"/>
        <v>2031</v>
      </c>
      <c r="B13" s="248">
        <f t="shared" si="1"/>
        <v>425516.08</v>
      </c>
      <c r="C13" s="248">
        <f t="shared" si="2"/>
        <v>425516.08</v>
      </c>
      <c r="D13" s="248">
        <f t="shared" si="5"/>
        <v>425516.08</v>
      </c>
      <c r="E13" s="248">
        <f t="shared" si="3"/>
        <v>425516.08</v>
      </c>
      <c r="F13" s="248">
        <f t="shared" si="3"/>
        <v>425516.08</v>
      </c>
      <c r="G13" s="248">
        <f t="shared" si="3"/>
        <v>425516.08</v>
      </c>
      <c r="H13" s="245"/>
      <c r="I13" s="245"/>
      <c r="J13" s="245"/>
    </row>
    <row r="14" spans="1:10" x14ac:dyDescent="0.3">
      <c r="A14" s="245">
        <f t="shared" si="0"/>
        <v>2032</v>
      </c>
      <c r="B14" s="248">
        <f t="shared" si="1"/>
        <v>425516.08</v>
      </c>
      <c r="C14" s="248">
        <f t="shared" si="2"/>
        <v>425516.08</v>
      </c>
      <c r="D14" s="248">
        <f t="shared" si="5"/>
        <v>425516.08</v>
      </c>
      <c r="E14" s="248">
        <f t="shared" si="3"/>
        <v>425516.08</v>
      </c>
      <c r="F14" s="248">
        <f t="shared" si="3"/>
        <v>425516.08</v>
      </c>
      <c r="G14" s="248">
        <f t="shared" si="3"/>
        <v>425516.08</v>
      </c>
      <c r="H14" s="245"/>
      <c r="I14" s="245"/>
      <c r="J14" s="245"/>
    </row>
    <row r="15" spans="1:10" x14ac:dyDescent="0.3">
      <c r="A15" s="245">
        <f t="shared" si="0"/>
        <v>2033</v>
      </c>
      <c r="B15" s="248">
        <f t="shared" si="1"/>
        <v>425516.08</v>
      </c>
      <c r="C15" s="248">
        <f t="shared" si="2"/>
        <v>425516.08</v>
      </c>
      <c r="D15" s="248">
        <f t="shared" si="5"/>
        <v>425516.08</v>
      </c>
      <c r="E15" s="248">
        <f t="shared" si="3"/>
        <v>425516.08</v>
      </c>
      <c r="F15" s="248">
        <f t="shared" si="3"/>
        <v>425516.08</v>
      </c>
      <c r="G15" s="248">
        <f t="shared" si="3"/>
        <v>425516.08</v>
      </c>
      <c r="H15" s="245"/>
      <c r="I15" s="245"/>
      <c r="J15" s="245"/>
    </row>
    <row r="16" spans="1:10" x14ac:dyDescent="0.3">
      <c r="A16" s="245">
        <f t="shared" si="0"/>
        <v>2034</v>
      </c>
      <c r="B16" s="248">
        <f t="shared" si="1"/>
        <v>425516.08</v>
      </c>
      <c r="C16" s="248">
        <f t="shared" si="2"/>
        <v>425516.08</v>
      </c>
      <c r="D16" s="248">
        <f t="shared" si="5"/>
        <v>425516.08</v>
      </c>
      <c r="E16" s="248">
        <f t="shared" si="3"/>
        <v>425516.08</v>
      </c>
      <c r="F16" s="248">
        <f t="shared" si="3"/>
        <v>425516.08</v>
      </c>
      <c r="G16" s="248">
        <f t="shared" si="3"/>
        <v>425516.08</v>
      </c>
      <c r="H16" s="245"/>
      <c r="I16" s="245"/>
      <c r="J16" s="245"/>
    </row>
    <row r="17" spans="1:7" x14ac:dyDescent="0.3">
      <c r="A17" s="245">
        <f t="shared" si="0"/>
        <v>2035</v>
      </c>
      <c r="B17" s="248">
        <f t="shared" si="1"/>
        <v>425516.08</v>
      </c>
      <c r="C17" s="248">
        <f t="shared" si="2"/>
        <v>425516.08</v>
      </c>
      <c r="D17" s="248">
        <f t="shared" si="5"/>
        <v>425516.08</v>
      </c>
      <c r="E17" s="248">
        <f t="shared" si="3"/>
        <v>425516.08</v>
      </c>
      <c r="F17" s="248">
        <f t="shared" si="3"/>
        <v>425516.08</v>
      </c>
      <c r="G17" s="248">
        <f t="shared" si="3"/>
        <v>425516.08</v>
      </c>
    </row>
    <row r="18" spans="1:7" x14ac:dyDescent="0.3">
      <c r="A18" s="245">
        <f t="shared" si="0"/>
        <v>2036</v>
      </c>
      <c r="B18" s="248">
        <f t="shared" si="1"/>
        <v>425516.08</v>
      </c>
      <c r="C18" s="248">
        <f t="shared" si="2"/>
        <v>425516.08</v>
      </c>
      <c r="D18" s="248">
        <f t="shared" si="5"/>
        <v>425516.08</v>
      </c>
      <c r="E18" s="248">
        <f t="shared" si="3"/>
        <v>425516.08</v>
      </c>
      <c r="F18" s="248">
        <f t="shared" si="3"/>
        <v>425516.08</v>
      </c>
      <c r="G18" s="248">
        <f t="shared" si="3"/>
        <v>425516.08</v>
      </c>
    </row>
    <row r="19" spans="1:7" x14ac:dyDescent="0.3">
      <c r="A19" s="245">
        <f t="shared" si="0"/>
        <v>2037</v>
      </c>
      <c r="B19" s="248">
        <f t="shared" si="1"/>
        <v>425516.08</v>
      </c>
      <c r="C19" s="248">
        <f t="shared" si="2"/>
        <v>425516.08</v>
      </c>
      <c r="D19" s="248">
        <f t="shared" si="5"/>
        <v>425516.08</v>
      </c>
      <c r="E19" s="248">
        <f t="shared" si="3"/>
        <v>425516.08</v>
      </c>
      <c r="F19" s="248">
        <f t="shared" si="3"/>
        <v>425516.08</v>
      </c>
      <c r="G19" s="248">
        <f t="shared" si="3"/>
        <v>425516.08</v>
      </c>
    </row>
    <row r="20" spans="1:7" x14ac:dyDescent="0.3">
      <c r="A20" s="245">
        <f t="shared" si="0"/>
        <v>2038</v>
      </c>
      <c r="B20" s="248">
        <f t="shared" si="1"/>
        <v>425516.08</v>
      </c>
      <c r="C20" s="248">
        <f t="shared" si="2"/>
        <v>425516.08</v>
      </c>
      <c r="D20" s="248">
        <f t="shared" si="5"/>
        <v>425516.08</v>
      </c>
      <c r="E20" s="248">
        <f t="shared" si="3"/>
        <v>425516.08</v>
      </c>
      <c r="F20" s="248">
        <f t="shared" si="3"/>
        <v>425516.08</v>
      </c>
      <c r="G20" s="248">
        <f t="shared" si="3"/>
        <v>425516.08</v>
      </c>
    </row>
    <row r="21" spans="1:7" x14ac:dyDescent="0.3">
      <c r="A21" s="245">
        <f t="shared" si="0"/>
        <v>2039</v>
      </c>
      <c r="B21" s="248">
        <f t="shared" si="1"/>
        <v>425516.08</v>
      </c>
      <c r="C21" s="248">
        <f t="shared" si="2"/>
        <v>425516.08</v>
      </c>
      <c r="D21" s="248">
        <f>C21:C43</f>
        <v>425516.08</v>
      </c>
      <c r="E21" s="248">
        <f t="shared" ref="E21:G27" si="6">D21</f>
        <v>425516.08</v>
      </c>
      <c r="F21" s="248">
        <f t="shared" si="6"/>
        <v>425516.08</v>
      </c>
      <c r="G21" s="248">
        <f t="shared" si="6"/>
        <v>425516.08</v>
      </c>
    </row>
    <row r="22" spans="1:7" x14ac:dyDescent="0.3">
      <c r="A22" s="245">
        <f t="shared" si="0"/>
        <v>2040</v>
      </c>
      <c r="B22" s="248">
        <f t="shared" si="1"/>
        <v>425516.08</v>
      </c>
      <c r="C22" s="248">
        <f t="shared" si="2"/>
        <v>425516.08</v>
      </c>
      <c r="D22" s="248">
        <f>C22:C44</f>
        <v>425516.08</v>
      </c>
      <c r="E22" s="248">
        <f t="shared" si="6"/>
        <v>425516.08</v>
      </c>
      <c r="F22" s="248">
        <f t="shared" si="6"/>
        <v>425516.08</v>
      </c>
      <c r="G22" s="248">
        <f t="shared" si="6"/>
        <v>425516.08</v>
      </c>
    </row>
    <row r="23" spans="1:7" x14ac:dyDescent="0.3">
      <c r="A23" s="245">
        <f t="shared" si="0"/>
        <v>2041</v>
      </c>
      <c r="B23" s="248">
        <f t="shared" si="1"/>
        <v>425516.08</v>
      </c>
      <c r="C23" s="248">
        <f t="shared" si="2"/>
        <v>425516.08</v>
      </c>
      <c r="D23" s="248">
        <f>C23:C45</f>
        <v>425516.08</v>
      </c>
      <c r="E23" s="248">
        <f t="shared" si="6"/>
        <v>425516.08</v>
      </c>
      <c r="F23" s="248">
        <f t="shared" si="6"/>
        <v>425516.08</v>
      </c>
      <c r="G23" s="248">
        <f t="shared" si="6"/>
        <v>425516.08</v>
      </c>
    </row>
    <row r="24" spans="1:7" x14ac:dyDescent="0.3">
      <c r="A24" s="245">
        <f t="shared" si="0"/>
        <v>2042</v>
      </c>
      <c r="B24" s="248">
        <f t="shared" si="1"/>
        <v>425516.08</v>
      </c>
      <c r="C24" s="248">
        <f t="shared" si="2"/>
        <v>425516.08</v>
      </c>
      <c r="D24" s="248">
        <f>C24:C45</f>
        <v>425516.08</v>
      </c>
      <c r="E24" s="248">
        <f t="shared" si="6"/>
        <v>425516.08</v>
      </c>
      <c r="F24" s="248">
        <f t="shared" si="6"/>
        <v>425516.08</v>
      </c>
      <c r="G24" s="248">
        <f t="shared" si="6"/>
        <v>425516.08</v>
      </c>
    </row>
    <row r="25" spans="1:7" x14ac:dyDescent="0.3">
      <c r="A25" s="245">
        <f t="shared" si="0"/>
        <v>2043</v>
      </c>
      <c r="B25" s="248">
        <f t="shared" si="1"/>
        <v>425516.08</v>
      </c>
      <c r="C25" s="248">
        <f t="shared" si="2"/>
        <v>425516.08</v>
      </c>
      <c r="D25" s="248">
        <f>C25:C45</f>
        <v>425516.08</v>
      </c>
      <c r="E25" s="248">
        <f t="shared" si="6"/>
        <v>425516.08</v>
      </c>
      <c r="F25" s="248">
        <f t="shared" si="6"/>
        <v>425516.08</v>
      </c>
      <c r="G25" s="248">
        <f t="shared" si="6"/>
        <v>425516.08</v>
      </c>
    </row>
    <row r="26" spans="1:7" x14ac:dyDescent="0.3">
      <c r="A26" s="245">
        <f t="shared" si="0"/>
        <v>2044</v>
      </c>
      <c r="B26" s="248">
        <f t="shared" si="1"/>
        <v>425516.08</v>
      </c>
      <c r="C26" s="248">
        <f t="shared" si="2"/>
        <v>425516.08</v>
      </c>
      <c r="D26" s="248">
        <f>C26:C45</f>
        <v>425516.08</v>
      </c>
      <c r="E26" s="248">
        <f t="shared" si="6"/>
        <v>425516.08</v>
      </c>
      <c r="F26" s="248">
        <f t="shared" si="6"/>
        <v>425516.08</v>
      </c>
      <c r="G26" s="248">
        <f t="shared" si="6"/>
        <v>425516.08</v>
      </c>
    </row>
    <row r="27" spans="1:7" x14ac:dyDescent="0.3">
      <c r="A27" s="245">
        <f t="shared" si="0"/>
        <v>2045</v>
      </c>
      <c r="B27" s="248">
        <f t="shared" si="1"/>
        <v>425516.08</v>
      </c>
      <c r="C27" s="248">
        <f t="shared" si="2"/>
        <v>425516.08</v>
      </c>
      <c r="D27" s="248">
        <f>C27:C46</f>
        <v>425516.08</v>
      </c>
      <c r="E27" s="248">
        <f t="shared" si="6"/>
        <v>425516.08</v>
      </c>
      <c r="F27" s="248">
        <f t="shared" si="6"/>
        <v>425516.08</v>
      </c>
      <c r="G27" s="248">
        <f t="shared" si="6"/>
        <v>425516.08</v>
      </c>
    </row>
    <row r="28" spans="1:7" ht="15" thickBot="1" x14ac:dyDescent="0.35">
      <c r="A28" s="245"/>
      <c r="B28" s="52">
        <f>SUM(B4:B27)</f>
        <v>9786869.8399999999</v>
      </c>
      <c r="C28" s="52">
        <f>SUM(C4:C27)</f>
        <v>9361353.7599999998</v>
      </c>
      <c r="D28" s="52">
        <f t="shared" ref="D28:G28" si="7">SUM(D4:D27)</f>
        <v>8935837.6799999997</v>
      </c>
      <c r="E28" s="52">
        <f t="shared" si="7"/>
        <v>8510321.5999999996</v>
      </c>
      <c r="F28" s="52">
        <f t="shared" si="7"/>
        <v>7659289.4400000004</v>
      </c>
      <c r="G28" s="52">
        <f t="shared" si="7"/>
        <v>7233773.3600000003</v>
      </c>
    </row>
    <row r="29" spans="1:7" ht="15" thickTop="1" x14ac:dyDescent="0.3">
      <c r="A29" s="245"/>
      <c r="B29" s="245"/>
      <c r="C29" s="248"/>
      <c r="D29" s="248"/>
      <c r="E29" s="248"/>
      <c r="F29" s="248"/>
      <c r="G29" s="248"/>
    </row>
    <row r="30" spans="1:7" x14ac:dyDescent="0.3">
      <c r="A30" s="245"/>
      <c r="B30" s="245"/>
      <c r="C30" s="248"/>
      <c r="D30" s="248"/>
      <c r="E30" s="248"/>
      <c r="F30" s="248"/>
      <c r="G30" s="248"/>
    </row>
    <row r="31" spans="1:7" x14ac:dyDescent="0.3">
      <c r="A31" s="245"/>
      <c r="B31" s="245">
        <v>2022</v>
      </c>
      <c r="C31" s="245">
        <v>2023</v>
      </c>
      <c r="D31" s="245">
        <v>2024</v>
      </c>
      <c r="E31" s="245">
        <v>2025</v>
      </c>
      <c r="F31" s="245">
        <v>2026</v>
      </c>
      <c r="G31" s="245">
        <v>2027</v>
      </c>
    </row>
    <row r="33" spans="1:7" x14ac:dyDescent="0.3">
      <c r="A33" s="43" t="s">
        <v>85</v>
      </c>
      <c r="B33" s="245"/>
      <c r="C33" s="245"/>
      <c r="D33" s="245"/>
      <c r="E33" s="245"/>
      <c r="F33" s="245"/>
      <c r="G33" s="245"/>
    </row>
    <row r="34" spans="1:7" x14ac:dyDescent="0.3">
      <c r="A34" s="245">
        <f>2021+1</f>
        <v>2022</v>
      </c>
      <c r="B34" s="51"/>
      <c r="C34" s="248"/>
      <c r="D34" s="248"/>
      <c r="E34" s="248"/>
      <c r="F34" s="245"/>
      <c r="G34" s="245"/>
    </row>
    <row r="35" spans="1:7" x14ac:dyDescent="0.3">
      <c r="A35" s="245">
        <f t="shared" ref="A35:A39" si="8">A34+1</f>
        <v>2023</v>
      </c>
      <c r="B35" s="51">
        <f t="shared" ref="B35:B38" si="9">447116.64*12*1.07</f>
        <v>5740977.6575999996</v>
      </c>
      <c r="C35" s="248"/>
      <c r="D35" s="248"/>
      <c r="E35" s="248"/>
      <c r="F35" s="248"/>
      <c r="G35" s="245"/>
    </row>
    <row r="36" spans="1:7" x14ac:dyDescent="0.3">
      <c r="A36" s="245">
        <f t="shared" si="8"/>
        <v>2024</v>
      </c>
      <c r="B36" s="51">
        <f t="shared" si="9"/>
        <v>5740977.6575999996</v>
      </c>
      <c r="C36" s="248">
        <f t="shared" ref="C36:C39" si="10">B36</f>
        <v>5740977.6575999996</v>
      </c>
      <c r="D36" s="248"/>
      <c r="E36" s="248">
        <f t="shared" ref="E36:G38" si="11">D36</f>
        <v>0</v>
      </c>
      <c r="F36" s="248">
        <f t="shared" si="11"/>
        <v>0</v>
      </c>
      <c r="G36" s="248">
        <f>F36</f>
        <v>0</v>
      </c>
    </row>
    <row r="37" spans="1:7" x14ac:dyDescent="0.3">
      <c r="A37" s="245">
        <f t="shared" si="8"/>
        <v>2025</v>
      </c>
      <c r="B37" s="51">
        <f t="shared" si="9"/>
        <v>5740977.6575999996</v>
      </c>
      <c r="C37" s="248">
        <f t="shared" si="10"/>
        <v>5740977.6575999996</v>
      </c>
      <c r="D37" s="248">
        <f>C37:C44</f>
        <v>5740977.6575999996</v>
      </c>
      <c r="E37" s="248"/>
      <c r="F37" s="248">
        <f t="shared" si="11"/>
        <v>0</v>
      </c>
      <c r="G37" s="248">
        <f t="shared" si="11"/>
        <v>0</v>
      </c>
    </row>
    <row r="38" spans="1:7" x14ac:dyDescent="0.3">
      <c r="A38" s="245">
        <f t="shared" si="8"/>
        <v>2026</v>
      </c>
      <c r="B38" s="51">
        <f t="shared" si="9"/>
        <v>5740977.6575999996</v>
      </c>
      <c r="C38" s="248">
        <f t="shared" si="10"/>
        <v>5740977.6575999996</v>
      </c>
      <c r="D38" s="248">
        <f>C38:C45</f>
        <v>5740977.6575999996</v>
      </c>
      <c r="E38" s="248">
        <f t="shared" si="11"/>
        <v>5740977.6575999996</v>
      </c>
      <c r="F38" s="248"/>
      <c r="G38" s="248">
        <f t="shared" si="11"/>
        <v>0</v>
      </c>
    </row>
    <row r="39" spans="1:7" x14ac:dyDescent="0.3">
      <c r="A39" s="245">
        <f t="shared" si="8"/>
        <v>2027</v>
      </c>
      <c r="B39" s="51">
        <f>447116.64*3*1.07</f>
        <v>1435244.4143999999</v>
      </c>
      <c r="C39" s="248">
        <f t="shared" si="10"/>
        <v>1435244.4143999999</v>
      </c>
      <c r="D39" s="248">
        <f>C39:C45</f>
        <v>1435244.4143999999</v>
      </c>
      <c r="E39" s="248">
        <f>D39</f>
        <v>1435244.4143999999</v>
      </c>
      <c r="F39" s="248">
        <f>E39</f>
        <v>1435244.4143999999</v>
      </c>
      <c r="G39" s="248"/>
    </row>
    <row r="40" spans="1:7" ht="15" thickBot="1" x14ac:dyDescent="0.35">
      <c r="A40" s="245"/>
      <c r="B40" s="52">
        <f t="shared" ref="B40:G40" si="12">SUM(B34:B39)</f>
        <v>24399155.044799998</v>
      </c>
      <c r="C40" s="52">
        <f t="shared" si="12"/>
        <v>18658177.387199998</v>
      </c>
      <c r="D40" s="52">
        <f t="shared" si="12"/>
        <v>12917199.729599999</v>
      </c>
      <c r="E40" s="52">
        <f t="shared" si="12"/>
        <v>7176222.0719999997</v>
      </c>
      <c r="F40" s="52">
        <f t="shared" si="12"/>
        <v>1435244.4143999999</v>
      </c>
      <c r="G40" s="52">
        <f t="shared" si="12"/>
        <v>0</v>
      </c>
    </row>
    <row r="41" spans="1:7" ht="15" thickTop="1" x14ac:dyDescent="0.3">
      <c r="A41" s="245"/>
      <c r="B41" s="245"/>
      <c r="C41" s="248"/>
      <c r="D41" s="248"/>
      <c r="E41" s="248"/>
      <c r="F41" s="248"/>
      <c r="G41" s="248"/>
    </row>
    <row r="42" spans="1:7" x14ac:dyDescent="0.3">
      <c r="A42" s="245"/>
      <c r="B42" s="245"/>
      <c r="C42" s="248"/>
      <c r="D42" s="248"/>
      <c r="E42" s="248"/>
      <c r="F42" s="248"/>
      <c r="G42" s="248"/>
    </row>
    <row r="43" spans="1:7" x14ac:dyDescent="0.3">
      <c r="A43" s="245"/>
      <c r="B43" s="245">
        <v>2022</v>
      </c>
      <c r="C43" s="245">
        <v>2023</v>
      </c>
      <c r="D43" s="245">
        <v>2024</v>
      </c>
      <c r="E43" s="245">
        <v>2025</v>
      </c>
      <c r="F43" s="245">
        <v>2026</v>
      </c>
      <c r="G43" s="245">
        <v>2027</v>
      </c>
    </row>
    <row r="45" spans="1:7" x14ac:dyDescent="0.3">
      <c r="A45" s="43" t="s">
        <v>86</v>
      </c>
      <c r="B45" s="245"/>
      <c r="C45" s="245"/>
      <c r="D45" s="245"/>
      <c r="E45" s="245"/>
      <c r="F45" s="245"/>
      <c r="G45" s="245"/>
    </row>
    <row r="46" spans="1:7" x14ac:dyDescent="0.3">
      <c r="A46" s="245">
        <f>2021+1</f>
        <v>2022</v>
      </c>
      <c r="B46" s="51"/>
      <c r="C46" s="248"/>
      <c r="D46" s="248">
        <f>C46:C49</f>
        <v>0</v>
      </c>
      <c r="E46" s="248"/>
      <c r="F46" s="245"/>
      <c r="G46" s="245"/>
    </row>
    <row r="47" spans="1:7" x14ac:dyDescent="0.3">
      <c r="A47" s="245">
        <f t="shared" ref="A47:A48" si="13">A46+1</f>
        <v>2023</v>
      </c>
      <c r="B47" s="51">
        <v>26711942.399999999</v>
      </c>
      <c r="C47" s="248"/>
      <c r="D47" s="248"/>
      <c r="E47" s="248"/>
      <c r="F47" s="248"/>
      <c r="G47" s="245"/>
    </row>
    <row r="48" spans="1:7" x14ac:dyDescent="0.3">
      <c r="A48" s="245">
        <f t="shared" si="13"/>
        <v>2024</v>
      </c>
      <c r="B48" s="51">
        <v>6691944.5999999996</v>
      </c>
      <c r="C48" s="248">
        <v>6691944.5999999996</v>
      </c>
      <c r="D48" s="248"/>
      <c r="E48" s="248"/>
      <c r="F48" s="248"/>
      <c r="G48" s="248"/>
    </row>
    <row r="49" spans="1:7" ht="15" thickBot="1" x14ac:dyDescent="0.35">
      <c r="A49" s="245"/>
      <c r="B49" s="52">
        <f>SUM(B46:B48)</f>
        <v>33403887</v>
      </c>
      <c r="C49" s="52">
        <f>SUM(C46:C48)</f>
        <v>6691944.5999999996</v>
      </c>
      <c r="D49" s="52">
        <f>SUM(D46:D48)</f>
        <v>0</v>
      </c>
      <c r="E49" s="52">
        <f t="shared" ref="E49:G49" si="14">SUM(E46:E48)</f>
        <v>0</v>
      </c>
      <c r="F49" s="52">
        <f t="shared" si="14"/>
        <v>0</v>
      </c>
      <c r="G49" s="52">
        <f t="shared" si="14"/>
        <v>0</v>
      </c>
    </row>
    <row r="50" spans="1:7" ht="15" thickTop="1" x14ac:dyDescent="0.3">
      <c r="A50" s="245"/>
      <c r="B50" s="245"/>
      <c r="C50" s="248"/>
      <c r="D50" s="248"/>
      <c r="E50" s="248"/>
      <c r="F50" s="248"/>
      <c r="G50" s="248"/>
    </row>
    <row r="51" spans="1:7" x14ac:dyDescent="0.3">
      <c r="A51" s="245"/>
      <c r="B51" s="245"/>
      <c r="C51" s="248"/>
      <c r="D51" s="248"/>
      <c r="E51" s="248"/>
      <c r="F51" s="248"/>
      <c r="G51" s="248"/>
    </row>
    <row r="52" spans="1:7" x14ac:dyDescent="0.3">
      <c r="A52" s="245"/>
      <c r="B52" s="245">
        <v>2022</v>
      </c>
      <c r="C52" s="245">
        <v>2023</v>
      </c>
      <c r="D52" s="245">
        <v>2024</v>
      </c>
      <c r="E52" s="245">
        <v>2025</v>
      </c>
      <c r="F52" s="245">
        <v>2026</v>
      </c>
      <c r="G52" s="245">
        <v>2027</v>
      </c>
    </row>
    <row r="54" spans="1:7" x14ac:dyDescent="0.3">
      <c r="A54" s="43" t="s">
        <v>87</v>
      </c>
      <c r="B54" s="245"/>
      <c r="C54" s="245"/>
      <c r="D54" s="245"/>
      <c r="E54" s="245"/>
      <c r="F54" s="245"/>
      <c r="G54" s="245"/>
    </row>
    <row r="55" spans="1:7" x14ac:dyDescent="0.3">
      <c r="A55" s="245">
        <f>2021+1</f>
        <v>2022</v>
      </c>
      <c r="B55" s="51"/>
      <c r="C55" s="248"/>
      <c r="D55" s="248"/>
      <c r="E55" s="248"/>
      <c r="F55" s="245"/>
      <c r="G55" s="245"/>
    </row>
    <row r="56" spans="1:7" x14ac:dyDescent="0.3">
      <c r="A56" s="245">
        <f t="shared" ref="A56:A60" si="15">A55+1</f>
        <v>2023</v>
      </c>
      <c r="B56" s="51">
        <f>+'Vandolah PPA'!AR61</f>
        <v>38636796.25</v>
      </c>
      <c r="C56" s="248"/>
      <c r="D56" s="248"/>
      <c r="E56" s="248"/>
      <c r="F56" s="248"/>
      <c r="G56" s="245"/>
    </row>
    <row r="57" spans="1:7" x14ac:dyDescent="0.3">
      <c r="A57" s="245">
        <f t="shared" si="15"/>
        <v>2024</v>
      </c>
      <c r="B57" s="51">
        <f>+'Vandolah PPA'!AR73</f>
        <v>38636796.250000015</v>
      </c>
      <c r="C57" s="248">
        <f>+B57</f>
        <v>38636796.250000015</v>
      </c>
      <c r="D57" s="248"/>
      <c r="E57" s="248"/>
      <c r="F57" s="248"/>
      <c r="G57" s="248"/>
    </row>
    <row r="58" spans="1:7" x14ac:dyDescent="0.3">
      <c r="A58" s="245">
        <f t="shared" si="15"/>
        <v>2025</v>
      </c>
      <c r="B58" s="51">
        <f>+'Vandolah PPA'!AR85</f>
        <v>38636796.250000007</v>
      </c>
      <c r="C58" s="248">
        <f>+B58</f>
        <v>38636796.250000007</v>
      </c>
      <c r="D58" s="248">
        <f>+C58</f>
        <v>38636796.250000007</v>
      </c>
      <c r="E58" s="248"/>
      <c r="F58" s="248"/>
      <c r="G58" s="248"/>
    </row>
    <row r="59" spans="1:7" x14ac:dyDescent="0.3">
      <c r="A59" s="245">
        <f t="shared" si="15"/>
        <v>2026</v>
      </c>
      <c r="B59" s="51">
        <f>+'Vandolah PPA'!AR97</f>
        <v>38636796.250000007</v>
      </c>
      <c r="C59" s="248">
        <f>+B59</f>
        <v>38636796.250000007</v>
      </c>
      <c r="D59" s="248">
        <f>+C59</f>
        <v>38636796.250000007</v>
      </c>
      <c r="E59" s="248">
        <f>+D59</f>
        <v>38636796.250000007</v>
      </c>
      <c r="F59" s="248"/>
      <c r="G59" s="248"/>
    </row>
    <row r="60" spans="1:7" x14ac:dyDescent="0.3">
      <c r="A60" s="245">
        <f t="shared" si="15"/>
        <v>2027</v>
      </c>
      <c r="B60" s="51">
        <f>+'Vandolah PPA'!AR102</f>
        <v>12237215.900000002</v>
      </c>
      <c r="C60" s="248">
        <f>+B60</f>
        <v>12237215.900000002</v>
      </c>
      <c r="D60" s="248">
        <f>+C60</f>
        <v>12237215.900000002</v>
      </c>
      <c r="E60" s="248">
        <f>+D60</f>
        <v>12237215.900000002</v>
      </c>
      <c r="F60" s="248">
        <f>+E60</f>
        <v>12237215.900000002</v>
      </c>
      <c r="G60" s="248"/>
    </row>
    <row r="61" spans="1:7" ht="15" thickBot="1" x14ac:dyDescent="0.35">
      <c r="A61" s="245"/>
      <c r="B61" s="52">
        <f>SUM(B56:B60)</f>
        <v>166784400.90000004</v>
      </c>
      <c r="C61" s="52">
        <f t="shared" ref="C61:G61" si="16">SUM(C56:C60)</f>
        <v>128147604.65000004</v>
      </c>
      <c r="D61" s="52">
        <f>SUM(D56:D60)</f>
        <v>89510808.400000021</v>
      </c>
      <c r="E61" s="52">
        <f t="shared" si="16"/>
        <v>50874012.150000006</v>
      </c>
      <c r="F61" s="52">
        <f t="shared" si="16"/>
        <v>12237215.900000002</v>
      </c>
      <c r="G61" s="52">
        <f t="shared" si="16"/>
        <v>0</v>
      </c>
    </row>
    <row r="62" spans="1:7" ht="15" thickTop="1" x14ac:dyDescent="0.3">
      <c r="A62" s="245"/>
      <c r="B62" s="245"/>
      <c r="C62" s="245"/>
      <c r="D62" s="245"/>
      <c r="E62" s="245"/>
      <c r="F62" s="245"/>
      <c r="G62" s="245"/>
    </row>
    <row r="64" spans="1:7" x14ac:dyDescent="0.3">
      <c r="A64" s="245"/>
      <c r="B64" s="245">
        <v>2022</v>
      </c>
      <c r="C64" s="245">
        <v>2023</v>
      </c>
      <c r="D64" s="245">
        <v>2024</v>
      </c>
      <c r="E64" s="245">
        <v>2025</v>
      </c>
      <c r="F64" s="245">
        <v>2026</v>
      </c>
      <c r="G64" s="245">
        <v>2027</v>
      </c>
    </row>
    <row r="66" spans="1:7" x14ac:dyDescent="0.3">
      <c r="A66" s="43" t="s">
        <v>88</v>
      </c>
      <c r="B66" s="245"/>
      <c r="C66" s="245"/>
      <c r="D66" s="245"/>
      <c r="E66" s="245"/>
      <c r="F66" s="245"/>
      <c r="G66" s="245"/>
    </row>
    <row r="67" spans="1:7" x14ac:dyDescent="0.3">
      <c r="A67" s="245">
        <f>2022</f>
        <v>2022</v>
      </c>
      <c r="B67" s="51"/>
      <c r="C67" s="248"/>
      <c r="D67" s="248"/>
      <c r="E67" s="248"/>
      <c r="F67" s="245"/>
      <c r="G67" s="245"/>
    </row>
    <row r="68" spans="1:7" x14ac:dyDescent="0.3">
      <c r="A68" s="245">
        <f t="shared" ref="A68:A75" si="17">A67+1</f>
        <v>2023</v>
      </c>
      <c r="B68" s="51">
        <v>15460788.480000282</v>
      </c>
      <c r="C68" s="248"/>
      <c r="D68" s="248"/>
      <c r="E68" s="248"/>
      <c r="F68" s="248"/>
      <c r="G68" s="245"/>
    </row>
    <row r="69" spans="1:7" x14ac:dyDescent="0.3">
      <c r="A69" s="245">
        <f t="shared" si="17"/>
        <v>2024</v>
      </c>
      <c r="B69" s="51">
        <v>15460788.480000282</v>
      </c>
      <c r="C69" s="248">
        <f t="shared" ref="C69:C75" si="18">B69</f>
        <v>15460788.480000282</v>
      </c>
      <c r="D69" s="248"/>
      <c r="E69" s="248"/>
      <c r="F69" s="248"/>
      <c r="G69" s="248"/>
    </row>
    <row r="70" spans="1:7" x14ac:dyDescent="0.3">
      <c r="A70" s="245">
        <f t="shared" si="17"/>
        <v>2025</v>
      </c>
      <c r="B70" s="51">
        <v>15460788.480000282</v>
      </c>
      <c r="C70" s="248">
        <f t="shared" si="18"/>
        <v>15460788.480000282</v>
      </c>
      <c r="D70" s="248">
        <f t="shared" ref="D70:D75" si="19">C70:C78</f>
        <v>15460788.480000282</v>
      </c>
      <c r="E70" s="248"/>
      <c r="F70" s="248"/>
      <c r="G70" s="248"/>
    </row>
    <row r="71" spans="1:7" x14ac:dyDescent="0.3">
      <c r="A71" s="245">
        <f t="shared" si="17"/>
        <v>2026</v>
      </c>
      <c r="B71" s="51">
        <v>15101160.720000187</v>
      </c>
      <c r="C71" s="248">
        <f t="shared" si="18"/>
        <v>15101160.720000187</v>
      </c>
      <c r="D71" s="248">
        <f t="shared" si="19"/>
        <v>15101160.720000187</v>
      </c>
      <c r="E71" s="248">
        <f t="shared" ref="E71:G75" si="20">D71</f>
        <v>15101160.720000187</v>
      </c>
      <c r="F71" s="248"/>
      <c r="G71" s="248"/>
    </row>
    <row r="72" spans="1:7" x14ac:dyDescent="0.3">
      <c r="A72" s="245">
        <f t="shared" si="17"/>
        <v>2027</v>
      </c>
      <c r="B72" s="51">
        <v>14381905.199999997</v>
      </c>
      <c r="C72" s="248">
        <f t="shared" si="18"/>
        <v>14381905.199999997</v>
      </c>
      <c r="D72" s="248">
        <f t="shared" si="19"/>
        <v>14381905.199999997</v>
      </c>
      <c r="E72" s="248">
        <f t="shared" si="20"/>
        <v>14381905.199999997</v>
      </c>
      <c r="F72" s="248">
        <f t="shared" si="20"/>
        <v>14381905.199999997</v>
      </c>
      <c r="G72" s="248"/>
    </row>
    <row r="73" spans="1:7" x14ac:dyDescent="0.3">
      <c r="A73" s="245">
        <f t="shared" si="17"/>
        <v>2028</v>
      </c>
      <c r="B73" s="51">
        <v>14381905.199999997</v>
      </c>
      <c r="C73" s="248">
        <f t="shared" si="18"/>
        <v>14381905.199999997</v>
      </c>
      <c r="D73" s="248">
        <f t="shared" si="19"/>
        <v>14381905.199999997</v>
      </c>
      <c r="E73" s="248">
        <f t="shared" si="20"/>
        <v>14381905.199999997</v>
      </c>
      <c r="F73" s="248">
        <f t="shared" si="20"/>
        <v>14381905.199999997</v>
      </c>
      <c r="G73" s="248">
        <f t="shared" si="20"/>
        <v>14381905.199999997</v>
      </c>
    </row>
    <row r="74" spans="1:7" x14ac:dyDescent="0.3">
      <c r="A74" s="245">
        <f t="shared" si="17"/>
        <v>2029</v>
      </c>
      <c r="B74" s="51">
        <v>14381905.199999997</v>
      </c>
      <c r="C74" s="248">
        <f t="shared" si="18"/>
        <v>14381905.199999997</v>
      </c>
      <c r="D74" s="248">
        <f t="shared" si="19"/>
        <v>14381905.199999997</v>
      </c>
      <c r="E74" s="248">
        <f t="shared" si="20"/>
        <v>14381905.199999997</v>
      </c>
      <c r="F74" s="248">
        <f t="shared" si="20"/>
        <v>14381905.199999997</v>
      </c>
      <c r="G74" s="248">
        <f t="shared" si="20"/>
        <v>14381905.199999997</v>
      </c>
    </row>
    <row r="75" spans="1:7" x14ac:dyDescent="0.3">
      <c r="A75" s="245">
        <f t="shared" si="17"/>
        <v>2030</v>
      </c>
      <c r="B75" s="51">
        <v>7190952.5999999996</v>
      </c>
      <c r="C75" s="248">
        <f t="shared" si="18"/>
        <v>7190952.5999999996</v>
      </c>
      <c r="D75" s="248">
        <f t="shared" si="19"/>
        <v>7190952.5999999996</v>
      </c>
      <c r="E75" s="248">
        <f t="shared" si="20"/>
        <v>7190952.5999999996</v>
      </c>
      <c r="F75" s="248">
        <f t="shared" si="20"/>
        <v>7190952.5999999996</v>
      </c>
      <c r="G75" s="248">
        <f t="shared" si="20"/>
        <v>7190952.5999999996</v>
      </c>
    </row>
    <row r="76" spans="1:7" ht="15" thickBot="1" x14ac:dyDescent="0.35">
      <c r="A76" s="245"/>
      <c r="B76" s="52">
        <f t="shared" ref="B76:G76" si="21">SUM(B67:B75)</f>
        <v>111820194.36000103</v>
      </c>
      <c r="C76" s="52">
        <f t="shared" si="21"/>
        <v>96359405.88000074</v>
      </c>
      <c r="D76" s="52">
        <f t="shared" si="21"/>
        <v>80898617.400000453</v>
      </c>
      <c r="E76" s="52">
        <f t="shared" si="21"/>
        <v>65437828.920000181</v>
      </c>
      <c r="F76" s="52">
        <f t="shared" si="21"/>
        <v>50336668.199999996</v>
      </c>
      <c r="G76" s="52">
        <f t="shared" si="21"/>
        <v>35954762.999999993</v>
      </c>
    </row>
    <row r="77" spans="1:7" ht="15" thickTop="1" x14ac:dyDescent="0.3">
      <c r="A77" s="245"/>
      <c r="B77" s="245"/>
      <c r="C77" s="248"/>
      <c r="D77" s="248"/>
      <c r="E77" s="248"/>
      <c r="F77" s="248"/>
      <c r="G77" s="248"/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AD964-2DFC-4A73-B6D6-E371D0AD22CD}">
  <sheetPr>
    <tabColor rgb="FFFFFF00"/>
  </sheetPr>
  <dimension ref="A2:AR331"/>
  <sheetViews>
    <sheetView tabSelected="1" workbookViewId="0">
      <selection activeCell="A32" sqref="A32:XFD32"/>
    </sheetView>
  </sheetViews>
  <sheetFormatPr defaultRowHeight="13.2" x14ac:dyDescent="0.25"/>
  <cols>
    <col min="1" max="1" width="16" customWidth="1"/>
    <col min="2" max="3" width="16" style="33" customWidth="1"/>
    <col min="4" max="13" width="13.6640625" style="33" customWidth="1"/>
    <col min="32" max="32" width="31" customWidth="1"/>
    <col min="33" max="33" width="12.109375" customWidth="1"/>
    <col min="34" max="34" width="10.6640625" bestFit="1" customWidth="1"/>
    <col min="43" max="43" width="12.77734375" bestFit="1" customWidth="1"/>
  </cols>
  <sheetData>
    <row r="2" spans="1:13" x14ac:dyDescent="0.25">
      <c r="J2" s="42" t="s">
        <v>184</v>
      </c>
    </row>
    <row r="5" spans="1:13" x14ac:dyDescent="0.25">
      <c r="A5" t="s">
        <v>185</v>
      </c>
      <c r="B5" s="33" t="s">
        <v>186</v>
      </c>
      <c r="C5" s="33" t="s">
        <v>187</v>
      </c>
      <c r="D5" s="35" t="s">
        <v>188</v>
      </c>
      <c r="E5" s="35" t="s">
        <v>189</v>
      </c>
      <c r="F5" s="35" t="s">
        <v>190</v>
      </c>
      <c r="G5" s="35" t="s">
        <v>191</v>
      </c>
      <c r="H5" s="38" t="s">
        <v>192</v>
      </c>
      <c r="I5" s="38" t="s">
        <v>193</v>
      </c>
      <c r="J5" s="38" t="s">
        <v>170</v>
      </c>
      <c r="K5" s="38" t="s">
        <v>194</v>
      </c>
      <c r="L5" s="38" t="s">
        <v>195</v>
      </c>
      <c r="M5" s="38" t="s">
        <v>196</v>
      </c>
    </row>
    <row r="6" spans="1:13" x14ac:dyDescent="0.25">
      <c r="A6" s="34">
        <v>43466</v>
      </c>
      <c r="B6" s="33">
        <v>31400</v>
      </c>
      <c r="C6" s="33">
        <v>0</v>
      </c>
      <c r="D6" s="33">
        <f>B6+C6</f>
        <v>31400</v>
      </c>
      <c r="E6" s="33">
        <v>4059.67</v>
      </c>
      <c r="F6" s="33">
        <f>D6+E6</f>
        <v>35459.67</v>
      </c>
    </row>
    <row r="7" spans="1:13" x14ac:dyDescent="0.25">
      <c r="A7" s="34">
        <v>43497</v>
      </c>
      <c r="B7" s="33">
        <v>9885.7000000000007</v>
      </c>
      <c r="C7" s="33">
        <v>21514.3</v>
      </c>
      <c r="D7" s="33">
        <f t="shared" ref="D7:D70" si="0">B7+C7</f>
        <v>31400</v>
      </c>
      <c r="E7" s="33">
        <v>4059.67</v>
      </c>
      <c r="F7" s="33">
        <f t="shared" ref="F7:F70" si="1">D7+E7</f>
        <v>35459.67</v>
      </c>
    </row>
    <row r="8" spans="1:13" x14ac:dyDescent="0.25">
      <c r="A8" s="34">
        <v>43525</v>
      </c>
      <c r="B8" s="33">
        <v>9921.14</v>
      </c>
      <c r="C8" s="33">
        <v>21478.86</v>
      </c>
      <c r="D8" s="33">
        <f t="shared" si="0"/>
        <v>31400</v>
      </c>
      <c r="E8" s="33">
        <v>4059.67</v>
      </c>
      <c r="F8" s="33">
        <f t="shared" si="1"/>
        <v>35459.67</v>
      </c>
    </row>
    <row r="9" spans="1:13" x14ac:dyDescent="0.25">
      <c r="A9" s="34">
        <v>43556</v>
      </c>
      <c r="B9" s="33">
        <v>9956.69</v>
      </c>
      <c r="C9" s="33">
        <v>21443.31</v>
      </c>
      <c r="D9" s="33">
        <f t="shared" si="0"/>
        <v>31400</v>
      </c>
      <c r="E9" s="33">
        <v>4059.67</v>
      </c>
      <c r="F9" s="33">
        <f t="shared" si="1"/>
        <v>35459.67</v>
      </c>
    </row>
    <row r="10" spans="1:13" x14ac:dyDescent="0.25">
      <c r="A10" s="34">
        <v>43586</v>
      </c>
      <c r="B10" s="33">
        <v>9992.39</v>
      </c>
      <c r="C10" s="33">
        <v>21407.61</v>
      </c>
      <c r="D10" s="33">
        <f t="shared" si="0"/>
        <v>31400</v>
      </c>
      <c r="E10" s="33">
        <v>4059.67</v>
      </c>
      <c r="F10" s="33">
        <f t="shared" si="1"/>
        <v>35459.67</v>
      </c>
    </row>
    <row r="11" spans="1:13" x14ac:dyDescent="0.25">
      <c r="A11" s="34">
        <v>43617</v>
      </c>
      <c r="B11" s="33">
        <v>10028.210000000001</v>
      </c>
      <c r="C11" s="33">
        <v>21371.79</v>
      </c>
      <c r="D11" s="33">
        <f t="shared" si="0"/>
        <v>31400</v>
      </c>
      <c r="E11" s="33">
        <v>4059.67</v>
      </c>
      <c r="F11" s="33">
        <f t="shared" si="1"/>
        <v>35459.67</v>
      </c>
    </row>
    <row r="12" spans="1:13" x14ac:dyDescent="0.25">
      <c r="A12" s="34">
        <v>43647</v>
      </c>
      <c r="B12" s="33">
        <v>10064.15</v>
      </c>
      <c r="C12" s="33">
        <v>21335.850000000002</v>
      </c>
      <c r="D12" s="33">
        <f>B12+C12</f>
        <v>31400</v>
      </c>
      <c r="E12" s="33">
        <v>4059.67</v>
      </c>
      <c r="F12" s="33">
        <f t="shared" si="1"/>
        <v>35459.67</v>
      </c>
    </row>
    <row r="13" spans="1:13" x14ac:dyDescent="0.25">
      <c r="A13" s="34">
        <v>43678</v>
      </c>
      <c r="B13" s="33">
        <v>10100.219999999999</v>
      </c>
      <c r="C13" s="33">
        <v>21299.78</v>
      </c>
      <c r="D13" s="33">
        <f t="shared" si="0"/>
        <v>31400</v>
      </c>
      <c r="E13" s="33">
        <v>4059.67</v>
      </c>
      <c r="F13" s="33">
        <f t="shared" si="1"/>
        <v>35459.67</v>
      </c>
    </row>
    <row r="14" spans="1:13" x14ac:dyDescent="0.25">
      <c r="A14" s="34">
        <v>43709</v>
      </c>
      <c r="B14" s="33">
        <v>10136.43</v>
      </c>
      <c r="C14" s="33">
        <v>21263.57</v>
      </c>
      <c r="D14" s="33">
        <f t="shared" si="0"/>
        <v>31400</v>
      </c>
      <c r="E14" s="33">
        <v>4059.67</v>
      </c>
      <c r="F14" s="33">
        <f t="shared" si="1"/>
        <v>35459.67</v>
      </c>
    </row>
    <row r="15" spans="1:13" x14ac:dyDescent="0.25">
      <c r="A15" s="34">
        <v>43739</v>
      </c>
      <c r="B15" s="33">
        <v>10172.77</v>
      </c>
      <c r="C15" s="33">
        <v>21227.23</v>
      </c>
      <c r="D15" s="33">
        <f t="shared" si="0"/>
        <v>31400</v>
      </c>
      <c r="E15" s="33">
        <v>4059.67</v>
      </c>
      <c r="F15" s="33">
        <f t="shared" si="1"/>
        <v>35459.67</v>
      </c>
    </row>
    <row r="16" spans="1:13" x14ac:dyDescent="0.25">
      <c r="A16" s="34">
        <v>43770</v>
      </c>
      <c r="B16" s="33">
        <v>10209.23</v>
      </c>
      <c r="C16" s="33">
        <v>21190.77</v>
      </c>
      <c r="D16" s="33">
        <f t="shared" si="0"/>
        <v>31400</v>
      </c>
      <c r="E16" s="33">
        <v>4059.67</v>
      </c>
      <c r="F16" s="33">
        <f t="shared" si="1"/>
        <v>35459.67</v>
      </c>
    </row>
    <row r="17" spans="1:44" x14ac:dyDescent="0.25">
      <c r="A17" s="34">
        <v>43800</v>
      </c>
      <c r="B17" s="33">
        <v>10245.82</v>
      </c>
      <c r="C17" s="33">
        <v>21154.18</v>
      </c>
      <c r="D17" s="33">
        <f t="shared" si="0"/>
        <v>31400</v>
      </c>
      <c r="E17" s="33">
        <v>4059.67</v>
      </c>
      <c r="F17" s="33">
        <f t="shared" si="1"/>
        <v>35459.67</v>
      </c>
      <c r="G17" s="40"/>
      <c r="H17" s="40"/>
      <c r="AF17" s="23"/>
    </row>
    <row r="18" spans="1:44" x14ac:dyDescent="0.25">
      <c r="A18" s="34">
        <v>43831</v>
      </c>
      <c r="B18" s="33">
        <v>10282.550000000001</v>
      </c>
      <c r="C18" s="33">
        <v>21117.45</v>
      </c>
      <c r="D18" s="33">
        <f t="shared" si="0"/>
        <v>31400</v>
      </c>
      <c r="E18" s="33">
        <v>4059.67</v>
      </c>
      <c r="F18" s="33">
        <f t="shared" si="1"/>
        <v>35459.67</v>
      </c>
    </row>
    <row r="19" spans="1:44" x14ac:dyDescent="0.25">
      <c r="A19" s="34">
        <v>43862</v>
      </c>
      <c r="B19" s="33">
        <v>10319.4</v>
      </c>
      <c r="C19" s="33">
        <v>21080.600000000002</v>
      </c>
      <c r="D19" s="33">
        <f t="shared" si="0"/>
        <v>31400</v>
      </c>
      <c r="E19" s="33">
        <v>4059.67</v>
      </c>
      <c r="F19" s="33">
        <f t="shared" si="1"/>
        <v>35459.67</v>
      </c>
      <c r="AF19" s="24">
        <v>425516.08</v>
      </c>
    </row>
    <row r="20" spans="1:44" x14ac:dyDescent="0.25">
      <c r="A20" s="34">
        <v>43891</v>
      </c>
      <c r="B20" s="33">
        <v>10356.4</v>
      </c>
      <c r="C20" s="33">
        <v>21043.600000000002</v>
      </c>
      <c r="D20" s="33">
        <f t="shared" si="0"/>
        <v>31400</v>
      </c>
      <c r="E20" s="33">
        <v>4059.67</v>
      </c>
      <c r="F20" s="33">
        <f t="shared" si="1"/>
        <v>35459.67</v>
      </c>
      <c r="AF20" s="24">
        <v>-22340.080000000002</v>
      </c>
      <c r="AG20" s="26" t="s">
        <v>197</v>
      </c>
      <c r="AH20" s="24"/>
    </row>
    <row r="21" spans="1:44" x14ac:dyDescent="0.25">
      <c r="A21" s="34">
        <v>43922</v>
      </c>
      <c r="B21" s="33">
        <v>10393.52</v>
      </c>
      <c r="C21" s="33">
        <v>21006.48</v>
      </c>
      <c r="D21" s="33">
        <f t="shared" si="0"/>
        <v>31400</v>
      </c>
      <c r="E21" s="33">
        <v>4059.67</v>
      </c>
      <c r="F21" s="33">
        <f t="shared" si="1"/>
        <v>35459.67</v>
      </c>
      <c r="AF21" s="23">
        <f>SUM(AF19:AF20)</f>
        <v>403176</v>
      </c>
      <c r="AG21" s="27"/>
    </row>
    <row r="22" spans="1:44" x14ac:dyDescent="0.25">
      <c r="A22" s="34">
        <v>43952</v>
      </c>
      <c r="B22" s="33">
        <v>10430.77</v>
      </c>
      <c r="C22" s="33">
        <v>20969.23</v>
      </c>
      <c r="D22" s="33">
        <f t="shared" si="0"/>
        <v>31400</v>
      </c>
      <c r="E22" s="33">
        <v>4059.67</v>
      </c>
      <c r="F22" s="33">
        <f t="shared" si="1"/>
        <v>35459.67</v>
      </c>
      <c r="AF22" s="36" t="s">
        <v>198</v>
      </c>
    </row>
    <row r="23" spans="1:44" x14ac:dyDescent="0.25">
      <c r="A23" s="34">
        <v>43983</v>
      </c>
      <c r="B23" s="33">
        <v>10468.17</v>
      </c>
      <c r="C23" s="33">
        <v>20931.830000000002</v>
      </c>
      <c r="D23" s="33">
        <f t="shared" si="0"/>
        <v>31400</v>
      </c>
      <c r="E23" s="33">
        <v>4059.67</v>
      </c>
      <c r="F23" s="33">
        <f t="shared" si="1"/>
        <v>35459.67</v>
      </c>
    </row>
    <row r="24" spans="1:44" x14ac:dyDescent="0.25">
      <c r="A24" s="34">
        <v>44013</v>
      </c>
      <c r="B24" s="33">
        <v>10505.68</v>
      </c>
      <c r="C24" s="33">
        <v>20894.32</v>
      </c>
      <c r="D24" s="33">
        <f t="shared" si="0"/>
        <v>31400</v>
      </c>
      <c r="E24" s="33">
        <v>4059.67</v>
      </c>
      <c r="F24" s="33">
        <f t="shared" si="1"/>
        <v>35459.67</v>
      </c>
    </row>
    <row r="25" spans="1:44" x14ac:dyDescent="0.25">
      <c r="A25" s="34">
        <v>44044</v>
      </c>
      <c r="B25" s="33">
        <v>10543.34</v>
      </c>
      <c r="C25" s="33">
        <v>20856.66</v>
      </c>
      <c r="D25" s="33">
        <f t="shared" si="0"/>
        <v>31400</v>
      </c>
      <c r="E25" s="33">
        <v>4059.67</v>
      </c>
      <c r="F25" s="33">
        <f t="shared" si="1"/>
        <v>35459.67</v>
      </c>
    </row>
    <row r="26" spans="1:44" x14ac:dyDescent="0.25">
      <c r="A26" s="34">
        <v>44075</v>
      </c>
      <c r="B26" s="33">
        <v>10581.14</v>
      </c>
      <c r="C26" s="33">
        <v>20818.86</v>
      </c>
      <c r="D26" s="33">
        <f t="shared" si="0"/>
        <v>31400</v>
      </c>
      <c r="E26" s="33">
        <v>4059.67</v>
      </c>
      <c r="F26" s="33">
        <f t="shared" si="1"/>
        <v>35459.67</v>
      </c>
    </row>
    <row r="27" spans="1:44" x14ac:dyDescent="0.25">
      <c r="A27" s="34">
        <v>44105</v>
      </c>
      <c r="B27" s="33">
        <v>10619.06</v>
      </c>
      <c r="C27" s="33">
        <v>20780.939999999999</v>
      </c>
      <c r="D27" s="33">
        <f t="shared" si="0"/>
        <v>31400</v>
      </c>
      <c r="E27" s="33">
        <v>4059.67</v>
      </c>
      <c r="F27" s="33">
        <f t="shared" si="1"/>
        <v>35459.67</v>
      </c>
      <c r="AQ27" s="24">
        <v>376800</v>
      </c>
    </row>
    <row r="28" spans="1:44" x14ac:dyDescent="0.25">
      <c r="A28" s="34">
        <v>44136</v>
      </c>
      <c r="B28" s="33">
        <v>10657.130000000001</v>
      </c>
      <c r="C28" s="33">
        <v>20742.87</v>
      </c>
      <c r="D28" s="33">
        <f t="shared" si="0"/>
        <v>31400</v>
      </c>
      <c r="E28" s="33">
        <v>4059.67</v>
      </c>
      <c r="F28" s="33">
        <f t="shared" si="1"/>
        <v>35459.67</v>
      </c>
      <c r="I28" s="39"/>
      <c r="AQ28" s="27">
        <v>7.0000000000000007E-2</v>
      </c>
      <c r="AR28" s="26" t="s">
        <v>199</v>
      </c>
    </row>
    <row r="29" spans="1:44" x14ac:dyDescent="0.25">
      <c r="A29" s="34">
        <v>44166</v>
      </c>
      <c r="B29" s="33">
        <v>10695.33</v>
      </c>
      <c r="C29" s="33">
        <v>20704.670000000002</v>
      </c>
      <c r="D29" s="33">
        <f t="shared" si="0"/>
        <v>31400</v>
      </c>
      <c r="E29" s="33">
        <v>4059.67</v>
      </c>
      <c r="F29" s="33">
        <f t="shared" si="1"/>
        <v>35459.67</v>
      </c>
      <c r="G29" s="40"/>
      <c r="H29" s="40"/>
      <c r="I29" s="40"/>
      <c r="J29" s="40"/>
      <c r="K29" s="40"/>
      <c r="L29" s="40"/>
      <c r="M29" s="40"/>
      <c r="AQ29" s="24">
        <f>AQ27*AQ28</f>
        <v>26376.000000000004</v>
      </c>
    </row>
    <row r="30" spans="1:44" x14ac:dyDescent="0.25">
      <c r="A30" s="34">
        <v>44197</v>
      </c>
      <c r="B30" s="33">
        <v>10733.67</v>
      </c>
      <c r="C30" s="33">
        <v>20666.330000000002</v>
      </c>
      <c r="D30" s="33">
        <f t="shared" si="0"/>
        <v>31400</v>
      </c>
      <c r="E30" s="33">
        <v>4059.67</v>
      </c>
      <c r="F30" s="33">
        <f t="shared" si="1"/>
        <v>35459.67</v>
      </c>
      <c r="AQ30" s="23"/>
    </row>
    <row r="31" spans="1:44" x14ac:dyDescent="0.25">
      <c r="A31" s="34">
        <v>44228</v>
      </c>
      <c r="B31" s="33">
        <v>10772.130000000001</v>
      </c>
      <c r="C31" s="33">
        <v>20627.87</v>
      </c>
      <c r="D31" s="33">
        <f t="shared" si="0"/>
        <v>31400</v>
      </c>
      <c r="E31" s="33">
        <v>4059.67</v>
      </c>
      <c r="F31" s="33">
        <f t="shared" si="1"/>
        <v>35459.67</v>
      </c>
      <c r="AQ31" s="24">
        <f>AQ27+AQ29</f>
        <v>403176</v>
      </c>
      <c r="AR31" s="26" t="s">
        <v>200</v>
      </c>
    </row>
    <row r="32" spans="1:44" x14ac:dyDescent="0.25">
      <c r="A32" s="34">
        <v>44256</v>
      </c>
      <c r="B32" s="33">
        <v>10810.76</v>
      </c>
      <c r="C32" s="33">
        <v>20589.240000000002</v>
      </c>
      <c r="D32" s="33">
        <f t="shared" si="0"/>
        <v>31400</v>
      </c>
      <c r="E32" s="33">
        <v>4059.67</v>
      </c>
      <c r="F32" s="33">
        <f t="shared" si="1"/>
        <v>35459.67</v>
      </c>
      <c r="AP32" s="23"/>
      <c r="AQ32" s="24">
        <v>22340.080000000002</v>
      </c>
      <c r="AR32" s="26" t="s">
        <v>201</v>
      </c>
    </row>
    <row r="33" spans="1:44" x14ac:dyDescent="0.25">
      <c r="A33" s="34">
        <v>44287</v>
      </c>
      <c r="B33" s="33">
        <v>10849.5</v>
      </c>
      <c r="C33" s="33">
        <v>20550.5</v>
      </c>
      <c r="D33" s="33">
        <f t="shared" si="0"/>
        <v>31400</v>
      </c>
      <c r="E33" s="33">
        <v>4059.67</v>
      </c>
      <c r="F33" s="33">
        <f t="shared" si="1"/>
        <v>35459.67</v>
      </c>
      <c r="AQ33" s="37">
        <f>AQ31+AQ32</f>
        <v>425516.08</v>
      </c>
    </row>
    <row r="34" spans="1:44" x14ac:dyDescent="0.25">
      <c r="A34" s="34">
        <v>44317</v>
      </c>
      <c r="B34" s="33">
        <v>10888.39</v>
      </c>
      <c r="C34" s="33">
        <v>20511.61</v>
      </c>
      <c r="D34" s="33">
        <f t="shared" si="0"/>
        <v>31400</v>
      </c>
      <c r="E34" s="33">
        <v>4059.67</v>
      </c>
      <c r="F34" s="33">
        <f t="shared" si="1"/>
        <v>35459.67</v>
      </c>
      <c r="AQ34" s="23"/>
    </row>
    <row r="35" spans="1:44" x14ac:dyDescent="0.25">
      <c r="A35" s="34">
        <v>44348</v>
      </c>
      <c r="B35" s="33">
        <v>10927.43</v>
      </c>
      <c r="C35" s="33">
        <v>20472.57</v>
      </c>
      <c r="D35" s="33">
        <f t="shared" si="0"/>
        <v>31400</v>
      </c>
      <c r="E35" s="33">
        <v>4059.67</v>
      </c>
      <c r="F35" s="33">
        <f t="shared" si="1"/>
        <v>35459.67</v>
      </c>
      <c r="AQ35" s="23"/>
      <c r="AR35" s="23"/>
    </row>
    <row r="36" spans="1:44" x14ac:dyDescent="0.25">
      <c r="A36" s="34">
        <v>44378</v>
      </c>
      <c r="B36" s="33">
        <v>10966.59</v>
      </c>
      <c r="C36" s="33">
        <v>20433.41</v>
      </c>
      <c r="D36" s="33">
        <f t="shared" si="0"/>
        <v>31400</v>
      </c>
      <c r="E36" s="33">
        <v>4059.67</v>
      </c>
      <c r="F36" s="33">
        <f t="shared" si="1"/>
        <v>35459.67</v>
      </c>
      <c r="AQ36" s="23"/>
      <c r="AR36" s="23"/>
    </row>
    <row r="37" spans="1:44" x14ac:dyDescent="0.25">
      <c r="A37" s="34">
        <v>44409</v>
      </c>
      <c r="B37" s="33">
        <v>11005.9</v>
      </c>
      <c r="C37" s="33">
        <v>20394.100000000002</v>
      </c>
      <c r="D37" s="33">
        <f t="shared" si="0"/>
        <v>31400</v>
      </c>
      <c r="E37" s="33">
        <v>4059.67</v>
      </c>
      <c r="F37" s="33">
        <f t="shared" si="1"/>
        <v>35459.67</v>
      </c>
    </row>
    <row r="38" spans="1:44" x14ac:dyDescent="0.25">
      <c r="A38" s="34">
        <v>44440</v>
      </c>
      <c r="B38" s="33">
        <v>11045.35</v>
      </c>
      <c r="C38" s="33">
        <v>20354.650000000001</v>
      </c>
      <c r="D38" s="33">
        <f t="shared" si="0"/>
        <v>31400</v>
      </c>
      <c r="E38" s="33">
        <v>4059.67</v>
      </c>
      <c r="F38" s="33">
        <f t="shared" si="1"/>
        <v>35459.67</v>
      </c>
    </row>
    <row r="39" spans="1:44" x14ac:dyDescent="0.25">
      <c r="A39" s="34">
        <v>44470</v>
      </c>
      <c r="B39" s="33">
        <v>11084.95</v>
      </c>
      <c r="C39" s="33">
        <v>20315.05</v>
      </c>
      <c r="D39" s="33">
        <f t="shared" si="0"/>
        <v>31400</v>
      </c>
      <c r="E39" s="33">
        <v>4059.67</v>
      </c>
      <c r="F39" s="33">
        <f t="shared" si="1"/>
        <v>35459.67</v>
      </c>
    </row>
    <row r="40" spans="1:44" x14ac:dyDescent="0.25">
      <c r="A40" s="34">
        <v>44501</v>
      </c>
      <c r="B40" s="33">
        <v>11124.67</v>
      </c>
      <c r="C40" s="33">
        <v>20275.330000000002</v>
      </c>
      <c r="D40" s="33">
        <f t="shared" si="0"/>
        <v>31400</v>
      </c>
      <c r="E40" s="33">
        <v>4059.67</v>
      </c>
      <c r="F40" s="33">
        <f t="shared" si="1"/>
        <v>35459.67</v>
      </c>
    </row>
    <row r="41" spans="1:44" x14ac:dyDescent="0.25">
      <c r="A41" s="34">
        <v>44531</v>
      </c>
      <c r="B41" s="33">
        <v>11164.56</v>
      </c>
      <c r="C41" s="33">
        <v>20235.439999999999</v>
      </c>
      <c r="D41" s="33">
        <f t="shared" si="0"/>
        <v>31400</v>
      </c>
      <c r="E41" s="33">
        <v>4059.67</v>
      </c>
      <c r="F41" s="33">
        <f t="shared" si="1"/>
        <v>35459.67</v>
      </c>
      <c r="G41" s="40"/>
      <c r="H41" s="40"/>
      <c r="I41" s="40"/>
      <c r="J41" s="40"/>
      <c r="K41" s="40"/>
      <c r="L41" s="40"/>
      <c r="M41" s="40"/>
    </row>
    <row r="42" spans="1:44" x14ac:dyDescent="0.25">
      <c r="A42" s="34">
        <v>44562</v>
      </c>
      <c r="B42" s="33">
        <v>11204.57</v>
      </c>
      <c r="C42" s="33">
        <v>20195.43</v>
      </c>
      <c r="D42" s="33">
        <f t="shared" si="0"/>
        <v>31400</v>
      </c>
      <c r="E42" s="33">
        <v>4059.67</v>
      </c>
      <c r="F42" s="33">
        <f t="shared" si="1"/>
        <v>35459.67</v>
      </c>
    </row>
    <row r="43" spans="1:44" x14ac:dyDescent="0.25">
      <c r="A43" s="34">
        <v>44593</v>
      </c>
      <c r="B43" s="33">
        <v>11244.73</v>
      </c>
      <c r="C43" s="33">
        <v>20155.27</v>
      </c>
      <c r="D43" s="33">
        <f t="shared" si="0"/>
        <v>31400</v>
      </c>
      <c r="E43" s="33">
        <v>4059.67</v>
      </c>
      <c r="F43" s="33">
        <f t="shared" si="1"/>
        <v>35459.67</v>
      </c>
    </row>
    <row r="44" spans="1:44" x14ac:dyDescent="0.25">
      <c r="A44" s="34">
        <v>44621</v>
      </c>
      <c r="B44" s="33">
        <v>11285.050000000001</v>
      </c>
      <c r="C44" s="33">
        <v>20114.95</v>
      </c>
      <c r="D44" s="33">
        <f t="shared" si="0"/>
        <v>31400</v>
      </c>
      <c r="E44" s="33">
        <v>4059.67</v>
      </c>
      <c r="F44" s="33">
        <f t="shared" si="1"/>
        <v>35459.67</v>
      </c>
    </row>
    <row r="45" spans="1:44" x14ac:dyDescent="0.25">
      <c r="A45" s="34">
        <v>44652</v>
      </c>
      <c r="B45" s="33">
        <v>11325.49</v>
      </c>
      <c r="C45" s="33">
        <v>20074.510000000002</v>
      </c>
      <c r="D45" s="33">
        <f t="shared" si="0"/>
        <v>31400</v>
      </c>
      <c r="E45" s="33">
        <v>4059.67</v>
      </c>
      <c r="F45" s="33">
        <f t="shared" si="1"/>
        <v>35459.67</v>
      </c>
    </row>
    <row r="46" spans="1:44" x14ac:dyDescent="0.25">
      <c r="A46" s="34">
        <v>44682</v>
      </c>
      <c r="B46" s="33">
        <v>11366.09</v>
      </c>
      <c r="C46" s="33">
        <v>20033.91</v>
      </c>
      <c r="D46" s="33">
        <f t="shared" si="0"/>
        <v>31400</v>
      </c>
      <c r="E46" s="33">
        <v>4059.67</v>
      </c>
      <c r="F46" s="33">
        <f t="shared" si="1"/>
        <v>35459.67</v>
      </c>
    </row>
    <row r="47" spans="1:44" x14ac:dyDescent="0.25">
      <c r="A47" s="34">
        <v>44713</v>
      </c>
      <c r="B47" s="33">
        <v>11406.83</v>
      </c>
      <c r="C47" s="33">
        <v>19993.170000000002</v>
      </c>
      <c r="D47" s="33">
        <f t="shared" si="0"/>
        <v>31400</v>
      </c>
      <c r="E47" s="33">
        <v>4059.67</v>
      </c>
      <c r="F47" s="33">
        <f t="shared" si="1"/>
        <v>35459.67</v>
      </c>
    </row>
    <row r="48" spans="1:44" x14ac:dyDescent="0.25">
      <c r="A48" s="34">
        <v>44743</v>
      </c>
      <c r="B48" s="33">
        <v>11447.72</v>
      </c>
      <c r="C48" s="33">
        <v>19952.28</v>
      </c>
      <c r="D48" s="33">
        <f t="shared" si="0"/>
        <v>31400</v>
      </c>
      <c r="E48" s="33">
        <v>4059.67</v>
      </c>
      <c r="F48" s="33">
        <f t="shared" si="1"/>
        <v>35459.67</v>
      </c>
    </row>
    <row r="49" spans="1:13" x14ac:dyDescent="0.25">
      <c r="A49" s="34">
        <v>44774</v>
      </c>
      <c r="B49" s="33">
        <v>11488.75</v>
      </c>
      <c r="C49" s="33">
        <v>19911.25</v>
      </c>
      <c r="D49" s="33">
        <f t="shared" si="0"/>
        <v>31400</v>
      </c>
      <c r="E49" s="33">
        <v>4059.67</v>
      </c>
      <c r="F49" s="33">
        <f t="shared" si="1"/>
        <v>35459.67</v>
      </c>
    </row>
    <row r="50" spans="1:13" x14ac:dyDescent="0.25">
      <c r="A50" s="34">
        <v>44805</v>
      </c>
      <c r="B50" s="33">
        <v>11529.94</v>
      </c>
      <c r="C50" s="33">
        <v>19870.060000000001</v>
      </c>
      <c r="D50" s="33">
        <f t="shared" si="0"/>
        <v>31400</v>
      </c>
      <c r="E50" s="33">
        <v>4059.67</v>
      </c>
      <c r="F50" s="33">
        <f t="shared" si="1"/>
        <v>35459.67</v>
      </c>
    </row>
    <row r="51" spans="1:13" x14ac:dyDescent="0.25">
      <c r="A51" s="34">
        <v>44835</v>
      </c>
      <c r="B51" s="33">
        <v>11571.26</v>
      </c>
      <c r="C51" s="33">
        <v>19828.740000000002</v>
      </c>
      <c r="D51" s="33">
        <f t="shared" si="0"/>
        <v>31400</v>
      </c>
      <c r="E51" s="33">
        <v>4059.67</v>
      </c>
      <c r="F51" s="33">
        <f t="shared" si="1"/>
        <v>35459.67</v>
      </c>
    </row>
    <row r="52" spans="1:13" x14ac:dyDescent="0.25">
      <c r="A52" s="34">
        <v>44866</v>
      </c>
      <c r="B52" s="33">
        <v>11612.74</v>
      </c>
      <c r="C52" s="33">
        <v>19787.260000000002</v>
      </c>
      <c r="D52" s="33">
        <f t="shared" si="0"/>
        <v>31400</v>
      </c>
      <c r="E52" s="33">
        <v>4059.67</v>
      </c>
      <c r="F52" s="33">
        <f t="shared" si="1"/>
        <v>35459.67</v>
      </c>
    </row>
    <row r="53" spans="1:13" x14ac:dyDescent="0.25">
      <c r="A53" s="34">
        <v>44896</v>
      </c>
      <c r="B53" s="33">
        <v>11654.36</v>
      </c>
      <c r="C53" s="33">
        <v>19745.64</v>
      </c>
      <c r="D53" s="33">
        <f t="shared" si="0"/>
        <v>31400</v>
      </c>
      <c r="E53" s="33">
        <v>4059.67</v>
      </c>
      <c r="F53" s="33">
        <f>D53+E53</f>
        <v>35459.67</v>
      </c>
      <c r="G53" s="40">
        <f>ROUND(SUM(F42:F53),0)</f>
        <v>425516</v>
      </c>
      <c r="H53" s="40"/>
      <c r="I53" s="40"/>
      <c r="J53" s="40"/>
      <c r="K53" s="40"/>
      <c r="L53" s="40"/>
      <c r="M53" s="40"/>
    </row>
    <row r="54" spans="1:13" x14ac:dyDescent="0.25">
      <c r="A54" s="34">
        <v>44927</v>
      </c>
      <c r="B54" s="33">
        <v>11696.14</v>
      </c>
      <c r="C54" s="33">
        <v>19703.86</v>
      </c>
      <c r="D54" s="33">
        <f t="shared" si="0"/>
        <v>31400</v>
      </c>
      <c r="E54" s="33">
        <v>4059.67</v>
      </c>
      <c r="F54" s="33">
        <f t="shared" si="1"/>
        <v>35459.67</v>
      </c>
    </row>
    <row r="55" spans="1:13" x14ac:dyDescent="0.25">
      <c r="A55" s="34">
        <v>44958</v>
      </c>
      <c r="B55" s="33">
        <v>11738.07</v>
      </c>
      <c r="C55" s="33">
        <v>19661.93</v>
      </c>
      <c r="D55" s="33">
        <f t="shared" si="0"/>
        <v>31400</v>
      </c>
      <c r="E55" s="33">
        <v>4059.67</v>
      </c>
      <c r="F55" s="33">
        <f t="shared" si="1"/>
        <v>35459.67</v>
      </c>
    </row>
    <row r="56" spans="1:13" x14ac:dyDescent="0.25">
      <c r="A56" s="34">
        <v>44986</v>
      </c>
      <c r="B56" s="33">
        <v>11780.14</v>
      </c>
      <c r="C56" s="33">
        <v>19619.86</v>
      </c>
      <c r="D56" s="33">
        <f t="shared" si="0"/>
        <v>31400</v>
      </c>
      <c r="E56" s="33">
        <v>4059.67</v>
      </c>
      <c r="F56" s="33">
        <f t="shared" si="1"/>
        <v>35459.67</v>
      </c>
    </row>
    <row r="57" spans="1:13" x14ac:dyDescent="0.25">
      <c r="A57" s="34">
        <v>45017</v>
      </c>
      <c r="B57" s="33">
        <v>11822.36</v>
      </c>
      <c r="C57" s="33">
        <v>19577.64</v>
      </c>
      <c r="D57" s="33">
        <f t="shared" si="0"/>
        <v>31400</v>
      </c>
      <c r="E57" s="33">
        <v>4059.67</v>
      </c>
      <c r="F57" s="33">
        <f t="shared" si="1"/>
        <v>35459.67</v>
      </c>
    </row>
    <row r="58" spans="1:13" x14ac:dyDescent="0.25">
      <c r="A58" s="34">
        <v>45047</v>
      </c>
      <c r="B58" s="33">
        <v>11864.75</v>
      </c>
      <c r="C58" s="33">
        <v>19535.25</v>
      </c>
      <c r="D58" s="33">
        <f t="shared" si="0"/>
        <v>31400</v>
      </c>
      <c r="E58" s="33">
        <v>4059.67</v>
      </c>
      <c r="F58" s="33">
        <f t="shared" si="1"/>
        <v>35459.67</v>
      </c>
    </row>
    <row r="59" spans="1:13" x14ac:dyDescent="0.25">
      <c r="A59" s="34">
        <v>45078</v>
      </c>
      <c r="B59" s="33">
        <v>11907.27</v>
      </c>
      <c r="C59" s="33">
        <v>19492.73</v>
      </c>
      <c r="D59" s="33">
        <f t="shared" si="0"/>
        <v>31400</v>
      </c>
      <c r="E59" s="33">
        <v>4059.67</v>
      </c>
      <c r="F59" s="33">
        <f t="shared" si="1"/>
        <v>35459.67</v>
      </c>
    </row>
    <row r="60" spans="1:13" x14ac:dyDescent="0.25">
      <c r="A60" s="34">
        <v>45108</v>
      </c>
      <c r="B60" s="33">
        <v>11949.95</v>
      </c>
      <c r="C60" s="33">
        <v>19450.05</v>
      </c>
      <c r="D60" s="33">
        <f t="shared" si="0"/>
        <v>31400</v>
      </c>
      <c r="E60" s="33">
        <v>4059.67</v>
      </c>
      <c r="F60" s="33">
        <f t="shared" si="1"/>
        <v>35459.67</v>
      </c>
    </row>
    <row r="61" spans="1:13" x14ac:dyDescent="0.25">
      <c r="A61" s="34">
        <v>45139</v>
      </c>
      <c r="B61" s="33">
        <v>11992.79</v>
      </c>
      <c r="C61" s="33">
        <v>19407.21</v>
      </c>
      <c r="D61" s="33">
        <f t="shared" si="0"/>
        <v>31400</v>
      </c>
      <c r="E61" s="33">
        <v>4059.67</v>
      </c>
      <c r="F61" s="33">
        <f t="shared" si="1"/>
        <v>35459.67</v>
      </c>
    </row>
    <row r="62" spans="1:13" x14ac:dyDescent="0.25">
      <c r="A62" s="34">
        <v>45170</v>
      </c>
      <c r="B62" s="33">
        <v>12035.78</v>
      </c>
      <c r="C62" s="33">
        <v>19364.22</v>
      </c>
      <c r="D62" s="33">
        <f t="shared" si="0"/>
        <v>31400</v>
      </c>
      <c r="E62" s="33">
        <v>4059.67</v>
      </c>
      <c r="F62" s="33">
        <f t="shared" si="1"/>
        <v>35459.67</v>
      </c>
    </row>
    <row r="63" spans="1:13" x14ac:dyDescent="0.25">
      <c r="A63" s="34">
        <v>45200</v>
      </c>
      <c r="B63" s="33">
        <v>12078.91</v>
      </c>
      <c r="C63" s="33">
        <v>19321.09</v>
      </c>
      <c r="D63" s="33">
        <f t="shared" si="0"/>
        <v>31400</v>
      </c>
      <c r="E63" s="33">
        <v>4059.67</v>
      </c>
      <c r="F63" s="33">
        <f t="shared" si="1"/>
        <v>35459.67</v>
      </c>
    </row>
    <row r="64" spans="1:13" x14ac:dyDescent="0.25">
      <c r="A64" s="34">
        <v>45231</v>
      </c>
      <c r="B64" s="33">
        <v>12122.22</v>
      </c>
      <c r="C64" s="33">
        <v>19277.78</v>
      </c>
      <c r="D64" s="33">
        <f t="shared" si="0"/>
        <v>31400</v>
      </c>
      <c r="E64" s="33">
        <v>4059.67</v>
      </c>
      <c r="F64" s="33">
        <f t="shared" si="1"/>
        <v>35459.67</v>
      </c>
    </row>
    <row r="65" spans="1:13" x14ac:dyDescent="0.25">
      <c r="A65" s="34">
        <v>45261</v>
      </c>
      <c r="B65" s="33">
        <v>12165.66</v>
      </c>
      <c r="C65" s="33">
        <v>19234.34</v>
      </c>
      <c r="D65" s="33">
        <f t="shared" si="0"/>
        <v>31400</v>
      </c>
      <c r="E65" s="33">
        <v>4059.67</v>
      </c>
      <c r="F65" s="33">
        <f t="shared" si="1"/>
        <v>35459.67</v>
      </c>
      <c r="G65" s="40">
        <f>ROUND(SUM(F54:F65),0)</f>
        <v>425516</v>
      </c>
      <c r="H65" s="40">
        <f>G65</f>
        <v>425516</v>
      </c>
      <c r="I65" s="40">
        <f>H65</f>
        <v>425516</v>
      </c>
      <c r="J65" s="40">
        <f t="shared" ref="J65:L65" si="2">I65</f>
        <v>425516</v>
      </c>
      <c r="K65" s="40">
        <f t="shared" si="2"/>
        <v>425516</v>
      </c>
      <c r="L65" s="40">
        <f t="shared" si="2"/>
        <v>425516</v>
      </c>
      <c r="M65" s="40"/>
    </row>
    <row r="66" spans="1:13" x14ac:dyDescent="0.25">
      <c r="A66" s="34">
        <v>45292</v>
      </c>
      <c r="B66" s="33">
        <v>12209.28</v>
      </c>
      <c r="C66" s="33">
        <v>19190.72</v>
      </c>
      <c r="D66" s="33">
        <f t="shared" si="0"/>
        <v>31400</v>
      </c>
      <c r="E66" s="33">
        <v>4059.67</v>
      </c>
      <c r="F66" s="33">
        <f t="shared" si="1"/>
        <v>35459.67</v>
      </c>
    </row>
    <row r="67" spans="1:13" x14ac:dyDescent="0.25">
      <c r="A67" s="34">
        <v>45323</v>
      </c>
      <c r="B67" s="33">
        <v>12253.04</v>
      </c>
      <c r="C67" s="33">
        <v>19146.96</v>
      </c>
      <c r="D67" s="33">
        <f t="shared" si="0"/>
        <v>31400</v>
      </c>
      <c r="E67" s="33">
        <v>4059.67</v>
      </c>
      <c r="F67" s="33">
        <f t="shared" si="1"/>
        <v>35459.67</v>
      </c>
    </row>
    <row r="68" spans="1:13" x14ac:dyDescent="0.25">
      <c r="A68" s="34">
        <v>45352</v>
      </c>
      <c r="B68" s="33">
        <v>12296.95</v>
      </c>
      <c r="C68" s="33">
        <v>19103.05</v>
      </c>
      <c r="D68" s="33">
        <f t="shared" si="0"/>
        <v>31400</v>
      </c>
      <c r="E68" s="33">
        <v>4059.67</v>
      </c>
      <c r="F68" s="33">
        <f t="shared" si="1"/>
        <v>35459.67</v>
      </c>
    </row>
    <row r="69" spans="1:13" x14ac:dyDescent="0.25">
      <c r="A69" s="34">
        <v>45383</v>
      </c>
      <c r="B69" s="33">
        <v>12341.04</v>
      </c>
      <c r="C69" s="33">
        <v>19058.96</v>
      </c>
      <c r="D69" s="33">
        <f t="shared" si="0"/>
        <v>31400</v>
      </c>
      <c r="E69" s="33">
        <v>4059.67</v>
      </c>
      <c r="F69" s="33">
        <f t="shared" si="1"/>
        <v>35459.67</v>
      </c>
    </row>
    <row r="70" spans="1:13" x14ac:dyDescent="0.25">
      <c r="A70" s="34">
        <v>45413</v>
      </c>
      <c r="B70" s="33">
        <v>12385.27</v>
      </c>
      <c r="C70" s="33">
        <v>19014.73</v>
      </c>
      <c r="D70" s="33">
        <f t="shared" si="0"/>
        <v>31400</v>
      </c>
      <c r="E70" s="33">
        <v>4059.67</v>
      </c>
      <c r="F70" s="33">
        <f t="shared" si="1"/>
        <v>35459.67</v>
      </c>
    </row>
    <row r="71" spans="1:13" x14ac:dyDescent="0.25">
      <c r="A71" s="34">
        <v>45444</v>
      </c>
      <c r="B71" s="33">
        <v>12429.67</v>
      </c>
      <c r="C71" s="33">
        <v>18970.330000000002</v>
      </c>
      <c r="D71" s="33">
        <f t="shared" ref="D71:D134" si="3">B71+C71</f>
        <v>31400</v>
      </c>
      <c r="E71" s="33">
        <v>4059.67</v>
      </c>
      <c r="F71" s="33">
        <f t="shared" ref="F71:F134" si="4">D71+E71</f>
        <v>35459.67</v>
      </c>
    </row>
    <row r="72" spans="1:13" x14ac:dyDescent="0.25">
      <c r="A72" s="34">
        <v>45474</v>
      </c>
      <c r="B72" s="33">
        <v>12474.220000000001</v>
      </c>
      <c r="C72" s="33">
        <v>18925.78</v>
      </c>
      <c r="D72" s="33">
        <f t="shared" si="3"/>
        <v>31400</v>
      </c>
      <c r="E72" s="33">
        <v>4059.67</v>
      </c>
      <c r="F72" s="33">
        <f t="shared" si="4"/>
        <v>35459.67</v>
      </c>
    </row>
    <row r="73" spans="1:13" x14ac:dyDescent="0.25">
      <c r="A73" s="34">
        <v>45505</v>
      </c>
      <c r="B73" s="33">
        <v>12518.94</v>
      </c>
      <c r="C73" s="33">
        <v>18881.060000000001</v>
      </c>
      <c r="D73" s="33">
        <f t="shared" si="3"/>
        <v>31400</v>
      </c>
      <c r="E73" s="33">
        <v>4059.67</v>
      </c>
      <c r="F73" s="33">
        <f t="shared" si="4"/>
        <v>35459.67</v>
      </c>
    </row>
    <row r="74" spans="1:13" x14ac:dyDescent="0.25">
      <c r="A74" s="34">
        <v>45536</v>
      </c>
      <c r="B74" s="33">
        <v>12563.81</v>
      </c>
      <c r="C74" s="33">
        <v>18836.189999999999</v>
      </c>
      <c r="D74" s="33">
        <f t="shared" si="3"/>
        <v>31400</v>
      </c>
      <c r="E74" s="33">
        <v>4059.67</v>
      </c>
      <c r="F74" s="33">
        <f t="shared" si="4"/>
        <v>35459.67</v>
      </c>
    </row>
    <row r="75" spans="1:13" x14ac:dyDescent="0.25">
      <c r="A75" s="34">
        <v>45566</v>
      </c>
      <c r="B75" s="33">
        <v>12608.84</v>
      </c>
      <c r="C75" s="33">
        <v>18791.16</v>
      </c>
      <c r="D75" s="33">
        <f t="shared" si="3"/>
        <v>31400</v>
      </c>
      <c r="E75" s="33">
        <v>4059.67</v>
      </c>
      <c r="F75" s="33">
        <f t="shared" si="4"/>
        <v>35459.67</v>
      </c>
    </row>
    <row r="76" spans="1:13" x14ac:dyDescent="0.25">
      <c r="A76" s="34">
        <v>45597</v>
      </c>
      <c r="B76" s="33">
        <v>12654.04</v>
      </c>
      <c r="C76" s="33">
        <v>18745.96</v>
      </c>
      <c r="D76" s="33">
        <f t="shared" si="3"/>
        <v>31400</v>
      </c>
      <c r="E76" s="33">
        <v>4059.67</v>
      </c>
      <c r="F76" s="33">
        <f t="shared" si="4"/>
        <v>35459.67</v>
      </c>
    </row>
    <row r="77" spans="1:13" x14ac:dyDescent="0.25">
      <c r="A77" s="34">
        <v>45627</v>
      </c>
      <c r="B77" s="33">
        <v>12699.4</v>
      </c>
      <c r="C77" s="33">
        <v>18700.600000000002</v>
      </c>
      <c r="D77" s="33">
        <f t="shared" si="3"/>
        <v>31400</v>
      </c>
      <c r="E77" s="33">
        <v>4059.67</v>
      </c>
      <c r="F77" s="33">
        <f t="shared" si="4"/>
        <v>35459.67</v>
      </c>
      <c r="G77" s="40">
        <f>ROUND(SUM(F66:F77),0)</f>
        <v>425516</v>
      </c>
      <c r="H77" s="40">
        <f>G77</f>
        <v>425516</v>
      </c>
      <c r="I77" s="40">
        <f>H77</f>
        <v>425516</v>
      </c>
      <c r="J77" s="40">
        <f t="shared" ref="J77:M77" si="5">I77</f>
        <v>425516</v>
      </c>
      <c r="K77" s="40">
        <f t="shared" si="5"/>
        <v>425516</v>
      </c>
      <c r="L77" s="40">
        <f t="shared" si="5"/>
        <v>425516</v>
      </c>
      <c r="M77" s="40">
        <f t="shared" si="5"/>
        <v>425516</v>
      </c>
    </row>
    <row r="78" spans="1:13" x14ac:dyDescent="0.25">
      <c r="A78" s="34">
        <v>45658</v>
      </c>
      <c r="B78" s="33">
        <v>12744.92</v>
      </c>
      <c r="C78" s="33">
        <v>18655.080000000002</v>
      </c>
      <c r="D78" s="33">
        <f t="shared" si="3"/>
        <v>31400</v>
      </c>
      <c r="E78" s="33">
        <v>4059.67</v>
      </c>
      <c r="F78" s="33">
        <f t="shared" si="4"/>
        <v>35459.67</v>
      </c>
    </row>
    <row r="79" spans="1:13" x14ac:dyDescent="0.25">
      <c r="A79" s="34">
        <v>45689</v>
      </c>
      <c r="B79" s="33">
        <v>12790.61</v>
      </c>
      <c r="C79" s="33">
        <v>18609.39</v>
      </c>
      <c r="D79" s="33">
        <f t="shared" si="3"/>
        <v>31400</v>
      </c>
      <c r="E79" s="33">
        <v>4059.67</v>
      </c>
      <c r="F79" s="33">
        <f t="shared" si="4"/>
        <v>35459.67</v>
      </c>
    </row>
    <row r="80" spans="1:13" x14ac:dyDescent="0.25">
      <c r="A80" s="34">
        <v>45717</v>
      </c>
      <c r="B80" s="33">
        <v>12836.45</v>
      </c>
      <c r="C80" s="33">
        <v>18563.55</v>
      </c>
      <c r="D80" s="33">
        <f t="shared" si="3"/>
        <v>31400</v>
      </c>
      <c r="E80" s="33">
        <v>4059.67</v>
      </c>
      <c r="F80" s="33">
        <f t="shared" si="4"/>
        <v>35459.67</v>
      </c>
    </row>
    <row r="81" spans="1:13" x14ac:dyDescent="0.25">
      <c r="A81" s="34">
        <v>45748</v>
      </c>
      <c r="B81" s="33">
        <v>12882.460000000001</v>
      </c>
      <c r="C81" s="33">
        <v>18517.54</v>
      </c>
      <c r="D81" s="33">
        <f t="shared" si="3"/>
        <v>31400</v>
      </c>
      <c r="E81" s="33">
        <v>4059.67</v>
      </c>
      <c r="F81" s="33">
        <f t="shared" si="4"/>
        <v>35459.67</v>
      </c>
    </row>
    <row r="82" spans="1:13" x14ac:dyDescent="0.25">
      <c r="A82" s="34">
        <v>45778</v>
      </c>
      <c r="B82" s="33">
        <v>12928.64</v>
      </c>
      <c r="C82" s="33">
        <v>18471.36</v>
      </c>
      <c r="D82" s="33">
        <f t="shared" si="3"/>
        <v>31400</v>
      </c>
      <c r="E82" s="33">
        <v>4059.67</v>
      </c>
      <c r="F82" s="33">
        <f t="shared" si="4"/>
        <v>35459.67</v>
      </c>
    </row>
    <row r="83" spans="1:13" x14ac:dyDescent="0.25">
      <c r="A83" s="34">
        <v>45809</v>
      </c>
      <c r="B83" s="33">
        <v>12974.98</v>
      </c>
      <c r="C83" s="33">
        <v>18425.02</v>
      </c>
      <c r="D83" s="33">
        <f t="shared" si="3"/>
        <v>31400</v>
      </c>
      <c r="E83" s="33">
        <v>4059.67</v>
      </c>
      <c r="F83" s="33">
        <f t="shared" si="4"/>
        <v>35459.67</v>
      </c>
    </row>
    <row r="84" spans="1:13" x14ac:dyDescent="0.25">
      <c r="A84" s="34">
        <v>45839</v>
      </c>
      <c r="B84" s="33">
        <v>13021.5</v>
      </c>
      <c r="C84" s="33">
        <v>18378.5</v>
      </c>
      <c r="D84" s="33">
        <f t="shared" si="3"/>
        <v>31400</v>
      </c>
      <c r="E84" s="33">
        <v>4059.67</v>
      </c>
      <c r="F84" s="33">
        <f t="shared" si="4"/>
        <v>35459.67</v>
      </c>
    </row>
    <row r="85" spans="1:13" x14ac:dyDescent="0.25">
      <c r="A85" s="34">
        <v>45870</v>
      </c>
      <c r="B85" s="33">
        <v>13068.16</v>
      </c>
      <c r="C85" s="33">
        <v>18331.84</v>
      </c>
      <c r="D85" s="33">
        <f t="shared" si="3"/>
        <v>31400</v>
      </c>
      <c r="E85" s="33">
        <v>4059.67</v>
      </c>
      <c r="F85" s="33">
        <f t="shared" si="4"/>
        <v>35459.67</v>
      </c>
    </row>
    <row r="86" spans="1:13" x14ac:dyDescent="0.25">
      <c r="A86" s="34">
        <v>45901</v>
      </c>
      <c r="B86" s="33">
        <v>13115.01</v>
      </c>
      <c r="C86" s="33">
        <v>18284.990000000002</v>
      </c>
      <c r="D86" s="33">
        <f t="shared" si="3"/>
        <v>31400</v>
      </c>
      <c r="E86" s="33">
        <v>4059.67</v>
      </c>
      <c r="F86" s="33">
        <f t="shared" si="4"/>
        <v>35459.67</v>
      </c>
    </row>
    <row r="87" spans="1:13" x14ac:dyDescent="0.25">
      <c r="A87" s="34">
        <v>45931</v>
      </c>
      <c r="B87" s="33">
        <v>13162.02</v>
      </c>
      <c r="C87" s="33">
        <v>18237.98</v>
      </c>
      <c r="D87" s="33">
        <f t="shared" si="3"/>
        <v>31400</v>
      </c>
      <c r="E87" s="33">
        <v>4059.67</v>
      </c>
      <c r="F87" s="33">
        <f t="shared" si="4"/>
        <v>35459.67</v>
      </c>
    </row>
    <row r="88" spans="1:13" x14ac:dyDescent="0.25">
      <c r="A88" s="34">
        <v>45962</v>
      </c>
      <c r="B88" s="33">
        <v>13209.2</v>
      </c>
      <c r="C88" s="33">
        <v>18190.8</v>
      </c>
      <c r="D88" s="33">
        <f t="shared" si="3"/>
        <v>31400</v>
      </c>
      <c r="E88" s="33">
        <v>4059.67</v>
      </c>
      <c r="F88" s="33">
        <f t="shared" si="4"/>
        <v>35459.67</v>
      </c>
    </row>
    <row r="89" spans="1:13" x14ac:dyDescent="0.25">
      <c r="A89" s="34">
        <v>45992</v>
      </c>
      <c r="B89" s="33">
        <v>13256.550000000001</v>
      </c>
      <c r="C89" s="33">
        <v>18143.45</v>
      </c>
      <c r="D89" s="33">
        <f t="shared" si="3"/>
        <v>31400</v>
      </c>
      <c r="E89" s="33">
        <v>4059.67</v>
      </c>
      <c r="F89" s="33">
        <f t="shared" si="4"/>
        <v>35459.67</v>
      </c>
      <c r="G89" s="40">
        <f>ROUND(SUM(F78:F89),0)</f>
        <v>425516</v>
      </c>
      <c r="H89" s="40">
        <f>G89</f>
        <v>425516</v>
      </c>
      <c r="I89" s="40">
        <f>H89</f>
        <v>425516</v>
      </c>
      <c r="J89" s="40">
        <f t="shared" ref="J89:M89" si="6">I89</f>
        <v>425516</v>
      </c>
      <c r="K89" s="40">
        <f t="shared" si="6"/>
        <v>425516</v>
      </c>
      <c r="L89" s="40">
        <f t="shared" si="6"/>
        <v>425516</v>
      </c>
      <c r="M89" s="40">
        <f t="shared" si="6"/>
        <v>425516</v>
      </c>
    </row>
    <row r="90" spans="1:13" x14ac:dyDescent="0.25">
      <c r="A90" s="34">
        <v>46023</v>
      </c>
      <c r="B90" s="33">
        <v>13304.06</v>
      </c>
      <c r="C90" s="33">
        <v>18095.939999999999</v>
      </c>
      <c r="D90" s="33">
        <f t="shared" si="3"/>
        <v>31400</v>
      </c>
      <c r="E90" s="33">
        <v>4059.67</v>
      </c>
      <c r="F90" s="33">
        <f t="shared" si="4"/>
        <v>35459.67</v>
      </c>
    </row>
    <row r="91" spans="1:13" x14ac:dyDescent="0.25">
      <c r="A91" s="34">
        <v>46054</v>
      </c>
      <c r="B91" s="33">
        <v>13351.76</v>
      </c>
      <c r="C91" s="33">
        <v>18048.240000000002</v>
      </c>
      <c r="D91" s="33">
        <f t="shared" si="3"/>
        <v>31400</v>
      </c>
      <c r="E91" s="33">
        <v>4059.67</v>
      </c>
      <c r="F91" s="33">
        <f t="shared" si="4"/>
        <v>35459.67</v>
      </c>
    </row>
    <row r="92" spans="1:13" x14ac:dyDescent="0.25">
      <c r="A92" s="34">
        <v>46082</v>
      </c>
      <c r="B92" s="33">
        <v>13399.61</v>
      </c>
      <c r="C92" s="33">
        <v>18000.39</v>
      </c>
      <c r="D92" s="33">
        <f t="shared" si="3"/>
        <v>31400</v>
      </c>
      <c r="E92" s="33">
        <v>4059.67</v>
      </c>
      <c r="F92" s="33">
        <f t="shared" si="4"/>
        <v>35459.67</v>
      </c>
    </row>
    <row r="93" spans="1:13" x14ac:dyDescent="0.25">
      <c r="A93" s="34">
        <v>46113</v>
      </c>
      <c r="B93" s="33">
        <v>13447.64</v>
      </c>
      <c r="C93" s="33">
        <v>17952.36</v>
      </c>
      <c r="D93" s="33">
        <f t="shared" si="3"/>
        <v>31400</v>
      </c>
      <c r="E93" s="33">
        <v>4059.67</v>
      </c>
      <c r="F93" s="33">
        <f t="shared" si="4"/>
        <v>35459.67</v>
      </c>
    </row>
    <row r="94" spans="1:13" x14ac:dyDescent="0.25">
      <c r="A94" s="34">
        <v>46143</v>
      </c>
      <c r="B94" s="33">
        <v>13495.85</v>
      </c>
      <c r="C94" s="33">
        <v>17904.150000000001</v>
      </c>
      <c r="D94" s="33">
        <f t="shared" si="3"/>
        <v>31400</v>
      </c>
      <c r="E94" s="33">
        <v>4059.67</v>
      </c>
      <c r="F94" s="33">
        <f t="shared" si="4"/>
        <v>35459.67</v>
      </c>
    </row>
    <row r="95" spans="1:13" x14ac:dyDescent="0.25">
      <c r="A95" s="34">
        <v>46174</v>
      </c>
      <c r="B95" s="33">
        <v>13544.220000000001</v>
      </c>
      <c r="C95" s="33">
        <v>17855.78</v>
      </c>
      <c r="D95" s="33">
        <f t="shared" si="3"/>
        <v>31400</v>
      </c>
      <c r="E95" s="33">
        <v>4059.67</v>
      </c>
      <c r="F95" s="33">
        <f t="shared" si="4"/>
        <v>35459.67</v>
      </c>
    </row>
    <row r="96" spans="1:13" x14ac:dyDescent="0.25">
      <c r="A96" s="34">
        <v>46204</v>
      </c>
      <c r="B96" s="33">
        <v>13592.77</v>
      </c>
      <c r="C96" s="33">
        <v>17807.23</v>
      </c>
      <c r="D96" s="33">
        <f t="shared" si="3"/>
        <v>31400</v>
      </c>
      <c r="E96" s="33">
        <v>4059.67</v>
      </c>
      <c r="F96" s="33">
        <f t="shared" si="4"/>
        <v>35459.67</v>
      </c>
    </row>
    <row r="97" spans="1:13" x14ac:dyDescent="0.25">
      <c r="A97" s="34">
        <v>46235</v>
      </c>
      <c r="B97" s="33">
        <v>13641.5</v>
      </c>
      <c r="C97" s="33">
        <v>17758.5</v>
      </c>
      <c r="D97" s="33">
        <f t="shared" si="3"/>
        <v>31400</v>
      </c>
      <c r="E97" s="33">
        <v>4059.67</v>
      </c>
      <c r="F97" s="33">
        <f t="shared" si="4"/>
        <v>35459.67</v>
      </c>
    </row>
    <row r="98" spans="1:13" x14ac:dyDescent="0.25">
      <c r="A98" s="34">
        <v>46266</v>
      </c>
      <c r="B98" s="33">
        <v>13690.39</v>
      </c>
      <c r="C98" s="33">
        <v>17709.61</v>
      </c>
      <c r="D98" s="33">
        <f t="shared" si="3"/>
        <v>31400</v>
      </c>
      <c r="E98" s="33">
        <v>4059.67</v>
      </c>
      <c r="F98" s="33">
        <f t="shared" si="4"/>
        <v>35459.67</v>
      </c>
    </row>
    <row r="99" spans="1:13" x14ac:dyDescent="0.25">
      <c r="A99" s="34">
        <v>46296</v>
      </c>
      <c r="B99" s="33">
        <v>13739.460000000001</v>
      </c>
      <c r="C99" s="33">
        <v>17660.54</v>
      </c>
      <c r="D99" s="33">
        <f t="shared" si="3"/>
        <v>31400</v>
      </c>
      <c r="E99" s="33">
        <v>4059.67</v>
      </c>
      <c r="F99" s="33">
        <f t="shared" si="4"/>
        <v>35459.67</v>
      </c>
    </row>
    <row r="100" spans="1:13" x14ac:dyDescent="0.25">
      <c r="A100" s="34">
        <v>46327</v>
      </c>
      <c r="B100" s="33">
        <v>13788.720000000001</v>
      </c>
      <c r="C100" s="33">
        <v>17611.28</v>
      </c>
      <c r="D100" s="33">
        <f t="shared" si="3"/>
        <v>31400</v>
      </c>
      <c r="E100" s="33">
        <v>4059.67</v>
      </c>
      <c r="F100" s="33">
        <f t="shared" si="4"/>
        <v>35459.67</v>
      </c>
    </row>
    <row r="101" spans="1:13" x14ac:dyDescent="0.25">
      <c r="A101" s="34">
        <v>46357</v>
      </c>
      <c r="B101" s="33">
        <v>13838.14</v>
      </c>
      <c r="C101" s="33">
        <v>17561.86</v>
      </c>
      <c r="D101" s="33">
        <f t="shared" si="3"/>
        <v>31400</v>
      </c>
      <c r="E101" s="33">
        <v>4059.67</v>
      </c>
      <c r="F101" s="33">
        <f t="shared" si="4"/>
        <v>35459.67</v>
      </c>
      <c r="G101" s="40">
        <f>ROUND(SUM(F90:F101),0)</f>
        <v>425516</v>
      </c>
      <c r="H101" s="40">
        <f>G101</f>
        <v>425516</v>
      </c>
      <c r="I101" s="40">
        <f>H101</f>
        <v>425516</v>
      </c>
      <c r="J101" s="40">
        <f t="shared" ref="J101:M101" si="7">I101</f>
        <v>425516</v>
      </c>
      <c r="K101" s="40">
        <f t="shared" si="7"/>
        <v>425516</v>
      </c>
      <c r="L101" s="40">
        <f t="shared" si="7"/>
        <v>425516</v>
      </c>
      <c r="M101" s="40">
        <f t="shared" si="7"/>
        <v>425516</v>
      </c>
    </row>
    <row r="102" spans="1:13" x14ac:dyDescent="0.25">
      <c r="A102" s="34">
        <v>46388</v>
      </c>
      <c r="B102" s="33">
        <v>13887.74</v>
      </c>
      <c r="C102" s="33">
        <v>17512.260000000002</v>
      </c>
      <c r="D102" s="33">
        <f t="shared" si="3"/>
        <v>31400</v>
      </c>
      <c r="E102" s="33">
        <v>4059.67</v>
      </c>
      <c r="F102" s="33">
        <f t="shared" si="4"/>
        <v>35459.67</v>
      </c>
    </row>
    <row r="103" spans="1:13" x14ac:dyDescent="0.25">
      <c r="A103" s="34">
        <v>46419</v>
      </c>
      <c r="B103" s="33">
        <v>13937.52</v>
      </c>
      <c r="C103" s="33">
        <v>17462.48</v>
      </c>
      <c r="D103" s="33">
        <f t="shared" si="3"/>
        <v>31400</v>
      </c>
      <c r="E103" s="33">
        <v>4059.67</v>
      </c>
      <c r="F103" s="33">
        <f t="shared" si="4"/>
        <v>35459.67</v>
      </c>
    </row>
    <row r="104" spans="1:13" x14ac:dyDescent="0.25">
      <c r="A104" s="34">
        <v>46447</v>
      </c>
      <c r="B104" s="33">
        <v>13987.48</v>
      </c>
      <c r="C104" s="33">
        <v>17412.52</v>
      </c>
      <c r="D104" s="33">
        <f t="shared" si="3"/>
        <v>31400</v>
      </c>
      <c r="E104" s="33">
        <v>4059.67</v>
      </c>
      <c r="F104" s="33">
        <f t="shared" si="4"/>
        <v>35459.67</v>
      </c>
    </row>
    <row r="105" spans="1:13" x14ac:dyDescent="0.25">
      <c r="A105" s="34">
        <v>46478</v>
      </c>
      <c r="B105" s="33">
        <v>14037.62</v>
      </c>
      <c r="C105" s="33">
        <v>17362.38</v>
      </c>
      <c r="D105" s="33">
        <f t="shared" si="3"/>
        <v>31400</v>
      </c>
      <c r="E105" s="33">
        <v>4059.67</v>
      </c>
      <c r="F105" s="33">
        <f t="shared" si="4"/>
        <v>35459.67</v>
      </c>
    </row>
    <row r="106" spans="1:13" x14ac:dyDescent="0.25">
      <c r="A106" s="34">
        <v>46508</v>
      </c>
      <c r="B106" s="33">
        <v>14087.93</v>
      </c>
      <c r="C106" s="33">
        <v>17312.07</v>
      </c>
      <c r="D106" s="33">
        <f t="shared" si="3"/>
        <v>31400</v>
      </c>
      <c r="E106" s="33">
        <v>4059.67</v>
      </c>
      <c r="F106" s="33">
        <f t="shared" si="4"/>
        <v>35459.67</v>
      </c>
    </row>
    <row r="107" spans="1:13" x14ac:dyDescent="0.25">
      <c r="A107" s="34">
        <v>46539</v>
      </c>
      <c r="B107" s="33">
        <v>14138.44</v>
      </c>
      <c r="C107" s="33">
        <v>17261.560000000001</v>
      </c>
      <c r="D107" s="33">
        <f t="shared" si="3"/>
        <v>31400</v>
      </c>
      <c r="E107" s="33">
        <v>4059.67</v>
      </c>
      <c r="F107" s="33">
        <f t="shared" si="4"/>
        <v>35459.67</v>
      </c>
    </row>
    <row r="108" spans="1:13" x14ac:dyDescent="0.25">
      <c r="A108" s="34">
        <v>46569</v>
      </c>
      <c r="B108" s="33">
        <v>14189.11</v>
      </c>
      <c r="C108" s="33">
        <v>17210.89</v>
      </c>
      <c r="D108" s="33">
        <f t="shared" si="3"/>
        <v>31400</v>
      </c>
      <c r="E108" s="33">
        <v>4059.67</v>
      </c>
      <c r="F108" s="33">
        <f t="shared" si="4"/>
        <v>35459.67</v>
      </c>
    </row>
    <row r="109" spans="1:13" x14ac:dyDescent="0.25">
      <c r="A109" s="34">
        <v>46600</v>
      </c>
      <c r="B109" s="33">
        <v>14239.98</v>
      </c>
      <c r="C109" s="33">
        <v>17160.02</v>
      </c>
      <c r="D109" s="33">
        <f t="shared" si="3"/>
        <v>31400</v>
      </c>
      <c r="E109" s="33">
        <v>4059.67</v>
      </c>
      <c r="F109" s="33">
        <f t="shared" si="4"/>
        <v>35459.67</v>
      </c>
    </row>
    <row r="110" spans="1:13" x14ac:dyDescent="0.25">
      <c r="A110" s="34">
        <v>46631</v>
      </c>
      <c r="B110" s="33">
        <v>14291.01</v>
      </c>
      <c r="C110" s="33">
        <v>17108.990000000002</v>
      </c>
      <c r="D110" s="33">
        <f t="shared" si="3"/>
        <v>31400</v>
      </c>
      <c r="E110" s="33">
        <v>4059.67</v>
      </c>
      <c r="F110" s="33">
        <f t="shared" si="4"/>
        <v>35459.67</v>
      </c>
    </row>
    <row r="111" spans="1:13" x14ac:dyDescent="0.25">
      <c r="A111" s="34">
        <v>46661</v>
      </c>
      <c r="B111" s="33">
        <v>14342.25</v>
      </c>
      <c r="C111" s="33">
        <v>17057.75</v>
      </c>
      <c r="D111" s="33">
        <f t="shared" si="3"/>
        <v>31400</v>
      </c>
      <c r="E111" s="33">
        <v>4059.67</v>
      </c>
      <c r="F111" s="33">
        <f t="shared" si="4"/>
        <v>35459.67</v>
      </c>
    </row>
    <row r="112" spans="1:13" x14ac:dyDescent="0.25">
      <c r="A112" s="34">
        <v>46692</v>
      </c>
      <c r="B112" s="33">
        <v>14393.65</v>
      </c>
      <c r="C112" s="33">
        <v>17006.349999999999</v>
      </c>
      <c r="D112" s="33">
        <f t="shared" si="3"/>
        <v>31400</v>
      </c>
      <c r="E112" s="33">
        <v>4059.67</v>
      </c>
      <c r="F112" s="33">
        <f t="shared" si="4"/>
        <v>35459.67</v>
      </c>
    </row>
    <row r="113" spans="1:13" x14ac:dyDescent="0.25">
      <c r="A113" s="34">
        <v>46722</v>
      </c>
      <c r="B113" s="33">
        <v>14445.25</v>
      </c>
      <c r="C113" s="33">
        <v>16954.75</v>
      </c>
      <c r="D113" s="33">
        <f t="shared" si="3"/>
        <v>31400</v>
      </c>
      <c r="E113" s="33">
        <v>4059.67</v>
      </c>
      <c r="F113" s="33">
        <f t="shared" si="4"/>
        <v>35459.67</v>
      </c>
      <c r="G113" s="40">
        <f>ROUND(SUM(F102:F113),0)</f>
        <v>425516</v>
      </c>
      <c r="H113" s="40">
        <f>G113</f>
        <v>425516</v>
      </c>
      <c r="I113" s="40">
        <f>H113</f>
        <v>425516</v>
      </c>
      <c r="J113" s="40">
        <f t="shared" ref="J113:M113" si="8">I113</f>
        <v>425516</v>
      </c>
      <c r="K113" s="40">
        <f t="shared" si="8"/>
        <v>425516</v>
      </c>
      <c r="L113" s="40">
        <f t="shared" si="8"/>
        <v>425516</v>
      </c>
      <c r="M113" s="40">
        <f t="shared" si="8"/>
        <v>425516</v>
      </c>
    </row>
    <row r="114" spans="1:13" x14ac:dyDescent="0.25">
      <c r="A114" s="34">
        <v>46753</v>
      </c>
      <c r="B114" s="33">
        <v>14497.02</v>
      </c>
      <c r="C114" s="33">
        <v>16902.98</v>
      </c>
      <c r="D114" s="33">
        <f t="shared" si="3"/>
        <v>31400</v>
      </c>
      <c r="E114" s="33">
        <v>4059.67</v>
      </c>
      <c r="F114" s="33">
        <f t="shared" si="4"/>
        <v>35459.67</v>
      </c>
    </row>
    <row r="115" spans="1:13" x14ac:dyDescent="0.25">
      <c r="A115" s="34">
        <v>46784</v>
      </c>
      <c r="B115" s="33">
        <v>14548.99</v>
      </c>
      <c r="C115" s="33">
        <v>16851.010000000002</v>
      </c>
      <c r="D115" s="33">
        <f t="shared" si="3"/>
        <v>31400</v>
      </c>
      <c r="E115" s="33">
        <v>4059.67</v>
      </c>
      <c r="F115" s="33">
        <f t="shared" si="4"/>
        <v>35459.67</v>
      </c>
    </row>
    <row r="116" spans="1:13" x14ac:dyDescent="0.25">
      <c r="A116" s="34">
        <v>46813</v>
      </c>
      <c r="B116" s="33">
        <v>14601.14</v>
      </c>
      <c r="C116" s="33">
        <v>16798.86</v>
      </c>
      <c r="D116" s="33">
        <f t="shared" si="3"/>
        <v>31400</v>
      </c>
      <c r="E116" s="33">
        <v>4059.67</v>
      </c>
      <c r="F116" s="33">
        <f t="shared" si="4"/>
        <v>35459.67</v>
      </c>
    </row>
    <row r="117" spans="1:13" x14ac:dyDescent="0.25">
      <c r="A117" s="34">
        <v>46844</v>
      </c>
      <c r="B117" s="33">
        <v>14653.48</v>
      </c>
      <c r="C117" s="33">
        <v>16746.52</v>
      </c>
      <c r="D117" s="33">
        <f t="shared" si="3"/>
        <v>31400</v>
      </c>
      <c r="E117" s="33">
        <v>4059.67</v>
      </c>
      <c r="F117" s="33">
        <f t="shared" si="4"/>
        <v>35459.67</v>
      </c>
    </row>
    <row r="118" spans="1:13" x14ac:dyDescent="0.25">
      <c r="A118" s="34">
        <v>46874</v>
      </c>
      <c r="B118" s="33">
        <v>14706</v>
      </c>
      <c r="C118" s="33">
        <v>16694</v>
      </c>
      <c r="D118" s="33">
        <f t="shared" si="3"/>
        <v>31400</v>
      </c>
      <c r="E118" s="33">
        <v>4059.67</v>
      </c>
      <c r="F118" s="33">
        <f t="shared" si="4"/>
        <v>35459.67</v>
      </c>
    </row>
    <row r="119" spans="1:13" x14ac:dyDescent="0.25">
      <c r="A119" s="34">
        <v>46905</v>
      </c>
      <c r="B119" s="33">
        <v>14758.720000000001</v>
      </c>
      <c r="C119" s="33">
        <v>16641.28</v>
      </c>
      <c r="D119" s="33">
        <f t="shared" si="3"/>
        <v>31400</v>
      </c>
      <c r="E119" s="33">
        <v>4059.67</v>
      </c>
      <c r="F119" s="33">
        <f t="shared" si="4"/>
        <v>35459.67</v>
      </c>
    </row>
    <row r="120" spans="1:13" x14ac:dyDescent="0.25">
      <c r="A120" s="34">
        <v>46935</v>
      </c>
      <c r="B120" s="33">
        <v>14811.62</v>
      </c>
      <c r="C120" s="33">
        <v>16588.38</v>
      </c>
      <c r="D120" s="33">
        <f t="shared" si="3"/>
        <v>31400</v>
      </c>
      <c r="E120" s="33">
        <v>4059.67</v>
      </c>
      <c r="F120" s="33">
        <f t="shared" si="4"/>
        <v>35459.67</v>
      </c>
    </row>
    <row r="121" spans="1:13" x14ac:dyDescent="0.25">
      <c r="A121" s="34">
        <v>46966</v>
      </c>
      <c r="B121" s="33">
        <v>14864.710000000001</v>
      </c>
      <c r="C121" s="33">
        <v>16535.29</v>
      </c>
      <c r="D121" s="33">
        <f t="shared" si="3"/>
        <v>31400</v>
      </c>
      <c r="E121" s="33">
        <v>4059.67</v>
      </c>
      <c r="F121" s="33">
        <f t="shared" si="4"/>
        <v>35459.67</v>
      </c>
    </row>
    <row r="122" spans="1:13" x14ac:dyDescent="0.25">
      <c r="A122" s="34">
        <v>46997</v>
      </c>
      <c r="B122" s="33">
        <v>14917.99</v>
      </c>
      <c r="C122" s="33">
        <v>16482.010000000002</v>
      </c>
      <c r="D122" s="33">
        <f t="shared" si="3"/>
        <v>31400</v>
      </c>
      <c r="E122" s="33">
        <v>4059.67</v>
      </c>
      <c r="F122" s="33">
        <f t="shared" si="4"/>
        <v>35459.67</v>
      </c>
    </row>
    <row r="123" spans="1:13" x14ac:dyDescent="0.25">
      <c r="A123" s="34">
        <v>47027</v>
      </c>
      <c r="B123" s="33">
        <v>14971.470000000001</v>
      </c>
      <c r="C123" s="33">
        <v>16428.53</v>
      </c>
      <c r="D123" s="33">
        <f t="shared" si="3"/>
        <v>31400</v>
      </c>
      <c r="E123" s="33">
        <v>4059.67</v>
      </c>
      <c r="F123" s="33">
        <f t="shared" si="4"/>
        <v>35459.67</v>
      </c>
    </row>
    <row r="124" spans="1:13" x14ac:dyDescent="0.25">
      <c r="A124" s="34">
        <v>47058</v>
      </c>
      <c r="B124" s="33">
        <v>15025.130000000001</v>
      </c>
      <c r="C124" s="33">
        <v>16374.87</v>
      </c>
      <c r="D124" s="33">
        <f t="shared" si="3"/>
        <v>31400</v>
      </c>
      <c r="E124" s="33">
        <v>4059.67</v>
      </c>
      <c r="F124" s="33">
        <f t="shared" si="4"/>
        <v>35459.67</v>
      </c>
    </row>
    <row r="125" spans="1:13" x14ac:dyDescent="0.25">
      <c r="A125" s="34">
        <v>47088</v>
      </c>
      <c r="B125" s="33">
        <v>15078.99</v>
      </c>
      <c r="C125" s="33">
        <v>16321.01</v>
      </c>
      <c r="D125" s="33">
        <f t="shared" si="3"/>
        <v>31400</v>
      </c>
      <c r="E125" s="33">
        <v>4059.67</v>
      </c>
      <c r="F125" s="33">
        <f t="shared" si="4"/>
        <v>35459.67</v>
      </c>
      <c r="G125" s="40">
        <f>ROUND(SUM(F114:F125),0)</f>
        <v>425516</v>
      </c>
      <c r="H125" s="40">
        <f>G125</f>
        <v>425516</v>
      </c>
      <c r="I125" s="40">
        <f>H125</f>
        <v>425516</v>
      </c>
      <c r="J125" s="40">
        <f t="shared" ref="J125:M125" si="9">I125</f>
        <v>425516</v>
      </c>
      <c r="K125" s="40">
        <f t="shared" si="9"/>
        <v>425516</v>
      </c>
      <c r="L125" s="40">
        <f t="shared" si="9"/>
        <v>425516</v>
      </c>
      <c r="M125" s="40">
        <f t="shared" si="9"/>
        <v>425516</v>
      </c>
    </row>
    <row r="126" spans="1:13" x14ac:dyDescent="0.25">
      <c r="A126" s="34">
        <v>47119</v>
      </c>
      <c r="B126" s="33">
        <v>15133.04</v>
      </c>
      <c r="C126" s="33">
        <v>16266.960000000001</v>
      </c>
      <c r="D126" s="33">
        <f t="shared" si="3"/>
        <v>31400</v>
      </c>
      <c r="E126" s="33">
        <v>4059.67</v>
      </c>
      <c r="F126" s="33">
        <f t="shared" si="4"/>
        <v>35459.67</v>
      </c>
    </row>
    <row r="127" spans="1:13" x14ac:dyDescent="0.25">
      <c r="A127" s="34">
        <v>47150</v>
      </c>
      <c r="B127" s="33">
        <v>15187.28</v>
      </c>
      <c r="C127" s="33">
        <v>16212.720000000001</v>
      </c>
      <c r="D127" s="33">
        <f t="shared" si="3"/>
        <v>31400</v>
      </c>
      <c r="E127" s="33">
        <v>4059.67</v>
      </c>
      <c r="F127" s="33">
        <f t="shared" si="4"/>
        <v>35459.67</v>
      </c>
    </row>
    <row r="128" spans="1:13" x14ac:dyDescent="0.25">
      <c r="A128" s="34">
        <v>47178</v>
      </c>
      <c r="B128" s="33">
        <v>15241.720000000001</v>
      </c>
      <c r="C128" s="33">
        <v>16158.28</v>
      </c>
      <c r="D128" s="33">
        <f t="shared" si="3"/>
        <v>31400</v>
      </c>
      <c r="E128" s="33">
        <v>4059.67</v>
      </c>
      <c r="F128" s="33">
        <f t="shared" si="4"/>
        <v>35459.67</v>
      </c>
    </row>
    <row r="129" spans="1:13" x14ac:dyDescent="0.25">
      <c r="A129" s="34">
        <v>47209</v>
      </c>
      <c r="B129" s="33">
        <v>15296.36</v>
      </c>
      <c r="C129" s="33">
        <v>16103.640000000001</v>
      </c>
      <c r="D129" s="33">
        <f t="shared" si="3"/>
        <v>31400</v>
      </c>
      <c r="E129" s="33">
        <v>4059.67</v>
      </c>
      <c r="F129" s="33">
        <f t="shared" si="4"/>
        <v>35459.67</v>
      </c>
    </row>
    <row r="130" spans="1:13" x14ac:dyDescent="0.25">
      <c r="A130" s="34">
        <v>47239</v>
      </c>
      <c r="B130" s="33">
        <v>15351.18</v>
      </c>
      <c r="C130" s="33">
        <v>16048.82</v>
      </c>
      <c r="D130" s="33">
        <f t="shared" si="3"/>
        <v>31400</v>
      </c>
      <c r="E130" s="33">
        <v>4059.67</v>
      </c>
      <c r="F130" s="33">
        <f t="shared" si="4"/>
        <v>35459.67</v>
      </c>
    </row>
    <row r="131" spans="1:13" x14ac:dyDescent="0.25">
      <c r="A131" s="34">
        <v>47270</v>
      </c>
      <c r="B131" s="33">
        <v>15406.210000000001</v>
      </c>
      <c r="C131" s="33">
        <v>15993.79</v>
      </c>
      <c r="D131" s="33">
        <f t="shared" si="3"/>
        <v>31400</v>
      </c>
      <c r="E131" s="33">
        <v>4059.67</v>
      </c>
      <c r="F131" s="33">
        <f t="shared" si="4"/>
        <v>35459.67</v>
      </c>
    </row>
    <row r="132" spans="1:13" x14ac:dyDescent="0.25">
      <c r="A132" s="34">
        <v>47300</v>
      </c>
      <c r="B132" s="33">
        <v>15461.44</v>
      </c>
      <c r="C132" s="33">
        <v>15938.56</v>
      </c>
      <c r="D132" s="33">
        <f t="shared" si="3"/>
        <v>31400</v>
      </c>
      <c r="E132" s="33">
        <v>4059.67</v>
      </c>
      <c r="F132" s="33">
        <f t="shared" si="4"/>
        <v>35459.67</v>
      </c>
    </row>
    <row r="133" spans="1:13" x14ac:dyDescent="0.25">
      <c r="A133" s="34">
        <v>47331</v>
      </c>
      <c r="B133" s="33">
        <v>15516.85</v>
      </c>
      <c r="C133" s="33">
        <v>15883.15</v>
      </c>
      <c r="D133" s="33">
        <f t="shared" si="3"/>
        <v>31400</v>
      </c>
      <c r="E133" s="33">
        <v>4059.67</v>
      </c>
      <c r="F133" s="33">
        <f t="shared" si="4"/>
        <v>35459.67</v>
      </c>
    </row>
    <row r="134" spans="1:13" x14ac:dyDescent="0.25">
      <c r="A134" s="34">
        <v>47362</v>
      </c>
      <c r="B134" s="33">
        <v>15572.48</v>
      </c>
      <c r="C134" s="33">
        <v>15827.52</v>
      </c>
      <c r="D134" s="33">
        <f t="shared" si="3"/>
        <v>31400</v>
      </c>
      <c r="E134" s="33">
        <v>4059.67</v>
      </c>
      <c r="F134" s="33">
        <f t="shared" si="4"/>
        <v>35459.67</v>
      </c>
    </row>
    <row r="135" spans="1:13" x14ac:dyDescent="0.25">
      <c r="A135" s="34">
        <v>47392</v>
      </c>
      <c r="B135" s="33">
        <v>15628.300000000001</v>
      </c>
      <c r="C135" s="33">
        <v>15771.7</v>
      </c>
      <c r="D135" s="33">
        <f t="shared" ref="D135:D198" si="10">B135+C135</f>
        <v>31400</v>
      </c>
      <c r="E135" s="33">
        <v>4059.67</v>
      </c>
      <c r="F135" s="33">
        <f t="shared" ref="F135:F198" si="11">D135+E135</f>
        <v>35459.67</v>
      </c>
    </row>
    <row r="136" spans="1:13" x14ac:dyDescent="0.25">
      <c r="A136" s="34">
        <v>47423</v>
      </c>
      <c r="B136" s="33">
        <v>15684.31</v>
      </c>
      <c r="C136" s="33">
        <v>15715.69</v>
      </c>
      <c r="D136" s="33">
        <f t="shared" si="10"/>
        <v>31400</v>
      </c>
      <c r="E136" s="33">
        <v>4059.67</v>
      </c>
      <c r="F136" s="33">
        <f t="shared" si="11"/>
        <v>35459.67</v>
      </c>
    </row>
    <row r="137" spans="1:13" x14ac:dyDescent="0.25">
      <c r="A137" s="34">
        <v>47453</v>
      </c>
      <c r="B137" s="33">
        <v>15740.53</v>
      </c>
      <c r="C137" s="33">
        <v>15659.470000000001</v>
      </c>
      <c r="D137" s="33">
        <f t="shared" si="10"/>
        <v>31400</v>
      </c>
      <c r="E137" s="33">
        <v>4059.67</v>
      </c>
      <c r="F137" s="33">
        <f t="shared" si="11"/>
        <v>35459.67</v>
      </c>
      <c r="G137" s="40">
        <f>ROUND(SUM(F126:F137),0)</f>
        <v>425516</v>
      </c>
      <c r="H137" s="40">
        <f>G137</f>
        <v>425516</v>
      </c>
      <c r="I137" s="40">
        <f>H137</f>
        <v>425516</v>
      </c>
      <c r="J137" s="40">
        <f t="shared" ref="J137:M137" si="12">I137</f>
        <v>425516</v>
      </c>
      <c r="K137" s="40">
        <f t="shared" si="12"/>
        <v>425516</v>
      </c>
      <c r="L137" s="40">
        <f t="shared" si="12"/>
        <v>425516</v>
      </c>
      <c r="M137" s="40">
        <f t="shared" si="12"/>
        <v>425516</v>
      </c>
    </row>
    <row r="138" spans="1:13" x14ac:dyDescent="0.25">
      <c r="A138" s="34">
        <v>47484</v>
      </c>
      <c r="B138" s="33">
        <v>15796.960000000001</v>
      </c>
      <c r="C138" s="33">
        <v>15603.04</v>
      </c>
      <c r="D138" s="33">
        <f t="shared" si="10"/>
        <v>31400</v>
      </c>
      <c r="E138" s="33">
        <v>4059.67</v>
      </c>
      <c r="F138" s="33">
        <f t="shared" si="11"/>
        <v>35459.67</v>
      </c>
    </row>
    <row r="139" spans="1:13" x14ac:dyDescent="0.25">
      <c r="A139" s="34">
        <v>47515</v>
      </c>
      <c r="B139" s="33">
        <v>15853.58</v>
      </c>
      <c r="C139" s="33">
        <v>15546.42</v>
      </c>
      <c r="D139" s="33">
        <f t="shared" si="10"/>
        <v>31400</v>
      </c>
      <c r="E139" s="33">
        <v>4059.67</v>
      </c>
      <c r="F139" s="33">
        <f t="shared" si="11"/>
        <v>35459.67</v>
      </c>
    </row>
    <row r="140" spans="1:13" x14ac:dyDescent="0.25">
      <c r="A140" s="34">
        <v>47543</v>
      </c>
      <c r="B140" s="33">
        <v>15910.41</v>
      </c>
      <c r="C140" s="33">
        <v>15489.59</v>
      </c>
      <c r="D140" s="33">
        <f t="shared" si="10"/>
        <v>31400</v>
      </c>
      <c r="E140" s="33">
        <v>4059.67</v>
      </c>
      <c r="F140" s="33">
        <f t="shared" si="11"/>
        <v>35459.67</v>
      </c>
    </row>
    <row r="141" spans="1:13" x14ac:dyDescent="0.25">
      <c r="A141" s="34">
        <v>47574</v>
      </c>
      <c r="B141" s="33">
        <v>15967.44</v>
      </c>
      <c r="C141" s="33">
        <v>15432.56</v>
      </c>
      <c r="D141" s="33">
        <f t="shared" si="10"/>
        <v>31400</v>
      </c>
      <c r="E141" s="33">
        <v>4059.67</v>
      </c>
      <c r="F141" s="33">
        <f t="shared" si="11"/>
        <v>35459.67</v>
      </c>
    </row>
    <row r="142" spans="1:13" x14ac:dyDescent="0.25">
      <c r="A142" s="34">
        <v>47604</v>
      </c>
      <c r="B142" s="33">
        <v>16024.67</v>
      </c>
      <c r="C142" s="33">
        <v>15375.33</v>
      </c>
      <c r="D142" s="33">
        <f t="shared" si="10"/>
        <v>31400</v>
      </c>
      <c r="E142" s="33">
        <v>4059.67</v>
      </c>
      <c r="F142" s="33">
        <f t="shared" si="11"/>
        <v>35459.67</v>
      </c>
    </row>
    <row r="143" spans="1:13" x14ac:dyDescent="0.25">
      <c r="A143" s="34">
        <v>47635</v>
      </c>
      <c r="B143" s="33">
        <v>16082.11</v>
      </c>
      <c r="C143" s="33">
        <v>15317.89</v>
      </c>
      <c r="D143" s="33">
        <f t="shared" si="10"/>
        <v>31400</v>
      </c>
      <c r="E143" s="33">
        <v>4059.67</v>
      </c>
      <c r="F143" s="33">
        <f t="shared" si="11"/>
        <v>35459.67</v>
      </c>
    </row>
    <row r="144" spans="1:13" x14ac:dyDescent="0.25">
      <c r="A144" s="34">
        <v>47665</v>
      </c>
      <c r="B144" s="33">
        <v>16139.76</v>
      </c>
      <c r="C144" s="33">
        <v>15260.24</v>
      </c>
      <c r="D144" s="33">
        <f t="shared" si="10"/>
        <v>31400</v>
      </c>
      <c r="E144" s="33">
        <v>4059.67</v>
      </c>
      <c r="F144" s="33">
        <f t="shared" si="11"/>
        <v>35459.67</v>
      </c>
    </row>
    <row r="145" spans="1:13" x14ac:dyDescent="0.25">
      <c r="A145" s="34">
        <v>47696</v>
      </c>
      <c r="B145" s="33">
        <v>16197.61</v>
      </c>
      <c r="C145" s="33">
        <v>15202.39</v>
      </c>
      <c r="D145" s="33">
        <f t="shared" si="10"/>
        <v>31400</v>
      </c>
      <c r="E145" s="33">
        <v>4059.67</v>
      </c>
      <c r="F145" s="33">
        <f t="shared" si="11"/>
        <v>35459.67</v>
      </c>
    </row>
    <row r="146" spans="1:13" x14ac:dyDescent="0.25">
      <c r="A146" s="34">
        <v>47727</v>
      </c>
      <c r="B146" s="33">
        <v>16255.68</v>
      </c>
      <c r="C146" s="33">
        <v>15144.32</v>
      </c>
      <c r="D146" s="33">
        <f t="shared" si="10"/>
        <v>31400</v>
      </c>
      <c r="E146" s="33">
        <v>4059.67</v>
      </c>
      <c r="F146" s="33">
        <f t="shared" si="11"/>
        <v>35459.67</v>
      </c>
    </row>
    <row r="147" spans="1:13" x14ac:dyDescent="0.25">
      <c r="A147" s="34">
        <v>47757</v>
      </c>
      <c r="B147" s="33">
        <v>16313.94</v>
      </c>
      <c r="C147" s="33">
        <v>15086.06</v>
      </c>
      <c r="D147" s="33">
        <f t="shared" si="10"/>
        <v>31400</v>
      </c>
      <c r="E147" s="33">
        <v>4059.67</v>
      </c>
      <c r="F147" s="33">
        <f t="shared" si="11"/>
        <v>35459.67</v>
      </c>
    </row>
    <row r="148" spans="1:13" x14ac:dyDescent="0.25">
      <c r="A148" s="34">
        <v>47788</v>
      </c>
      <c r="B148" s="33">
        <v>16372.41</v>
      </c>
      <c r="C148" s="33">
        <v>15027.59</v>
      </c>
      <c r="D148" s="33">
        <f t="shared" si="10"/>
        <v>31400</v>
      </c>
      <c r="E148" s="33">
        <v>4059.67</v>
      </c>
      <c r="F148" s="33">
        <f t="shared" si="11"/>
        <v>35459.67</v>
      </c>
    </row>
    <row r="149" spans="1:13" x14ac:dyDescent="0.25">
      <c r="A149" s="34">
        <v>47818</v>
      </c>
      <c r="B149" s="33">
        <v>16431.11</v>
      </c>
      <c r="C149" s="33">
        <v>14968.89</v>
      </c>
      <c r="D149" s="33">
        <f t="shared" si="10"/>
        <v>31400</v>
      </c>
      <c r="E149" s="33">
        <v>4059.67</v>
      </c>
      <c r="F149" s="33">
        <f t="shared" si="11"/>
        <v>35459.67</v>
      </c>
      <c r="G149" s="40">
        <f>ROUND(SUM(F138:F149),0)</f>
        <v>425516</v>
      </c>
      <c r="H149" s="40">
        <f>G149</f>
        <v>425516</v>
      </c>
      <c r="I149" s="40">
        <f>H149</f>
        <v>425516</v>
      </c>
      <c r="J149" s="40">
        <f t="shared" ref="J149:M149" si="13">I149</f>
        <v>425516</v>
      </c>
      <c r="K149" s="40">
        <f t="shared" si="13"/>
        <v>425516</v>
      </c>
      <c r="L149" s="40">
        <f t="shared" si="13"/>
        <v>425516</v>
      </c>
      <c r="M149" s="40">
        <f t="shared" si="13"/>
        <v>425516</v>
      </c>
    </row>
    <row r="150" spans="1:13" x14ac:dyDescent="0.25">
      <c r="A150" s="34">
        <v>47849</v>
      </c>
      <c r="B150" s="33">
        <v>16490</v>
      </c>
      <c r="C150" s="33">
        <v>14910</v>
      </c>
      <c r="D150" s="33">
        <f t="shared" si="10"/>
        <v>31400</v>
      </c>
      <c r="E150" s="33">
        <v>4059.67</v>
      </c>
      <c r="F150" s="33">
        <f t="shared" si="11"/>
        <v>35459.67</v>
      </c>
    </row>
    <row r="151" spans="1:13" x14ac:dyDescent="0.25">
      <c r="A151" s="34">
        <v>47880</v>
      </c>
      <c r="B151" s="33">
        <v>16549.11</v>
      </c>
      <c r="C151" s="33">
        <v>14850.89</v>
      </c>
      <c r="D151" s="33">
        <f t="shared" si="10"/>
        <v>31400</v>
      </c>
      <c r="E151" s="33">
        <v>4059.67</v>
      </c>
      <c r="F151" s="33">
        <f t="shared" si="11"/>
        <v>35459.67</v>
      </c>
    </row>
    <row r="152" spans="1:13" x14ac:dyDescent="0.25">
      <c r="A152" s="34">
        <v>47908</v>
      </c>
      <c r="B152" s="33">
        <v>16608.43</v>
      </c>
      <c r="C152" s="33">
        <v>14791.57</v>
      </c>
      <c r="D152" s="33">
        <f t="shared" si="10"/>
        <v>31400</v>
      </c>
      <c r="E152" s="33">
        <v>4059.67</v>
      </c>
      <c r="F152" s="33">
        <f t="shared" si="11"/>
        <v>35459.67</v>
      </c>
    </row>
    <row r="153" spans="1:13" x14ac:dyDescent="0.25">
      <c r="A153" s="34">
        <v>47939</v>
      </c>
      <c r="B153" s="33">
        <v>16667.96</v>
      </c>
      <c r="C153" s="33">
        <v>14732.04</v>
      </c>
      <c r="D153" s="33">
        <f t="shared" si="10"/>
        <v>31400</v>
      </c>
      <c r="E153" s="33">
        <v>4059.67</v>
      </c>
      <c r="F153" s="33">
        <f t="shared" si="11"/>
        <v>35459.67</v>
      </c>
    </row>
    <row r="154" spans="1:13" x14ac:dyDescent="0.25">
      <c r="A154" s="34">
        <v>47969</v>
      </c>
      <c r="B154" s="33">
        <v>16727.71</v>
      </c>
      <c r="C154" s="33">
        <v>14672.29</v>
      </c>
      <c r="D154" s="33">
        <f t="shared" si="10"/>
        <v>31400</v>
      </c>
      <c r="E154" s="33">
        <v>4059.67</v>
      </c>
      <c r="F154" s="33">
        <f t="shared" si="11"/>
        <v>35459.67</v>
      </c>
    </row>
    <row r="155" spans="1:13" x14ac:dyDescent="0.25">
      <c r="A155" s="34">
        <v>48000</v>
      </c>
      <c r="B155" s="33">
        <v>16787.670000000002</v>
      </c>
      <c r="C155" s="33">
        <v>14612.33</v>
      </c>
      <c r="D155" s="33">
        <f t="shared" si="10"/>
        <v>31400</v>
      </c>
      <c r="E155" s="33">
        <v>4059.67</v>
      </c>
      <c r="F155" s="33">
        <f t="shared" si="11"/>
        <v>35459.67</v>
      </c>
    </row>
    <row r="156" spans="1:13" x14ac:dyDescent="0.25">
      <c r="A156" s="34">
        <v>48030</v>
      </c>
      <c r="B156" s="33">
        <v>16847.84</v>
      </c>
      <c r="C156" s="33">
        <v>14552.16</v>
      </c>
      <c r="D156" s="33">
        <f t="shared" si="10"/>
        <v>31400</v>
      </c>
      <c r="E156" s="33">
        <v>4059.67</v>
      </c>
      <c r="F156" s="33">
        <f t="shared" si="11"/>
        <v>35459.67</v>
      </c>
    </row>
    <row r="157" spans="1:13" x14ac:dyDescent="0.25">
      <c r="A157" s="34">
        <v>48061</v>
      </c>
      <c r="B157" s="33">
        <v>16908.23</v>
      </c>
      <c r="C157" s="33">
        <v>14491.77</v>
      </c>
      <c r="D157" s="33">
        <f t="shared" si="10"/>
        <v>31400</v>
      </c>
      <c r="E157" s="33">
        <v>4059.67</v>
      </c>
      <c r="F157" s="33">
        <f t="shared" si="11"/>
        <v>35459.67</v>
      </c>
    </row>
    <row r="158" spans="1:13" x14ac:dyDescent="0.25">
      <c r="A158" s="34">
        <v>48092</v>
      </c>
      <c r="B158" s="33">
        <v>16968.849999999999</v>
      </c>
      <c r="C158" s="33">
        <v>14431.15</v>
      </c>
      <c r="D158" s="33">
        <f t="shared" si="10"/>
        <v>31400</v>
      </c>
      <c r="E158" s="33">
        <v>4059.67</v>
      </c>
      <c r="F158" s="33">
        <f t="shared" si="11"/>
        <v>35459.67</v>
      </c>
    </row>
    <row r="159" spans="1:13" x14ac:dyDescent="0.25">
      <c r="A159" s="34">
        <v>48122</v>
      </c>
      <c r="B159" s="33">
        <v>17029.66</v>
      </c>
      <c r="C159" s="33">
        <v>14370.34</v>
      </c>
      <c r="D159" s="33">
        <f t="shared" si="10"/>
        <v>31400</v>
      </c>
      <c r="E159" s="33">
        <v>4059.67</v>
      </c>
      <c r="F159" s="33">
        <f t="shared" si="11"/>
        <v>35459.67</v>
      </c>
    </row>
    <row r="160" spans="1:13" x14ac:dyDescent="0.25">
      <c r="A160" s="34">
        <v>48153</v>
      </c>
      <c r="B160" s="33">
        <v>17090.71</v>
      </c>
      <c r="C160" s="33">
        <v>14309.29</v>
      </c>
      <c r="D160" s="33">
        <f t="shared" si="10"/>
        <v>31400</v>
      </c>
      <c r="E160" s="33">
        <v>4059.67</v>
      </c>
      <c r="F160" s="33">
        <f t="shared" si="11"/>
        <v>35459.67</v>
      </c>
    </row>
    <row r="161" spans="1:13" x14ac:dyDescent="0.25">
      <c r="A161" s="34">
        <v>48183</v>
      </c>
      <c r="B161" s="33">
        <v>17151.97</v>
      </c>
      <c r="C161" s="33">
        <v>14248.03</v>
      </c>
      <c r="D161" s="33">
        <f t="shared" si="10"/>
        <v>31400</v>
      </c>
      <c r="E161" s="33">
        <v>4059.67</v>
      </c>
      <c r="F161" s="33">
        <f t="shared" si="11"/>
        <v>35459.67</v>
      </c>
      <c r="G161" s="40">
        <f>ROUND(SUM(F150:F161),0)</f>
        <v>425516</v>
      </c>
      <c r="H161" s="40">
        <f>G161</f>
        <v>425516</v>
      </c>
      <c r="I161" s="40">
        <f>H161</f>
        <v>425516</v>
      </c>
      <c r="J161" s="40">
        <f t="shared" ref="J161:M161" si="14">I161</f>
        <v>425516</v>
      </c>
      <c r="K161" s="40">
        <f t="shared" si="14"/>
        <v>425516</v>
      </c>
      <c r="L161" s="40">
        <f t="shared" si="14"/>
        <v>425516</v>
      </c>
      <c r="M161" s="40">
        <f t="shared" si="14"/>
        <v>425516</v>
      </c>
    </row>
    <row r="162" spans="1:13" x14ac:dyDescent="0.25">
      <c r="A162" s="34">
        <v>48214</v>
      </c>
      <c r="B162" s="33">
        <v>17213.45</v>
      </c>
      <c r="C162" s="33">
        <v>14186.550000000001</v>
      </c>
      <c r="D162" s="33">
        <f t="shared" si="10"/>
        <v>31400</v>
      </c>
      <c r="E162" s="33">
        <v>4059.67</v>
      </c>
      <c r="F162" s="33">
        <f t="shared" si="11"/>
        <v>35459.67</v>
      </c>
    </row>
    <row r="163" spans="1:13" x14ac:dyDescent="0.25">
      <c r="A163" s="34">
        <v>48245</v>
      </c>
      <c r="B163" s="33">
        <v>17275.150000000001</v>
      </c>
      <c r="C163" s="33">
        <v>14124.85</v>
      </c>
      <c r="D163" s="33">
        <f t="shared" si="10"/>
        <v>31400</v>
      </c>
      <c r="E163" s="33">
        <v>4059.67</v>
      </c>
      <c r="F163" s="33">
        <f t="shared" si="11"/>
        <v>35459.67</v>
      </c>
    </row>
    <row r="164" spans="1:13" x14ac:dyDescent="0.25">
      <c r="A164" s="34">
        <v>48274</v>
      </c>
      <c r="B164" s="33">
        <v>17337.080000000002</v>
      </c>
      <c r="C164" s="33">
        <v>14062.92</v>
      </c>
      <c r="D164" s="33">
        <f t="shared" si="10"/>
        <v>31400</v>
      </c>
      <c r="E164" s="33">
        <v>4059.67</v>
      </c>
      <c r="F164" s="33">
        <f t="shared" si="11"/>
        <v>35459.67</v>
      </c>
    </row>
    <row r="165" spans="1:13" x14ac:dyDescent="0.25">
      <c r="A165" s="34">
        <v>48305</v>
      </c>
      <c r="B165" s="33">
        <v>17399.22</v>
      </c>
      <c r="C165" s="33">
        <v>14000.78</v>
      </c>
      <c r="D165" s="33">
        <f t="shared" si="10"/>
        <v>31400</v>
      </c>
      <c r="E165" s="33">
        <v>4059.67</v>
      </c>
      <c r="F165" s="33">
        <f t="shared" si="11"/>
        <v>35459.67</v>
      </c>
    </row>
    <row r="166" spans="1:13" x14ac:dyDescent="0.25">
      <c r="A166" s="34">
        <v>48335</v>
      </c>
      <c r="B166" s="33">
        <v>17461.59</v>
      </c>
      <c r="C166" s="33">
        <v>13938.41</v>
      </c>
      <c r="D166" s="33">
        <f t="shared" si="10"/>
        <v>31400</v>
      </c>
      <c r="E166" s="33">
        <v>4059.67</v>
      </c>
      <c r="F166" s="33">
        <f t="shared" si="11"/>
        <v>35459.67</v>
      </c>
    </row>
    <row r="167" spans="1:13" x14ac:dyDescent="0.25">
      <c r="A167" s="34">
        <v>48366</v>
      </c>
      <c r="B167" s="33">
        <v>17524.170000000002</v>
      </c>
      <c r="C167" s="33">
        <v>13875.83</v>
      </c>
      <c r="D167" s="33">
        <f t="shared" si="10"/>
        <v>31400</v>
      </c>
      <c r="E167" s="33">
        <v>4059.67</v>
      </c>
      <c r="F167" s="33">
        <f t="shared" si="11"/>
        <v>35459.67</v>
      </c>
    </row>
    <row r="168" spans="1:13" x14ac:dyDescent="0.25">
      <c r="A168" s="34">
        <v>48396</v>
      </c>
      <c r="B168" s="33">
        <v>17587</v>
      </c>
      <c r="C168" s="33">
        <v>13813</v>
      </c>
      <c r="D168" s="33">
        <f t="shared" si="10"/>
        <v>31400</v>
      </c>
      <c r="E168" s="33">
        <v>4059.67</v>
      </c>
      <c r="F168" s="33">
        <f t="shared" si="11"/>
        <v>35459.67</v>
      </c>
    </row>
    <row r="169" spans="1:13" x14ac:dyDescent="0.25">
      <c r="A169" s="34">
        <v>48427</v>
      </c>
      <c r="B169" s="33">
        <v>17650.03</v>
      </c>
      <c r="C169" s="33">
        <v>13749.970000000001</v>
      </c>
      <c r="D169" s="33">
        <f t="shared" si="10"/>
        <v>31400</v>
      </c>
      <c r="E169" s="33">
        <v>4059.67</v>
      </c>
      <c r="F169" s="33">
        <f t="shared" si="11"/>
        <v>35459.67</v>
      </c>
    </row>
    <row r="170" spans="1:13" x14ac:dyDescent="0.25">
      <c r="A170" s="34">
        <v>48458</v>
      </c>
      <c r="B170" s="33">
        <v>17713.3</v>
      </c>
      <c r="C170" s="33">
        <v>13686.7</v>
      </c>
      <c r="D170" s="33">
        <f t="shared" si="10"/>
        <v>31400</v>
      </c>
      <c r="E170" s="33">
        <v>4059.67</v>
      </c>
      <c r="F170" s="33">
        <f t="shared" si="11"/>
        <v>35459.67</v>
      </c>
    </row>
    <row r="171" spans="1:13" x14ac:dyDescent="0.25">
      <c r="A171" s="34">
        <v>48488</v>
      </c>
      <c r="B171" s="33">
        <v>17776.79</v>
      </c>
      <c r="C171" s="33">
        <v>13623.210000000001</v>
      </c>
      <c r="D171" s="33">
        <f t="shared" si="10"/>
        <v>31400</v>
      </c>
      <c r="E171" s="33">
        <v>4059.67</v>
      </c>
      <c r="F171" s="33">
        <f t="shared" si="11"/>
        <v>35459.67</v>
      </c>
    </row>
    <row r="172" spans="1:13" x14ac:dyDescent="0.25">
      <c r="A172" s="34">
        <v>48519</v>
      </c>
      <c r="B172" s="33">
        <v>17840.510000000002</v>
      </c>
      <c r="C172" s="33">
        <v>13559.49</v>
      </c>
      <c r="D172" s="33">
        <f t="shared" si="10"/>
        <v>31400</v>
      </c>
      <c r="E172" s="33">
        <v>4059.67</v>
      </c>
      <c r="F172" s="33">
        <f t="shared" si="11"/>
        <v>35459.67</v>
      </c>
    </row>
    <row r="173" spans="1:13" x14ac:dyDescent="0.25">
      <c r="A173" s="34">
        <v>48549</v>
      </c>
      <c r="B173" s="33">
        <v>17904.47</v>
      </c>
      <c r="C173" s="33">
        <v>13495.53</v>
      </c>
      <c r="D173" s="33">
        <f t="shared" si="10"/>
        <v>31400</v>
      </c>
      <c r="E173" s="33">
        <v>4059.67</v>
      </c>
      <c r="F173" s="33">
        <f t="shared" si="11"/>
        <v>35459.67</v>
      </c>
      <c r="G173" s="40">
        <f>ROUND(SUM(F162:F173),0)</f>
        <v>425516</v>
      </c>
      <c r="H173" s="40">
        <f>G173</f>
        <v>425516</v>
      </c>
      <c r="I173" s="40">
        <f>H173</f>
        <v>425516</v>
      </c>
      <c r="J173" s="40">
        <f t="shared" ref="J173:M173" si="15">I173</f>
        <v>425516</v>
      </c>
      <c r="K173" s="40">
        <f t="shared" si="15"/>
        <v>425516</v>
      </c>
      <c r="L173" s="40">
        <f t="shared" si="15"/>
        <v>425516</v>
      </c>
      <c r="M173" s="40">
        <f t="shared" si="15"/>
        <v>425516</v>
      </c>
    </row>
    <row r="174" spans="1:13" x14ac:dyDescent="0.25">
      <c r="A174" s="34">
        <v>48580</v>
      </c>
      <c r="B174" s="33">
        <v>17968.64</v>
      </c>
      <c r="C174" s="33">
        <v>13431.36</v>
      </c>
      <c r="D174" s="33">
        <f t="shared" si="10"/>
        <v>31400</v>
      </c>
      <c r="E174" s="33">
        <v>4059.67</v>
      </c>
      <c r="F174" s="33">
        <f t="shared" si="11"/>
        <v>35459.67</v>
      </c>
    </row>
    <row r="175" spans="1:13" x14ac:dyDescent="0.25">
      <c r="A175" s="34">
        <v>48611</v>
      </c>
      <c r="B175" s="33">
        <v>18033.04</v>
      </c>
      <c r="C175" s="33">
        <v>13366.960000000001</v>
      </c>
      <c r="D175" s="33">
        <f t="shared" si="10"/>
        <v>31400</v>
      </c>
      <c r="E175" s="33">
        <v>4059.67</v>
      </c>
      <c r="F175" s="33">
        <f t="shared" si="11"/>
        <v>35459.67</v>
      </c>
    </row>
    <row r="176" spans="1:13" x14ac:dyDescent="0.25">
      <c r="A176" s="34">
        <v>48639</v>
      </c>
      <c r="B176" s="33">
        <v>18097.689999999999</v>
      </c>
      <c r="C176" s="33">
        <v>13302.31</v>
      </c>
      <c r="D176" s="33">
        <f t="shared" si="10"/>
        <v>31400</v>
      </c>
      <c r="E176" s="33">
        <v>4059.67</v>
      </c>
      <c r="F176" s="33">
        <f t="shared" si="11"/>
        <v>35459.67</v>
      </c>
    </row>
    <row r="177" spans="1:13" x14ac:dyDescent="0.25">
      <c r="A177" s="34">
        <v>48670</v>
      </c>
      <c r="B177" s="33">
        <v>18162.560000000001</v>
      </c>
      <c r="C177" s="33">
        <v>13237.44</v>
      </c>
      <c r="D177" s="33">
        <f t="shared" si="10"/>
        <v>31400</v>
      </c>
      <c r="E177" s="33">
        <v>4059.67</v>
      </c>
      <c r="F177" s="33">
        <f t="shared" si="11"/>
        <v>35459.67</v>
      </c>
    </row>
    <row r="178" spans="1:13" x14ac:dyDescent="0.25">
      <c r="A178" s="34">
        <v>48700</v>
      </c>
      <c r="B178" s="33">
        <v>18227.66</v>
      </c>
      <c r="C178" s="33">
        <v>13172.34</v>
      </c>
      <c r="D178" s="33">
        <f t="shared" si="10"/>
        <v>31400</v>
      </c>
      <c r="E178" s="33">
        <v>4059.67</v>
      </c>
      <c r="F178" s="33">
        <f t="shared" si="11"/>
        <v>35459.67</v>
      </c>
    </row>
    <row r="179" spans="1:13" x14ac:dyDescent="0.25">
      <c r="A179" s="34">
        <v>48731</v>
      </c>
      <c r="B179" s="33">
        <v>18293</v>
      </c>
      <c r="C179" s="33">
        <v>13107</v>
      </c>
      <c r="D179" s="33">
        <f t="shared" si="10"/>
        <v>31400</v>
      </c>
      <c r="E179" s="33">
        <v>4059.67</v>
      </c>
      <c r="F179" s="33">
        <f t="shared" si="11"/>
        <v>35459.67</v>
      </c>
    </row>
    <row r="180" spans="1:13" x14ac:dyDescent="0.25">
      <c r="A180" s="34">
        <v>48761</v>
      </c>
      <c r="B180" s="33">
        <v>18358.57</v>
      </c>
      <c r="C180" s="33">
        <v>13041.43</v>
      </c>
      <c r="D180" s="33">
        <f t="shared" si="10"/>
        <v>31400</v>
      </c>
      <c r="E180" s="33">
        <v>4059.67</v>
      </c>
      <c r="F180" s="33">
        <f t="shared" si="11"/>
        <v>35459.67</v>
      </c>
    </row>
    <row r="181" spans="1:13" x14ac:dyDescent="0.25">
      <c r="A181" s="34">
        <v>48792</v>
      </c>
      <c r="B181" s="33">
        <v>18424.38</v>
      </c>
      <c r="C181" s="33">
        <v>12975.62</v>
      </c>
      <c r="D181" s="33">
        <f t="shared" si="10"/>
        <v>31400</v>
      </c>
      <c r="E181" s="33">
        <v>4059.67</v>
      </c>
      <c r="F181" s="33">
        <f t="shared" si="11"/>
        <v>35459.67</v>
      </c>
    </row>
    <row r="182" spans="1:13" x14ac:dyDescent="0.25">
      <c r="A182" s="34">
        <v>48823</v>
      </c>
      <c r="B182" s="33">
        <v>18490.41</v>
      </c>
      <c r="C182" s="33">
        <v>12909.59</v>
      </c>
      <c r="D182" s="33">
        <f t="shared" si="10"/>
        <v>31400</v>
      </c>
      <c r="E182" s="33">
        <v>4059.67</v>
      </c>
      <c r="F182" s="33">
        <f t="shared" si="11"/>
        <v>35459.67</v>
      </c>
    </row>
    <row r="183" spans="1:13" x14ac:dyDescent="0.25">
      <c r="A183" s="34">
        <v>48853</v>
      </c>
      <c r="B183" s="33">
        <v>18556.7</v>
      </c>
      <c r="C183" s="33">
        <v>12843.300000000001</v>
      </c>
      <c r="D183" s="33">
        <f t="shared" si="10"/>
        <v>31400</v>
      </c>
      <c r="E183" s="33">
        <v>4059.67</v>
      </c>
      <c r="F183" s="33">
        <f t="shared" si="11"/>
        <v>35459.67</v>
      </c>
    </row>
    <row r="184" spans="1:13" x14ac:dyDescent="0.25">
      <c r="A184" s="34">
        <v>48884</v>
      </c>
      <c r="B184" s="33">
        <v>18623.21</v>
      </c>
      <c r="C184" s="33">
        <v>12776.79</v>
      </c>
      <c r="D184" s="33">
        <f t="shared" si="10"/>
        <v>31400</v>
      </c>
      <c r="E184" s="33">
        <v>4059.67</v>
      </c>
      <c r="F184" s="33">
        <f t="shared" si="11"/>
        <v>35459.67</v>
      </c>
    </row>
    <row r="185" spans="1:13" x14ac:dyDescent="0.25">
      <c r="A185" s="34">
        <v>48914</v>
      </c>
      <c r="B185" s="33">
        <v>18689.97</v>
      </c>
      <c r="C185" s="33">
        <v>12710.03</v>
      </c>
      <c r="D185" s="33">
        <f t="shared" si="10"/>
        <v>31400</v>
      </c>
      <c r="E185" s="33">
        <v>4059.67</v>
      </c>
      <c r="F185" s="33">
        <f t="shared" si="11"/>
        <v>35459.67</v>
      </c>
      <c r="G185" s="40">
        <f>ROUND(SUM(F174:F185),0)</f>
        <v>425516</v>
      </c>
      <c r="H185" s="40">
        <f>G185</f>
        <v>425516</v>
      </c>
      <c r="I185" s="40">
        <f>H185</f>
        <v>425516</v>
      </c>
      <c r="J185" s="40">
        <f t="shared" ref="J185:M185" si="16">I185</f>
        <v>425516</v>
      </c>
      <c r="K185" s="40">
        <f t="shared" si="16"/>
        <v>425516</v>
      </c>
      <c r="L185" s="40">
        <f t="shared" si="16"/>
        <v>425516</v>
      </c>
      <c r="M185" s="40">
        <f t="shared" si="16"/>
        <v>425516</v>
      </c>
    </row>
    <row r="186" spans="1:13" x14ac:dyDescent="0.25">
      <c r="A186" s="34">
        <v>48945</v>
      </c>
      <c r="B186" s="33">
        <v>18756.96</v>
      </c>
      <c r="C186" s="33">
        <v>12643.04</v>
      </c>
      <c r="D186" s="33">
        <f t="shared" si="10"/>
        <v>31400</v>
      </c>
      <c r="E186" s="33">
        <v>4059.67</v>
      </c>
      <c r="F186" s="33">
        <f t="shared" si="11"/>
        <v>35459.67</v>
      </c>
    </row>
    <row r="187" spans="1:13" x14ac:dyDescent="0.25">
      <c r="A187" s="34">
        <v>48976</v>
      </c>
      <c r="B187" s="33">
        <v>18824.2</v>
      </c>
      <c r="C187" s="33">
        <v>12575.800000000001</v>
      </c>
      <c r="D187" s="33">
        <f t="shared" si="10"/>
        <v>31400</v>
      </c>
      <c r="E187" s="33">
        <v>4059.67</v>
      </c>
      <c r="F187" s="33">
        <f t="shared" si="11"/>
        <v>35459.67</v>
      </c>
    </row>
    <row r="188" spans="1:13" x14ac:dyDescent="0.25">
      <c r="A188" s="34">
        <v>49004</v>
      </c>
      <c r="B188" s="33">
        <v>18891.670000000002</v>
      </c>
      <c r="C188" s="33">
        <v>12508.33</v>
      </c>
      <c r="D188" s="33">
        <f t="shared" si="10"/>
        <v>31400</v>
      </c>
      <c r="E188" s="33">
        <v>4059.67</v>
      </c>
      <c r="F188" s="33">
        <f t="shared" si="11"/>
        <v>35459.67</v>
      </c>
    </row>
    <row r="189" spans="1:13" x14ac:dyDescent="0.25">
      <c r="A189" s="34">
        <v>49035</v>
      </c>
      <c r="B189" s="33">
        <v>18959.38</v>
      </c>
      <c r="C189" s="33">
        <v>12440.62</v>
      </c>
      <c r="D189" s="33">
        <f t="shared" si="10"/>
        <v>31400</v>
      </c>
      <c r="E189" s="33">
        <v>4059.67</v>
      </c>
      <c r="F189" s="33">
        <f t="shared" si="11"/>
        <v>35459.67</v>
      </c>
    </row>
    <row r="190" spans="1:13" x14ac:dyDescent="0.25">
      <c r="A190" s="34">
        <v>49065</v>
      </c>
      <c r="B190" s="33">
        <v>19027.350000000002</v>
      </c>
      <c r="C190" s="33">
        <v>12372.65</v>
      </c>
      <c r="D190" s="33">
        <f t="shared" si="10"/>
        <v>31400</v>
      </c>
      <c r="E190" s="33">
        <v>4059.67</v>
      </c>
      <c r="F190" s="33">
        <f t="shared" si="11"/>
        <v>35459.67</v>
      </c>
    </row>
    <row r="191" spans="1:13" x14ac:dyDescent="0.25">
      <c r="A191" s="34">
        <v>49096</v>
      </c>
      <c r="B191" s="33">
        <v>19095.55</v>
      </c>
      <c r="C191" s="33">
        <v>12304.45</v>
      </c>
      <c r="D191" s="33">
        <f t="shared" si="10"/>
        <v>31400</v>
      </c>
      <c r="E191" s="33">
        <v>4059.67</v>
      </c>
      <c r="F191" s="33">
        <f t="shared" si="11"/>
        <v>35459.67</v>
      </c>
    </row>
    <row r="192" spans="1:13" x14ac:dyDescent="0.25">
      <c r="A192" s="34">
        <v>49126</v>
      </c>
      <c r="B192" s="33">
        <v>19164</v>
      </c>
      <c r="C192" s="33">
        <v>12236</v>
      </c>
      <c r="D192" s="33">
        <f t="shared" si="10"/>
        <v>31400</v>
      </c>
      <c r="E192" s="33">
        <v>4059.67</v>
      </c>
      <c r="F192" s="33">
        <f t="shared" si="11"/>
        <v>35459.67</v>
      </c>
    </row>
    <row r="193" spans="1:13" x14ac:dyDescent="0.25">
      <c r="A193" s="34">
        <v>49157</v>
      </c>
      <c r="B193" s="33">
        <v>19232.689999999999</v>
      </c>
      <c r="C193" s="33">
        <v>12167.31</v>
      </c>
      <c r="D193" s="33">
        <f t="shared" si="10"/>
        <v>31400</v>
      </c>
      <c r="E193" s="33">
        <v>4059.67</v>
      </c>
      <c r="F193" s="33">
        <f t="shared" si="11"/>
        <v>35459.67</v>
      </c>
    </row>
    <row r="194" spans="1:13" x14ac:dyDescent="0.25">
      <c r="A194" s="34">
        <v>49188</v>
      </c>
      <c r="B194" s="33">
        <v>19301.63</v>
      </c>
      <c r="C194" s="33">
        <v>12098.37</v>
      </c>
      <c r="D194" s="33">
        <f t="shared" si="10"/>
        <v>31400</v>
      </c>
      <c r="E194" s="33">
        <v>4059.67</v>
      </c>
      <c r="F194" s="33">
        <f t="shared" si="11"/>
        <v>35459.67</v>
      </c>
    </row>
    <row r="195" spans="1:13" x14ac:dyDescent="0.25">
      <c r="A195" s="34">
        <v>49218</v>
      </c>
      <c r="B195" s="33">
        <v>19370.82</v>
      </c>
      <c r="C195" s="33">
        <v>12029.18</v>
      </c>
      <c r="D195" s="33">
        <f t="shared" si="10"/>
        <v>31400</v>
      </c>
      <c r="E195" s="33">
        <v>4059.67</v>
      </c>
      <c r="F195" s="33">
        <f t="shared" si="11"/>
        <v>35459.67</v>
      </c>
    </row>
    <row r="196" spans="1:13" x14ac:dyDescent="0.25">
      <c r="A196" s="34">
        <v>49249</v>
      </c>
      <c r="B196" s="33">
        <v>19440.25</v>
      </c>
      <c r="C196" s="33">
        <v>11959.75</v>
      </c>
      <c r="D196" s="33">
        <f t="shared" si="10"/>
        <v>31400</v>
      </c>
      <c r="E196" s="33">
        <v>4059.67</v>
      </c>
      <c r="F196" s="33">
        <f t="shared" si="11"/>
        <v>35459.67</v>
      </c>
    </row>
    <row r="197" spans="1:13" x14ac:dyDescent="0.25">
      <c r="A197" s="34">
        <v>49279</v>
      </c>
      <c r="B197" s="33">
        <v>19509.93</v>
      </c>
      <c r="C197" s="33">
        <v>11890.07</v>
      </c>
      <c r="D197" s="33">
        <f t="shared" si="10"/>
        <v>31400</v>
      </c>
      <c r="E197" s="33">
        <v>4059.67</v>
      </c>
      <c r="F197" s="33">
        <f t="shared" si="11"/>
        <v>35459.67</v>
      </c>
      <c r="G197" s="40">
        <f>ROUND(SUM(F186:F197),0)</f>
        <v>425516</v>
      </c>
      <c r="H197" s="40">
        <f>G197</f>
        <v>425516</v>
      </c>
      <c r="I197" s="40">
        <f>H197</f>
        <v>425516</v>
      </c>
      <c r="J197" s="40">
        <f t="shared" ref="J197:M197" si="17">I197</f>
        <v>425516</v>
      </c>
      <c r="K197" s="40">
        <f t="shared" si="17"/>
        <v>425516</v>
      </c>
      <c r="L197" s="40">
        <f t="shared" si="17"/>
        <v>425516</v>
      </c>
      <c r="M197" s="40">
        <f t="shared" si="17"/>
        <v>425516</v>
      </c>
    </row>
    <row r="198" spans="1:13" x14ac:dyDescent="0.25">
      <c r="A198" s="34">
        <v>49310</v>
      </c>
      <c r="B198" s="33">
        <v>19579.87</v>
      </c>
      <c r="C198" s="33">
        <v>11820.130000000001</v>
      </c>
      <c r="D198" s="33">
        <f t="shared" si="10"/>
        <v>31400</v>
      </c>
      <c r="E198" s="33">
        <v>4059.67</v>
      </c>
      <c r="F198" s="33">
        <f t="shared" si="11"/>
        <v>35459.67</v>
      </c>
    </row>
    <row r="199" spans="1:13" x14ac:dyDescent="0.25">
      <c r="A199" s="34">
        <v>49341</v>
      </c>
      <c r="B199" s="33">
        <v>19650.05</v>
      </c>
      <c r="C199" s="33">
        <v>11749.95</v>
      </c>
      <c r="D199" s="33">
        <f t="shared" ref="D199:D262" si="18">B199+C199</f>
        <v>31400</v>
      </c>
      <c r="E199" s="33">
        <v>4059.67</v>
      </c>
      <c r="F199" s="33">
        <f t="shared" ref="F199:F262" si="19">D199+E199</f>
        <v>35459.67</v>
      </c>
    </row>
    <row r="200" spans="1:13" x14ac:dyDescent="0.25">
      <c r="A200" s="34">
        <v>49369</v>
      </c>
      <c r="B200" s="33">
        <v>19720.490000000002</v>
      </c>
      <c r="C200" s="33">
        <v>11679.51</v>
      </c>
      <c r="D200" s="33">
        <f t="shared" si="18"/>
        <v>31400</v>
      </c>
      <c r="E200" s="33">
        <v>4059.67</v>
      </c>
      <c r="F200" s="33">
        <f t="shared" si="19"/>
        <v>35459.67</v>
      </c>
    </row>
    <row r="201" spans="1:13" x14ac:dyDescent="0.25">
      <c r="A201" s="34">
        <v>49400</v>
      </c>
      <c r="B201" s="33">
        <v>19791.170000000002</v>
      </c>
      <c r="C201" s="33">
        <v>11608.83</v>
      </c>
      <c r="D201" s="33">
        <f t="shared" si="18"/>
        <v>31400</v>
      </c>
      <c r="E201" s="33">
        <v>4059.67</v>
      </c>
      <c r="F201" s="33">
        <f t="shared" si="19"/>
        <v>35459.67</v>
      </c>
    </row>
    <row r="202" spans="1:13" x14ac:dyDescent="0.25">
      <c r="A202" s="34">
        <v>49430</v>
      </c>
      <c r="B202" s="33">
        <v>19862.12</v>
      </c>
      <c r="C202" s="33">
        <v>11537.880000000001</v>
      </c>
      <c r="D202" s="33">
        <f t="shared" si="18"/>
        <v>31400</v>
      </c>
      <c r="E202" s="33">
        <v>4059.67</v>
      </c>
      <c r="F202" s="33">
        <f t="shared" si="19"/>
        <v>35459.67</v>
      </c>
    </row>
    <row r="203" spans="1:13" x14ac:dyDescent="0.25">
      <c r="A203" s="34">
        <v>49461</v>
      </c>
      <c r="B203" s="33">
        <v>19933.310000000001</v>
      </c>
      <c r="C203" s="33">
        <v>11466.69</v>
      </c>
      <c r="D203" s="33">
        <f t="shared" si="18"/>
        <v>31400</v>
      </c>
      <c r="E203" s="33">
        <v>4059.67</v>
      </c>
      <c r="F203" s="33">
        <f t="shared" si="19"/>
        <v>35459.67</v>
      </c>
    </row>
    <row r="204" spans="1:13" x14ac:dyDescent="0.25">
      <c r="A204" s="34">
        <v>49491</v>
      </c>
      <c r="B204" s="33">
        <v>20004.760000000002</v>
      </c>
      <c r="C204" s="33">
        <v>11395.24</v>
      </c>
      <c r="D204" s="33">
        <f t="shared" si="18"/>
        <v>31400</v>
      </c>
      <c r="E204" s="33">
        <v>4059.67</v>
      </c>
      <c r="F204" s="33">
        <f t="shared" si="19"/>
        <v>35459.67</v>
      </c>
    </row>
    <row r="205" spans="1:13" x14ac:dyDescent="0.25">
      <c r="A205" s="34">
        <v>49522</v>
      </c>
      <c r="B205" s="33">
        <v>20076.47</v>
      </c>
      <c r="C205" s="33">
        <v>11323.53</v>
      </c>
      <c r="D205" s="33">
        <f t="shared" si="18"/>
        <v>31400</v>
      </c>
      <c r="E205" s="33">
        <v>4059.67</v>
      </c>
      <c r="F205" s="33">
        <f t="shared" si="19"/>
        <v>35459.67</v>
      </c>
    </row>
    <row r="206" spans="1:13" x14ac:dyDescent="0.25">
      <c r="A206" s="34">
        <v>49553</v>
      </c>
      <c r="B206" s="33">
        <v>20148.43</v>
      </c>
      <c r="C206" s="33">
        <v>11251.57</v>
      </c>
      <c r="D206" s="33">
        <f t="shared" si="18"/>
        <v>31400</v>
      </c>
      <c r="E206" s="33">
        <v>4059.67</v>
      </c>
      <c r="F206" s="33">
        <f t="shared" si="19"/>
        <v>35459.67</v>
      </c>
    </row>
    <row r="207" spans="1:13" x14ac:dyDescent="0.25">
      <c r="A207" s="34">
        <v>49583</v>
      </c>
      <c r="B207" s="33">
        <v>20220.650000000001</v>
      </c>
      <c r="C207" s="33">
        <v>11179.35</v>
      </c>
      <c r="D207" s="33">
        <f t="shared" si="18"/>
        <v>31400</v>
      </c>
      <c r="E207" s="33">
        <v>4059.67</v>
      </c>
      <c r="F207" s="33">
        <f t="shared" si="19"/>
        <v>35459.67</v>
      </c>
    </row>
    <row r="208" spans="1:13" x14ac:dyDescent="0.25">
      <c r="A208" s="34">
        <v>49614</v>
      </c>
      <c r="B208" s="33">
        <v>20293.14</v>
      </c>
      <c r="C208" s="33">
        <v>11106.86</v>
      </c>
      <c r="D208" s="33">
        <f t="shared" si="18"/>
        <v>31400</v>
      </c>
      <c r="E208" s="33">
        <v>4059.67</v>
      </c>
      <c r="F208" s="33">
        <f t="shared" si="19"/>
        <v>35459.67</v>
      </c>
    </row>
    <row r="209" spans="1:13" x14ac:dyDescent="0.25">
      <c r="A209" s="34">
        <v>49644</v>
      </c>
      <c r="B209" s="33">
        <v>20365.87</v>
      </c>
      <c r="C209" s="33">
        <v>11034.130000000001</v>
      </c>
      <c r="D209" s="33">
        <f t="shared" si="18"/>
        <v>31400</v>
      </c>
      <c r="E209" s="33">
        <v>4059.67</v>
      </c>
      <c r="F209" s="33">
        <f t="shared" si="19"/>
        <v>35459.67</v>
      </c>
      <c r="G209" s="40">
        <f>ROUND(SUM(F198:F209),0)</f>
        <v>425516</v>
      </c>
      <c r="H209" s="40">
        <f>G209</f>
        <v>425516</v>
      </c>
      <c r="I209" s="40">
        <f>H209</f>
        <v>425516</v>
      </c>
      <c r="J209" s="40">
        <f t="shared" ref="J209:M209" si="20">I209</f>
        <v>425516</v>
      </c>
      <c r="K209" s="40">
        <f t="shared" si="20"/>
        <v>425516</v>
      </c>
      <c r="L209" s="40">
        <f t="shared" si="20"/>
        <v>425516</v>
      </c>
      <c r="M209" s="40">
        <f t="shared" si="20"/>
        <v>425516</v>
      </c>
    </row>
    <row r="210" spans="1:13" x14ac:dyDescent="0.25">
      <c r="A210" s="34">
        <v>49675</v>
      </c>
      <c r="B210" s="33">
        <v>20438.88</v>
      </c>
      <c r="C210" s="33">
        <v>10961.12</v>
      </c>
      <c r="D210" s="33">
        <f t="shared" si="18"/>
        <v>31400</v>
      </c>
      <c r="E210" s="33">
        <v>4059.67</v>
      </c>
      <c r="F210" s="33">
        <f t="shared" si="19"/>
        <v>35459.67</v>
      </c>
    </row>
    <row r="211" spans="1:13" x14ac:dyDescent="0.25">
      <c r="A211" s="34">
        <v>49706</v>
      </c>
      <c r="B211" s="33">
        <v>20512.13</v>
      </c>
      <c r="C211" s="33">
        <v>10887.87</v>
      </c>
      <c r="D211" s="33">
        <f t="shared" si="18"/>
        <v>31400</v>
      </c>
      <c r="E211" s="33">
        <v>4059.67</v>
      </c>
      <c r="F211" s="33">
        <f t="shared" si="19"/>
        <v>35459.67</v>
      </c>
    </row>
    <row r="212" spans="1:13" x14ac:dyDescent="0.25">
      <c r="A212" s="34">
        <v>49735</v>
      </c>
      <c r="B212" s="33">
        <v>20585.670000000002</v>
      </c>
      <c r="C212" s="33">
        <v>10814.33</v>
      </c>
      <c r="D212" s="33">
        <f t="shared" si="18"/>
        <v>31400</v>
      </c>
      <c r="E212" s="33">
        <v>4059.67</v>
      </c>
      <c r="F212" s="33">
        <f t="shared" si="19"/>
        <v>35459.67</v>
      </c>
    </row>
    <row r="213" spans="1:13" x14ac:dyDescent="0.25">
      <c r="A213" s="34">
        <v>49766</v>
      </c>
      <c r="B213" s="33">
        <v>20659.45</v>
      </c>
      <c r="C213" s="33">
        <v>10740.550000000001</v>
      </c>
      <c r="D213" s="33">
        <f t="shared" si="18"/>
        <v>31400</v>
      </c>
      <c r="E213" s="33">
        <v>4059.67</v>
      </c>
      <c r="F213" s="33">
        <f t="shared" si="19"/>
        <v>35459.67</v>
      </c>
    </row>
    <row r="214" spans="1:13" x14ac:dyDescent="0.25">
      <c r="A214" s="34">
        <v>49796</v>
      </c>
      <c r="B214" s="33">
        <v>20733.510000000002</v>
      </c>
      <c r="C214" s="33">
        <v>10666.49</v>
      </c>
      <c r="D214" s="33">
        <f t="shared" si="18"/>
        <v>31400</v>
      </c>
      <c r="E214" s="33">
        <v>4059.67</v>
      </c>
      <c r="F214" s="33">
        <f t="shared" si="19"/>
        <v>35459.67</v>
      </c>
    </row>
    <row r="215" spans="1:13" x14ac:dyDescent="0.25">
      <c r="A215" s="34">
        <v>49827</v>
      </c>
      <c r="B215" s="33">
        <v>20807.82</v>
      </c>
      <c r="C215" s="33">
        <v>10592.18</v>
      </c>
      <c r="D215" s="33">
        <f t="shared" si="18"/>
        <v>31400</v>
      </c>
      <c r="E215" s="33">
        <v>4059.67</v>
      </c>
      <c r="F215" s="33">
        <f t="shared" si="19"/>
        <v>35459.67</v>
      </c>
    </row>
    <row r="216" spans="1:13" x14ac:dyDescent="0.25">
      <c r="A216" s="34">
        <v>49857</v>
      </c>
      <c r="B216" s="33">
        <v>20882.420000000002</v>
      </c>
      <c r="C216" s="33">
        <v>10517.58</v>
      </c>
      <c r="D216" s="33">
        <f t="shared" si="18"/>
        <v>31400</v>
      </c>
      <c r="E216" s="33">
        <v>4059.67</v>
      </c>
      <c r="F216" s="33">
        <f t="shared" si="19"/>
        <v>35459.67</v>
      </c>
    </row>
    <row r="217" spans="1:13" x14ac:dyDescent="0.25">
      <c r="A217" s="34">
        <v>49888</v>
      </c>
      <c r="B217" s="33">
        <v>20957.260000000002</v>
      </c>
      <c r="C217" s="33">
        <v>10442.74</v>
      </c>
      <c r="D217" s="33">
        <f t="shared" si="18"/>
        <v>31400</v>
      </c>
      <c r="E217" s="33">
        <v>4059.67</v>
      </c>
      <c r="F217" s="33">
        <f t="shared" si="19"/>
        <v>35459.67</v>
      </c>
    </row>
    <row r="218" spans="1:13" x14ac:dyDescent="0.25">
      <c r="A218" s="34">
        <v>49919</v>
      </c>
      <c r="B218" s="33">
        <v>21032.38</v>
      </c>
      <c r="C218" s="33">
        <v>10367.620000000001</v>
      </c>
      <c r="D218" s="33">
        <f t="shared" si="18"/>
        <v>31400</v>
      </c>
      <c r="E218" s="33">
        <v>4059.67</v>
      </c>
      <c r="F218" s="33">
        <f t="shared" si="19"/>
        <v>35459.67</v>
      </c>
    </row>
    <row r="219" spans="1:13" x14ac:dyDescent="0.25">
      <c r="A219" s="34">
        <v>49949</v>
      </c>
      <c r="B219" s="33">
        <v>21107.78</v>
      </c>
      <c r="C219" s="33">
        <v>10292.219999999999</v>
      </c>
      <c r="D219" s="33">
        <f t="shared" si="18"/>
        <v>31400</v>
      </c>
      <c r="E219" s="33">
        <v>4059.67</v>
      </c>
      <c r="F219" s="33">
        <f t="shared" si="19"/>
        <v>35459.67</v>
      </c>
    </row>
    <row r="220" spans="1:13" x14ac:dyDescent="0.25">
      <c r="A220" s="34">
        <v>49980</v>
      </c>
      <c r="B220" s="33">
        <v>21183.43</v>
      </c>
      <c r="C220" s="33">
        <v>10216.57</v>
      </c>
      <c r="D220" s="33">
        <f t="shared" si="18"/>
        <v>31400</v>
      </c>
      <c r="E220" s="33">
        <v>4059.67</v>
      </c>
      <c r="F220" s="33">
        <f t="shared" si="19"/>
        <v>35459.67</v>
      </c>
    </row>
    <row r="221" spans="1:13" x14ac:dyDescent="0.25">
      <c r="A221" s="34">
        <v>50010</v>
      </c>
      <c r="B221" s="33">
        <v>21259.37</v>
      </c>
      <c r="C221" s="33">
        <v>10140.630000000001</v>
      </c>
      <c r="D221" s="33">
        <f t="shared" si="18"/>
        <v>31400</v>
      </c>
      <c r="E221" s="33">
        <v>4059.67</v>
      </c>
      <c r="F221" s="33">
        <f t="shared" si="19"/>
        <v>35459.67</v>
      </c>
      <c r="G221" s="40">
        <f>ROUND(SUM(F210:F221),0)</f>
        <v>425516</v>
      </c>
      <c r="H221" s="40">
        <f>G221</f>
        <v>425516</v>
      </c>
      <c r="I221" s="40">
        <f>H221</f>
        <v>425516</v>
      </c>
      <c r="J221" s="40">
        <f t="shared" ref="J221:M221" si="21">I221</f>
        <v>425516</v>
      </c>
      <c r="K221" s="40">
        <f t="shared" si="21"/>
        <v>425516</v>
      </c>
      <c r="L221" s="40">
        <f t="shared" si="21"/>
        <v>425516</v>
      </c>
      <c r="M221" s="40">
        <f t="shared" si="21"/>
        <v>425516</v>
      </c>
    </row>
    <row r="222" spans="1:13" x14ac:dyDescent="0.25">
      <c r="A222" s="34">
        <v>50041</v>
      </c>
      <c r="B222" s="33">
        <v>21335.57</v>
      </c>
      <c r="C222" s="33">
        <v>10064.43</v>
      </c>
      <c r="D222" s="33">
        <f t="shared" si="18"/>
        <v>31400</v>
      </c>
      <c r="E222" s="33">
        <v>4059.67</v>
      </c>
      <c r="F222" s="33">
        <f t="shared" si="19"/>
        <v>35459.67</v>
      </c>
    </row>
    <row r="223" spans="1:13" x14ac:dyDescent="0.25">
      <c r="A223" s="34">
        <v>50072</v>
      </c>
      <c r="B223" s="33">
        <v>21412.05</v>
      </c>
      <c r="C223" s="33">
        <v>9987.9500000000007</v>
      </c>
      <c r="D223" s="33">
        <f t="shared" si="18"/>
        <v>31400</v>
      </c>
      <c r="E223" s="33">
        <v>4059.67</v>
      </c>
      <c r="F223" s="33">
        <f t="shared" si="19"/>
        <v>35459.67</v>
      </c>
    </row>
    <row r="224" spans="1:13" x14ac:dyDescent="0.25">
      <c r="A224" s="34">
        <v>50100</v>
      </c>
      <c r="B224" s="33">
        <v>21488.799999999999</v>
      </c>
      <c r="C224" s="33">
        <v>9911.2000000000007</v>
      </c>
      <c r="D224" s="33">
        <f t="shared" si="18"/>
        <v>31400</v>
      </c>
      <c r="E224" s="33">
        <v>4059.67</v>
      </c>
      <c r="F224" s="33">
        <f t="shared" si="19"/>
        <v>35459.67</v>
      </c>
    </row>
    <row r="225" spans="1:13" x14ac:dyDescent="0.25">
      <c r="A225" s="34">
        <v>50131</v>
      </c>
      <c r="B225" s="33">
        <v>21565.82</v>
      </c>
      <c r="C225" s="33">
        <v>9834.18</v>
      </c>
      <c r="D225" s="33">
        <f t="shared" si="18"/>
        <v>31400</v>
      </c>
      <c r="E225" s="33">
        <v>4059.67</v>
      </c>
      <c r="F225" s="33">
        <f t="shared" si="19"/>
        <v>35459.67</v>
      </c>
    </row>
    <row r="226" spans="1:13" x14ac:dyDescent="0.25">
      <c r="A226" s="34">
        <v>50161</v>
      </c>
      <c r="B226" s="33">
        <v>21643.13</v>
      </c>
      <c r="C226" s="33">
        <v>9756.8700000000008</v>
      </c>
      <c r="D226" s="33">
        <f t="shared" si="18"/>
        <v>31400</v>
      </c>
      <c r="E226" s="33">
        <v>4059.67</v>
      </c>
      <c r="F226" s="33">
        <f t="shared" si="19"/>
        <v>35459.67</v>
      </c>
    </row>
    <row r="227" spans="1:13" x14ac:dyDescent="0.25">
      <c r="A227" s="34">
        <v>50192</v>
      </c>
      <c r="B227" s="33">
        <v>21720.71</v>
      </c>
      <c r="C227" s="33">
        <v>9679.2900000000009</v>
      </c>
      <c r="D227" s="33">
        <f t="shared" si="18"/>
        <v>31400</v>
      </c>
      <c r="E227" s="33">
        <v>4059.67</v>
      </c>
      <c r="F227" s="33">
        <f t="shared" si="19"/>
        <v>35459.67</v>
      </c>
    </row>
    <row r="228" spans="1:13" x14ac:dyDescent="0.25">
      <c r="A228" s="34">
        <v>50222</v>
      </c>
      <c r="B228" s="33">
        <v>21798.560000000001</v>
      </c>
      <c r="C228" s="33">
        <v>9601.44</v>
      </c>
      <c r="D228" s="33">
        <f t="shared" si="18"/>
        <v>31400</v>
      </c>
      <c r="E228" s="33">
        <v>4059.67</v>
      </c>
      <c r="F228" s="33">
        <f t="shared" si="19"/>
        <v>35459.67</v>
      </c>
    </row>
    <row r="229" spans="1:13" x14ac:dyDescent="0.25">
      <c r="A229" s="34">
        <v>50253</v>
      </c>
      <c r="B229" s="33">
        <v>21876.71</v>
      </c>
      <c r="C229" s="33">
        <v>9523.2900000000009</v>
      </c>
      <c r="D229" s="33">
        <f t="shared" si="18"/>
        <v>31400</v>
      </c>
      <c r="E229" s="33">
        <v>4059.67</v>
      </c>
      <c r="F229" s="33">
        <f t="shared" si="19"/>
        <v>35459.67</v>
      </c>
    </row>
    <row r="230" spans="1:13" x14ac:dyDescent="0.25">
      <c r="A230" s="34">
        <v>50284</v>
      </c>
      <c r="B230" s="33">
        <v>21955.11</v>
      </c>
      <c r="C230" s="33">
        <v>9444.89</v>
      </c>
      <c r="D230" s="33">
        <f t="shared" si="18"/>
        <v>31400</v>
      </c>
      <c r="E230" s="33">
        <v>4059.67</v>
      </c>
      <c r="F230" s="33">
        <f t="shared" si="19"/>
        <v>35459.67</v>
      </c>
    </row>
    <row r="231" spans="1:13" x14ac:dyDescent="0.25">
      <c r="A231" s="34">
        <v>50314</v>
      </c>
      <c r="B231" s="33">
        <v>22033.82</v>
      </c>
      <c r="C231" s="33">
        <v>9366.18</v>
      </c>
      <c r="D231" s="33">
        <f t="shared" si="18"/>
        <v>31400</v>
      </c>
      <c r="E231" s="33">
        <v>4059.67</v>
      </c>
      <c r="F231" s="33">
        <f t="shared" si="19"/>
        <v>35459.67</v>
      </c>
    </row>
    <row r="232" spans="1:13" x14ac:dyDescent="0.25">
      <c r="A232" s="34">
        <v>50345</v>
      </c>
      <c r="B232" s="33">
        <v>22112.799999999999</v>
      </c>
      <c r="C232" s="33">
        <v>9287.2000000000007</v>
      </c>
      <c r="D232" s="33">
        <f t="shared" si="18"/>
        <v>31400</v>
      </c>
      <c r="E232" s="33">
        <v>4059.67</v>
      </c>
      <c r="F232" s="33">
        <f t="shared" si="19"/>
        <v>35459.67</v>
      </c>
    </row>
    <row r="233" spans="1:13" x14ac:dyDescent="0.25">
      <c r="A233" s="34">
        <v>50375</v>
      </c>
      <c r="B233" s="33">
        <v>22192.06</v>
      </c>
      <c r="C233" s="33">
        <v>9207.94</v>
      </c>
      <c r="D233" s="33">
        <f t="shared" si="18"/>
        <v>31400</v>
      </c>
      <c r="E233" s="33">
        <v>4059.67</v>
      </c>
      <c r="F233" s="33">
        <f t="shared" si="19"/>
        <v>35459.67</v>
      </c>
      <c r="G233" s="40">
        <f>ROUND(SUM(F222:F233),0)</f>
        <v>425516</v>
      </c>
      <c r="H233" s="40">
        <f>G233</f>
        <v>425516</v>
      </c>
      <c r="I233" s="40">
        <f>H233</f>
        <v>425516</v>
      </c>
      <c r="J233" s="40">
        <f t="shared" ref="J233:M233" si="22">I233</f>
        <v>425516</v>
      </c>
      <c r="K233" s="40">
        <f t="shared" si="22"/>
        <v>425516</v>
      </c>
      <c r="L233" s="40">
        <f t="shared" si="22"/>
        <v>425516</v>
      </c>
      <c r="M233" s="40">
        <f t="shared" si="22"/>
        <v>425516</v>
      </c>
    </row>
    <row r="234" spans="1:13" x14ac:dyDescent="0.25">
      <c r="A234" s="34">
        <v>50406</v>
      </c>
      <c r="B234" s="33">
        <v>22271.600000000002</v>
      </c>
      <c r="C234" s="33">
        <v>9128.4</v>
      </c>
      <c r="D234" s="33">
        <f t="shared" si="18"/>
        <v>31400</v>
      </c>
      <c r="E234" s="33">
        <v>4059.67</v>
      </c>
      <c r="F234" s="33">
        <f t="shared" si="19"/>
        <v>35459.67</v>
      </c>
    </row>
    <row r="235" spans="1:13" x14ac:dyDescent="0.25">
      <c r="A235" s="34">
        <v>50437</v>
      </c>
      <c r="B235" s="33">
        <v>22351.439999999999</v>
      </c>
      <c r="C235" s="33">
        <v>9048.56</v>
      </c>
      <c r="D235" s="33">
        <f t="shared" si="18"/>
        <v>31400</v>
      </c>
      <c r="E235" s="33">
        <v>4059.67</v>
      </c>
      <c r="F235" s="33">
        <f t="shared" si="19"/>
        <v>35459.67</v>
      </c>
    </row>
    <row r="236" spans="1:13" x14ac:dyDescent="0.25">
      <c r="A236" s="34">
        <v>50465</v>
      </c>
      <c r="B236" s="33">
        <v>22431.56</v>
      </c>
      <c r="C236" s="33">
        <v>8968.44</v>
      </c>
      <c r="D236" s="33">
        <f t="shared" si="18"/>
        <v>31400</v>
      </c>
      <c r="E236" s="33">
        <v>4059.67</v>
      </c>
      <c r="F236" s="33">
        <f t="shared" si="19"/>
        <v>35459.67</v>
      </c>
    </row>
    <row r="237" spans="1:13" x14ac:dyDescent="0.25">
      <c r="A237" s="34">
        <v>50496</v>
      </c>
      <c r="B237" s="33">
        <v>22511.96</v>
      </c>
      <c r="C237" s="33">
        <v>8888.0400000000009</v>
      </c>
      <c r="D237" s="33">
        <f t="shared" si="18"/>
        <v>31400</v>
      </c>
      <c r="E237" s="33">
        <v>4059.67</v>
      </c>
      <c r="F237" s="33">
        <f t="shared" si="19"/>
        <v>35459.67</v>
      </c>
    </row>
    <row r="238" spans="1:13" x14ac:dyDescent="0.25">
      <c r="A238" s="34">
        <v>50526</v>
      </c>
      <c r="B238" s="33">
        <v>22592.65</v>
      </c>
      <c r="C238" s="33">
        <v>8807.35</v>
      </c>
      <c r="D238" s="33">
        <f t="shared" si="18"/>
        <v>31400</v>
      </c>
      <c r="E238" s="33">
        <v>4059.67</v>
      </c>
      <c r="F238" s="33">
        <f t="shared" si="19"/>
        <v>35459.67</v>
      </c>
    </row>
    <row r="239" spans="1:13" x14ac:dyDescent="0.25">
      <c r="A239" s="34">
        <v>50557</v>
      </c>
      <c r="B239" s="33">
        <v>22673.64</v>
      </c>
      <c r="C239" s="33">
        <v>8726.36</v>
      </c>
      <c r="D239" s="33">
        <f t="shared" si="18"/>
        <v>31400</v>
      </c>
      <c r="E239" s="33">
        <v>4059.67</v>
      </c>
      <c r="F239" s="33">
        <f t="shared" si="19"/>
        <v>35459.67</v>
      </c>
    </row>
    <row r="240" spans="1:13" x14ac:dyDescent="0.25">
      <c r="A240" s="34">
        <v>50587</v>
      </c>
      <c r="B240" s="33">
        <v>22754.920000000002</v>
      </c>
      <c r="C240" s="33">
        <v>8645.08</v>
      </c>
      <c r="D240" s="33">
        <f t="shared" si="18"/>
        <v>31400</v>
      </c>
      <c r="E240" s="33">
        <v>4059.67</v>
      </c>
      <c r="F240" s="33">
        <f t="shared" si="19"/>
        <v>35459.67</v>
      </c>
    </row>
    <row r="241" spans="1:13" x14ac:dyDescent="0.25">
      <c r="A241" s="34">
        <v>50618</v>
      </c>
      <c r="B241" s="33">
        <v>22836.47</v>
      </c>
      <c r="C241" s="33">
        <v>8563.5300000000007</v>
      </c>
      <c r="D241" s="33">
        <f t="shared" si="18"/>
        <v>31400</v>
      </c>
      <c r="E241" s="33">
        <v>4059.67</v>
      </c>
      <c r="F241" s="33">
        <f t="shared" si="19"/>
        <v>35459.67</v>
      </c>
    </row>
    <row r="242" spans="1:13" x14ac:dyDescent="0.25">
      <c r="A242" s="34">
        <v>50649</v>
      </c>
      <c r="B242" s="33">
        <v>22918.34</v>
      </c>
      <c r="C242" s="33">
        <v>8481.66</v>
      </c>
      <c r="D242" s="33">
        <f t="shared" si="18"/>
        <v>31400</v>
      </c>
      <c r="E242" s="33">
        <v>4059.67</v>
      </c>
      <c r="F242" s="33">
        <f t="shared" si="19"/>
        <v>35459.67</v>
      </c>
    </row>
    <row r="243" spans="1:13" x14ac:dyDescent="0.25">
      <c r="A243" s="34">
        <v>50679</v>
      </c>
      <c r="B243" s="33">
        <v>23000.48</v>
      </c>
      <c r="C243" s="33">
        <v>8399.52</v>
      </c>
      <c r="D243" s="33">
        <f t="shared" si="18"/>
        <v>31400</v>
      </c>
      <c r="E243" s="33">
        <v>4059.67</v>
      </c>
      <c r="F243" s="33">
        <f t="shared" si="19"/>
        <v>35459.67</v>
      </c>
    </row>
    <row r="244" spans="1:13" x14ac:dyDescent="0.25">
      <c r="A244" s="34">
        <v>50710</v>
      </c>
      <c r="B244" s="33">
        <v>23082.93</v>
      </c>
      <c r="C244" s="33">
        <v>8317.07</v>
      </c>
      <c r="D244" s="33">
        <f t="shared" si="18"/>
        <v>31400</v>
      </c>
      <c r="E244" s="33">
        <v>4059.67</v>
      </c>
      <c r="F244" s="33">
        <f t="shared" si="19"/>
        <v>35459.67</v>
      </c>
    </row>
    <row r="245" spans="1:13" x14ac:dyDescent="0.25">
      <c r="A245" s="34">
        <v>50740</v>
      </c>
      <c r="B245" s="33">
        <v>23165.670000000002</v>
      </c>
      <c r="C245" s="33">
        <v>8234.33</v>
      </c>
      <c r="D245" s="33">
        <f t="shared" si="18"/>
        <v>31400</v>
      </c>
      <c r="E245" s="33">
        <v>4059.67</v>
      </c>
      <c r="F245" s="33">
        <f t="shared" si="19"/>
        <v>35459.67</v>
      </c>
      <c r="G245" s="40">
        <f>ROUND(SUM(F234:F245),0)</f>
        <v>425516</v>
      </c>
      <c r="H245" s="40">
        <f>G245</f>
        <v>425516</v>
      </c>
      <c r="I245" s="40">
        <f>H245</f>
        <v>425516</v>
      </c>
      <c r="J245" s="40">
        <f t="shared" ref="J245:M245" si="23">I245</f>
        <v>425516</v>
      </c>
      <c r="K245" s="40">
        <f t="shared" si="23"/>
        <v>425516</v>
      </c>
      <c r="L245" s="40">
        <f t="shared" si="23"/>
        <v>425516</v>
      </c>
      <c r="M245" s="40">
        <f t="shared" si="23"/>
        <v>425516</v>
      </c>
    </row>
    <row r="246" spans="1:13" x14ac:dyDescent="0.25">
      <c r="A246" s="34">
        <v>50771</v>
      </c>
      <c r="B246" s="33">
        <v>23248.71</v>
      </c>
      <c r="C246" s="33">
        <v>8151.29</v>
      </c>
      <c r="D246" s="33">
        <f t="shared" si="18"/>
        <v>31400</v>
      </c>
      <c r="E246" s="33">
        <v>4059.67</v>
      </c>
      <c r="F246" s="33">
        <f t="shared" si="19"/>
        <v>35459.67</v>
      </c>
    </row>
    <row r="247" spans="1:13" x14ac:dyDescent="0.25">
      <c r="A247" s="34">
        <v>50802</v>
      </c>
      <c r="B247" s="33">
        <v>23332.04</v>
      </c>
      <c r="C247" s="33">
        <v>8067.96</v>
      </c>
      <c r="D247" s="33">
        <f t="shared" si="18"/>
        <v>31400</v>
      </c>
      <c r="E247" s="33">
        <v>4059.67</v>
      </c>
      <c r="F247" s="33">
        <f t="shared" si="19"/>
        <v>35459.67</v>
      </c>
    </row>
    <row r="248" spans="1:13" x14ac:dyDescent="0.25">
      <c r="A248" s="34">
        <v>50830</v>
      </c>
      <c r="B248" s="33">
        <v>23415.670000000002</v>
      </c>
      <c r="C248" s="33">
        <v>7984.33</v>
      </c>
      <c r="D248" s="33">
        <f t="shared" si="18"/>
        <v>31400</v>
      </c>
      <c r="E248" s="33">
        <v>4059.67</v>
      </c>
      <c r="F248" s="33">
        <f t="shared" si="19"/>
        <v>35459.67</v>
      </c>
    </row>
    <row r="249" spans="1:13" x14ac:dyDescent="0.25">
      <c r="A249" s="34">
        <v>50861</v>
      </c>
      <c r="B249" s="33">
        <v>23499.61</v>
      </c>
      <c r="C249" s="33">
        <v>7900.39</v>
      </c>
      <c r="D249" s="33">
        <f t="shared" si="18"/>
        <v>31400</v>
      </c>
      <c r="E249" s="33">
        <v>4059.67</v>
      </c>
      <c r="F249" s="33">
        <f t="shared" si="19"/>
        <v>35459.67</v>
      </c>
    </row>
    <row r="250" spans="1:13" x14ac:dyDescent="0.25">
      <c r="A250" s="34">
        <v>50891</v>
      </c>
      <c r="B250" s="33">
        <v>23583.84</v>
      </c>
      <c r="C250" s="33">
        <v>7816.16</v>
      </c>
      <c r="D250" s="33">
        <f t="shared" si="18"/>
        <v>31400</v>
      </c>
      <c r="E250" s="33">
        <v>4059.67</v>
      </c>
      <c r="F250" s="33">
        <f t="shared" si="19"/>
        <v>35459.67</v>
      </c>
    </row>
    <row r="251" spans="1:13" x14ac:dyDescent="0.25">
      <c r="A251" s="34">
        <v>50922</v>
      </c>
      <c r="B251" s="33">
        <v>23668.38</v>
      </c>
      <c r="C251" s="33">
        <v>7731.62</v>
      </c>
      <c r="D251" s="33">
        <f t="shared" si="18"/>
        <v>31400</v>
      </c>
      <c r="E251" s="33">
        <v>4059.67</v>
      </c>
      <c r="F251" s="33">
        <f t="shared" si="19"/>
        <v>35459.67</v>
      </c>
    </row>
    <row r="252" spans="1:13" x14ac:dyDescent="0.25">
      <c r="A252" s="34">
        <v>50952</v>
      </c>
      <c r="B252" s="33">
        <v>23753.22</v>
      </c>
      <c r="C252" s="33">
        <v>7646.78</v>
      </c>
      <c r="D252" s="33">
        <f t="shared" si="18"/>
        <v>31400</v>
      </c>
      <c r="E252" s="33">
        <v>4059.67</v>
      </c>
      <c r="F252" s="33">
        <f t="shared" si="19"/>
        <v>35459.67</v>
      </c>
    </row>
    <row r="253" spans="1:13" x14ac:dyDescent="0.25">
      <c r="A253" s="34">
        <v>50983</v>
      </c>
      <c r="B253" s="33">
        <v>23838.36</v>
      </c>
      <c r="C253" s="33">
        <v>7561.64</v>
      </c>
      <c r="D253" s="33">
        <f t="shared" si="18"/>
        <v>31400</v>
      </c>
      <c r="E253" s="33">
        <v>4059.67</v>
      </c>
      <c r="F253" s="33">
        <f t="shared" si="19"/>
        <v>35459.67</v>
      </c>
    </row>
    <row r="254" spans="1:13" x14ac:dyDescent="0.25">
      <c r="A254" s="34">
        <v>51014</v>
      </c>
      <c r="B254" s="33">
        <v>23923.81</v>
      </c>
      <c r="C254" s="33">
        <v>7476.1900000000005</v>
      </c>
      <c r="D254" s="33">
        <f t="shared" si="18"/>
        <v>31400</v>
      </c>
      <c r="E254" s="33">
        <v>4059.67</v>
      </c>
      <c r="F254" s="33">
        <f t="shared" si="19"/>
        <v>35459.67</v>
      </c>
    </row>
    <row r="255" spans="1:13" x14ac:dyDescent="0.25">
      <c r="A255" s="34">
        <v>51044</v>
      </c>
      <c r="B255" s="33">
        <v>24009.56</v>
      </c>
      <c r="C255" s="33">
        <v>7390.4400000000005</v>
      </c>
      <c r="D255" s="33">
        <f t="shared" si="18"/>
        <v>31400</v>
      </c>
      <c r="E255" s="33">
        <v>4059.67</v>
      </c>
      <c r="F255" s="33">
        <f t="shared" si="19"/>
        <v>35459.67</v>
      </c>
    </row>
    <row r="256" spans="1:13" x14ac:dyDescent="0.25">
      <c r="A256" s="34">
        <v>51075</v>
      </c>
      <c r="B256" s="33">
        <v>24095.62</v>
      </c>
      <c r="C256" s="33">
        <v>7304.38</v>
      </c>
      <c r="D256" s="33">
        <f t="shared" si="18"/>
        <v>31400</v>
      </c>
      <c r="E256" s="33">
        <v>4059.67</v>
      </c>
      <c r="F256" s="33">
        <f t="shared" si="19"/>
        <v>35459.67</v>
      </c>
    </row>
    <row r="257" spans="1:13" x14ac:dyDescent="0.25">
      <c r="A257" s="34">
        <v>51105</v>
      </c>
      <c r="B257" s="33">
        <v>24182</v>
      </c>
      <c r="C257" s="33">
        <v>7218</v>
      </c>
      <c r="D257" s="33">
        <f t="shared" si="18"/>
        <v>31400</v>
      </c>
      <c r="E257" s="33">
        <v>4059.67</v>
      </c>
      <c r="F257" s="33">
        <f t="shared" si="19"/>
        <v>35459.67</v>
      </c>
      <c r="G257" s="40">
        <f>ROUND(SUM(F246:F257),0)</f>
        <v>425516</v>
      </c>
      <c r="H257" s="40">
        <f>G257</f>
        <v>425516</v>
      </c>
      <c r="I257" s="40">
        <f>H257</f>
        <v>425516</v>
      </c>
      <c r="J257" s="40">
        <f t="shared" ref="J257:M257" si="24">I257</f>
        <v>425516</v>
      </c>
      <c r="K257" s="40">
        <f t="shared" si="24"/>
        <v>425516</v>
      </c>
      <c r="L257" s="40">
        <f t="shared" si="24"/>
        <v>425516</v>
      </c>
      <c r="M257" s="40">
        <f t="shared" si="24"/>
        <v>425516</v>
      </c>
    </row>
    <row r="258" spans="1:13" x14ac:dyDescent="0.25">
      <c r="A258" s="34">
        <v>51136</v>
      </c>
      <c r="B258" s="33">
        <v>24268.670000000002</v>
      </c>
      <c r="C258" s="33">
        <v>7131.33</v>
      </c>
      <c r="D258" s="33">
        <f t="shared" si="18"/>
        <v>31400</v>
      </c>
      <c r="E258" s="33">
        <v>4059.67</v>
      </c>
      <c r="F258" s="33">
        <f t="shared" si="19"/>
        <v>35459.67</v>
      </c>
    </row>
    <row r="259" spans="1:13" x14ac:dyDescent="0.25">
      <c r="A259" s="34">
        <v>51167</v>
      </c>
      <c r="B259" s="33">
        <v>24355.670000000002</v>
      </c>
      <c r="C259" s="33">
        <v>7044.33</v>
      </c>
      <c r="D259" s="33">
        <f t="shared" si="18"/>
        <v>31400</v>
      </c>
      <c r="E259" s="33">
        <v>4059.67</v>
      </c>
      <c r="F259" s="33">
        <f t="shared" si="19"/>
        <v>35459.67</v>
      </c>
    </row>
    <row r="260" spans="1:13" x14ac:dyDescent="0.25">
      <c r="A260" s="34">
        <v>51196</v>
      </c>
      <c r="B260" s="33">
        <v>24442.97</v>
      </c>
      <c r="C260" s="33">
        <v>6957.03</v>
      </c>
      <c r="D260" s="33">
        <f t="shared" si="18"/>
        <v>31400</v>
      </c>
      <c r="E260" s="33">
        <v>4059.67</v>
      </c>
      <c r="F260" s="33">
        <f t="shared" si="19"/>
        <v>35459.67</v>
      </c>
    </row>
    <row r="261" spans="1:13" x14ac:dyDescent="0.25">
      <c r="A261" s="34">
        <v>51227</v>
      </c>
      <c r="B261" s="33">
        <v>24530.58</v>
      </c>
      <c r="C261" s="33">
        <v>6869.42</v>
      </c>
      <c r="D261" s="33">
        <f t="shared" si="18"/>
        <v>31400</v>
      </c>
      <c r="E261" s="33">
        <v>4059.67</v>
      </c>
      <c r="F261" s="33">
        <f t="shared" si="19"/>
        <v>35459.67</v>
      </c>
    </row>
    <row r="262" spans="1:13" x14ac:dyDescent="0.25">
      <c r="A262" s="34">
        <v>51257</v>
      </c>
      <c r="B262" s="33">
        <v>24618.510000000002</v>
      </c>
      <c r="C262" s="33">
        <v>6781.49</v>
      </c>
      <c r="D262" s="33">
        <f t="shared" si="18"/>
        <v>31400</v>
      </c>
      <c r="E262" s="33">
        <v>4059.67</v>
      </c>
      <c r="F262" s="33">
        <f t="shared" si="19"/>
        <v>35459.67</v>
      </c>
    </row>
    <row r="263" spans="1:13" x14ac:dyDescent="0.25">
      <c r="A263" s="34">
        <v>51288</v>
      </c>
      <c r="B263" s="33">
        <v>24706.760000000002</v>
      </c>
      <c r="C263" s="33">
        <v>6693.24</v>
      </c>
      <c r="D263" s="33">
        <f t="shared" ref="D263:D326" si="25">B263+C263</f>
        <v>31400</v>
      </c>
      <c r="E263" s="33">
        <v>4059.67</v>
      </c>
      <c r="F263" s="33">
        <f t="shared" ref="F263:F326" si="26">D263+E263</f>
        <v>35459.67</v>
      </c>
    </row>
    <row r="264" spans="1:13" x14ac:dyDescent="0.25">
      <c r="A264" s="34">
        <v>51318</v>
      </c>
      <c r="B264" s="33">
        <v>24795.32</v>
      </c>
      <c r="C264" s="33">
        <v>6604.68</v>
      </c>
      <c r="D264" s="33">
        <f t="shared" si="25"/>
        <v>31400</v>
      </c>
      <c r="E264" s="33">
        <v>4059.67</v>
      </c>
      <c r="F264" s="33">
        <f t="shared" si="26"/>
        <v>35459.67</v>
      </c>
    </row>
    <row r="265" spans="1:13" x14ac:dyDescent="0.25">
      <c r="A265" s="34">
        <v>51349</v>
      </c>
      <c r="B265" s="33">
        <v>24884.2</v>
      </c>
      <c r="C265" s="33">
        <v>6515.8</v>
      </c>
      <c r="D265" s="33">
        <f t="shared" si="25"/>
        <v>31400</v>
      </c>
      <c r="E265" s="33">
        <v>4059.67</v>
      </c>
      <c r="F265" s="33">
        <f t="shared" si="26"/>
        <v>35459.67</v>
      </c>
    </row>
    <row r="266" spans="1:13" x14ac:dyDescent="0.25">
      <c r="A266" s="34">
        <v>51380</v>
      </c>
      <c r="B266" s="33">
        <v>24973.39</v>
      </c>
      <c r="C266" s="33">
        <v>6426.6100000000006</v>
      </c>
      <c r="D266" s="33">
        <f t="shared" si="25"/>
        <v>31400</v>
      </c>
      <c r="E266" s="33">
        <v>4059.67</v>
      </c>
      <c r="F266" s="33">
        <f t="shared" si="26"/>
        <v>35459.67</v>
      </c>
    </row>
    <row r="267" spans="1:13" x14ac:dyDescent="0.25">
      <c r="A267" s="34">
        <v>51410</v>
      </c>
      <c r="B267" s="33">
        <v>25062.91</v>
      </c>
      <c r="C267" s="33">
        <v>6337.09</v>
      </c>
      <c r="D267" s="33">
        <f t="shared" si="25"/>
        <v>31400</v>
      </c>
      <c r="E267" s="33">
        <v>4059.67</v>
      </c>
      <c r="F267" s="33">
        <f t="shared" si="26"/>
        <v>35459.67</v>
      </c>
    </row>
    <row r="268" spans="1:13" x14ac:dyDescent="0.25">
      <c r="A268" s="34">
        <v>51441</v>
      </c>
      <c r="B268" s="33">
        <v>25152.75</v>
      </c>
      <c r="C268" s="33">
        <v>6247.25</v>
      </c>
      <c r="D268" s="33">
        <f t="shared" si="25"/>
        <v>31400</v>
      </c>
      <c r="E268" s="33">
        <v>4059.67</v>
      </c>
      <c r="F268" s="33">
        <f t="shared" si="26"/>
        <v>35459.67</v>
      </c>
    </row>
    <row r="269" spans="1:13" x14ac:dyDescent="0.25">
      <c r="A269" s="34">
        <v>51471</v>
      </c>
      <c r="B269" s="33">
        <v>25242.91</v>
      </c>
      <c r="C269" s="33">
        <v>6157.09</v>
      </c>
      <c r="D269" s="33">
        <f t="shared" si="25"/>
        <v>31400</v>
      </c>
      <c r="E269" s="33">
        <v>4059.67</v>
      </c>
      <c r="F269" s="33">
        <f t="shared" si="26"/>
        <v>35459.67</v>
      </c>
      <c r="G269" s="40">
        <f>ROUND(SUM(F258:F269),0)</f>
        <v>425516</v>
      </c>
      <c r="H269" s="40">
        <f>G269</f>
        <v>425516</v>
      </c>
      <c r="I269" s="40">
        <f>H269</f>
        <v>425516</v>
      </c>
      <c r="J269" s="40">
        <f t="shared" ref="J269:M269" si="27">I269</f>
        <v>425516</v>
      </c>
      <c r="K269" s="40">
        <f t="shared" si="27"/>
        <v>425516</v>
      </c>
      <c r="L269" s="40">
        <f t="shared" si="27"/>
        <v>425516</v>
      </c>
      <c r="M269" s="40">
        <f t="shared" si="27"/>
        <v>425516</v>
      </c>
    </row>
    <row r="270" spans="1:13" x14ac:dyDescent="0.25">
      <c r="A270" s="34">
        <v>51502</v>
      </c>
      <c r="B270" s="33">
        <v>25333.39</v>
      </c>
      <c r="C270" s="33">
        <v>6066.61</v>
      </c>
      <c r="D270" s="33">
        <f t="shared" si="25"/>
        <v>31400</v>
      </c>
      <c r="E270" s="33">
        <v>4059.67</v>
      </c>
      <c r="F270" s="33">
        <f t="shared" si="26"/>
        <v>35459.67</v>
      </c>
    </row>
    <row r="271" spans="1:13" x14ac:dyDescent="0.25">
      <c r="A271" s="34">
        <v>51533</v>
      </c>
      <c r="B271" s="33">
        <v>25424.2</v>
      </c>
      <c r="C271" s="33">
        <v>5975.8</v>
      </c>
      <c r="D271" s="33">
        <f t="shared" si="25"/>
        <v>31400</v>
      </c>
      <c r="E271" s="33">
        <v>4059.67</v>
      </c>
      <c r="F271" s="33">
        <f t="shared" si="26"/>
        <v>35459.67</v>
      </c>
    </row>
    <row r="272" spans="1:13" x14ac:dyDescent="0.25">
      <c r="A272" s="34">
        <v>51561</v>
      </c>
      <c r="B272" s="33">
        <v>25515.33</v>
      </c>
      <c r="C272" s="33">
        <v>5884.67</v>
      </c>
      <c r="D272" s="33">
        <f t="shared" si="25"/>
        <v>31400</v>
      </c>
      <c r="E272" s="33">
        <v>4059.67</v>
      </c>
      <c r="F272" s="33">
        <f t="shared" si="26"/>
        <v>35459.67</v>
      </c>
    </row>
    <row r="273" spans="1:13" x14ac:dyDescent="0.25">
      <c r="A273" s="34">
        <v>51592</v>
      </c>
      <c r="B273" s="33">
        <v>25606.79</v>
      </c>
      <c r="C273" s="33">
        <v>5793.21</v>
      </c>
      <c r="D273" s="33">
        <f t="shared" si="25"/>
        <v>31400</v>
      </c>
      <c r="E273" s="33">
        <v>4059.67</v>
      </c>
      <c r="F273" s="33">
        <f t="shared" si="26"/>
        <v>35459.67</v>
      </c>
    </row>
    <row r="274" spans="1:13" x14ac:dyDescent="0.25">
      <c r="A274" s="34">
        <v>51622</v>
      </c>
      <c r="B274" s="33">
        <v>25698.58</v>
      </c>
      <c r="C274" s="33">
        <v>5701.42</v>
      </c>
      <c r="D274" s="33">
        <f t="shared" si="25"/>
        <v>31400</v>
      </c>
      <c r="E274" s="33">
        <v>4059.67</v>
      </c>
      <c r="F274" s="33">
        <f t="shared" si="26"/>
        <v>35459.67</v>
      </c>
    </row>
    <row r="275" spans="1:13" x14ac:dyDescent="0.25">
      <c r="A275" s="34">
        <v>51653</v>
      </c>
      <c r="B275" s="33">
        <v>25790.690000000002</v>
      </c>
      <c r="C275" s="33">
        <v>5609.31</v>
      </c>
      <c r="D275" s="33">
        <f t="shared" si="25"/>
        <v>31400.000000000004</v>
      </c>
      <c r="E275" s="33">
        <v>4059.67</v>
      </c>
      <c r="F275" s="33">
        <f t="shared" si="26"/>
        <v>35459.670000000006</v>
      </c>
    </row>
    <row r="276" spans="1:13" x14ac:dyDescent="0.25">
      <c r="A276" s="34">
        <v>51683</v>
      </c>
      <c r="B276" s="33">
        <v>25883.14</v>
      </c>
      <c r="C276" s="33">
        <v>5516.86</v>
      </c>
      <c r="D276" s="33">
        <f t="shared" si="25"/>
        <v>31400</v>
      </c>
      <c r="E276" s="33">
        <v>4059.67</v>
      </c>
      <c r="F276" s="33">
        <f t="shared" si="26"/>
        <v>35459.67</v>
      </c>
    </row>
    <row r="277" spans="1:13" x14ac:dyDescent="0.25">
      <c r="A277" s="34">
        <v>51714</v>
      </c>
      <c r="B277" s="33">
        <v>25975.920000000002</v>
      </c>
      <c r="C277" s="33">
        <v>5424.08</v>
      </c>
      <c r="D277" s="33">
        <f t="shared" si="25"/>
        <v>31400</v>
      </c>
      <c r="E277" s="33">
        <v>4059.67</v>
      </c>
      <c r="F277" s="33">
        <f t="shared" si="26"/>
        <v>35459.67</v>
      </c>
    </row>
    <row r="278" spans="1:13" x14ac:dyDescent="0.25">
      <c r="A278" s="34">
        <v>51745</v>
      </c>
      <c r="B278" s="33">
        <v>26069.02</v>
      </c>
      <c r="C278" s="33">
        <v>5330.9800000000005</v>
      </c>
      <c r="D278" s="33">
        <f t="shared" si="25"/>
        <v>31400</v>
      </c>
      <c r="E278" s="33">
        <v>4059.67</v>
      </c>
      <c r="F278" s="33">
        <f t="shared" si="26"/>
        <v>35459.67</v>
      </c>
    </row>
    <row r="279" spans="1:13" x14ac:dyDescent="0.25">
      <c r="A279" s="34">
        <v>51775</v>
      </c>
      <c r="B279" s="33">
        <v>26162.48</v>
      </c>
      <c r="C279" s="33">
        <v>5237.5200000000004</v>
      </c>
      <c r="D279" s="33">
        <f t="shared" si="25"/>
        <v>31400</v>
      </c>
      <c r="E279" s="33">
        <v>4059.67</v>
      </c>
      <c r="F279" s="33">
        <f t="shared" si="26"/>
        <v>35459.67</v>
      </c>
    </row>
    <row r="280" spans="1:13" x14ac:dyDescent="0.25">
      <c r="A280" s="34">
        <v>51806</v>
      </c>
      <c r="B280" s="33">
        <v>26256.25</v>
      </c>
      <c r="C280" s="33">
        <v>5143.75</v>
      </c>
      <c r="D280" s="33">
        <f t="shared" si="25"/>
        <v>31400</v>
      </c>
      <c r="E280" s="33">
        <v>4059.67</v>
      </c>
      <c r="F280" s="33">
        <f t="shared" si="26"/>
        <v>35459.67</v>
      </c>
    </row>
    <row r="281" spans="1:13" x14ac:dyDescent="0.25">
      <c r="A281" s="34">
        <v>51836</v>
      </c>
      <c r="B281" s="33">
        <v>26350.36</v>
      </c>
      <c r="C281" s="33">
        <v>5049.6400000000003</v>
      </c>
      <c r="D281" s="33">
        <f t="shared" si="25"/>
        <v>31400</v>
      </c>
      <c r="E281" s="33">
        <v>4059.67</v>
      </c>
      <c r="F281" s="33">
        <f t="shared" si="26"/>
        <v>35459.67</v>
      </c>
      <c r="G281" s="40">
        <f>ROUND(SUM(F270:F281),0)</f>
        <v>425516</v>
      </c>
      <c r="H281" s="40">
        <f>G281</f>
        <v>425516</v>
      </c>
      <c r="I281" s="40">
        <f>H281</f>
        <v>425516</v>
      </c>
      <c r="J281" s="40">
        <f t="shared" ref="J281:M281" si="28">I281</f>
        <v>425516</v>
      </c>
      <c r="K281" s="40">
        <f t="shared" si="28"/>
        <v>425516</v>
      </c>
      <c r="L281" s="40">
        <f t="shared" si="28"/>
        <v>425516</v>
      </c>
      <c r="M281" s="40">
        <f t="shared" si="28"/>
        <v>425516</v>
      </c>
    </row>
    <row r="282" spans="1:13" x14ac:dyDescent="0.25">
      <c r="A282" s="34">
        <v>51867</v>
      </c>
      <c r="B282" s="33">
        <v>26444.82</v>
      </c>
      <c r="C282" s="33">
        <v>4955.18</v>
      </c>
      <c r="D282" s="33">
        <f t="shared" si="25"/>
        <v>31400</v>
      </c>
      <c r="E282" s="33">
        <v>4059.67</v>
      </c>
      <c r="F282" s="33">
        <f t="shared" si="26"/>
        <v>35459.67</v>
      </c>
    </row>
    <row r="283" spans="1:13" x14ac:dyDescent="0.25">
      <c r="A283" s="34">
        <v>51898</v>
      </c>
      <c r="B283" s="33">
        <v>26539.61</v>
      </c>
      <c r="C283" s="33">
        <v>4860.3900000000003</v>
      </c>
      <c r="D283" s="33">
        <f t="shared" si="25"/>
        <v>31400</v>
      </c>
      <c r="E283" s="33">
        <v>4059.67</v>
      </c>
      <c r="F283" s="33">
        <f t="shared" si="26"/>
        <v>35459.67</v>
      </c>
    </row>
    <row r="284" spans="1:13" x14ac:dyDescent="0.25">
      <c r="A284" s="34">
        <v>51926</v>
      </c>
      <c r="B284" s="33">
        <v>26634.74</v>
      </c>
      <c r="C284" s="33">
        <v>4765.26</v>
      </c>
      <c r="D284" s="33">
        <f t="shared" si="25"/>
        <v>31400</v>
      </c>
      <c r="E284" s="33">
        <v>4059.67</v>
      </c>
      <c r="F284" s="33">
        <f t="shared" si="26"/>
        <v>35459.67</v>
      </c>
    </row>
    <row r="285" spans="1:13" x14ac:dyDescent="0.25">
      <c r="A285" s="34">
        <v>51957</v>
      </c>
      <c r="B285" s="33">
        <v>26730.21</v>
      </c>
      <c r="C285" s="33">
        <v>4669.79</v>
      </c>
      <c r="D285" s="33">
        <f t="shared" si="25"/>
        <v>31400</v>
      </c>
      <c r="E285" s="33">
        <v>4059.67</v>
      </c>
      <c r="F285" s="33">
        <f t="shared" si="26"/>
        <v>35459.67</v>
      </c>
    </row>
    <row r="286" spans="1:13" x14ac:dyDescent="0.25">
      <c r="A286" s="34">
        <v>51987</v>
      </c>
      <c r="B286" s="33">
        <v>26826.03</v>
      </c>
      <c r="C286" s="33">
        <v>4573.97</v>
      </c>
      <c r="D286" s="33">
        <f t="shared" si="25"/>
        <v>31400</v>
      </c>
      <c r="E286" s="33">
        <v>4059.67</v>
      </c>
      <c r="F286" s="33">
        <f t="shared" si="26"/>
        <v>35459.67</v>
      </c>
    </row>
    <row r="287" spans="1:13" x14ac:dyDescent="0.25">
      <c r="A287" s="34">
        <v>52018</v>
      </c>
      <c r="B287" s="33">
        <v>26922.18</v>
      </c>
      <c r="C287" s="33">
        <v>4477.82</v>
      </c>
      <c r="D287" s="33">
        <f t="shared" si="25"/>
        <v>31400</v>
      </c>
      <c r="E287" s="33">
        <v>4059.67</v>
      </c>
      <c r="F287" s="33">
        <f t="shared" si="26"/>
        <v>35459.67</v>
      </c>
    </row>
    <row r="288" spans="1:13" x14ac:dyDescent="0.25">
      <c r="A288" s="34">
        <v>52048</v>
      </c>
      <c r="B288" s="33">
        <v>27018.690000000002</v>
      </c>
      <c r="C288" s="33">
        <v>4381.3100000000004</v>
      </c>
      <c r="D288" s="33">
        <f t="shared" si="25"/>
        <v>31400.000000000004</v>
      </c>
      <c r="E288" s="33">
        <v>4059.67</v>
      </c>
      <c r="F288" s="33">
        <f t="shared" si="26"/>
        <v>35459.670000000006</v>
      </c>
    </row>
    <row r="289" spans="1:13" x14ac:dyDescent="0.25">
      <c r="A289" s="34">
        <v>52079</v>
      </c>
      <c r="B289" s="33">
        <v>27115.53</v>
      </c>
      <c r="C289" s="33">
        <v>4284.47</v>
      </c>
      <c r="D289" s="33">
        <f t="shared" si="25"/>
        <v>31400</v>
      </c>
      <c r="E289" s="33">
        <v>4059.67</v>
      </c>
      <c r="F289" s="33">
        <f t="shared" si="26"/>
        <v>35459.67</v>
      </c>
    </row>
    <row r="290" spans="1:13" x14ac:dyDescent="0.25">
      <c r="A290" s="34">
        <v>52110</v>
      </c>
      <c r="B290" s="33">
        <v>27212.73</v>
      </c>
      <c r="C290" s="33">
        <v>4187.2700000000004</v>
      </c>
      <c r="D290" s="33">
        <f t="shared" si="25"/>
        <v>31400</v>
      </c>
      <c r="E290" s="33">
        <v>4059.67</v>
      </c>
      <c r="F290" s="33">
        <f t="shared" si="26"/>
        <v>35459.67</v>
      </c>
    </row>
    <row r="291" spans="1:13" x14ac:dyDescent="0.25">
      <c r="A291" s="34">
        <v>52140</v>
      </c>
      <c r="B291" s="33">
        <v>27310.28</v>
      </c>
      <c r="C291" s="33">
        <v>4089.7200000000003</v>
      </c>
      <c r="D291" s="33">
        <f t="shared" si="25"/>
        <v>31400</v>
      </c>
      <c r="E291" s="33">
        <v>4059.67</v>
      </c>
      <c r="F291" s="33">
        <f t="shared" si="26"/>
        <v>35459.67</v>
      </c>
    </row>
    <row r="292" spans="1:13" x14ac:dyDescent="0.25">
      <c r="A292" s="34">
        <v>52171</v>
      </c>
      <c r="B292" s="33">
        <v>27408.16</v>
      </c>
      <c r="C292" s="33">
        <v>3991.84</v>
      </c>
      <c r="D292" s="33">
        <f t="shared" si="25"/>
        <v>31400</v>
      </c>
      <c r="E292" s="33">
        <v>4059.67</v>
      </c>
      <c r="F292" s="33">
        <f t="shared" si="26"/>
        <v>35459.67</v>
      </c>
    </row>
    <row r="293" spans="1:13" x14ac:dyDescent="0.25">
      <c r="A293" s="34">
        <v>52201</v>
      </c>
      <c r="B293" s="33">
        <v>27506.41</v>
      </c>
      <c r="C293" s="33">
        <v>3893.59</v>
      </c>
      <c r="D293" s="33">
        <f t="shared" si="25"/>
        <v>31400</v>
      </c>
      <c r="E293" s="33">
        <v>4059.67</v>
      </c>
      <c r="F293" s="33">
        <f t="shared" si="26"/>
        <v>35459.67</v>
      </c>
      <c r="G293" s="40">
        <f>ROUND(SUM(F282:F293),0)</f>
        <v>425516</v>
      </c>
      <c r="H293" s="40">
        <f>G293</f>
        <v>425516</v>
      </c>
      <c r="I293" s="40">
        <f>H293</f>
        <v>425516</v>
      </c>
      <c r="J293" s="40">
        <f t="shared" ref="J293:M293" si="29">I293</f>
        <v>425516</v>
      </c>
      <c r="K293" s="40">
        <f t="shared" si="29"/>
        <v>425516</v>
      </c>
      <c r="L293" s="40">
        <f t="shared" si="29"/>
        <v>425516</v>
      </c>
      <c r="M293" s="40">
        <f t="shared" si="29"/>
        <v>425516</v>
      </c>
    </row>
    <row r="294" spans="1:13" x14ac:dyDescent="0.25">
      <c r="A294" s="34">
        <v>52232</v>
      </c>
      <c r="B294" s="33">
        <v>27605.010000000002</v>
      </c>
      <c r="C294" s="33">
        <v>3794.9900000000002</v>
      </c>
      <c r="D294" s="33">
        <f t="shared" si="25"/>
        <v>31400.000000000004</v>
      </c>
      <c r="E294" s="33">
        <v>4059.67</v>
      </c>
      <c r="F294" s="33">
        <f t="shared" si="26"/>
        <v>35459.670000000006</v>
      </c>
    </row>
    <row r="295" spans="1:13" x14ac:dyDescent="0.25">
      <c r="A295" s="34">
        <v>52263</v>
      </c>
      <c r="B295" s="33">
        <v>27703.96</v>
      </c>
      <c r="C295" s="33">
        <v>3696.04</v>
      </c>
      <c r="D295" s="33">
        <f t="shared" si="25"/>
        <v>31400</v>
      </c>
      <c r="E295" s="33">
        <v>4059.67</v>
      </c>
      <c r="F295" s="33">
        <f t="shared" si="26"/>
        <v>35459.67</v>
      </c>
    </row>
    <row r="296" spans="1:13" x14ac:dyDescent="0.25">
      <c r="A296" s="34">
        <v>52291</v>
      </c>
      <c r="B296" s="33">
        <v>27803.260000000002</v>
      </c>
      <c r="C296" s="33">
        <v>3596.7400000000002</v>
      </c>
      <c r="D296" s="33">
        <f t="shared" si="25"/>
        <v>31400.000000000004</v>
      </c>
      <c r="E296" s="33">
        <v>4059.67</v>
      </c>
      <c r="F296" s="33">
        <f t="shared" si="26"/>
        <v>35459.670000000006</v>
      </c>
    </row>
    <row r="297" spans="1:13" x14ac:dyDescent="0.25">
      <c r="A297" s="34">
        <v>52322</v>
      </c>
      <c r="B297" s="33">
        <v>27902.920000000002</v>
      </c>
      <c r="C297" s="33">
        <v>3497.08</v>
      </c>
      <c r="D297" s="33">
        <f t="shared" si="25"/>
        <v>31400</v>
      </c>
      <c r="E297" s="33">
        <v>4059.67</v>
      </c>
      <c r="F297" s="33">
        <f t="shared" si="26"/>
        <v>35459.67</v>
      </c>
    </row>
    <row r="298" spans="1:13" x14ac:dyDescent="0.25">
      <c r="A298" s="34">
        <v>52352</v>
      </c>
      <c r="B298" s="33">
        <v>28002.940000000002</v>
      </c>
      <c r="C298" s="33">
        <v>3397.06</v>
      </c>
      <c r="D298" s="33">
        <f t="shared" si="25"/>
        <v>31400.000000000004</v>
      </c>
      <c r="E298" s="33">
        <v>4059.67</v>
      </c>
      <c r="F298" s="33">
        <f t="shared" si="26"/>
        <v>35459.670000000006</v>
      </c>
    </row>
    <row r="299" spans="1:13" x14ac:dyDescent="0.25">
      <c r="A299" s="34">
        <v>52383</v>
      </c>
      <c r="B299" s="33">
        <v>28103.31</v>
      </c>
      <c r="C299" s="33">
        <v>3296.69</v>
      </c>
      <c r="D299" s="33">
        <f t="shared" si="25"/>
        <v>31400</v>
      </c>
      <c r="E299" s="33">
        <v>4059.67</v>
      </c>
      <c r="F299" s="33">
        <f t="shared" si="26"/>
        <v>35459.67</v>
      </c>
    </row>
    <row r="300" spans="1:13" x14ac:dyDescent="0.25">
      <c r="A300" s="34">
        <v>52413</v>
      </c>
      <c r="B300" s="33">
        <v>28204.05</v>
      </c>
      <c r="C300" s="33">
        <v>3195.9500000000003</v>
      </c>
      <c r="D300" s="33">
        <f t="shared" si="25"/>
        <v>31400</v>
      </c>
      <c r="E300" s="33">
        <v>4059.67</v>
      </c>
      <c r="F300" s="33">
        <f t="shared" si="26"/>
        <v>35459.67</v>
      </c>
    </row>
    <row r="301" spans="1:13" x14ac:dyDescent="0.25">
      <c r="A301" s="34">
        <v>52444</v>
      </c>
      <c r="B301" s="33">
        <v>28305.15</v>
      </c>
      <c r="C301" s="33">
        <v>3094.85</v>
      </c>
      <c r="D301" s="33">
        <f t="shared" si="25"/>
        <v>31400</v>
      </c>
      <c r="E301" s="33">
        <v>4059.67</v>
      </c>
      <c r="F301" s="33">
        <f t="shared" si="26"/>
        <v>35459.67</v>
      </c>
    </row>
    <row r="302" spans="1:13" x14ac:dyDescent="0.25">
      <c r="A302" s="34">
        <v>52475</v>
      </c>
      <c r="B302" s="33">
        <v>28406.61</v>
      </c>
      <c r="C302" s="33">
        <v>2993.39</v>
      </c>
      <c r="D302" s="33">
        <f t="shared" si="25"/>
        <v>31400</v>
      </c>
      <c r="E302" s="33">
        <v>4059.67</v>
      </c>
      <c r="F302" s="33">
        <f t="shared" si="26"/>
        <v>35459.67</v>
      </c>
    </row>
    <row r="303" spans="1:13" x14ac:dyDescent="0.25">
      <c r="A303" s="34">
        <v>52505</v>
      </c>
      <c r="B303" s="33">
        <v>28508.43</v>
      </c>
      <c r="C303" s="33">
        <v>2891.57</v>
      </c>
      <c r="D303" s="33">
        <f t="shared" si="25"/>
        <v>31400</v>
      </c>
      <c r="E303" s="33">
        <v>4059.67</v>
      </c>
      <c r="F303" s="33">
        <f t="shared" si="26"/>
        <v>35459.67</v>
      </c>
    </row>
    <row r="304" spans="1:13" x14ac:dyDescent="0.25">
      <c r="A304" s="34">
        <v>52536</v>
      </c>
      <c r="B304" s="33">
        <v>28610.62</v>
      </c>
      <c r="C304" s="33">
        <v>2789.38</v>
      </c>
      <c r="D304" s="33">
        <f t="shared" si="25"/>
        <v>31400</v>
      </c>
      <c r="E304" s="33">
        <v>4059.67</v>
      </c>
      <c r="F304" s="33">
        <f t="shared" si="26"/>
        <v>35459.67</v>
      </c>
    </row>
    <row r="305" spans="1:13" x14ac:dyDescent="0.25">
      <c r="A305" s="34">
        <v>52566</v>
      </c>
      <c r="B305" s="33">
        <v>28713.170000000002</v>
      </c>
      <c r="C305" s="33">
        <v>2686.83</v>
      </c>
      <c r="D305" s="33">
        <f t="shared" si="25"/>
        <v>31400</v>
      </c>
      <c r="E305" s="33">
        <v>4059.67</v>
      </c>
      <c r="F305" s="33">
        <f t="shared" si="26"/>
        <v>35459.67</v>
      </c>
      <c r="G305" s="40">
        <f>ROUND(SUM(F294:F305),0)</f>
        <v>425516</v>
      </c>
      <c r="H305" s="40">
        <f>G305</f>
        <v>425516</v>
      </c>
      <c r="I305" s="40">
        <f>H305</f>
        <v>425516</v>
      </c>
      <c r="J305" s="40">
        <f t="shared" ref="J305:M305" si="30">I305</f>
        <v>425516</v>
      </c>
      <c r="K305" s="40">
        <f t="shared" si="30"/>
        <v>425516</v>
      </c>
      <c r="L305" s="40">
        <f t="shared" si="30"/>
        <v>425516</v>
      </c>
      <c r="M305" s="40">
        <f t="shared" si="30"/>
        <v>425516</v>
      </c>
    </row>
    <row r="306" spans="1:13" x14ac:dyDescent="0.25">
      <c r="A306" s="34">
        <v>52597</v>
      </c>
      <c r="B306" s="33">
        <v>28816.09</v>
      </c>
      <c r="C306" s="33">
        <v>2583.91</v>
      </c>
      <c r="D306" s="33">
        <f t="shared" si="25"/>
        <v>31400</v>
      </c>
      <c r="E306" s="33">
        <v>4059.67</v>
      </c>
      <c r="F306" s="33">
        <f t="shared" si="26"/>
        <v>35459.67</v>
      </c>
    </row>
    <row r="307" spans="1:13" x14ac:dyDescent="0.25">
      <c r="A307" s="34">
        <v>52628</v>
      </c>
      <c r="B307" s="33">
        <v>28919.39</v>
      </c>
      <c r="C307" s="33">
        <v>2480.61</v>
      </c>
      <c r="D307" s="33">
        <f t="shared" si="25"/>
        <v>31400</v>
      </c>
      <c r="E307" s="33">
        <v>4059.67</v>
      </c>
      <c r="F307" s="33">
        <f t="shared" si="26"/>
        <v>35459.67</v>
      </c>
    </row>
    <row r="308" spans="1:13" x14ac:dyDescent="0.25">
      <c r="A308" s="34">
        <v>52657</v>
      </c>
      <c r="B308" s="33">
        <v>29023.040000000001</v>
      </c>
      <c r="C308" s="33">
        <v>2376.96</v>
      </c>
      <c r="D308" s="33">
        <f t="shared" si="25"/>
        <v>31400</v>
      </c>
      <c r="E308" s="33">
        <v>4059.67</v>
      </c>
      <c r="F308" s="33">
        <f t="shared" si="26"/>
        <v>35459.67</v>
      </c>
    </row>
    <row r="309" spans="1:13" x14ac:dyDescent="0.25">
      <c r="A309" s="34">
        <v>52688</v>
      </c>
      <c r="B309" s="33">
        <v>29127.08</v>
      </c>
      <c r="C309" s="33">
        <v>2272.92</v>
      </c>
      <c r="D309" s="33">
        <f t="shared" si="25"/>
        <v>31400</v>
      </c>
      <c r="E309" s="33">
        <v>4059.67</v>
      </c>
      <c r="F309" s="33">
        <f t="shared" si="26"/>
        <v>35459.67</v>
      </c>
    </row>
    <row r="310" spans="1:13" x14ac:dyDescent="0.25">
      <c r="A310" s="34">
        <v>52718</v>
      </c>
      <c r="B310" s="33">
        <v>29231.49</v>
      </c>
      <c r="C310" s="33">
        <v>2168.5100000000002</v>
      </c>
      <c r="D310" s="33">
        <f t="shared" si="25"/>
        <v>31400</v>
      </c>
      <c r="E310" s="33">
        <v>4059.67</v>
      </c>
      <c r="F310" s="33">
        <f t="shared" si="26"/>
        <v>35459.67</v>
      </c>
    </row>
    <row r="311" spans="1:13" x14ac:dyDescent="0.25">
      <c r="A311" s="34">
        <v>52749</v>
      </c>
      <c r="B311" s="33">
        <v>29336.260000000002</v>
      </c>
      <c r="C311" s="33">
        <v>2063.7400000000002</v>
      </c>
      <c r="D311" s="33">
        <f t="shared" si="25"/>
        <v>31400.000000000004</v>
      </c>
      <c r="E311" s="33">
        <v>4059.67</v>
      </c>
      <c r="F311" s="33">
        <f t="shared" si="26"/>
        <v>35459.670000000006</v>
      </c>
    </row>
    <row r="312" spans="1:13" x14ac:dyDescent="0.25">
      <c r="A312" s="34">
        <v>52779</v>
      </c>
      <c r="B312" s="33">
        <v>29441.420000000002</v>
      </c>
      <c r="C312" s="33">
        <v>1958.58</v>
      </c>
      <c r="D312" s="33">
        <f t="shared" si="25"/>
        <v>31400</v>
      </c>
      <c r="E312" s="33">
        <v>4059.67</v>
      </c>
      <c r="F312" s="33">
        <f t="shared" si="26"/>
        <v>35459.67</v>
      </c>
    </row>
    <row r="313" spans="1:13" x14ac:dyDescent="0.25">
      <c r="A313" s="34">
        <v>52810</v>
      </c>
      <c r="B313" s="33">
        <v>29546.959999999999</v>
      </c>
      <c r="C313" s="33">
        <v>1853.04</v>
      </c>
      <c r="D313" s="33">
        <f t="shared" si="25"/>
        <v>31400</v>
      </c>
      <c r="E313" s="33">
        <v>4059.67</v>
      </c>
      <c r="F313" s="33">
        <f t="shared" si="26"/>
        <v>35459.67</v>
      </c>
    </row>
    <row r="314" spans="1:13" x14ac:dyDescent="0.25">
      <c r="A314" s="34">
        <v>52841</v>
      </c>
      <c r="B314" s="33">
        <v>29652.86</v>
      </c>
      <c r="C314" s="33">
        <v>1747.14</v>
      </c>
      <c r="D314" s="33">
        <f t="shared" si="25"/>
        <v>31400</v>
      </c>
      <c r="E314" s="33">
        <v>4059.67</v>
      </c>
      <c r="F314" s="33">
        <f t="shared" si="26"/>
        <v>35459.67</v>
      </c>
    </row>
    <row r="315" spans="1:13" x14ac:dyDescent="0.25">
      <c r="A315" s="34">
        <v>52871</v>
      </c>
      <c r="B315" s="33">
        <v>29759.15</v>
      </c>
      <c r="C315" s="33">
        <v>1640.8500000000001</v>
      </c>
      <c r="D315" s="33">
        <f t="shared" si="25"/>
        <v>31400</v>
      </c>
      <c r="E315" s="33">
        <v>4059.67</v>
      </c>
      <c r="F315" s="33">
        <f t="shared" si="26"/>
        <v>35459.67</v>
      </c>
    </row>
    <row r="316" spans="1:13" x14ac:dyDescent="0.25">
      <c r="A316" s="34">
        <v>52902</v>
      </c>
      <c r="B316" s="33">
        <v>29865.83</v>
      </c>
      <c r="C316" s="33">
        <v>1534.17</v>
      </c>
      <c r="D316" s="33">
        <f t="shared" si="25"/>
        <v>31400</v>
      </c>
      <c r="E316" s="33">
        <v>4059.67</v>
      </c>
      <c r="F316" s="33">
        <f t="shared" si="26"/>
        <v>35459.67</v>
      </c>
    </row>
    <row r="317" spans="1:13" x14ac:dyDescent="0.25">
      <c r="A317" s="34">
        <v>52932</v>
      </c>
      <c r="B317" s="33">
        <v>29972.87</v>
      </c>
      <c r="C317" s="33">
        <v>1427.13</v>
      </c>
      <c r="D317" s="33">
        <f t="shared" si="25"/>
        <v>31400</v>
      </c>
      <c r="E317" s="33">
        <v>4059.67</v>
      </c>
      <c r="F317" s="33">
        <f t="shared" si="26"/>
        <v>35459.67</v>
      </c>
      <c r="G317" s="40">
        <f>ROUND(SUM(F306:F317),0)</f>
        <v>425516</v>
      </c>
      <c r="H317" s="40">
        <f>G317</f>
        <v>425516</v>
      </c>
      <c r="I317" s="40">
        <f>H317</f>
        <v>425516</v>
      </c>
      <c r="J317" s="40">
        <f t="shared" ref="J317:M317" si="31">I317</f>
        <v>425516</v>
      </c>
      <c r="K317" s="40">
        <f t="shared" si="31"/>
        <v>425516</v>
      </c>
      <c r="L317" s="40">
        <f t="shared" si="31"/>
        <v>425516</v>
      </c>
      <c r="M317" s="40">
        <f t="shared" si="31"/>
        <v>425516</v>
      </c>
    </row>
    <row r="318" spans="1:13" x14ac:dyDescent="0.25">
      <c r="A318" s="34">
        <v>52963</v>
      </c>
      <c r="B318" s="33">
        <v>30080.32</v>
      </c>
      <c r="C318" s="33">
        <v>1319.68</v>
      </c>
      <c r="D318" s="33">
        <f t="shared" si="25"/>
        <v>31400</v>
      </c>
      <c r="E318" s="33">
        <v>4059.67</v>
      </c>
      <c r="F318" s="33">
        <f t="shared" si="26"/>
        <v>35459.67</v>
      </c>
    </row>
    <row r="319" spans="1:13" x14ac:dyDescent="0.25">
      <c r="A319" s="34">
        <v>52994</v>
      </c>
      <c r="B319" s="33">
        <v>30188.14</v>
      </c>
      <c r="C319" s="33">
        <v>1211.8600000000001</v>
      </c>
      <c r="D319" s="33">
        <f t="shared" si="25"/>
        <v>31400</v>
      </c>
      <c r="E319" s="33">
        <v>4059.67</v>
      </c>
      <c r="F319" s="33">
        <f t="shared" si="26"/>
        <v>35459.67</v>
      </c>
    </row>
    <row r="320" spans="1:13" x14ac:dyDescent="0.25">
      <c r="A320" s="34">
        <v>53022</v>
      </c>
      <c r="B320" s="33">
        <v>30296.34</v>
      </c>
      <c r="C320" s="33">
        <v>1103.6600000000001</v>
      </c>
      <c r="D320" s="33">
        <f t="shared" si="25"/>
        <v>31400</v>
      </c>
      <c r="E320" s="33">
        <v>4059.67</v>
      </c>
      <c r="F320" s="33">
        <f t="shared" si="26"/>
        <v>35459.67</v>
      </c>
    </row>
    <row r="321" spans="1:13" x14ac:dyDescent="0.25">
      <c r="A321" s="34">
        <v>53053</v>
      </c>
      <c r="B321" s="33">
        <v>30404.95</v>
      </c>
      <c r="C321" s="33">
        <v>995.05000000000007</v>
      </c>
      <c r="D321" s="33">
        <f t="shared" si="25"/>
        <v>31400</v>
      </c>
      <c r="E321" s="33">
        <v>4059.67</v>
      </c>
      <c r="F321" s="33">
        <f t="shared" si="26"/>
        <v>35459.67</v>
      </c>
    </row>
    <row r="322" spans="1:13" x14ac:dyDescent="0.25">
      <c r="A322" s="34">
        <v>53083</v>
      </c>
      <c r="B322" s="33">
        <v>30513.93</v>
      </c>
      <c r="C322" s="33">
        <v>886.07</v>
      </c>
      <c r="D322" s="33">
        <f t="shared" si="25"/>
        <v>31400</v>
      </c>
      <c r="E322" s="33">
        <v>4059.67</v>
      </c>
      <c r="F322" s="33">
        <f t="shared" si="26"/>
        <v>35459.67</v>
      </c>
    </row>
    <row r="323" spans="1:13" x14ac:dyDescent="0.25">
      <c r="A323" s="34">
        <v>53114</v>
      </c>
      <c r="B323" s="33">
        <v>30623.3</v>
      </c>
      <c r="C323" s="33">
        <v>776.7</v>
      </c>
      <c r="D323" s="33">
        <f t="shared" si="25"/>
        <v>31400</v>
      </c>
      <c r="E323" s="33">
        <v>4059.67</v>
      </c>
      <c r="F323" s="33">
        <f t="shared" si="26"/>
        <v>35459.67</v>
      </c>
    </row>
    <row r="324" spans="1:13" x14ac:dyDescent="0.25">
      <c r="A324" s="34">
        <v>53144</v>
      </c>
      <c r="B324" s="33">
        <v>30733.08</v>
      </c>
      <c r="C324" s="33">
        <v>666.92</v>
      </c>
      <c r="D324" s="33">
        <f t="shared" si="25"/>
        <v>31400</v>
      </c>
      <c r="E324" s="33">
        <v>4059.67</v>
      </c>
      <c r="F324" s="33">
        <f t="shared" si="26"/>
        <v>35459.67</v>
      </c>
    </row>
    <row r="325" spans="1:13" x14ac:dyDescent="0.25">
      <c r="A325" s="34">
        <v>53175</v>
      </c>
      <c r="B325" s="33">
        <v>30843.23</v>
      </c>
      <c r="C325" s="33">
        <v>556.77</v>
      </c>
      <c r="D325" s="33">
        <f t="shared" si="25"/>
        <v>31400</v>
      </c>
      <c r="E325" s="33">
        <v>4059.67</v>
      </c>
      <c r="F325" s="33">
        <f t="shared" si="26"/>
        <v>35459.67</v>
      </c>
    </row>
    <row r="326" spans="1:13" x14ac:dyDescent="0.25">
      <c r="A326" s="34">
        <v>53206</v>
      </c>
      <c r="B326" s="33">
        <v>30953.8</v>
      </c>
      <c r="C326" s="33">
        <v>446.2</v>
      </c>
      <c r="D326" s="33">
        <f t="shared" si="25"/>
        <v>31400</v>
      </c>
      <c r="E326" s="33">
        <v>4059.67</v>
      </c>
      <c r="F326" s="33">
        <f t="shared" si="26"/>
        <v>35459.67</v>
      </c>
    </row>
    <row r="327" spans="1:13" x14ac:dyDescent="0.25">
      <c r="A327" s="34">
        <v>53236</v>
      </c>
      <c r="B327" s="33">
        <v>31064.75</v>
      </c>
      <c r="C327" s="33">
        <v>335.25</v>
      </c>
      <c r="D327" s="33">
        <f t="shared" ref="D327:D329" si="32">B327+C327</f>
        <v>31400</v>
      </c>
      <c r="E327" s="33">
        <v>4059.67</v>
      </c>
      <c r="F327" s="33">
        <f t="shared" ref="F327:F329" si="33">D327+E327</f>
        <v>35459.67</v>
      </c>
    </row>
    <row r="328" spans="1:13" x14ac:dyDescent="0.25">
      <c r="A328" s="34">
        <v>53267</v>
      </c>
      <c r="B328" s="33">
        <v>31176.100000000002</v>
      </c>
      <c r="C328" s="33">
        <v>223.9</v>
      </c>
      <c r="D328" s="33">
        <f t="shared" si="32"/>
        <v>31400.000000000004</v>
      </c>
      <c r="E328" s="33">
        <v>4059.67</v>
      </c>
      <c r="F328" s="33">
        <f t="shared" si="33"/>
        <v>35459.670000000006</v>
      </c>
    </row>
    <row r="329" spans="1:13" x14ac:dyDescent="0.25">
      <c r="A329" s="34">
        <v>53297</v>
      </c>
      <c r="B329" s="33">
        <v>31287.84</v>
      </c>
      <c r="C329" s="33">
        <v>112.16</v>
      </c>
      <c r="D329" s="33">
        <f t="shared" si="32"/>
        <v>31400</v>
      </c>
      <c r="E329" s="33">
        <v>4059.67</v>
      </c>
      <c r="F329" s="33">
        <f t="shared" si="33"/>
        <v>35459.67</v>
      </c>
      <c r="G329" s="40">
        <f>ROUND(SUM(F318:F329),0)</f>
        <v>425516</v>
      </c>
      <c r="H329" s="40">
        <f>G329</f>
        <v>425516</v>
      </c>
      <c r="I329" s="40">
        <f>H329</f>
        <v>425516</v>
      </c>
      <c r="J329" s="40">
        <f t="shared" ref="J329:M329" si="34">I329</f>
        <v>425516</v>
      </c>
      <c r="K329" s="40">
        <f t="shared" si="34"/>
        <v>425516</v>
      </c>
      <c r="L329" s="40">
        <f t="shared" si="34"/>
        <v>425516</v>
      </c>
      <c r="M329" s="40">
        <f t="shared" si="34"/>
        <v>425516</v>
      </c>
    </row>
    <row r="330" spans="1:13" ht="13.8" thickBot="1" x14ac:dyDescent="0.3">
      <c r="D330" s="33">
        <f>SUM(D6:D329)</f>
        <v>10173600</v>
      </c>
      <c r="F330" s="41">
        <f>SUM(F6:F329)</f>
        <v>11488933.07999998</v>
      </c>
      <c r="G330" s="41">
        <f>SUM(G6:G329)</f>
        <v>10212384</v>
      </c>
      <c r="H330" s="41">
        <f>SUM(H6:H329)</f>
        <v>9786868</v>
      </c>
      <c r="I330" s="41">
        <f t="shared" ref="I330:M330" si="35">SUM(I6:I329)</f>
        <v>9786868</v>
      </c>
      <c r="J330" s="41">
        <f t="shared" si="35"/>
        <v>9786868</v>
      </c>
      <c r="K330" s="41">
        <f t="shared" si="35"/>
        <v>9786868</v>
      </c>
      <c r="L330" s="41">
        <f t="shared" si="35"/>
        <v>9786868</v>
      </c>
      <c r="M330" s="41">
        <f t="shared" si="35"/>
        <v>9361352</v>
      </c>
    </row>
    <row r="331" spans="1:13" ht="13.8" thickTop="1" x14ac:dyDescent="0.25">
      <c r="E331" s="42" t="s">
        <v>202</v>
      </c>
      <c r="I331" s="33">
        <f>H330-I330</f>
        <v>0</v>
      </c>
      <c r="J331" s="33">
        <f t="shared" ref="J331:M331" si="36">I330-J330</f>
        <v>0</v>
      </c>
      <c r="K331" s="33">
        <f t="shared" si="36"/>
        <v>0</v>
      </c>
      <c r="L331" s="33">
        <f t="shared" si="36"/>
        <v>0</v>
      </c>
      <c r="M331" s="33">
        <f t="shared" si="36"/>
        <v>425516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&amp;R20240025-OPCPOD1-00004234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C1D2728C-B4BC-44F7-97F1-342368AD8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856367-74C8-4AF3-B82D-AAB91C2767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1727E2-383D-4D0A-AC7C-AF05B2CE663A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Procedures &amp; Inputs</vt:lpstr>
      <vt:lpstr>MFR B-24</vt:lpstr>
      <vt:lpstr>Summary Tab</vt:lpstr>
      <vt:lpstr>Solar Data</vt:lpstr>
      <vt:lpstr>Cost Schedule Report-SOLAR</vt:lpstr>
      <vt:lpstr>Forecast Lease Solar</vt:lpstr>
      <vt:lpstr>Asset Accounting Support--&gt;</vt:lpstr>
      <vt:lpstr>Summary-Check Tab</vt:lpstr>
      <vt:lpstr>DEF Tiger Bay Land</vt:lpstr>
      <vt:lpstr>DEF HQ Summary</vt:lpstr>
      <vt:lpstr>PEP Building</vt:lpstr>
      <vt:lpstr>AV Equip</vt:lpstr>
      <vt:lpstr>F&amp;F</vt:lpstr>
      <vt:lpstr>Other</vt:lpstr>
      <vt:lpstr>Shady Hills </vt:lpstr>
      <vt:lpstr>Vandolah PPA</vt:lpstr>
      <vt:lpstr>Fuel Transport</vt:lpstr>
      <vt:lpstr>'MFR B-24'!Print_Area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2024-04-14T18:02:40Z</cp:lastPrinted>
  <dcterms:created xsi:type="dcterms:W3CDTF">2019-12-17T20:04:10Z</dcterms:created>
  <dcterms:modified xsi:type="dcterms:W3CDTF">2024-04-14T18:03:02Z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